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9BFF73"/>
      </patternFill>
    </fill>
    <fill>
      <patternFill patternType="solid">
        <fgColor rgb="FFFF94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96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73FFC2"/>
      </patternFill>
    </fill>
    <fill>
      <patternFill patternType="solid">
        <fgColor rgb="FFFF91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B7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C7FF73"/>
      </patternFill>
    </fill>
    <fill>
      <patternFill patternType="solid">
        <fgColor rgb="FFECFF73"/>
      </patternFill>
    </fill>
    <fill>
      <patternFill patternType="solid">
        <fgColor rgb="FFFFC273"/>
      </patternFill>
    </fill>
    <fill>
      <patternFill patternType="solid">
        <fgColor rgb="FFFFDA73"/>
      </patternFill>
    </fill>
    <fill>
      <patternFill patternType="solid">
        <fgColor rgb="FFA6FF73"/>
      </patternFill>
    </fill>
    <fill>
      <patternFill patternType="solid">
        <fgColor rgb="FFFFC573"/>
      </patternFill>
    </fill>
    <fill>
      <patternFill patternType="solid">
        <fgColor rgb="FF73FF8D"/>
      </patternFill>
    </fill>
    <fill>
      <patternFill patternType="solid">
        <fgColor rgb="FFFFFF73"/>
      </patternFill>
    </fill>
    <fill>
      <patternFill patternType="solid">
        <fgColor rgb="FFF1FF73"/>
      </patternFill>
    </fill>
    <fill>
      <patternFill patternType="solid">
        <fgColor rgb="FFFDFF73"/>
      </patternFill>
    </fill>
    <fill>
      <patternFill patternType="solid">
        <fgColor rgb="FFD0FF73"/>
      </patternFill>
    </fill>
    <fill>
      <patternFill patternType="solid">
        <fgColor rgb="FFF8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73FFE1"/>
      </patternFill>
    </fill>
    <fill>
      <patternFill patternType="solid">
        <fgColor rgb="FFAD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73FF86"/>
      </patternFill>
    </fill>
    <fill>
      <patternFill patternType="solid">
        <fgColor rgb="FFC2FF73"/>
      </patternFill>
    </fill>
    <fill>
      <patternFill patternType="solid">
        <fgColor rgb="FFFFEC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0" xfId="0" applyFill="1" applyAlignment="1">
      <alignment horizontal="center" vertical="center" wrapText="1"/>
    </xf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<sst xmlns="http://schemas.openxmlformats.org/spreadsheetml/2006/main" count="16790" uniqueCount="353">
  <si>
    <t>CS2</t>
  </si>
  <si>
    <t>m1010</t>
  </si>
  <si>
    <t>FUNCTION</t>
  </si>
  <si>
    <t/>
  </si>
  <si>
    <t>Location</t>
  </si>
  <si>
    <t>OP Code</t>
  </si>
  <si>
    <t>string</t>
  </si>
  <si>
    <t>bm1000</t>
  </si>
  <si>
    <t>fill</t>
  </si>
  <si>
    <t>int</t>
  </si>
  <si>
    <t>short</t>
  </si>
  <si>
    <t>mon030</t>
  </si>
  <si>
    <t>mon032</t>
  </si>
  <si>
    <t>byte</t>
  </si>
  <si>
    <t>bytearray</t>
  </si>
  <si>
    <t>mon008</t>
  </si>
  <si>
    <t>mon025</t>
  </si>
  <si>
    <t>mon043_c00</t>
  </si>
  <si>
    <t>mon203_c00</t>
  </si>
  <si>
    <t/>
  </si>
  <si>
    <t>PreInit</t>
  </si>
  <si>
    <t>FC_Change_MapColor</t>
  </si>
  <si>
    <t>Init</t>
  </si>
  <si>
    <t>float</t>
  </si>
  <si>
    <t>pointer</t>
  </si>
  <si>
    <t>tbox00</t>
  </si>
  <si>
    <t>LP_mbox00</t>
  </si>
  <si>
    <t>tbox01</t>
  </si>
  <si>
    <t>EV_AVoice_Treasure01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</si>
  <si>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</si>
  <si>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</si>
  <si>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</si>
  <si>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</si>
  <si>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</si>
  <si>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</si>
  <si>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</si>
  <si>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</si>
  <si>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</si>
  <si>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</si>
  <si>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healobject00</t>
  </si>
  <si>
    <t>LP_healobject</t>
  </si>
  <si>
    <t>LP_dropItem00</t>
  </si>
  <si>
    <t>Init_Replay</t>
  </si>
  <si>
    <t>Init_Replay</t>
  </si>
  <si>
    <t>door01</t>
  </si>
  <si>
    <t>LP_door01</t>
  </si>
  <si>
    <t>Reinit</t>
  </si>
  <si>
    <t>LP_mbox00_Get</t>
  </si>
  <si>
    <t>LP_mbox00</t>
  </si>
  <si>
    <t>open</t>
  </si>
  <si>
    <t>LP_mbox00_Get</t>
  </si>
  <si>
    <t>open_c</t>
  </si>
  <si>
    <t>dialog</t>
  </si>
  <si>
    <t xml:space="preserve">Obtained </t>
  </si>
  <si>
    <t>.</t>
  </si>
  <si>
    <t>LP_healobject</t>
  </si>
  <si>
    <t>EV_healobject</t>
  </si>
  <si>
    <t>FC_Party_Face_Reset2</t>
  </si>
  <si>
    <t>FC_MapJumpState</t>
  </si>
  <si>
    <t>FC_MapJumpState2</t>
  </si>
  <si>
    <t>LP_door01</t>
  </si>
  <si>
    <t>#E[3]#M_A</t>
  </si>
  <si>
    <t>#K#0TWeird. We could open this door last time,
but it's sealed shut now.</t>
  </si>
  <si>
    <t>#E_2#M_A</t>
  </si>
  <si>
    <t>#K#0TFortunately, we don't need to go this way.
The mana I can sense is at the end of the
spiral staircase in the left wing.</t>
  </si>
  <si>
    <t>#K#0TLet's turn back, then.</t>
  </si>
  <si>
    <t>The door is sealed shut.</t>
  </si>
  <si>
    <t>LP_dropItem00</t>
  </si>
  <si>
    <t>EV_KeepNote_BlackBook</t>
  </si>
  <si>
    <t>EV_01_57_00</t>
  </si>
  <si>
    <t>Start</t>
  </si>
  <si>
    <t>End</t>
  </si>
  <si>
    <t>AniFieldAttack</t>
  </si>
  <si>
    <t>AniWait</t>
  </si>
  <si>
    <t>FC_Start_Party</t>
  </si>
  <si>
    <t>event/ev2em008.eff</t>
  </si>
  <si>
    <t>event/ev2em009.eff</t>
  </si>
  <si>
    <t>event/ev2em016.eff</t>
  </si>
  <si>
    <t>event/ev2mo017.eff</t>
  </si>
  <si>
    <t>battle/damage02.eff</t>
  </si>
  <si>
    <t>battle/atk003c.eff</t>
  </si>
  <si>
    <t>battle/atk003d.eff</t>
  </si>
  <si>
    <t>event/ev2la004.eff</t>
  </si>
  <si>
    <t>battle/crla00_1.eff</t>
  </si>
  <si>
    <t>battle/mon10801.eff</t>
  </si>
  <si>
    <t>event/ev2la005.eff</t>
  </si>
  <si>
    <t>battle/scla00_3.eff</t>
  </si>
  <si>
    <t>battle/scla00_4.eff</t>
  </si>
  <si>
    <t>event/ev2la006.eff</t>
  </si>
  <si>
    <t>battle/die02.eff</t>
  </si>
  <si>
    <t>C_NPC052</t>
  </si>
  <si>
    <t>Celine</t>
  </si>
  <si>
    <t>C_MON108</t>
  </si>
  <si>
    <t>Cryptid Unsurtr</t>
  </si>
  <si>
    <t>mon108</t>
  </si>
  <si>
    <t>C_MON203_C00</t>
  </si>
  <si>
    <t>Small Zelvenom</t>
  </si>
  <si>
    <t>mon203</t>
  </si>
  <si>
    <t>FC_chr_entry</t>
  </si>
  <si>
    <t>door00</t>
  </si>
  <si>
    <t>open1_c</t>
  </si>
  <si>
    <t>AniEvBtlWait</t>
  </si>
  <si>
    <t>AniEv3010</t>
  </si>
  <si>
    <t>AniEvCraft00_01</t>
  </si>
  <si>
    <t>AniFieldAttack2</t>
  </si>
  <si>
    <t>AniEvBackstep</t>
  </si>
  <si>
    <t>AniBtlSCraft01</t>
  </si>
  <si>
    <t>AniEvAria</t>
  </si>
  <si>
    <t>AniEvArts</t>
  </si>
  <si>
    <t>AniWait2</t>
  </si>
  <si>
    <t>AniEv8440</t>
  </si>
  <si>
    <t>AniEvWait</t>
  </si>
  <si>
    <t>Laura</t>
  </si>
  <si>
    <t>Emma</t>
  </si>
  <si>
    <t>#E[C]#M[8]</t>
  </si>
  <si>
    <t>#2K#F...!</t>
  </si>
  <si>
    <t>#E[2]#M_A</t>
  </si>
  <si>
    <t>#4K#FLaura! Emma!</t>
  </si>
  <si>
    <t>#2K#F#0TIs that a cryptid?!</t>
  </si>
  <si>
    <t>#E[C]#M_0</t>
  </si>
  <si>
    <t>#3K#F#0TIt looks just like the one from Nord!</t>
  </si>
  <si>
    <t>2</t>
  </si>
  <si>
    <t>A</t>
  </si>
  <si>
    <t>#b</t>
  </si>
  <si>
    <t>0</t>
  </si>
  <si>
    <t>7</t>
  </si>
  <si>
    <t>#E_6#M_A</t>
  </si>
  <si>
    <t>#1PCome, Emma! We'll fight with all we have!</t>
  </si>
  <si>
    <t>#1PRight!</t>
  </si>
  <si>
    <t>3</t>
  </si>
  <si>
    <t>8</t>
  </si>
  <si>
    <t>ET_EV_01_57_00_EMONSTER000_0</t>
  </si>
  <si>
    <t>#3P#5SHaaaaaah!</t>
  </si>
  <si>
    <t>SpringOff</t>
  </si>
  <si>
    <t>FIELD_ATTACK2</t>
  </si>
  <si>
    <t>AniEvAPL03c</t>
  </si>
  <si>
    <t>NODE_R_ARM</t>
  </si>
  <si>
    <t>SpringOn</t>
  </si>
  <si>
    <t>AniEvAPL03b</t>
  </si>
  <si>
    <t>#E[333333336]#M_A</t>
  </si>
  <si>
    <t>#2C#1P#2CLux lamina! ('Blades of light!')</t>
  </si>
  <si>
    <t>AniBtlSwoon</t>
  </si>
  <si>
    <t>#3KNow, Laura!</t>
  </si>
  <si>
    <t>#2KOf course!</t>
  </si>
  <si>
    <t>BTL_S_CRAFT01_01</t>
  </si>
  <si>
    <t>R_arm_point:NODE_EFFECT02</t>
  </si>
  <si>
    <t>#E[6]#M_A</t>
  </si>
  <si>
    <t>#2PBegone!</t>
  </si>
  <si>
    <t>BTL_S_CRAFT01_02</t>
  </si>
  <si>
    <t>6</t>
  </si>
  <si>
    <t>BTL_S_CRAFT01_03</t>
  </si>
  <si>
    <t>BTL_S_CRAFT01_04</t>
  </si>
  <si>
    <t>AniEvAPL00</t>
  </si>
  <si>
    <t>O</t>
  </si>
  <si>
    <t>P</t>
  </si>
  <si>
    <t>BTL_S_CRAFT01_05</t>
  </si>
  <si>
    <t>#5S#0THiyaaaaah!</t>
  </si>
  <si>
    <t>AniEvAPL02</t>
  </si>
  <si>
    <t>AniEvAPL03</t>
  </si>
  <si>
    <t>AniEvDetachEquip</t>
  </si>
  <si>
    <t>#E[C]#M_A</t>
  </si>
  <si>
    <t>#4K#FWh-Whoa... I can't believe they beat
a cryptid all on their own.</t>
  </si>
  <si>
    <t>#4K#FThat was incredible...</t>
  </si>
  <si>
    <t>#E_4#M_9</t>
  </si>
  <si>
    <t>#4K#FMan, Laura's gotten even stronger.</t>
  </si>
  <si>
    <t>#4K#FWow. Laura's grown even stronger
since we last saw her.</t>
  </si>
  <si>
    <t>#E[0]#M_0</t>
  </si>
  <si>
    <t>#4K#FAnd Emma's kicking butt with her
weird powers, too!</t>
  </si>
  <si>
    <t>#E_8#M_0Guess we didn't need to come after
all.</t>
  </si>
  <si>
    <t>#E[0]#M_9</t>
  </si>
  <si>
    <t>#4K#FEmma's no slouch, either. Her powers
never cease to amaze.</t>
  </si>
  <si>
    <t>#E[9]#M_9Looks like they didn't need our help
after all.</t>
  </si>
  <si>
    <t>#2K#FThey're not out of the woods yet!</t>
  </si>
  <si>
    <t>#2PLook sharp! Somethin' big's coming!</t>
  </si>
  <si>
    <t>#2PWatch out! Something even bigger
is coming!</t>
  </si>
  <si>
    <t>#2P...So it seems.</t>
  </si>
  <si>
    <t>I_TVIS273</t>
  </si>
  <si>
    <t>#2PWhat IS that?!</t>
  </si>
  <si>
    <t>#E_8#M_A</t>
  </si>
  <si>
    <t>#2PWhere did it come from?</t>
  </si>
  <si>
    <t>#5S#0TLaura! Emma!</t>
  </si>
  <si>
    <t>C</t>
  </si>
  <si>
    <t>J</t>
  </si>
  <si>
    <t>I</t>
  </si>
  <si>
    <t>#E[J]#M_A</t>
  </si>
  <si>
    <t>#1PHuh? Am I imagining things...?</t>
  </si>
  <si>
    <t>#E[I]#M_A</t>
  </si>
  <si>
    <t>#2PRean? Celine?!</t>
  </si>
  <si>
    <t>#2PWe can explain after we've taken
care of things here!</t>
  </si>
  <si>
    <t>#2PWe'll back you two up! Ready?</t>
  </si>
  <si>
    <t>#E_6#M_9</t>
  </si>
  <si>
    <t>#2PWe're right here with you, Laura!</t>
  </si>
  <si>
    <t>#E[J]#M_4</t>
  </si>
  <si>
    <t>#1PI can't believe you're here...</t>
  </si>
  <si>
    <t>4</t>
  </si>
  <si>
    <t>#E_6#M_4</t>
  </si>
  <si>
    <t>#1PVery well. Then lend me your strength!</t>
  </si>
  <si>
    <t>#E_2#M_4</t>
  </si>
  <si>
    <t>#1PLet's go, everyone!</t>
  </si>
  <si>
    <t>AniBtlCraft00</t>
  </si>
  <si>
    <t>Set_Mquartz_Lv</t>
  </si>
  <si>
    <t>ET_EV_01_57_00_EMONSTER000_0</t>
  </si>
  <si>
    <t>AniEvAPL03a</t>
  </si>
  <si>
    <t>EV_01_57_01</t>
  </si>
  <si>
    <t>SubAttackEndEV</t>
  </si>
  <si>
    <t>AniEvTeburi</t>
  </si>
  <si>
    <t>AniEvGyu</t>
  </si>
  <si>
    <t>AniEv8400</t>
  </si>
  <si>
    <t>AniEv8405</t>
  </si>
  <si>
    <t>AniEvTeMune</t>
  </si>
  <si>
    <t>AniEv8415</t>
  </si>
  <si>
    <t>#4K#0TPhew... Finally.</t>
  </si>
  <si>
    <t>#E_J#M_9</t>
  </si>
  <si>
    <t>#4KYeah. I can't sense anything else
here now.</t>
  </si>
  <si>
    <t>#E_0#M_9</t>
  </si>
  <si>
    <t>#4KYou guys okay?</t>
  </si>
  <si>
    <t>1</t>
  </si>
  <si>
    <t>FC_look_dir_Yes</t>
  </si>
  <si>
    <t>#1PY-Yeah...</t>
  </si>
  <si>
    <t>#E_8#M_9</t>
  </si>
  <si>
    <t>#1PIt's... It's really you, isn't it?</t>
  </si>
  <si>
    <t>F</t>
  </si>
  <si>
    <t>9</t>
  </si>
  <si>
    <t>R</t>
  </si>
  <si>
    <t>#E[RRRRRRRRRRRRRQ]#M_9</t>
  </si>
  <si>
    <t>#1PYou're all here...</t>
  </si>
  <si>
    <t>#E_8#M_0</t>
  </si>
  <si>
    <t>#2K#0THeh. Of course it's us.</t>
  </si>
  <si>
    <t>#E[9]#M_4</t>
  </si>
  <si>
    <t>#1P...Heh. I-I don't know what to say.</t>
  </si>
  <si>
    <t>#E[8]#M_4</t>
  </si>
  <si>
    <t>#1PThis is all so sudden...</t>
  </si>
  <si>
    <t>I_TVIS228</t>
  </si>
  <si>
    <t>#E_4#M_4</t>
  </si>
  <si>
    <t>#2PStill, I'm happy to see you're well, Rean.</t>
  </si>
  <si>
    <t>#E[R]#M_4Haha... I'm genuinely lost for words.</t>
  </si>
  <si>
    <t>#E[Q]#M_4I've never considered myself as the sort
to cry at reunions like these, but clearly,
I was mistaken.</t>
  </si>
  <si>
    <t>#1K#0TLaura...</t>
  </si>
  <si>
    <t>#E[9]#M_0</t>
  </si>
  <si>
    <t>#3KI'm really sorry for making you worry
about me.</t>
  </si>
  <si>
    <t>#E_8#M_9And I can't possibly thank you enough
for fighting on so that we could see
each other again like this.</t>
  </si>
  <si>
    <t>FC_look_dir_No</t>
  </si>
  <si>
    <t>#E_8#M_4</t>
  </si>
  <si>
    <t>#2PThere's no need to apologize, Rean.</t>
  </si>
  <si>
    <t>#E[1]#M_4</t>
  </si>
  <si>
    <t>#1PI swore to fight as Class VII's--no,
as your sword.</t>
  </si>
  <si>
    <t>#E[1]#M_4I swore that my blade would not be
broken until it returned to your side...</t>
  </si>
  <si>
    <t>G</t>
  </si>
  <si>
    <t>#1P...and I swear now to continue upholding
every word I've said.</t>
  </si>
  <si>
    <t>#E[5]#M_4With Aidios as my witness.</t>
  </si>
  <si>
    <t>#E[111111111111111111110]#M_9</t>
  </si>
  <si>
    <t>#4K...Thanks. I really am glad to see you're
all right.</t>
  </si>
  <si>
    <t>#3K#FI swore to swing my sword as a member
of Class VII.</t>
  </si>
  <si>
    <t>#E_4#M_4And I always believed that we would meet
again one day, and that I would be able to
fight alongside my classmates once again.</t>
  </si>
  <si>
    <t>#3K#FIt's just...part of who I am.</t>
  </si>
  <si>
    <t>#E[1]#M_9</t>
  </si>
  <si>
    <t>#2P...Thanks. I really am glad to see you're
all right.</t>
  </si>
  <si>
    <t>#1PAnd the same goes for you, too, Emma.</t>
  </si>
  <si>
    <t>#4KI feel the same way.</t>
  </si>
  <si>
    <t>I_TVIS229</t>
  </si>
  <si>
    <t>#1PI can hardly believe that this is actually
happening...</t>
  </si>
  <si>
    <t>#E[9]#M_9</t>
  </si>
  <si>
    <t>The day's finally come where we can all
be together again.</t>
  </si>
  <si>
    <t>#E_8#M_0Heehee. It all feels like a wonderful dream.</t>
  </si>
  <si>
    <t>#4KHaha. A wonderful dream, huh?</t>
  </si>
  <si>
    <t>#E[G]#M_9Well, fortunately, this isn't a dream.</t>
  </si>
  <si>
    <t>These might be tough times for Erebonia,
but we're persevering. That perseverance
is what brought us together again.</t>
  </si>
  <si>
    <t>#E_4#M_9And the fact that we found each other
makes everything we've been through
along the way worth it.</t>
  </si>
  <si>
    <t>#E[111111111114]#M_0</t>
  </si>
  <si>
    <t>#1PYes. I couldn't agree more.</t>
  </si>
  <si>
    <t>#E[G]#M_0</t>
  </si>
  <si>
    <t>#1PBut I know that I wouldn't have been
able to come this far if not for you.</t>
  </si>
  <si>
    <t>#4KMe...?</t>
  </si>
  <si>
    <t>#E_4#M_0</t>
  </si>
  <si>
    <t>#2PYou accepted me despite everything.
Knowing that gave me the courage to
keep going.</t>
  </si>
  <si>
    <t>#E[G]#M_0If not for that courage, I doubt I would
be here now.</t>
  </si>
  <si>
    <t>#E_4#M_0#H[2]I'm truly grateful to you, Rean.</t>
  </si>
  <si>
    <t>#3KYou've really grown strong, Emma.</t>
  </si>
  <si>
    <t>#E[5]#M_0#H[0]</t>
  </si>
  <si>
    <t>#2PHeehee...</t>
  </si>
  <si>
    <t>#E_0#M_0</t>
  </si>
  <si>
    <t>#4K#FBut I know that I wouldn't have been
able to come this far if not for all of you.</t>
  </si>
  <si>
    <t>#E[1]#M_0It was only because I knew I could have
faith in all of you that I could do any of
what I did.</t>
  </si>
  <si>
    <t>#E_4#M_0So, thank you.</t>
  </si>
  <si>
    <t>#1PYou've really grown strong, Emma.</t>
  </si>
  <si>
    <t>#E[5]#M_0</t>
  </si>
  <si>
    <t>#4K#FHeehee...</t>
  </si>
  <si>
    <t>back2_point</t>
  </si>
  <si>
    <t>#E_E#M_0</t>
  </si>
  <si>
    <t>#2PW-Wait! Emmaaa...</t>
  </si>
  <si>
    <t>#1PThank you, Celine.</t>
  </si>
  <si>
    <t>#E[R]#M_0Thank you for all the support you've given
my classmates...</t>
  </si>
  <si>
    <t>#E[Q]#M_9...and thank you for coming all the way here
with them to see me.</t>
  </si>
  <si>
    <t>#E[E]#M[0]</t>
  </si>
  <si>
    <t>#2P...</t>
  </si>
  <si>
    <t>#2PHmph! Please. It was nothing.</t>
  </si>
  <si>
    <t>#E_F#M_9But I'm glad you're okay...I guess.</t>
  </si>
  <si>
    <t>#E[1]#M_0At least I won't end up a stray.</t>
  </si>
  <si>
    <t>#E[R]#M_0</t>
  </si>
  <si>
    <t>#1P*sniffle* Celine, there's nothing wrong
with being honest about your feelings,
you know.</t>
  </si>
  <si>
    <t>#K#0TAhaha...</t>
  </si>
  <si>
    <t>#K#0TAww. She's so happy.</t>
  </si>
  <si>
    <t>#K#0TBoy, does it feel great to be together
again.</t>
  </si>
  <si>
    <t>#K#0TFeels just like how it should be.</t>
  </si>
  <si>
    <t>#E_J#M_0</t>
  </si>
  <si>
    <t>#K#0TNow we just need to find Jusis.</t>
  </si>
  <si>
    <t>#K#0TOh, yeeeah...</t>
  </si>
  <si>
    <t>#E[11111111111111C]#M[0101000000A[autoMA]]</t>
  </si>
  <si>
    <t>#K#0TNow we've just gotta find Jusis!</t>
  </si>
  <si>
    <t>#3K#0TRight...</t>
  </si>
  <si>
    <t>0[autoE0]</t>
  </si>
  <si>
    <t>0[autoM0]</t>
  </si>
  <si>
    <t>#E[1]#M_0</t>
  </si>
  <si>
    <t>#1KWell, I think we're all done here, yeah?</t>
  </si>
  <si>
    <t>#E_4#M_0And there's no sign of any more cryptids
here, so how about we get cozy back in
town?</t>
  </si>
  <si>
    <t>#1KWell, we've done what we set out
to do here.</t>
  </si>
  <si>
    <t>#E_4#M_4And there's no sign of any more
cryptids, so how about we head
back to town for now?</t>
  </si>
  <si>
    <t>#1KWell, we've done what we set out to
do here.</t>
  </si>
  <si>
    <t>#E_0#M_0There's no sign of any more cryptids,
either. Might I suggest we return to
Legram for now?</t>
  </si>
  <si>
    <t>#1KCount me in.</t>
  </si>
  <si>
    <t>#1KYou guys are fine with that, too,
right?</t>
  </si>
  <si>
    <t>#4KThat's fine by me.</t>
  </si>
  <si>
    <t>#E_0#M_4We can tell you more about what
we've been doing since we parted
ways.</t>
  </si>
  <si>
    <t>#E[5]#M_4</t>
  </si>
  <si>
    <t>#4KThen we're off to the pier!</t>
  </si>
  <si>
    <t>QS_2401_04</t>
  </si>
  <si>
    <t>#3K#FThis isn't good...</t>
  </si>
  <si>
    <t>#E[9]#M_A</t>
  </si>
  <si>
    <t>#2K*sigh* Well, we can't say that we didn't
expect this, at least...</t>
  </si>
  <si>
    <t>#K#0TWh-What's THAT?!</t>
  </si>
  <si>
    <t>#K#0TA formless monster?</t>
  </si>
  <si>
    <t>#E[8]#M_A</t>
  </si>
  <si>
    <t>#K#0TA-A-A-Another 'g'-word?!</t>
  </si>
  <si>
    <t>#K#0TBah. More of those fiends from our
field study here, I see.</t>
  </si>
  <si>
    <t>#K#0TThey look like the fiends that we saw
during our field study...</t>
  </si>
  <si>
    <t>#E[O]#M_A</t>
  </si>
  <si>
    <t>#K#0T#FYeah, they do. One around every corner
by the looks of it.</t>
  </si>
  <si>
    <t>2[autoE2]</t>
  </si>
  <si>
    <t>A[autoMA]</t>
  </si>
  <si>
    <t>#2K#FI can feel the presence of the higher
elements, too.</t>
  </si>
  <si>
    <t>#E_2My guess is the source of all this
mana would be in the underground
area of the castle.</t>
  </si>
  <si>
    <t>#E_J#M_A</t>
  </si>
  <si>
    <t>#1KDidn't we go there through the left
wing of the building last time?</t>
  </si>
  <si>
    <t>#E[1]#M_AThere was this large, sealed door at
the end of a spiral staircase, I think...</t>
  </si>
  <si>
    <t>#1KHmm... Interesting.</t>
  </si>
  <si>
    <t>#2K#FWell, let's get going. But be careful.</t>
  </si>
  <si>
    <t>#E_2#M_AI'm sure the cause of all of this is 
somewhere in here!</t>
  </si>
  <si>
    <t>FC_End_Party</t>
  </si>
  <si>
    <t>Reinit</t>
  </si>
  <si>
    <t>_LP_mbox00_Get</t>
  </si>
  <si>
    <t>_LP_door01</t>
  </si>
  <si>
    <t>_EV_01_57_00</t>
  </si>
  <si>
    <t>_EV_01_57_01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</si>
</sst>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9BFF73"/>
      </patternFill>
    </fill>
    <fill>
      <patternFill patternType="solid">
        <fgColor rgb="FFFF94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96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73FFC2"/>
      </patternFill>
    </fill>
    <fill>
      <patternFill patternType="solid">
        <fgColor rgb="FFFF91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B7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C7FF73"/>
      </patternFill>
    </fill>
    <fill>
      <patternFill patternType="solid">
        <fgColor rgb="FFECFF73"/>
      </patternFill>
    </fill>
    <fill>
      <patternFill patternType="solid">
        <fgColor rgb="FFFFC273"/>
      </patternFill>
    </fill>
    <fill>
      <patternFill patternType="solid">
        <fgColor rgb="FFFFDA73"/>
      </patternFill>
    </fill>
    <fill>
      <patternFill patternType="solid">
        <fgColor rgb="FFA6FF73"/>
      </patternFill>
    </fill>
    <fill>
      <patternFill patternType="solid">
        <fgColor rgb="FFFFC573"/>
      </patternFill>
    </fill>
    <fill>
      <patternFill patternType="solid">
        <fgColor rgb="FF73FF8D"/>
      </patternFill>
    </fill>
    <fill>
      <patternFill patternType="solid">
        <fgColor rgb="FFFFFF73"/>
      </patternFill>
    </fill>
    <fill>
      <patternFill patternType="solid">
        <fgColor rgb="FFF1FF73"/>
      </patternFill>
    </fill>
    <fill>
      <patternFill patternType="solid">
        <fgColor rgb="FFFDFF73"/>
      </patternFill>
    </fill>
    <fill>
      <patternFill patternType="solid">
        <fgColor rgb="FFD0FF73"/>
      </patternFill>
    </fill>
    <fill>
      <patternFill patternType="solid">
        <fgColor rgb="FFF8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73FFE1"/>
      </patternFill>
    </fill>
    <fill>
      <patternFill patternType="solid">
        <fgColor rgb="FFAD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73FF86"/>
      </patternFill>
    </fill>
    <fill>
      <patternFill patternType="solid">
        <fgColor rgb="FFC2FF73"/>
      </patternFill>
    </fill>
    <fill>
      <patternFill patternType="solid">
        <fgColor rgb="FFFFEC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0" xfId="0" applyFill="1" applyAlignment="1">
      <alignment horizontal="center" vertical="center" wrapText="1"/>
    </xf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H464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380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14</v>
      </c>
      <c r="FV8" s="4" t="s">
        <v>14</v>
      </c>
      <c r="FW8" s="4" t="s">
        <v>14</v>
      </c>
      <c r="FX8" s="4" t="s">
        <v>14</v>
      </c>
      <c r="FY8" s="4" t="s">
        <v>14</v>
      </c>
      <c r="FZ8" s="4" t="s">
        <v>14</v>
      </c>
      <c r="GA8" s="4" t="s">
        <v>14</v>
      </c>
      <c r="GB8" s="4" t="s">
        <v>14</v>
      </c>
      <c r="GC8" s="4" t="s">
        <v>14</v>
      </c>
      <c r="GD8" s="4" t="s">
        <v>14</v>
      </c>
      <c r="GE8" s="4" t="s">
        <v>14</v>
      </c>
      <c r="GF8" s="4" t="s">
        <v>14</v>
      </c>
      <c r="GG8" s="4" t="s">
        <v>14</v>
      </c>
      <c r="GH8" s="4" t="s">
        <v>14</v>
      </c>
      <c r="GI8" s="4" t="s">
        <v>14</v>
      </c>
      <c r="GJ8" s="4" t="s">
        <v>14</v>
      </c>
      <c r="GK8" s="4" t="s">
        <v>14</v>
      </c>
      <c r="GL8" s="4" t="s">
        <v>14</v>
      </c>
      <c r="GM8" s="4" t="s">
        <v>14</v>
      </c>
      <c r="GN8" s="4" t="s">
        <v>14</v>
      </c>
      <c r="GO8" s="4" t="s">
        <v>14</v>
      </c>
      <c r="GP8" s="4" t="s">
        <v>14</v>
      </c>
      <c r="GQ8" s="4" t="s">
        <v>14</v>
      </c>
      <c r="GR8" s="4" t="s">
        <v>14</v>
      </c>
      <c r="GS8" s="4" t="s">
        <v>14</v>
      </c>
      <c r="GT8" s="4" t="s">
        <v>14</v>
      </c>
      <c r="GU8" s="4" t="s">
        <v>14</v>
      </c>
      <c r="GV8" s="4" t="s">
        <v>14</v>
      </c>
    </row>
    <row r="9">
      <c r="A9" t="n">
        <v>384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2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75</v>
      </c>
      <c r="AE9" s="7" t="n">
        <v>50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15</v>
      </c>
      <c r="BC9" s="7" t="n">
        <f t="normal" ca="1">16-LENB(INDIRECT(ADDRESS(9,54)))</f>
        <v>0</v>
      </c>
      <c r="BD9" s="7" t="s">
        <v>15</v>
      </c>
      <c r="BE9" s="7" t="n">
        <f t="normal" ca="1">16-LENB(INDIRECT(ADDRESS(9,56)))</f>
        <v>0</v>
      </c>
      <c r="BF9" s="7" t="s">
        <v>15</v>
      </c>
      <c r="BG9" s="7" t="n">
        <f t="normal" ca="1">16-LENB(INDIRECT(ADDRESS(9,58)))</f>
        <v>0</v>
      </c>
      <c r="BH9" s="7" t="s">
        <v>15</v>
      </c>
      <c r="BI9" s="7" t="n">
        <f t="normal" ca="1">16-LENB(INDIRECT(ADDRESS(9,60)))</f>
        <v>0</v>
      </c>
      <c r="BJ9" s="7" t="n">
        <v>100</v>
      </c>
      <c r="BK9" s="7" t="n">
        <v>75</v>
      </c>
      <c r="BL9" s="7" t="n">
        <v>50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15</v>
      </c>
      <c r="CJ9" s="7" t="n">
        <f t="normal" ca="1">16-LENB(INDIRECT(ADDRESS(9,87)))</f>
        <v>0</v>
      </c>
      <c r="CK9" s="7" t="s">
        <v>15</v>
      </c>
      <c r="CL9" s="7" t="n">
        <f t="normal" ca="1">16-LENB(INDIRECT(ADDRESS(9,89)))</f>
        <v>0</v>
      </c>
      <c r="CM9" s="7" t="s">
        <v>15</v>
      </c>
      <c r="CN9" s="7" t="n">
        <f t="normal" ca="1">16-LENB(INDIRECT(ADDRESS(9,91)))</f>
        <v>0</v>
      </c>
      <c r="CO9" s="7" t="s">
        <v>15</v>
      </c>
      <c r="CP9" s="7" t="n">
        <f t="normal" ca="1">16-LENB(INDIRECT(ADDRESS(9,93)))</f>
        <v>0</v>
      </c>
      <c r="CQ9" s="7" t="n">
        <v>100</v>
      </c>
      <c r="CR9" s="7" t="n">
        <v>75</v>
      </c>
      <c r="CS9" s="7" t="n">
        <v>50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17</v>
      </c>
      <c r="DM9" s="7" t="n">
        <f t="normal" ca="1">16-LENB(INDIRECT(ADDRESS(9,116)))</f>
        <v>0</v>
      </c>
      <c r="DN9" s="7" t="s">
        <v>17</v>
      </c>
      <c r="DO9" s="7" t="n">
        <f t="normal" ca="1">16-LENB(INDIRECT(ADDRESS(9,118)))</f>
        <v>0</v>
      </c>
      <c r="DP9" s="7" t="s">
        <v>15</v>
      </c>
      <c r="DQ9" s="7" t="n">
        <f t="normal" ca="1">16-LENB(INDIRECT(ADDRESS(9,120)))</f>
        <v>0</v>
      </c>
      <c r="DR9" s="7" t="s">
        <v>15</v>
      </c>
      <c r="DS9" s="7" t="n">
        <f t="normal" ca="1">16-LENB(INDIRECT(ADDRESS(9,122)))</f>
        <v>0</v>
      </c>
      <c r="DT9" s="7" t="s">
        <v>15</v>
      </c>
      <c r="DU9" s="7" t="n">
        <f t="normal" ca="1">16-LENB(INDIRECT(ADDRESS(9,124)))</f>
        <v>0</v>
      </c>
      <c r="DV9" s="7" t="s">
        <v>15</v>
      </c>
      <c r="DW9" s="7" t="n">
        <f t="normal" ca="1">16-LENB(INDIRECT(ADDRESS(9,126)))</f>
        <v>0</v>
      </c>
      <c r="DX9" s="7" t="n">
        <v>100</v>
      </c>
      <c r="DY9" s="7" t="n">
        <v>75</v>
      </c>
      <c r="DZ9" s="7" t="n">
        <v>50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15</v>
      </c>
      <c r="EP9" s="7" t="n">
        <f t="normal" ca="1">16-LENB(INDIRECT(ADDRESS(9,145)))</f>
        <v>0</v>
      </c>
      <c r="EQ9" s="7" t="s">
        <v>15</v>
      </c>
      <c r="ER9" s="7" t="n">
        <f t="normal" ca="1">16-LENB(INDIRECT(ADDRESS(9,147)))</f>
        <v>0</v>
      </c>
      <c r="ES9" s="7" t="s">
        <v>15</v>
      </c>
      <c r="ET9" s="7" t="n">
        <f t="normal" ca="1">16-LENB(INDIRECT(ADDRESS(9,149)))</f>
        <v>0</v>
      </c>
      <c r="EU9" s="7" t="s">
        <v>15</v>
      </c>
      <c r="EV9" s="7" t="n">
        <f t="normal" ca="1">16-LENB(INDIRECT(ADDRESS(9,151)))</f>
        <v>0</v>
      </c>
      <c r="EW9" s="7" t="s">
        <v>15</v>
      </c>
      <c r="EX9" s="7" t="n">
        <f t="normal" ca="1">16-LENB(INDIRECT(ADDRESS(9,153)))</f>
        <v>0</v>
      </c>
      <c r="EY9" s="7" t="s">
        <v>15</v>
      </c>
      <c r="EZ9" s="7" t="n">
        <f t="normal" ca="1">16-LENB(INDIRECT(ADDRESS(9,155)))</f>
        <v>0</v>
      </c>
      <c r="FA9" s="7" t="s">
        <v>15</v>
      </c>
      <c r="FB9" s="7" t="n">
        <f t="normal" ca="1">16-LENB(INDIRECT(ADDRESS(9,157)))</f>
        <v>0</v>
      </c>
      <c r="FC9" s="7" t="s">
        <v>15</v>
      </c>
      <c r="FD9" s="7" t="n">
        <f t="normal" ca="1">16-LENB(INDIRECT(ADDRESS(9,159)))</f>
        <v>0</v>
      </c>
      <c r="FE9" s="7" t="n">
        <v>100</v>
      </c>
      <c r="FF9" s="7" t="n">
        <v>75</v>
      </c>
      <c r="FG9" s="7" t="n">
        <v>50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255</v>
      </c>
      <c r="FV9" s="7" t="n">
        <v>255</v>
      </c>
      <c r="FW9" s="7" t="n">
        <v>255</v>
      </c>
      <c r="FX9" s="7" t="n">
        <v>255</v>
      </c>
      <c r="FY9" s="7" t="n">
        <v>0</v>
      </c>
      <c r="FZ9" s="7" t="n">
        <v>0</v>
      </c>
      <c r="GA9" s="7" t="n">
        <v>0</v>
      </c>
      <c r="GB9" s="7" t="n">
        <v>0</v>
      </c>
      <c r="GC9" s="7" t="n">
        <v>0</v>
      </c>
      <c r="GD9" s="7" t="n">
        <v>0</v>
      </c>
      <c r="GE9" s="7" t="n">
        <v>0</v>
      </c>
      <c r="GF9" s="7" t="n">
        <v>0</v>
      </c>
      <c r="GG9" s="7" t="n">
        <v>0</v>
      </c>
      <c r="GH9" s="7" t="n">
        <v>0</v>
      </c>
      <c r="GI9" s="7" t="n">
        <v>0</v>
      </c>
      <c r="GJ9" s="7" t="n">
        <v>0</v>
      </c>
      <c r="GK9" s="7" t="n">
        <v>0</v>
      </c>
      <c r="GL9" s="7" t="n">
        <v>0</v>
      </c>
      <c r="GM9" s="7" t="n">
        <v>0</v>
      </c>
      <c r="GN9" s="7" t="n">
        <v>0</v>
      </c>
      <c r="GO9" s="7" t="n">
        <v>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</row>
    <row r="10">
      <c r="A10" t="s">
        <v>4</v>
      </c>
      <c r="B10" s="4" t="s">
        <v>5</v>
      </c>
    </row>
    <row r="11">
      <c r="A11" t="n">
        <v>1184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1188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590035</v>
      </c>
      <c r="F14" s="7" t="n">
        <v>435</v>
      </c>
      <c r="G14" s="7" t="n">
        <v>435</v>
      </c>
      <c r="H14" s="7" t="n">
        <v>0</v>
      </c>
      <c r="I14" s="7" t="n">
        <v>0</v>
      </c>
      <c r="J14" s="7" t="n">
        <v>3</v>
      </c>
      <c r="K14" s="7" t="n">
        <v>0</v>
      </c>
      <c r="L14" s="7" t="n">
        <v>0</v>
      </c>
      <c r="M14" s="7" t="s">
        <v>18</v>
      </c>
      <c r="N14" s="7" t="n">
        <f t="normal" ca="1">16-LENB(INDIRECT(ADDRESS(14,13)))</f>
        <v>0</v>
      </c>
      <c r="O14" s="7" t="s">
        <v>19</v>
      </c>
      <c r="P14" s="7" t="n">
        <f t="normal" ca="1">16-LENB(INDIRECT(ADDRESS(14,15)))</f>
        <v>0</v>
      </c>
      <c r="Q14" s="7" t="s">
        <v>19</v>
      </c>
      <c r="R14" s="7" t="n">
        <f t="normal" ca="1">16-LENB(INDIRECT(ADDRESS(14,17)))</f>
        <v>0</v>
      </c>
      <c r="S14" s="7" t="s">
        <v>19</v>
      </c>
      <c r="T14" s="7" t="n">
        <f t="normal" ca="1">16-LENB(INDIRECT(ADDRESS(14,19)))</f>
        <v>0</v>
      </c>
      <c r="U14" s="7" t="s">
        <v>19</v>
      </c>
      <c r="V14" s="7" t="n">
        <f t="normal" ca="1">16-LENB(INDIRECT(ADDRESS(14,21)))</f>
        <v>0</v>
      </c>
      <c r="W14" s="7" t="s">
        <v>19</v>
      </c>
      <c r="X14" s="7" t="n">
        <f t="normal" ca="1">16-LENB(INDIRECT(ADDRESS(14,23)))</f>
        <v>0</v>
      </c>
      <c r="Y14" s="7" t="s">
        <v>19</v>
      </c>
      <c r="Z14" s="7" t="n">
        <f t="normal" ca="1">16-LENB(INDIRECT(ADDRESS(14,25)))</f>
        <v>0</v>
      </c>
      <c r="AA14" s="7" t="s">
        <v>19</v>
      </c>
      <c r="AB14" s="7" t="n">
        <f t="normal" ca="1">16-LENB(INDIRECT(ADDRESS(14,27)))</f>
        <v>0</v>
      </c>
      <c r="AC14" s="7" t="n">
        <v>100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1396</v>
      </c>
      <c r="B16" s="5" t="n">
        <v>1</v>
      </c>
    </row>
    <row r="17" spans="1:204" s="3" customFormat="1" customHeight="0">
      <c r="A17" s="3" t="s">
        <v>2</v>
      </c>
      <c r="B17" s="3" t="s">
        <v>3</v>
      </c>
    </row>
    <row r="18" spans="1:204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204">
      <c r="A19" t="n">
        <v>1400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80</v>
      </c>
      <c r="F19" s="7" t="n">
        <v>421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16</v>
      </c>
      <c r="N19" s="7" t="n">
        <f t="normal" ca="1">16-LENB(INDIRECT(ADDRESS(19,13)))</f>
        <v>0</v>
      </c>
      <c r="O19" s="7" t="s">
        <v>16</v>
      </c>
      <c r="P19" s="7" t="n">
        <f t="normal" ca="1">16-LENB(INDIRECT(ADDRESS(19,15)))</f>
        <v>0</v>
      </c>
      <c r="Q19" s="7" t="s">
        <v>16</v>
      </c>
      <c r="R19" s="7" t="n">
        <f t="normal" ca="1">16-LENB(INDIRECT(ADDRESS(19,17)))</f>
        <v>0</v>
      </c>
      <c r="S19" s="7" t="s">
        <v>15</v>
      </c>
      <c r="T19" s="7" t="n">
        <f t="normal" ca="1">16-LENB(INDIRECT(ADDRESS(19,19)))</f>
        <v>0</v>
      </c>
      <c r="U19" s="7" t="s">
        <v>15</v>
      </c>
      <c r="V19" s="7" t="n">
        <f t="normal" ca="1">16-LENB(INDIRECT(ADDRESS(19,21)))</f>
        <v>0</v>
      </c>
      <c r="W19" s="7" t="s">
        <v>15</v>
      </c>
      <c r="X19" s="7" t="n">
        <f t="normal" ca="1">16-LENB(INDIRECT(ADDRESS(19,23)))</f>
        <v>0</v>
      </c>
      <c r="Y19" s="7" t="s">
        <v>19</v>
      </c>
      <c r="Z19" s="7" t="n">
        <f t="normal" ca="1">16-LENB(INDIRECT(ADDRESS(19,25)))</f>
        <v>0</v>
      </c>
      <c r="AA19" s="7" t="s">
        <v>19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100</v>
      </c>
      <c r="AH19" s="7" t="n">
        <v>100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204">
      <c r="A20" t="s">
        <v>4</v>
      </c>
      <c r="B20" s="4" t="s">
        <v>5</v>
      </c>
    </row>
    <row r="21" spans="1:204">
      <c r="A21" t="n">
        <v>1608</v>
      </c>
      <c r="B21" s="5" t="n">
        <v>1</v>
      </c>
    </row>
    <row r="22" spans="1:204" s="3" customFormat="1" customHeight="0">
      <c r="A22" s="3" t="s">
        <v>2</v>
      </c>
      <c r="B22" s="3" t="s">
        <v>20</v>
      </c>
    </row>
    <row r="23" spans="1:204">
      <c r="A23" t="s">
        <v>4</v>
      </c>
      <c r="B23" s="4" t="s">
        <v>5</v>
      </c>
      <c r="C23" s="4" t="s">
        <v>13</v>
      </c>
      <c r="D23" s="4" t="s">
        <v>6</v>
      </c>
    </row>
    <row r="24" spans="1:204">
      <c r="A24" t="n">
        <v>1612</v>
      </c>
      <c r="B24" s="8" t="n">
        <v>2</v>
      </c>
      <c r="C24" s="7" t="n">
        <v>10</v>
      </c>
      <c r="D24" s="7" t="s">
        <v>21</v>
      </c>
    </row>
    <row r="25" spans="1:204">
      <c r="A25" t="s">
        <v>4</v>
      </c>
      <c r="B25" s="4" t="s">
        <v>5</v>
      </c>
      <c r="C25" s="4" t="s">
        <v>13</v>
      </c>
      <c r="D25" s="4" t="s">
        <v>13</v>
      </c>
    </row>
    <row r="26" spans="1:204">
      <c r="A26" t="n">
        <v>1633</v>
      </c>
      <c r="B26" s="9" t="n">
        <v>162</v>
      </c>
      <c r="C26" s="7" t="n">
        <v>0</v>
      </c>
      <c r="D26" s="7" t="n">
        <v>0</v>
      </c>
    </row>
    <row r="27" spans="1:204">
      <c r="A27" t="s">
        <v>4</v>
      </c>
      <c r="B27" s="4" t="s">
        <v>5</v>
      </c>
    </row>
    <row r="28" spans="1:204">
      <c r="A28" t="n">
        <v>1636</v>
      </c>
      <c r="B28" s="5" t="n">
        <v>1</v>
      </c>
    </row>
    <row r="29" spans="1:204" s="3" customFormat="1" customHeight="0">
      <c r="A29" s="3" t="s">
        <v>2</v>
      </c>
      <c r="B29" s="3" t="s">
        <v>22</v>
      </c>
    </row>
    <row r="30" spans="1:204">
      <c r="A30" t="s">
        <v>4</v>
      </c>
      <c r="B30" s="4" t="s">
        <v>5</v>
      </c>
      <c r="C30" s="4" t="s">
        <v>13</v>
      </c>
      <c r="D30" s="4" t="s">
        <v>10</v>
      </c>
      <c r="E30" s="4" t="s">
        <v>23</v>
      </c>
      <c r="F30" s="4" t="s">
        <v>10</v>
      </c>
      <c r="G30" s="4" t="s">
        <v>9</v>
      </c>
      <c r="H30" s="4" t="s">
        <v>9</v>
      </c>
      <c r="I30" s="4" t="s">
        <v>10</v>
      </c>
      <c r="J30" s="4" t="s">
        <v>10</v>
      </c>
      <c r="K30" s="4" t="s">
        <v>9</v>
      </c>
      <c r="L30" s="4" t="s">
        <v>9</v>
      </c>
      <c r="M30" s="4" t="s">
        <v>9</v>
      </c>
      <c r="N30" s="4" t="s">
        <v>9</v>
      </c>
      <c r="O30" s="4" t="s">
        <v>6</v>
      </c>
    </row>
    <row r="31" spans="1:204">
      <c r="A31" t="n">
        <v>1640</v>
      </c>
      <c r="B31" s="10" t="n">
        <v>50</v>
      </c>
      <c r="C31" s="7" t="n">
        <v>0</v>
      </c>
      <c r="D31" s="7" t="n">
        <v>8121</v>
      </c>
      <c r="E31" s="7" t="n">
        <v>0.800000011920929</v>
      </c>
      <c r="F31" s="7" t="n">
        <v>1000</v>
      </c>
      <c r="G31" s="7" t="n">
        <v>0</v>
      </c>
      <c r="H31" s="7" t="n">
        <v>0</v>
      </c>
      <c r="I31" s="7" t="n">
        <v>0</v>
      </c>
      <c r="J31" s="7" t="n">
        <v>65533</v>
      </c>
      <c r="K31" s="7" t="n">
        <v>0</v>
      </c>
      <c r="L31" s="7" t="n">
        <v>0</v>
      </c>
      <c r="M31" s="7" t="n">
        <v>0</v>
      </c>
      <c r="N31" s="7" t="n">
        <v>0</v>
      </c>
      <c r="O31" s="7" t="s">
        <v>19</v>
      </c>
    </row>
    <row r="32" spans="1:204">
      <c r="A32" t="s">
        <v>4</v>
      </c>
      <c r="B32" s="4" t="s">
        <v>5</v>
      </c>
      <c r="C32" s="4" t="s">
        <v>13</v>
      </c>
      <c r="D32" s="4" t="s">
        <v>10</v>
      </c>
      <c r="E32" s="4" t="s">
        <v>13</v>
      </c>
      <c r="F32" s="4" t="s">
        <v>10</v>
      </c>
      <c r="G32" s="4" t="s">
        <v>13</v>
      </c>
      <c r="H32" s="4" t="s">
        <v>13</v>
      </c>
      <c r="I32" s="4" t="s">
        <v>13</v>
      </c>
      <c r="J32" s="4" t="s">
        <v>24</v>
      </c>
    </row>
    <row r="33" spans="1:72">
      <c r="A33" t="n">
        <v>1679</v>
      </c>
      <c r="B33" s="11" t="n">
        <v>5</v>
      </c>
      <c r="C33" s="7" t="n">
        <v>30</v>
      </c>
      <c r="D33" s="7" t="n">
        <v>8496</v>
      </c>
      <c r="E33" s="7" t="n">
        <v>30</v>
      </c>
      <c r="F33" s="7" t="n">
        <v>8498</v>
      </c>
      <c r="G33" s="7" t="n">
        <v>8</v>
      </c>
      <c r="H33" s="7" t="n">
        <v>9</v>
      </c>
      <c r="I33" s="7" t="n">
        <v>1</v>
      </c>
      <c r="J33" s="12" t="n">
        <f t="normal" ca="1">A37</f>
        <v>0</v>
      </c>
    </row>
    <row r="34" spans="1:72">
      <c r="A34" t="s">
        <v>4</v>
      </c>
      <c r="B34" s="4" t="s">
        <v>5</v>
      </c>
      <c r="C34" s="4" t="s">
        <v>13</v>
      </c>
      <c r="D34" s="4" t="s">
        <v>10</v>
      </c>
      <c r="E34" s="4" t="s">
        <v>23</v>
      </c>
      <c r="F34" s="4" t="s">
        <v>10</v>
      </c>
      <c r="G34" s="4" t="s">
        <v>23</v>
      </c>
      <c r="H34" s="4" t="s">
        <v>13</v>
      </c>
    </row>
    <row r="35" spans="1:72">
      <c r="A35" t="n">
        <v>1693</v>
      </c>
      <c r="B35" s="13" t="n">
        <v>49</v>
      </c>
      <c r="C35" s="7" t="n">
        <v>4</v>
      </c>
      <c r="D35" s="7" t="n">
        <v>2</v>
      </c>
      <c r="E35" s="7" t="n">
        <v>1</v>
      </c>
      <c r="F35" s="7" t="n">
        <v>0</v>
      </c>
      <c r="G35" s="7" t="n">
        <v>0</v>
      </c>
      <c r="H35" s="7" t="n">
        <v>0</v>
      </c>
    </row>
    <row r="36" spans="1:72">
      <c r="A36" t="s">
        <v>4</v>
      </c>
      <c r="B36" s="4" t="s">
        <v>5</v>
      </c>
      <c r="C36" s="4" t="s">
        <v>13</v>
      </c>
      <c r="D36" s="4" t="s">
        <v>6</v>
      </c>
      <c r="E36" s="4" t="s">
        <v>6</v>
      </c>
      <c r="F36" s="4" t="s">
        <v>10</v>
      </c>
      <c r="G36" s="4" t="s">
        <v>10</v>
      </c>
    </row>
    <row r="37" spans="1:72">
      <c r="A37" t="n">
        <v>1708</v>
      </c>
      <c r="B37" s="14" t="n">
        <v>74</v>
      </c>
      <c r="C37" s="7" t="n">
        <v>13</v>
      </c>
      <c r="D37" s="7" t="s">
        <v>25</v>
      </c>
      <c r="E37" s="7" t="s">
        <v>26</v>
      </c>
      <c r="F37" s="7" t="n">
        <v>5854</v>
      </c>
      <c r="G37" s="7" t="n">
        <v>3628</v>
      </c>
    </row>
    <row r="38" spans="1:72">
      <c r="A38" t="s">
        <v>4</v>
      </c>
      <c r="B38" s="4" t="s">
        <v>5</v>
      </c>
      <c r="C38" s="4" t="s">
        <v>13</v>
      </c>
      <c r="D38" s="4" t="s">
        <v>6</v>
      </c>
      <c r="E38" s="4" t="s">
        <v>6</v>
      </c>
      <c r="F38" s="4" t="s">
        <v>10</v>
      </c>
      <c r="G38" s="4" t="s">
        <v>10</v>
      </c>
    </row>
    <row r="39" spans="1:72">
      <c r="A39" t="n">
        <v>1731</v>
      </c>
      <c r="B39" s="14" t="n">
        <v>74</v>
      </c>
      <c r="C39" s="7" t="n">
        <v>13</v>
      </c>
      <c r="D39" s="7" t="s">
        <v>27</v>
      </c>
      <c r="E39" s="7" t="s">
        <v>19</v>
      </c>
      <c r="F39" s="7" t="n">
        <v>5856</v>
      </c>
      <c r="G39" s="7" t="n">
        <v>27</v>
      </c>
    </row>
    <row r="40" spans="1:72">
      <c r="A40" t="s">
        <v>4</v>
      </c>
      <c r="B40" s="4" t="s">
        <v>5</v>
      </c>
      <c r="C40" s="4" t="s">
        <v>10</v>
      </c>
      <c r="D40" s="4" t="s">
        <v>13</v>
      </c>
      <c r="E40" s="4" t="s">
        <v>6</v>
      </c>
      <c r="F40" s="4" t="s">
        <v>9</v>
      </c>
      <c r="G40" s="4" t="s">
        <v>10</v>
      </c>
      <c r="H40" s="4" t="s">
        <v>10</v>
      </c>
      <c r="I40" s="4" t="s">
        <v>6</v>
      </c>
      <c r="J40" s="4" t="s">
        <v>23</v>
      </c>
    </row>
    <row r="41" spans="1:72">
      <c r="A41" t="n">
        <v>1745</v>
      </c>
      <c r="B41" s="15" t="n">
        <v>106</v>
      </c>
      <c r="C41" s="7" t="n">
        <v>0</v>
      </c>
      <c r="D41" s="7" t="n">
        <v>3</v>
      </c>
      <c r="E41" s="7" t="s">
        <v>25</v>
      </c>
      <c r="F41" s="7" t="n">
        <v>1098907648</v>
      </c>
      <c r="G41" s="7" t="n">
        <v>7424</v>
      </c>
      <c r="H41" s="7" t="n">
        <v>5854</v>
      </c>
      <c r="I41" s="7" t="s">
        <v>28</v>
      </c>
      <c r="J41" s="7" t="n">
        <v>2</v>
      </c>
    </row>
    <row r="42" spans="1:72">
      <c r="A42" t="s">
        <v>4</v>
      </c>
      <c r="B42" s="4" t="s">
        <v>5</v>
      </c>
      <c r="C42" s="4" t="s">
        <v>13</v>
      </c>
      <c r="D42" s="4" t="s">
        <v>6</v>
      </c>
      <c r="E42" s="4" t="s">
        <v>6</v>
      </c>
      <c r="F42" s="4" t="s">
        <v>10</v>
      </c>
      <c r="G42" s="4" t="s">
        <v>10</v>
      </c>
      <c r="H42" s="4" t="s">
        <v>10</v>
      </c>
      <c r="I42" s="4" t="s">
        <v>10</v>
      </c>
      <c r="J42" s="4" t="s">
        <v>10</v>
      </c>
    </row>
    <row r="43" spans="1:72">
      <c r="A43" t="n">
        <v>1789</v>
      </c>
      <c r="B43" s="14" t="n">
        <v>74</v>
      </c>
      <c r="C43" s="7" t="n">
        <v>20</v>
      </c>
      <c r="D43" s="7" t="s">
        <v>29</v>
      </c>
      <c r="E43" s="7" t="s">
        <v>30</v>
      </c>
      <c r="F43" s="7" t="n">
        <v>0</v>
      </c>
      <c r="G43" s="7" t="n">
        <v>40</v>
      </c>
      <c r="H43" s="7" t="n">
        <v>129</v>
      </c>
      <c r="I43" s="7" t="n">
        <v>0</v>
      </c>
      <c r="J43" s="7" t="n">
        <v>0</v>
      </c>
    </row>
    <row r="44" spans="1:72">
      <c r="A44" t="s">
        <v>4</v>
      </c>
      <c r="B44" s="4" t="s">
        <v>5</v>
      </c>
      <c r="C44" s="4" t="s">
        <v>13</v>
      </c>
      <c r="D44" s="4" t="s">
        <v>6</v>
      </c>
      <c r="E44" s="4" t="s">
        <v>6</v>
      </c>
      <c r="F44" s="4" t="s">
        <v>10</v>
      </c>
      <c r="G44" s="4" t="s">
        <v>10</v>
      </c>
      <c r="H44" s="4" t="s">
        <v>10</v>
      </c>
      <c r="I44" s="4" t="s">
        <v>10</v>
      </c>
      <c r="J44" s="4" t="s">
        <v>10</v>
      </c>
    </row>
    <row r="45" spans="1:72">
      <c r="A45" t="n">
        <v>1824</v>
      </c>
      <c r="B45" s="14" t="n">
        <v>74</v>
      </c>
      <c r="C45" s="7" t="n">
        <v>20</v>
      </c>
      <c r="D45" s="7" t="s">
        <v>31</v>
      </c>
      <c r="E45" s="7" t="s">
        <v>30</v>
      </c>
      <c r="F45" s="7" t="n">
        <v>0</v>
      </c>
      <c r="G45" s="7" t="n">
        <v>40</v>
      </c>
      <c r="H45" s="7" t="n">
        <v>129</v>
      </c>
      <c r="I45" s="7" t="n">
        <v>0</v>
      </c>
      <c r="J45" s="7" t="n">
        <v>0</v>
      </c>
    </row>
    <row r="46" spans="1:72">
      <c r="A46" t="s">
        <v>4</v>
      </c>
      <c r="B46" s="4" t="s">
        <v>5</v>
      </c>
      <c r="C46" s="4" t="s">
        <v>13</v>
      </c>
      <c r="D46" s="4" t="s">
        <v>6</v>
      </c>
      <c r="E46" s="4" t="s">
        <v>6</v>
      </c>
      <c r="F46" s="4" t="s">
        <v>10</v>
      </c>
      <c r="G46" s="4" t="s">
        <v>10</v>
      </c>
      <c r="H46" s="4" t="s">
        <v>10</v>
      </c>
      <c r="I46" s="4" t="s">
        <v>10</v>
      </c>
      <c r="J46" s="4" t="s">
        <v>10</v>
      </c>
    </row>
    <row r="47" spans="1:72">
      <c r="A47" t="n">
        <v>1859</v>
      </c>
      <c r="B47" s="14" t="n">
        <v>74</v>
      </c>
      <c r="C47" s="7" t="n">
        <v>20</v>
      </c>
      <c r="D47" s="7" t="s">
        <v>32</v>
      </c>
      <c r="E47" s="7" t="s">
        <v>30</v>
      </c>
      <c r="F47" s="7" t="n">
        <v>0</v>
      </c>
      <c r="G47" s="7" t="n">
        <v>40</v>
      </c>
      <c r="H47" s="7" t="n">
        <v>129</v>
      </c>
      <c r="I47" s="7" t="n">
        <v>0</v>
      </c>
      <c r="J47" s="7" t="n">
        <v>0</v>
      </c>
    </row>
    <row r="48" spans="1:72">
      <c r="A48" t="s">
        <v>4</v>
      </c>
      <c r="B48" s="4" t="s">
        <v>5</v>
      </c>
      <c r="C48" s="4" t="s">
        <v>13</v>
      </c>
      <c r="D48" s="4" t="s">
        <v>6</v>
      </c>
      <c r="E48" s="4" t="s">
        <v>6</v>
      </c>
      <c r="F48" s="4" t="s">
        <v>10</v>
      </c>
      <c r="G48" s="4" t="s">
        <v>10</v>
      </c>
      <c r="H48" s="4" t="s">
        <v>10</v>
      </c>
      <c r="I48" s="4" t="s">
        <v>10</v>
      </c>
      <c r="J48" s="4" t="s">
        <v>10</v>
      </c>
    </row>
    <row r="49" spans="1:10">
      <c r="A49" t="n">
        <v>1894</v>
      </c>
      <c r="B49" s="14" t="n">
        <v>74</v>
      </c>
      <c r="C49" s="7" t="n">
        <v>20</v>
      </c>
      <c r="D49" s="7" t="s">
        <v>33</v>
      </c>
      <c r="E49" s="7" t="s">
        <v>30</v>
      </c>
      <c r="F49" s="7" t="n">
        <v>0</v>
      </c>
      <c r="G49" s="7" t="n">
        <v>40</v>
      </c>
      <c r="H49" s="7" t="n">
        <v>129</v>
      </c>
      <c r="I49" s="7" t="n">
        <v>0</v>
      </c>
      <c r="J49" s="7" t="n">
        <v>0</v>
      </c>
    </row>
    <row r="50" spans="1:10">
      <c r="A50" t="s">
        <v>4</v>
      </c>
      <c r="B50" s="4" t="s">
        <v>5</v>
      </c>
      <c r="C50" s="4" t="s">
        <v>13</v>
      </c>
      <c r="D50" s="4" t="s">
        <v>6</v>
      </c>
      <c r="E50" s="4" t="s">
        <v>6</v>
      </c>
      <c r="F50" s="4" t="s">
        <v>10</v>
      </c>
      <c r="G50" s="4" t="s">
        <v>10</v>
      </c>
      <c r="H50" s="4" t="s">
        <v>10</v>
      </c>
      <c r="I50" s="4" t="s">
        <v>10</v>
      </c>
      <c r="J50" s="4" t="s">
        <v>10</v>
      </c>
    </row>
    <row r="51" spans="1:10">
      <c r="A51" t="n">
        <v>1929</v>
      </c>
      <c r="B51" s="14" t="n">
        <v>74</v>
      </c>
      <c r="C51" s="7" t="n">
        <v>20</v>
      </c>
      <c r="D51" s="7" t="s">
        <v>34</v>
      </c>
      <c r="E51" s="7" t="s">
        <v>30</v>
      </c>
      <c r="F51" s="7" t="n">
        <v>0</v>
      </c>
      <c r="G51" s="7" t="n">
        <v>40</v>
      </c>
      <c r="H51" s="7" t="n">
        <v>129</v>
      </c>
      <c r="I51" s="7" t="n">
        <v>0</v>
      </c>
      <c r="J51" s="7" t="n">
        <v>0</v>
      </c>
    </row>
    <row r="52" spans="1:10">
      <c r="A52" t="s">
        <v>4</v>
      </c>
      <c r="B52" s="4" t="s">
        <v>5</v>
      </c>
      <c r="C52" s="4" t="s">
        <v>13</v>
      </c>
      <c r="D52" s="4" t="s">
        <v>6</v>
      </c>
      <c r="E52" s="4" t="s">
        <v>6</v>
      </c>
      <c r="F52" s="4" t="s">
        <v>10</v>
      </c>
      <c r="G52" s="4" t="s">
        <v>10</v>
      </c>
      <c r="H52" s="4" t="s">
        <v>10</v>
      </c>
      <c r="I52" s="4" t="s">
        <v>10</v>
      </c>
      <c r="J52" s="4" t="s">
        <v>10</v>
      </c>
    </row>
    <row r="53" spans="1:10">
      <c r="A53" t="n">
        <v>1964</v>
      </c>
      <c r="B53" s="14" t="n">
        <v>74</v>
      </c>
      <c r="C53" s="7" t="n">
        <v>20</v>
      </c>
      <c r="D53" s="7" t="s">
        <v>35</v>
      </c>
      <c r="E53" s="7" t="s">
        <v>30</v>
      </c>
      <c r="F53" s="7" t="n">
        <v>0</v>
      </c>
      <c r="G53" s="7" t="n">
        <v>40</v>
      </c>
      <c r="H53" s="7" t="n">
        <v>129</v>
      </c>
      <c r="I53" s="7" t="n">
        <v>0</v>
      </c>
      <c r="J53" s="7" t="n">
        <v>0</v>
      </c>
    </row>
    <row r="54" spans="1:10">
      <c r="A54" t="s">
        <v>4</v>
      </c>
      <c r="B54" s="4" t="s">
        <v>5</v>
      </c>
      <c r="C54" s="4" t="s">
        <v>13</v>
      </c>
      <c r="D54" s="4" t="s">
        <v>6</v>
      </c>
      <c r="E54" s="4" t="s">
        <v>6</v>
      </c>
      <c r="F54" s="4" t="s">
        <v>10</v>
      </c>
      <c r="G54" s="4" t="s">
        <v>10</v>
      </c>
      <c r="H54" s="4" t="s">
        <v>10</v>
      </c>
      <c r="I54" s="4" t="s">
        <v>10</v>
      </c>
      <c r="J54" s="4" t="s">
        <v>10</v>
      </c>
    </row>
    <row r="55" spans="1:10">
      <c r="A55" t="n">
        <v>1999</v>
      </c>
      <c r="B55" s="14" t="n">
        <v>74</v>
      </c>
      <c r="C55" s="7" t="n">
        <v>20</v>
      </c>
      <c r="D55" s="7" t="s">
        <v>36</v>
      </c>
      <c r="E55" s="7" t="s">
        <v>30</v>
      </c>
      <c r="F55" s="7" t="n">
        <v>0</v>
      </c>
      <c r="G55" s="7" t="n">
        <v>40</v>
      </c>
      <c r="H55" s="7" t="n">
        <v>129</v>
      </c>
      <c r="I55" s="7" t="n">
        <v>0</v>
      </c>
      <c r="J55" s="7" t="n">
        <v>0</v>
      </c>
    </row>
    <row r="56" spans="1:10">
      <c r="A56" t="s">
        <v>4</v>
      </c>
      <c r="B56" s="4" t="s">
        <v>5</v>
      </c>
      <c r="C56" s="4" t="s">
        <v>13</v>
      </c>
      <c r="D56" s="4" t="s">
        <v>6</v>
      </c>
      <c r="E56" s="4" t="s">
        <v>6</v>
      </c>
      <c r="F56" s="4" t="s">
        <v>10</v>
      </c>
      <c r="G56" s="4" t="s">
        <v>10</v>
      </c>
      <c r="H56" s="4" t="s">
        <v>10</v>
      </c>
      <c r="I56" s="4" t="s">
        <v>10</v>
      </c>
      <c r="J56" s="4" t="s">
        <v>10</v>
      </c>
    </row>
    <row r="57" spans="1:10">
      <c r="A57" t="n">
        <v>2034</v>
      </c>
      <c r="B57" s="14" t="n">
        <v>74</v>
      </c>
      <c r="C57" s="7" t="n">
        <v>20</v>
      </c>
      <c r="D57" s="7" t="s">
        <v>37</v>
      </c>
      <c r="E57" s="7" t="s">
        <v>30</v>
      </c>
      <c r="F57" s="7" t="n">
        <v>0</v>
      </c>
      <c r="G57" s="7" t="n">
        <v>40</v>
      </c>
      <c r="H57" s="7" t="n">
        <v>129</v>
      </c>
      <c r="I57" s="7" t="n">
        <v>0</v>
      </c>
      <c r="J57" s="7" t="n">
        <v>0</v>
      </c>
    </row>
    <row r="58" spans="1:10">
      <c r="A58" t="s">
        <v>4</v>
      </c>
      <c r="B58" s="4" t="s">
        <v>5</v>
      </c>
      <c r="C58" s="4" t="s">
        <v>13</v>
      </c>
      <c r="D58" s="4" t="s">
        <v>6</v>
      </c>
      <c r="E58" s="4" t="s">
        <v>6</v>
      </c>
      <c r="F58" s="4" t="s">
        <v>10</v>
      </c>
      <c r="G58" s="4" t="s">
        <v>10</v>
      </c>
      <c r="H58" s="4" t="s">
        <v>10</v>
      </c>
      <c r="I58" s="4" t="s">
        <v>10</v>
      </c>
      <c r="J58" s="4" t="s">
        <v>10</v>
      </c>
    </row>
    <row r="59" spans="1:10">
      <c r="A59" t="n">
        <v>2069</v>
      </c>
      <c r="B59" s="14" t="n">
        <v>74</v>
      </c>
      <c r="C59" s="7" t="n">
        <v>20</v>
      </c>
      <c r="D59" s="7" t="s">
        <v>38</v>
      </c>
      <c r="E59" s="7" t="s">
        <v>30</v>
      </c>
      <c r="F59" s="7" t="n">
        <v>0</v>
      </c>
      <c r="G59" s="7" t="n">
        <v>40</v>
      </c>
      <c r="H59" s="7" t="n">
        <v>129</v>
      </c>
      <c r="I59" s="7" t="n">
        <v>0</v>
      </c>
      <c r="J59" s="7" t="n">
        <v>0</v>
      </c>
    </row>
    <row r="60" spans="1:10">
      <c r="A60" t="s">
        <v>4</v>
      </c>
      <c r="B60" s="4" t="s">
        <v>5</v>
      </c>
      <c r="C60" s="4" t="s">
        <v>13</v>
      </c>
      <c r="D60" s="4" t="s">
        <v>6</v>
      </c>
      <c r="E60" s="4" t="s">
        <v>6</v>
      </c>
    </row>
    <row r="61" spans="1:10">
      <c r="A61" t="n">
        <v>2104</v>
      </c>
      <c r="B61" s="14" t="n">
        <v>74</v>
      </c>
      <c r="C61" s="7" t="n">
        <v>25</v>
      </c>
      <c r="D61" s="7" t="s">
        <v>39</v>
      </c>
      <c r="E61" s="7" t="s">
        <v>40</v>
      </c>
    </row>
    <row r="62" spans="1:10">
      <c r="A62" t="s">
        <v>4</v>
      </c>
      <c r="B62" s="4" t="s">
        <v>5</v>
      </c>
      <c r="C62" s="4" t="s">
        <v>13</v>
      </c>
      <c r="D62" s="4" t="s">
        <v>10</v>
      </c>
      <c r="E62" s="4" t="s">
        <v>13</v>
      </c>
      <c r="F62" s="4" t="s">
        <v>10</v>
      </c>
      <c r="G62" s="4" t="s">
        <v>13</v>
      </c>
      <c r="H62" s="4" t="s">
        <v>13</v>
      </c>
      <c r="I62" s="4" t="s">
        <v>13</v>
      </c>
      <c r="J62" s="4" t="s">
        <v>24</v>
      </c>
    </row>
    <row r="63" spans="1:10">
      <c r="A63" t="n">
        <v>2133</v>
      </c>
      <c r="B63" s="11" t="n">
        <v>5</v>
      </c>
      <c r="C63" s="7" t="n">
        <v>30</v>
      </c>
      <c r="D63" s="7" t="n">
        <v>6403</v>
      </c>
      <c r="E63" s="7" t="n">
        <v>30</v>
      </c>
      <c r="F63" s="7" t="n">
        <v>10473</v>
      </c>
      <c r="G63" s="7" t="n">
        <v>8</v>
      </c>
      <c r="H63" s="7" t="n">
        <v>9</v>
      </c>
      <c r="I63" s="7" t="n">
        <v>1</v>
      </c>
      <c r="J63" s="12" t="n">
        <f t="normal" ca="1">A71</f>
        <v>0</v>
      </c>
    </row>
    <row r="64" spans="1:10">
      <c r="A64" t="s">
        <v>4</v>
      </c>
      <c r="B64" s="4" t="s">
        <v>5</v>
      </c>
      <c r="C64" s="4" t="s">
        <v>13</v>
      </c>
      <c r="D64" s="4" t="s">
        <v>6</v>
      </c>
      <c r="E64" s="4" t="s">
        <v>10</v>
      </c>
    </row>
    <row r="65" spans="1:10">
      <c r="A65" t="n">
        <v>2147</v>
      </c>
      <c r="B65" s="16" t="n">
        <v>91</v>
      </c>
      <c r="C65" s="7" t="n">
        <v>0</v>
      </c>
      <c r="D65" s="7" t="s">
        <v>41</v>
      </c>
      <c r="E65" s="7" t="n">
        <v>1</v>
      </c>
    </row>
    <row r="66" spans="1:10">
      <c r="A66" t="s">
        <v>4</v>
      </c>
      <c r="B66" s="4" t="s">
        <v>5</v>
      </c>
      <c r="C66" s="4" t="s">
        <v>13</v>
      </c>
      <c r="D66" s="4" t="s">
        <v>6</v>
      </c>
      <c r="E66" s="4" t="s">
        <v>10</v>
      </c>
      <c r="F66" s="4" t="s">
        <v>10</v>
      </c>
    </row>
    <row r="67" spans="1:10">
      <c r="A67" t="n">
        <v>2165</v>
      </c>
      <c r="B67" s="14" t="n">
        <v>74</v>
      </c>
      <c r="C67" s="7" t="n">
        <v>28</v>
      </c>
      <c r="D67" s="7" t="s">
        <v>41</v>
      </c>
      <c r="E67" s="7" t="n">
        <v>130</v>
      </c>
      <c r="F67" s="7" t="n">
        <v>10473</v>
      </c>
    </row>
    <row r="68" spans="1:10">
      <c r="A68" t="s">
        <v>4</v>
      </c>
      <c r="B68" s="4" t="s">
        <v>5</v>
      </c>
      <c r="C68" s="4" t="s">
        <v>24</v>
      </c>
    </row>
    <row r="69" spans="1:10">
      <c r="A69" t="n">
        <v>2185</v>
      </c>
      <c r="B69" s="17" t="n">
        <v>3</v>
      </c>
      <c r="C69" s="12" t="n">
        <f t="normal" ca="1">A73</f>
        <v>0</v>
      </c>
    </row>
    <row r="70" spans="1:10">
      <c r="A70" t="s">
        <v>4</v>
      </c>
      <c r="B70" s="4" t="s">
        <v>5</v>
      </c>
      <c r="C70" s="4" t="s">
        <v>13</v>
      </c>
      <c r="D70" s="4" t="s">
        <v>6</v>
      </c>
      <c r="E70" s="4" t="s">
        <v>10</v>
      </c>
    </row>
    <row r="71" spans="1:10">
      <c r="A71" t="n">
        <v>2190</v>
      </c>
      <c r="B71" s="16" t="n">
        <v>91</v>
      </c>
      <c r="C71" s="7" t="n">
        <v>1</v>
      </c>
      <c r="D71" s="7" t="s">
        <v>41</v>
      </c>
      <c r="E71" s="7" t="n">
        <v>1</v>
      </c>
    </row>
    <row r="72" spans="1:10">
      <c r="A72" t="s">
        <v>4</v>
      </c>
      <c r="B72" s="4" t="s">
        <v>5</v>
      </c>
      <c r="C72" s="4" t="s">
        <v>10</v>
      </c>
      <c r="D72" s="4" t="s">
        <v>6</v>
      </c>
      <c r="E72" s="4" t="s">
        <v>6</v>
      </c>
      <c r="F72" s="4" t="s">
        <v>6</v>
      </c>
      <c r="G72" s="4" t="s">
        <v>13</v>
      </c>
      <c r="H72" s="4" t="s">
        <v>9</v>
      </c>
      <c r="I72" s="4" t="s">
        <v>23</v>
      </c>
      <c r="J72" s="4" t="s">
        <v>23</v>
      </c>
      <c r="K72" s="4" t="s">
        <v>23</v>
      </c>
      <c r="L72" s="4" t="s">
        <v>23</v>
      </c>
      <c r="M72" s="4" t="s">
        <v>23</v>
      </c>
      <c r="N72" s="4" t="s">
        <v>23</v>
      </c>
      <c r="O72" s="4" t="s">
        <v>23</v>
      </c>
      <c r="P72" s="4" t="s">
        <v>6</v>
      </c>
      <c r="Q72" s="4" t="s">
        <v>6</v>
      </c>
      <c r="R72" s="4" t="s">
        <v>9</v>
      </c>
      <c r="S72" s="4" t="s">
        <v>13</v>
      </c>
      <c r="T72" s="4" t="s">
        <v>9</v>
      </c>
      <c r="U72" s="4" t="s">
        <v>9</v>
      </c>
      <c r="V72" s="4" t="s">
        <v>10</v>
      </c>
    </row>
    <row r="73" spans="1:10">
      <c r="A73" t="n">
        <v>2208</v>
      </c>
      <c r="B73" s="18" t="n">
        <v>19</v>
      </c>
      <c r="C73" s="7" t="n">
        <v>2000</v>
      </c>
      <c r="D73" s="7" t="s">
        <v>19</v>
      </c>
      <c r="E73" s="7" t="s">
        <v>19</v>
      </c>
      <c r="F73" s="7" t="s">
        <v>11</v>
      </c>
      <c r="G73" s="7" t="n">
        <v>2</v>
      </c>
      <c r="H73" s="7" t="n">
        <v>0</v>
      </c>
      <c r="I73" s="7" t="n">
        <v>0</v>
      </c>
      <c r="J73" s="7" t="n">
        <v>3</v>
      </c>
      <c r="K73" s="7" t="n">
        <v>-45</v>
      </c>
      <c r="L73" s="7" t="n">
        <v>0</v>
      </c>
      <c r="M73" s="7" t="n">
        <v>-1</v>
      </c>
      <c r="N73" s="7" t="n">
        <v>0</v>
      </c>
      <c r="O73" s="7" t="n">
        <v>0</v>
      </c>
      <c r="P73" s="7" t="s">
        <v>19</v>
      </c>
      <c r="Q73" s="7" t="s">
        <v>19</v>
      </c>
      <c r="R73" s="7" t="n">
        <v>1</v>
      </c>
      <c r="S73" s="7" t="n">
        <v>0</v>
      </c>
      <c r="T73" s="7" t="n">
        <v>1101004800</v>
      </c>
      <c r="U73" s="7" t="n">
        <v>1101004800</v>
      </c>
      <c r="V73" s="7" t="n">
        <v>0</v>
      </c>
    </row>
    <row r="74" spans="1:10">
      <c r="A74" t="s">
        <v>4</v>
      </c>
      <c r="B74" s="4" t="s">
        <v>5</v>
      </c>
      <c r="C74" s="4" t="s">
        <v>10</v>
      </c>
      <c r="D74" s="4" t="s">
        <v>6</v>
      </c>
      <c r="E74" s="4" t="s">
        <v>6</v>
      </c>
      <c r="F74" s="4" t="s">
        <v>6</v>
      </c>
      <c r="G74" s="4" t="s">
        <v>13</v>
      </c>
      <c r="H74" s="4" t="s">
        <v>9</v>
      </c>
      <c r="I74" s="4" t="s">
        <v>23</v>
      </c>
      <c r="J74" s="4" t="s">
        <v>23</v>
      </c>
      <c r="K74" s="4" t="s">
        <v>23</v>
      </c>
      <c r="L74" s="4" t="s">
        <v>23</v>
      </c>
      <c r="M74" s="4" t="s">
        <v>23</v>
      </c>
      <c r="N74" s="4" t="s">
        <v>23</v>
      </c>
      <c r="O74" s="4" t="s">
        <v>23</v>
      </c>
      <c r="P74" s="4" t="s">
        <v>6</v>
      </c>
      <c r="Q74" s="4" t="s">
        <v>6</v>
      </c>
      <c r="R74" s="4" t="s">
        <v>9</v>
      </c>
      <c r="S74" s="4" t="s">
        <v>13</v>
      </c>
      <c r="T74" s="4" t="s">
        <v>9</v>
      </c>
      <c r="U74" s="4" t="s">
        <v>9</v>
      </c>
      <c r="V74" s="4" t="s">
        <v>10</v>
      </c>
    </row>
    <row r="75" spans="1:10">
      <c r="A75" t="n">
        <v>2270</v>
      </c>
      <c r="B75" s="18" t="n">
        <v>19</v>
      </c>
      <c r="C75" s="7" t="n">
        <v>2001</v>
      </c>
      <c r="D75" s="7" t="s">
        <v>19</v>
      </c>
      <c r="E75" s="7" t="s">
        <v>19</v>
      </c>
      <c r="F75" s="7" t="s">
        <v>12</v>
      </c>
      <c r="G75" s="7" t="n">
        <v>2</v>
      </c>
      <c r="H75" s="7" t="n">
        <v>0</v>
      </c>
      <c r="I75" s="7" t="n">
        <v>11</v>
      </c>
      <c r="J75" s="7" t="n">
        <v>0</v>
      </c>
      <c r="K75" s="7" t="n">
        <v>-19</v>
      </c>
      <c r="L75" s="7" t="n">
        <v>270</v>
      </c>
      <c r="M75" s="7" t="n">
        <v>-1</v>
      </c>
      <c r="N75" s="7" t="n">
        <v>0</v>
      </c>
      <c r="O75" s="7" t="n">
        <v>0</v>
      </c>
      <c r="P75" s="7" t="s">
        <v>19</v>
      </c>
      <c r="Q75" s="7" t="s">
        <v>19</v>
      </c>
      <c r="R75" s="7" t="n">
        <v>1</v>
      </c>
      <c r="S75" s="7" t="n">
        <v>1</v>
      </c>
      <c r="T75" s="7" t="n">
        <v>1101004800</v>
      </c>
      <c r="U75" s="7" t="n">
        <v>1101004800</v>
      </c>
      <c r="V75" s="7" t="n">
        <v>0</v>
      </c>
    </row>
    <row r="76" spans="1:10">
      <c r="A76" t="s">
        <v>4</v>
      </c>
      <c r="B76" s="4" t="s">
        <v>5</v>
      </c>
      <c r="C76" s="4" t="s">
        <v>10</v>
      </c>
      <c r="D76" s="4" t="s">
        <v>6</v>
      </c>
      <c r="E76" s="4" t="s">
        <v>6</v>
      </c>
      <c r="F76" s="4" t="s">
        <v>6</v>
      </c>
      <c r="G76" s="4" t="s">
        <v>13</v>
      </c>
      <c r="H76" s="4" t="s">
        <v>9</v>
      </c>
      <c r="I76" s="4" t="s">
        <v>23</v>
      </c>
      <c r="J76" s="4" t="s">
        <v>23</v>
      </c>
      <c r="K76" s="4" t="s">
        <v>23</v>
      </c>
      <c r="L76" s="4" t="s">
        <v>23</v>
      </c>
      <c r="M76" s="4" t="s">
        <v>23</v>
      </c>
      <c r="N76" s="4" t="s">
        <v>23</v>
      </c>
      <c r="O76" s="4" t="s">
        <v>23</v>
      </c>
      <c r="P76" s="4" t="s">
        <v>6</v>
      </c>
      <c r="Q76" s="4" t="s">
        <v>6</v>
      </c>
      <c r="R76" s="4" t="s">
        <v>9</v>
      </c>
      <c r="S76" s="4" t="s">
        <v>13</v>
      </c>
      <c r="T76" s="4" t="s">
        <v>9</v>
      </c>
      <c r="U76" s="4" t="s">
        <v>9</v>
      </c>
      <c r="V76" s="4" t="s">
        <v>10</v>
      </c>
    </row>
    <row r="77" spans="1:10">
      <c r="A77" t="n">
        <v>2332</v>
      </c>
      <c r="B77" s="18" t="n">
        <v>19</v>
      </c>
      <c r="C77" s="7" t="n">
        <v>2002</v>
      </c>
      <c r="D77" s="7" t="s">
        <v>19</v>
      </c>
      <c r="E77" s="7" t="s">
        <v>19</v>
      </c>
      <c r="F77" s="7" t="s">
        <v>12</v>
      </c>
      <c r="G77" s="7" t="n">
        <v>2</v>
      </c>
      <c r="H77" s="7" t="n">
        <v>0</v>
      </c>
      <c r="I77" s="7" t="n">
        <v>-11</v>
      </c>
      <c r="J77" s="7" t="n">
        <v>0</v>
      </c>
      <c r="K77" s="7" t="n">
        <v>-19</v>
      </c>
      <c r="L77" s="7" t="n">
        <v>90</v>
      </c>
      <c r="M77" s="7" t="n">
        <v>-1</v>
      </c>
      <c r="N77" s="7" t="n">
        <v>0</v>
      </c>
      <c r="O77" s="7" t="n">
        <v>0</v>
      </c>
      <c r="P77" s="7" t="s">
        <v>19</v>
      </c>
      <c r="Q77" s="7" t="s">
        <v>19</v>
      </c>
      <c r="R77" s="7" t="n">
        <v>1</v>
      </c>
      <c r="S77" s="7" t="n">
        <v>1</v>
      </c>
      <c r="T77" s="7" t="n">
        <v>1101004800</v>
      </c>
      <c r="U77" s="7" t="n">
        <v>1101004800</v>
      </c>
      <c r="V77" s="7" t="n">
        <v>0</v>
      </c>
    </row>
    <row r="78" spans="1:10">
      <c r="A78" t="s">
        <v>4</v>
      </c>
      <c r="B78" s="4" t="s">
        <v>5</v>
      </c>
      <c r="C78" s="4" t="s">
        <v>10</v>
      </c>
      <c r="D78" s="4" t="s">
        <v>6</v>
      </c>
      <c r="E78" s="4" t="s">
        <v>6</v>
      </c>
      <c r="F78" s="4" t="s">
        <v>6</v>
      </c>
      <c r="G78" s="4" t="s">
        <v>13</v>
      </c>
      <c r="H78" s="4" t="s">
        <v>9</v>
      </c>
      <c r="I78" s="4" t="s">
        <v>23</v>
      </c>
      <c r="J78" s="4" t="s">
        <v>23</v>
      </c>
      <c r="K78" s="4" t="s">
        <v>23</v>
      </c>
      <c r="L78" s="4" t="s">
        <v>23</v>
      </c>
      <c r="M78" s="4" t="s">
        <v>23</v>
      </c>
      <c r="N78" s="4" t="s">
        <v>23</v>
      </c>
      <c r="O78" s="4" t="s">
        <v>23</v>
      </c>
      <c r="P78" s="4" t="s">
        <v>6</v>
      </c>
      <c r="Q78" s="4" t="s">
        <v>6</v>
      </c>
      <c r="R78" s="4" t="s">
        <v>9</v>
      </c>
      <c r="S78" s="4" t="s">
        <v>13</v>
      </c>
      <c r="T78" s="4" t="s">
        <v>9</v>
      </c>
      <c r="U78" s="4" t="s">
        <v>9</v>
      </c>
      <c r="V78" s="4" t="s">
        <v>10</v>
      </c>
    </row>
    <row r="79" spans="1:10">
      <c r="A79" t="n">
        <v>2394</v>
      </c>
      <c r="B79" s="18" t="n">
        <v>19</v>
      </c>
      <c r="C79" s="7" t="n">
        <v>2003</v>
      </c>
      <c r="D79" s="7" t="s">
        <v>19</v>
      </c>
      <c r="E79" s="7" t="s">
        <v>19</v>
      </c>
      <c r="F79" s="7" t="s">
        <v>17</v>
      </c>
      <c r="G79" s="7" t="n">
        <v>2</v>
      </c>
      <c r="H79" s="7" t="n">
        <v>0</v>
      </c>
      <c r="I79" s="7" t="n">
        <v>18.0599994659424</v>
      </c>
      <c r="J79" s="7" t="n">
        <v>6</v>
      </c>
      <c r="K79" s="7" t="n">
        <v>-23.5200004577637</v>
      </c>
      <c r="L79" s="7" t="n">
        <v>195.899993896484</v>
      </c>
      <c r="M79" s="7" t="n">
        <v>-1</v>
      </c>
      <c r="N79" s="7" t="n">
        <v>0</v>
      </c>
      <c r="O79" s="7" t="n">
        <v>0</v>
      </c>
      <c r="P79" s="7" t="s">
        <v>19</v>
      </c>
      <c r="Q79" s="7" t="s">
        <v>19</v>
      </c>
      <c r="R79" s="7" t="n">
        <v>1</v>
      </c>
      <c r="S79" s="7" t="n">
        <v>3</v>
      </c>
      <c r="T79" s="7" t="n">
        <v>1092616192</v>
      </c>
      <c r="U79" s="7" t="n">
        <v>1101004800</v>
      </c>
      <c r="V79" s="7" t="n">
        <v>0</v>
      </c>
    </row>
    <row r="80" spans="1:10">
      <c r="A80" t="s">
        <v>4</v>
      </c>
      <c r="B80" s="4" t="s">
        <v>5</v>
      </c>
      <c r="C80" s="4" t="s">
        <v>10</v>
      </c>
      <c r="D80" s="4" t="s">
        <v>6</v>
      </c>
      <c r="E80" s="4" t="s">
        <v>6</v>
      </c>
      <c r="F80" s="4" t="s">
        <v>6</v>
      </c>
      <c r="G80" s="4" t="s">
        <v>13</v>
      </c>
      <c r="H80" s="4" t="s">
        <v>9</v>
      </c>
      <c r="I80" s="4" t="s">
        <v>23</v>
      </c>
      <c r="J80" s="4" t="s">
        <v>23</v>
      </c>
      <c r="K80" s="4" t="s">
        <v>23</v>
      </c>
      <c r="L80" s="4" t="s">
        <v>23</v>
      </c>
      <c r="M80" s="4" t="s">
        <v>23</v>
      </c>
      <c r="N80" s="4" t="s">
        <v>23</v>
      </c>
      <c r="O80" s="4" t="s">
        <v>23</v>
      </c>
      <c r="P80" s="4" t="s">
        <v>6</v>
      </c>
      <c r="Q80" s="4" t="s">
        <v>6</v>
      </c>
      <c r="R80" s="4" t="s">
        <v>9</v>
      </c>
      <c r="S80" s="4" t="s">
        <v>13</v>
      </c>
      <c r="T80" s="4" t="s">
        <v>9</v>
      </c>
      <c r="U80" s="4" t="s">
        <v>9</v>
      </c>
      <c r="V80" s="4" t="s">
        <v>10</v>
      </c>
    </row>
    <row r="81" spans="1:22">
      <c r="A81" t="n">
        <v>2460</v>
      </c>
      <c r="B81" s="18" t="n">
        <v>19</v>
      </c>
      <c r="C81" s="7" t="n">
        <v>2004</v>
      </c>
      <c r="D81" s="7" t="s">
        <v>19</v>
      </c>
      <c r="E81" s="7" t="s">
        <v>19</v>
      </c>
      <c r="F81" s="7" t="s">
        <v>15</v>
      </c>
      <c r="G81" s="7" t="n">
        <v>2</v>
      </c>
      <c r="H81" s="7" t="n">
        <v>0</v>
      </c>
      <c r="I81" s="7" t="n">
        <v>0</v>
      </c>
      <c r="J81" s="7" t="n">
        <v>0</v>
      </c>
      <c r="K81" s="7" t="n">
        <v>-10</v>
      </c>
      <c r="L81" s="7" t="n">
        <v>0</v>
      </c>
      <c r="M81" s="7" t="n">
        <v>-1</v>
      </c>
      <c r="N81" s="7" t="n">
        <v>0</v>
      </c>
      <c r="O81" s="7" t="n">
        <v>0</v>
      </c>
      <c r="P81" s="7" t="s">
        <v>19</v>
      </c>
      <c r="Q81" s="7" t="s">
        <v>19</v>
      </c>
      <c r="R81" s="7" t="n">
        <v>1</v>
      </c>
      <c r="S81" s="7" t="n">
        <v>4</v>
      </c>
      <c r="T81" s="7" t="n">
        <v>1092616192</v>
      </c>
      <c r="U81" s="7" t="n">
        <v>1101004800</v>
      </c>
      <c r="V81" s="7" t="n">
        <v>0</v>
      </c>
    </row>
    <row r="82" spans="1:22">
      <c r="A82" t="s">
        <v>4</v>
      </c>
      <c r="B82" s="4" t="s">
        <v>5</v>
      </c>
      <c r="C82" s="4" t="s">
        <v>13</v>
      </c>
      <c r="D82" s="4" t="s">
        <v>6</v>
      </c>
    </row>
    <row r="83" spans="1:22">
      <c r="A83" t="n">
        <v>2522</v>
      </c>
      <c r="B83" s="8" t="n">
        <v>2</v>
      </c>
      <c r="C83" s="7" t="n">
        <v>11</v>
      </c>
      <c r="D83" s="7" t="s">
        <v>42</v>
      </c>
    </row>
    <row r="84" spans="1:22">
      <c r="A84" t="s">
        <v>4</v>
      </c>
      <c r="B84" s="4" t="s">
        <v>5</v>
      </c>
      <c r="C84" s="4" t="s">
        <v>13</v>
      </c>
      <c r="D84" s="4" t="s">
        <v>10</v>
      </c>
      <c r="E84" s="4" t="s">
        <v>10</v>
      </c>
      <c r="F84" s="4" t="s">
        <v>10</v>
      </c>
      <c r="G84" s="4" t="s">
        <v>10</v>
      </c>
      <c r="H84" s="4" t="s">
        <v>10</v>
      </c>
      <c r="I84" s="4" t="s">
        <v>10</v>
      </c>
      <c r="J84" s="4" t="s">
        <v>9</v>
      </c>
      <c r="K84" s="4" t="s">
        <v>9</v>
      </c>
      <c r="L84" s="4" t="s">
        <v>9</v>
      </c>
      <c r="M84" s="4" t="s">
        <v>6</v>
      </c>
    </row>
    <row r="85" spans="1:22">
      <c r="A85" t="n">
        <v>2536</v>
      </c>
      <c r="B85" s="19" t="n">
        <v>124</v>
      </c>
      <c r="C85" s="7" t="n">
        <v>255</v>
      </c>
      <c r="D85" s="7" t="n">
        <v>0</v>
      </c>
      <c r="E85" s="7" t="n">
        <v>0</v>
      </c>
      <c r="F85" s="7" t="n">
        <v>0</v>
      </c>
      <c r="G85" s="7" t="n">
        <v>0</v>
      </c>
      <c r="H85" s="7" t="n">
        <v>0</v>
      </c>
      <c r="I85" s="7" t="n">
        <v>65535</v>
      </c>
      <c r="J85" s="7" t="n">
        <v>0</v>
      </c>
      <c r="K85" s="7" t="n">
        <v>0</v>
      </c>
      <c r="L85" s="7" t="n">
        <v>0</v>
      </c>
      <c r="M85" s="7" t="s">
        <v>19</v>
      </c>
    </row>
    <row r="86" spans="1:22">
      <c r="A86" t="s">
        <v>4</v>
      </c>
      <c r="B86" s="4" t="s">
        <v>5</v>
      </c>
    </row>
    <row r="87" spans="1:22">
      <c r="A87" t="n">
        <v>2563</v>
      </c>
      <c r="B87" s="5" t="n">
        <v>1</v>
      </c>
    </row>
    <row r="88" spans="1:22" s="3" customFormat="1" customHeight="0">
      <c r="A88" s="3" t="s">
        <v>2</v>
      </c>
      <c r="B88" s="3" t="s">
        <v>43</v>
      </c>
    </row>
    <row r="89" spans="1:22">
      <c r="A89" t="s">
        <v>4</v>
      </c>
      <c r="B89" s="4" t="s">
        <v>5</v>
      </c>
      <c r="C89" s="4" t="s">
        <v>13</v>
      </c>
      <c r="D89" s="4" t="s">
        <v>6</v>
      </c>
      <c r="E89" s="4" t="s">
        <v>10</v>
      </c>
    </row>
    <row r="90" spans="1:22">
      <c r="A90" t="n">
        <v>2564</v>
      </c>
      <c r="B90" s="20" t="n">
        <v>94</v>
      </c>
      <c r="C90" s="7" t="n">
        <v>0</v>
      </c>
      <c r="D90" s="7" t="s">
        <v>44</v>
      </c>
      <c r="E90" s="7" t="n">
        <v>16</v>
      </c>
    </row>
    <row r="91" spans="1:22">
      <c r="A91" t="s">
        <v>4</v>
      </c>
      <c r="B91" s="4" t="s">
        <v>5</v>
      </c>
      <c r="C91" s="4" t="s">
        <v>13</v>
      </c>
      <c r="D91" s="4" t="s">
        <v>6</v>
      </c>
      <c r="E91" s="4" t="s">
        <v>10</v>
      </c>
    </row>
    <row r="92" spans="1:22">
      <c r="A92" t="n">
        <v>2575</v>
      </c>
      <c r="B92" s="16" t="n">
        <v>91</v>
      </c>
      <c r="C92" s="7" t="n">
        <v>1</v>
      </c>
      <c r="D92" s="7" t="s">
        <v>45</v>
      </c>
      <c r="E92" s="7" t="n">
        <v>1</v>
      </c>
    </row>
    <row r="93" spans="1:22">
      <c r="A93" t="s">
        <v>4</v>
      </c>
      <c r="B93" s="4" t="s">
        <v>5</v>
      </c>
      <c r="C93" s="4" t="s">
        <v>13</v>
      </c>
      <c r="D93" s="4" t="s">
        <v>6</v>
      </c>
      <c r="E93" s="4" t="s">
        <v>10</v>
      </c>
    </row>
    <row r="94" spans="1:22">
      <c r="A94" t="n">
        <v>2589</v>
      </c>
      <c r="B94" s="20" t="n">
        <v>94</v>
      </c>
      <c r="C94" s="7" t="n">
        <v>0</v>
      </c>
      <c r="D94" s="7" t="s">
        <v>44</v>
      </c>
      <c r="E94" s="7" t="n">
        <v>16</v>
      </c>
    </row>
    <row r="95" spans="1:22">
      <c r="A95" t="s">
        <v>4</v>
      </c>
      <c r="B95" s="4" t="s">
        <v>5</v>
      </c>
      <c r="C95" s="4" t="s">
        <v>13</v>
      </c>
      <c r="D95" s="4" t="s">
        <v>6</v>
      </c>
      <c r="E95" s="4" t="s">
        <v>10</v>
      </c>
    </row>
    <row r="96" spans="1:22">
      <c r="A96" t="n">
        <v>2600</v>
      </c>
      <c r="B96" s="20" t="n">
        <v>94</v>
      </c>
      <c r="C96" s="7" t="n">
        <v>0</v>
      </c>
      <c r="D96" s="7" t="s">
        <v>44</v>
      </c>
      <c r="E96" s="7" t="n">
        <v>512</v>
      </c>
    </row>
    <row r="97" spans="1:22">
      <c r="A97" t="s">
        <v>4</v>
      </c>
      <c r="B97" s="4" t="s">
        <v>5</v>
      </c>
      <c r="C97" s="4" t="s">
        <v>13</v>
      </c>
      <c r="D97" s="4" t="s">
        <v>10</v>
      </c>
      <c r="E97" s="4" t="s">
        <v>13</v>
      </c>
      <c r="F97" s="4" t="s">
        <v>24</v>
      </c>
    </row>
    <row r="98" spans="1:22">
      <c r="A98" t="n">
        <v>2611</v>
      </c>
      <c r="B98" s="11" t="n">
        <v>5</v>
      </c>
      <c r="C98" s="7" t="n">
        <v>30</v>
      </c>
      <c r="D98" s="7" t="n">
        <v>6400</v>
      </c>
      <c r="E98" s="7" t="n">
        <v>1</v>
      </c>
      <c r="F98" s="12" t="n">
        <f t="normal" ca="1">A106</f>
        <v>0</v>
      </c>
    </row>
    <row r="99" spans="1:22">
      <c r="A99" t="s">
        <v>4</v>
      </c>
      <c r="B99" s="4" t="s">
        <v>5</v>
      </c>
      <c r="C99" s="4" t="s">
        <v>13</v>
      </c>
      <c r="D99" s="4" t="s">
        <v>6</v>
      </c>
      <c r="E99" s="4" t="s">
        <v>10</v>
      </c>
    </row>
    <row r="100" spans="1:22">
      <c r="A100" t="n">
        <v>2620</v>
      </c>
      <c r="B100" s="16" t="n">
        <v>91</v>
      </c>
      <c r="C100" s="7" t="n">
        <v>0</v>
      </c>
      <c r="D100" s="7" t="s">
        <v>45</v>
      </c>
      <c r="E100" s="7" t="n">
        <v>1</v>
      </c>
    </row>
    <row r="101" spans="1:22">
      <c r="A101" t="s">
        <v>4</v>
      </c>
      <c r="B101" s="4" t="s">
        <v>5</v>
      </c>
      <c r="C101" s="4" t="s">
        <v>13</v>
      </c>
      <c r="D101" s="4" t="s">
        <v>6</v>
      </c>
      <c r="E101" s="4" t="s">
        <v>10</v>
      </c>
    </row>
    <row r="102" spans="1:22">
      <c r="A102" t="n">
        <v>2634</v>
      </c>
      <c r="B102" s="20" t="n">
        <v>94</v>
      </c>
      <c r="C102" s="7" t="n">
        <v>1</v>
      </c>
      <c r="D102" s="7" t="s">
        <v>44</v>
      </c>
      <c r="E102" s="7" t="n">
        <v>16</v>
      </c>
    </row>
    <row r="103" spans="1:22">
      <c r="A103" t="s">
        <v>4</v>
      </c>
      <c r="B103" s="4" t="s">
        <v>5</v>
      </c>
      <c r="C103" s="4" t="s">
        <v>13</v>
      </c>
      <c r="D103" s="4" t="s">
        <v>6</v>
      </c>
      <c r="E103" s="4" t="s">
        <v>10</v>
      </c>
    </row>
    <row r="104" spans="1:22">
      <c r="A104" t="n">
        <v>2645</v>
      </c>
      <c r="B104" s="20" t="n">
        <v>94</v>
      </c>
      <c r="C104" s="7" t="n">
        <v>1</v>
      </c>
      <c r="D104" s="7" t="s">
        <v>44</v>
      </c>
      <c r="E104" s="7" t="n">
        <v>512</v>
      </c>
    </row>
    <row r="105" spans="1:22">
      <c r="A105" t="s">
        <v>4</v>
      </c>
      <c r="B105" s="4" t="s">
        <v>5</v>
      </c>
      <c r="C105" s="4" t="s">
        <v>13</v>
      </c>
      <c r="D105" s="4" t="s">
        <v>13</v>
      </c>
      <c r="E105" s="4" t="s">
        <v>13</v>
      </c>
      <c r="F105" s="4" t="s">
        <v>9</v>
      </c>
      <c r="G105" s="4" t="s">
        <v>13</v>
      </c>
      <c r="H105" s="4" t="s">
        <v>13</v>
      </c>
      <c r="I105" s="4" t="s">
        <v>24</v>
      </c>
    </row>
    <row r="106" spans="1:22">
      <c r="A106" t="n">
        <v>2656</v>
      </c>
      <c r="B106" s="11" t="n">
        <v>5</v>
      </c>
      <c r="C106" s="7" t="n">
        <v>35</v>
      </c>
      <c r="D106" s="7" t="n">
        <v>3</v>
      </c>
      <c r="E106" s="7" t="n">
        <v>0</v>
      </c>
      <c r="F106" s="7" t="n">
        <v>0</v>
      </c>
      <c r="G106" s="7" t="n">
        <v>2</v>
      </c>
      <c r="H106" s="7" t="n">
        <v>1</v>
      </c>
      <c r="I106" s="12" t="n">
        <f t="normal" ca="1">A110</f>
        <v>0</v>
      </c>
    </row>
    <row r="107" spans="1:22">
      <c r="A107" t="s">
        <v>4</v>
      </c>
      <c r="B107" s="4" t="s">
        <v>5</v>
      </c>
      <c r="C107" s="4" t="s">
        <v>24</v>
      </c>
    </row>
    <row r="108" spans="1:22">
      <c r="A108" t="n">
        <v>2670</v>
      </c>
      <c r="B108" s="17" t="n">
        <v>3</v>
      </c>
      <c r="C108" s="12" t="n">
        <f t="normal" ca="1">A132</f>
        <v>0</v>
      </c>
    </row>
    <row r="109" spans="1:22">
      <c r="A109" t="s">
        <v>4</v>
      </c>
      <c r="B109" s="4" t="s">
        <v>5</v>
      </c>
      <c r="C109" s="4" t="s">
        <v>13</v>
      </c>
      <c r="D109" s="4" t="s">
        <v>13</v>
      </c>
      <c r="E109" s="4" t="s">
        <v>13</v>
      </c>
      <c r="F109" s="4" t="s">
        <v>9</v>
      </c>
      <c r="G109" s="4" t="s">
        <v>13</v>
      </c>
      <c r="H109" s="4" t="s">
        <v>13</v>
      </c>
      <c r="I109" s="4" t="s">
        <v>24</v>
      </c>
    </row>
    <row r="110" spans="1:22">
      <c r="A110" t="n">
        <v>2675</v>
      </c>
      <c r="B110" s="11" t="n">
        <v>5</v>
      </c>
      <c r="C110" s="7" t="n">
        <v>35</v>
      </c>
      <c r="D110" s="7" t="n">
        <v>3</v>
      </c>
      <c r="E110" s="7" t="n">
        <v>0</v>
      </c>
      <c r="F110" s="7" t="n">
        <v>1</v>
      </c>
      <c r="G110" s="7" t="n">
        <v>2</v>
      </c>
      <c r="H110" s="7" t="n">
        <v>1</v>
      </c>
      <c r="I110" s="12" t="n">
        <f t="normal" ca="1">A114</f>
        <v>0</v>
      </c>
    </row>
    <row r="111" spans="1:22">
      <c r="A111" t="s">
        <v>4</v>
      </c>
      <c r="B111" s="4" t="s">
        <v>5</v>
      </c>
      <c r="C111" s="4" t="s">
        <v>24</v>
      </c>
    </row>
    <row r="112" spans="1:22">
      <c r="A112" t="n">
        <v>2689</v>
      </c>
      <c r="B112" s="17" t="n">
        <v>3</v>
      </c>
      <c r="C112" s="12" t="n">
        <f t="normal" ca="1">A132</f>
        <v>0</v>
      </c>
    </row>
    <row r="113" spans="1:9">
      <c r="A113" t="s">
        <v>4</v>
      </c>
      <c r="B113" s="4" t="s">
        <v>5</v>
      </c>
      <c r="C113" s="4" t="s">
        <v>13</v>
      </c>
      <c r="D113" s="4" t="s">
        <v>13</v>
      </c>
      <c r="E113" s="4" t="s">
        <v>13</v>
      </c>
      <c r="F113" s="4" t="s">
        <v>9</v>
      </c>
      <c r="G113" s="4" t="s">
        <v>13</v>
      </c>
      <c r="H113" s="4" t="s">
        <v>13</v>
      </c>
      <c r="I113" s="4" t="s">
        <v>24</v>
      </c>
    </row>
    <row r="114" spans="1:9">
      <c r="A114" t="n">
        <v>2694</v>
      </c>
      <c r="B114" s="11" t="n">
        <v>5</v>
      </c>
      <c r="C114" s="7" t="n">
        <v>35</v>
      </c>
      <c r="D114" s="7" t="n">
        <v>3</v>
      </c>
      <c r="E114" s="7" t="n">
        <v>0</v>
      </c>
      <c r="F114" s="7" t="n">
        <v>2</v>
      </c>
      <c r="G114" s="7" t="n">
        <v>2</v>
      </c>
      <c r="H114" s="7" t="n">
        <v>1</v>
      </c>
      <c r="I114" s="12" t="n">
        <f t="normal" ca="1">A118</f>
        <v>0</v>
      </c>
    </row>
    <row r="115" spans="1:9">
      <c r="A115" t="s">
        <v>4</v>
      </c>
      <c r="B115" s="4" t="s">
        <v>5</v>
      </c>
      <c r="C115" s="4" t="s">
        <v>24</v>
      </c>
    </row>
    <row r="116" spans="1:9">
      <c r="A116" t="n">
        <v>2708</v>
      </c>
      <c r="B116" s="17" t="n">
        <v>3</v>
      </c>
      <c r="C116" s="12" t="n">
        <f t="normal" ca="1">A132</f>
        <v>0</v>
      </c>
    </row>
    <row r="117" spans="1:9">
      <c r="A117" t="s">
        <v>4</v>
      </c>
      <c r="B117" s="4" t="s">
        <v>5</v>
      </c>
      <c r="C117" s="4" t="s">
        <v>13</v>
      </c>
      <c r="D117" s="4" t="s">
        <v>13</v>
      </c>
      <c r="E117" s="4" t="s">
        <v>13</v>
      </c>
      <c r="F117" s="4" t="s">
        <v>9</v>
      </c>
      <c r="G117" s="4" t="s">
        <v>13</v>
      </c>
      <c r="H117" s="4" t="s">
        <v>13</v>
      </c>
      <c r="I117" s="4" t="s">
        <v>24</v>
      </c>
    </row>
    <row r="118" spans="1:9">
      <c r="A118" t="n">
        <v>2713</v>
      </c>
      <c r="B118" s="11" t="n">
        <v>5</v>
      </c>
      <c r="C118" s="7" t="n">
        <v>35</v>
      </c>
      <c r="D118" s="7" t="n">
        <v>3</v>
      </c>
      <c r="E118" s="7" t="n">
        <v>0</v>
      </c>
      <c r="F118" s="7" t="n">
        <v>3</v>
      </c>
      <c r="G118" s="7" t="n">
        <v>2</v>
      </c>
      <c r="H118" s="7" t="n">
        <v>1</v>
      </c>
      <c r="I118" s="12" t="n">
        <f t="normal" ca="1">A122</f>
        <v>0</v>
      </c>
    </row>
    <row r="119" spans="1:9">
      <c r="A119" t="s">
        <v>4</v>
      </c>
      <c r="B119" s="4" t="s">
        <v>5</v>
      </c>
      <c r="C119" s="4" t="s">
        <v>24</v>
      </c>
    </row>
    <row r="120" spans="1:9">
      <c r="A120" t="n">
        <v>2727</v>
      </c>
      <c r="B120" s="17" t="n">
        <v>3</v>
      </c>
      <c r="C120" s="12" t="n">
        <f t="normal" ca="1">A132</f>
        <v>0</v>
      </c>
    </row>
    <row r="121" spans="1:9">
      <c r="A121" t="s">
        <v>4</v>
      </c>
      <c r="B121" s="4" t="s">
        <v>5</v>
      </c>
      <c r="C121" s="4" t="s">
        <v>13</v>
      </c>
      <c r="D121" s="4" t="s">
        <v>13</v>
      </c>
      <c r="E121" s="4" t="s">
        <v>13</v>
      </c>
      <c r="F121" s="4" t="s">
        <v>9</v>
      </c>
      <c r="G121" s="4" t="s">
        <v>13</v>
      </c>
      <c r="H121" s="4" t="s">
        <v>13</v>
      </c>
      <c r="I121" s="4" t="s">
        <v>24</v>
      </c>
    </row>
    <row r="122" spans="1:9">
      <c r="A122" t="n">
        <v>2732</v>
      </c>
      <c r="B122" s="11" t="n">
        <v>5</v>
      </c>
      <c r="C122" s="7" t="n">
        <v>35</v>
      </c>
      <c r="D122" s="7" t="n">
        <v>3</v>
      </c>
      <c r="E122" s="7" t="n">
        <v>0</v>
      </c>
      <c r="F122" s="7" t="n">
        <v>4</v>
      </c>
      <c r="G122" s="7" t="n">
        <v>2</v>
      </c>
      <c r="H122" s="7" t="n">
        <v>1</v>
      </c>
      <c r="I122" s="12" t="n">
        <f t="normal" ca="1">A126</f>
        <v>0</v>
      </c>
    </row>
    <row r="123" spans="1:9">
      <c r="A123" t="s">
        <v>4</v>
      </c>
      <c r="B123" s="4" t="s">
        <v>5</v>
      </c>
      <c r="C123" s="4" t="s">
        <v>24</v>
      </c>
    </row>
    <row r="124" spans="1:9">
      <c r="A124" t="n">
        <v>2746</v>
      </c>
      <c r="B124" s="17" t="n">
        <v>3</v>
      </c>
      <c r="C124" s="12" t="n">
        <f t="normal" ca="1">A132</f>
        <v>0</v>
      </c>
    </row>
    <row r="125" spans="1:9">
      <c r="A125" t="s">
        <v>4</v>
      </c>
      <c r="B125" s="4" t="s">
        <v>5</v>
      </c>
      <c r="C125" s="4" t="s">
        <v>13</v>
      </c>
      <c r="D125" s="4" t="s">
        <v>13</v>
      </c>
      <c r="E125" s="4" t="s">
        <v>13</v>
      </c>
      <c r="F125" s="4" t="s">
        <v>9</v>
      </c>
      <c r="G125" s="4" t="s">
        <v>13</v>
      </c>
      <c r="H125" s="4" t="s">
        <v>13</v>
      </c>
      <c r="I125" s="4" t="s">
        <v>24</v>
      </c>
    </row>
    <row r="126" spans="1:9">
      <c r="A126" t="n">
        <v>2751</v>
      </c>
      <c r="B126" s="11" t="n">
        <v>5</v>
      </c>
      <c r="C126" s="7" t="n">
        <v>35</v>
      </c>
      <c r="D126" s="7" t="n">
        <v>3</v>
      </c>
      <c r="E126" s="7" t="n">
        <v>0</v>
      </c>
      <c r="F126" s="7" t="n">
        <v>5</v>
      </c>
      <c r="G126" s="7" t="n">
        <v>2</v>
      </c>
      <c r="H126" s="7" t="n">
        <v>1</v>
      </c>
      <c r="I126" s="12" t="n">
        <f t="normal" ca="1">A130</f>
        <v>0</v>
      </c>
    </row>
    <row r="127" spans="1:9">
      <c r="A127" t="s">
        <v>4</v>
      </c>
      <c r="B127" s="4" t="s">
        <v>5</v>
      </c>
      <c r="C127" s="4" t="s">
        <v>24</v>
      </c>
    </row>
    <row r="128" spans="1:9">
      <c r="A128" t="n">
        <v>2765</v>
      </c>
      <c r="B128" s="17" t="n">
        <v>3</v>
      </c>
      <c r="C128" s="12" t="n">
        <f t="normal" ca="1">A132</f>
        <v>0</v>
      </c>
    </row>
    <row r="129" spans="1:9">
      <c r="A129" t="s">
        <v>4</v>
      </c>
      <c r="B129" s="4" t="s">
        <v>5</v>
      </c>
      <c r="C129" s="4" t="s">
        <v>13</v>
      </c>
      <c r="D129" s="4" t="s">
        <v>13</v>
      </c>
      <c r="E129" s="4" t="s">
        <v>13</v>
      </c>
      <c r="F129" s="4" t="s">
        <v>9</v>
      </c>
      <c r="G129" s="4" t="s">
        <v>13</v>
      </c>
      <c r="H129" s="4" t="s">
        <v>13</v>
      </c>
      <c r="I129" s="4" t="s">
        <v>24</v>
      </c>
    </row>
    <row r="130" spans="1:9">
      <c r="A130" t="n">
        <v>2770</v>
      </c>
      <c r="B130" s="11" t="n">
        <v>5</v>
      </c>
      <c r="C130" s="7" t="n">
        <v>35</v>
      </c>
      <c r="D130" s="7" t="n">
        <v>3</v>
      </c>
      <c r="E130" s="7" t="n">
        <v>0</v>
      </c>
      <c r="F130" s="7" t="n">
        <v>6</v>
      </c>
      <c r="G130" s="7" t="n">
        <v>2</v>
      </c>
      <c r="H130" s="7" t="n">
        <v>1</v>
      </c>
      <c r="I130" s="12" t="n">
        <f t="normal" ca="1">A132</f>
        <v>0</v>
      </c>
    </row>
    <row r="131" spans="1:9">
      <c r="A131" t="s">
        <v>4</v>
      </c>
      <c r="B131" s="4" t="s">
        <v>5</v>
      </c>
    </row>
    <row r="132" spans="1:9">
      <c r="A132" t="n">
        <v>2784</v>
      </c>
      <c r="B132" s="5" t="n">
        <v>1</v>
      </c>
    </row>
    <row r="133" spans="1:9" s="3" customFormat="1" customHeight="0">
      <c r="A133" s="3" t="s">
        <v>2</v>
      </c>
      <c r="B133" s="3" t="s">
        <v>46</v>
      </c>
    </row>
    <row r="134" spans="1:9">
      <c r="A134" t="s">
        <v>4</v>
      </c>
      <c r="B134" s="4" t="s">
        <v>5</v>
      </c>
      <c r="C134" s="4" t="s">
        <v>13</v>
      </c>
      <c r="D134" s="4" t="s">
        <v>13</v>
      </c>
      <c r="E134" s="4" t="s">
        <v>13</v>
      </c>
      <c r="F134" s="4" t="s">
        <v>9</v>
      </c>
      <c r="G134" s="4" t="s">
        <v>13</v>
      </c>
      <c r="H134" s="4" t="s">
        <v>13</v>
      </c>
      <c r="I134" s="4" t="s">
        <v>24</v>
      </c>
    </row>
    <row r="135" spans="1:9">
      <c r="A135" t="n">
        <v>2788</v>
      </c>
      <c r="B135" s="11" t="n">
        <v>5</v>
      </c>
      <c r="C135" s="7" t="n">
        <v>32</v>
      </c>
      <c r="D135" s="7" t="n">
        <v>3</v>
      </c>
      <c r="E135" s="7" t="n">
        <v>0</v>
      </c>
      <c r="F135" s="7" t="n">
        <v>80</v>
      </c>
      <c r="G135" s="7" t="n">
        <v>2</v>
      </c>
      <c r="H135" s="7" t="n">
        <v>1</v>
      </c>
      <c r="I135" s="12" t="n">
        <f t="normal" ca="1">A147</f>
        <v>0</v>
      </c>
    </row>
    <row r="136" spans="1:9">
      <c r="A136" t="s">
        <v>4</v>
      </c>
      <c r="B136" s="4" t="s">
        <v>5</v>
      </c>
      <c r="C136" s="4" t="s">
        <v>13</v>
      </c>
      <c r="D136" s="4" t="s">
        <v>13</v>
      </c>
      <c r="E136" s="4" t="s">
        <v>13</v>
      </c>
      <c r="F136" s="4" t="s">
        <v>9</v>
      </c>
      <c r="G136" s="4" t="s">
        <v>13</v>
      </c>
      <c r="H136" s="4" t="s">
        <v>13</v>
      </c>
      <c r="I136" s="4" t="s">
        <v>24</v>
      </c>
    </row>
    <row r="137" spans="1:9">
      <c r="A137" t="n">
        <v>2802</v>
      </c>
      <c r="B137" s="11" t="n">
        <v>5</v>
      </c>
      <c r="C137" s="7" t="n">
        <v>32</v>
      </c>
      <c r="D137" s="7" t="n">
        <v>4</v>
      </c>
      <c r="E137" s="7" t="n">
        <v>0</v>
      </c>
      <c r="F137" s="7" t="n">
        <v>1</v>
      </c>
      <c r="G137" s="7" t="n">
        <v>2</v>
      </c>
      <c r="H137" s="7" t="n">
        <v>1</v>
      </c>
      <c r="I137" s="12" t="n">
        <f t="normal" ca="1">A145</f>
        <v>0</v>
      </c>
    </row>
    <row r="138" spans="1:9">
      <c r="A138" t="s">
        <v>4</v>
      </c>
      <c r="B138" s="4" t="s">
        <v>5</v>
      </c>
      <c r="C138" s="4" t="s">
        <v>10</v>
      </c>
    </row>
    <row r="139" spans="1:9">
      <c r="A139" t="n">
        <v>2816</v>
      </c>
      <c r="B139" s="21" t="n">
        <v>12</v>
      </c>
      <c r="C139" s="7" t="n">
        <v>5854</v>
      </c>
    </row>
    <row r="140" spans="1:9">
      <c r="A140" t="s">
        <v>4</v>
      </c>
      <c r="B140" s="4" t="s">
        <v>5</v>
      </c>
      <c r="C140" s="4" t="s">
        <v>13</v>
      </c>
      <c r="D140" s="4" t="s">
        <v>6</v>
      </c>
      <c r="E140" s="4" t="s">
        <v>10</v>
      </c>
    </row>
    <row r="141" spans="1:9">
      <c r="A141" t="n">
        <v>2819</v>
      </c>
      <c r="B141" s="16" t="n">
        <v>91</v>
      </c>
      <c r="C141" s="7" t="n">
        <v>1</v>
      </c>
      <c r="D141" s="7" t="s">
        <v>26</v>
      </c>
      <c r="E141" s="7" t="n">
        <v>1</v>
      </c>
    </row>
    <row r="142" spans="1:9">
      <c r="A142" t="s">
        <v>4</v>
      </c>
      <c r="B142" s="4" t="s">
        <v>5</v>
      </c>
      <c r="C142" s="4" t="s">
        <v>10</v>
      </c>
      <c r="D142" s="4" t="s">
        <v>13</v>
      </c>
      <c r="E142" s="4" t="s">
        <v>13</v>
      </c>
      <c r="F142" s="4" t="s">
        <v>6</v>
      </c>
    </row>
    <row r="143" spans="1:9">
      <c r="A143" t="n">
        <v>2833</v>
      </c>
      <c r="B143" s="22" t="n">
        <v>20</v>
      </c>
      <c r="C143" s="7" t="n">
        <v>65533</v>
      </c>
      <c r="D143" s="7" t="n">
        <v>0</v>
      </c>
      <c r="E143" s="7" t="n">
        <v>11</v>
      </c>
      <c r="F143" s="7" t="s">
        <v>47</v>
      </c>
    </row>
    <row r="144" spans="1:9">
      <c r="A144" t="s">
        <v>4</v>
      </c>
      <c r="B144" s="4" t="s">
        <v>5</v>
      </c>
      <c r="C144" s="4" t="s">
        <v>13</v>
      </c>
      <c r="D144" s="4" t="s">
        <v>13</v>
      </c>
      <c r="E144" s="4" t="s">
        <v>9</v>
      </c>
      <c r="F144" s="4" t="s">
        <v>13</v>
      </c>
      <c r="G144" s="4" t="s">
        <v>13</v>
      </c>
    </row>
    <row r="145" spans="1:9">
      <c r="A145" t="n">
        <v>2852</v>
      </c>
      <c r="B145" s="23" t="n">
        <v>8</v>
      </c>
      <c r="C145" s="7" t="n">
        <v>3</v>
      </c>
      <c r="D145" s="7" t="n">
        <v>0</v>
      </c>
      <c r="E145" s="7" t="n">
        <v>0</v>
      </c>
      <c r="F145" s="7" t="n">
        <v>19</v>
      </c>
      <c r="G145" s="7" t="n">
        <v>1</v>
      </c>
    </row>
    <row r="146" spans="1:9">
      <c r="A146" t="s">
        <v>4</v>
      </c>
      <c r="B146" s="4" t="s">
        <v>5</v>
      </c>
      <c r="C146" s="4" t="s">
        <v>13</v>
      </c>
      <c r="D146" s="4" t="s">
        <v>13</v>
      </c>
    </row>
    <row r="147" spans="1:9">
      <c r="A147" t="n">
        <v>2861</v>
      </c>
      <c r="B147" s="9" t="n">
        <v>162</v>
      </c>
      <c r="C147" s="7" t="n">
        <v>0</v>
      </c>
      <c r="D147" s="7" t="n">
        <v>1</v>
      </c>
    </row>
    <row r="148" spans="1:9">
      <c r="A148" t="s">
        <v>4</v>
      </c>
      <c r="B148" s="4" t="s">
        <v>5</v>
      </c>
    </row>
    <row r="149" spans="1:9">
      <c r="A149" t="n">
        <v>2864</v>
      </c>
      <c r="B149" s="5" t="n">
        <v>1</v>
      </c>
    </row>
    <row r="150" spans="1:9" s="3" customFormat="1" customHeight="0">
      <c r="A150" s="3" t="s">
        <v>2</v>
      </c>
      <c r="B150" s="3" t="s">
        <v>48</v>
      </c>
    </row>
    <row r="151" spans="1:9">
      <c r="A151" t="s">
        <v>4</v>
      </c>
      <c r="B151" s="4" t="s">
        <v>5</v>
      </c>
      <c r="C151" s="4" t="s">
        <v>13</v>
      </c>
      <c r="D151" s="4" t="s">
        <v>10</v>
      </c>
    </row>
    <row r="152" spans="1:9">
      <c r="A152" t="n">
        <v>2868</v>
      </c>
      <c r="B152" s="24" t="n">
        <v>22</v>
      </c>
      <c r="C152" s="7" t="n">
        <v>20</v>
      </c>
      <c r="D152" s="7" t="n">
        <v>0</v>
      </c>
    </row>
    <row r="153" spans="1:9">
      <c r="A153" t="s">
        <v>4</v>
      </c>
      <c r="B153" s="4" t="s">
        <v>5</v>
      </c>
      <c r="C153" s="4" t="s">
        <v>10</v>
      </c>
    </row>
    <row r="154" spans="1:9">
      <c r="A154" t="n">
        <v>2872</v>
      </c>
      <c r="B154" s="25" t="n">
        <v>16</v>
      </c>
      <c r="C154" s="7" t="n">
        <v>500</v>
      </c>
    </row>
    <row r="155" spans="1:9">
      <c r="A155" t="s">
        <v>4</v>
      </c>
      <c r="B155" s="4" t="s">
        <v>5</v>
      </c>
      <c r="C155" s="4" t="s">
        <v>6</v>
      </c>
      <c r="D155" s="4" t="s">
        <v>6</v>
      </c>
    </row>
    <row r="156" spans="1:9">
      <c r="A156" t="n">
        <v>2875</v>
      </c>
      <c r="B156" s="26" t="n">
        <v>70</v>
      </c>
      <c r="C156" s="7" t="s">
        <v>25</v>
      </c>
      <c r="D156" s="7" t="s">
        <v>49</v>
      </c>
    </row>
    <row r="157" spans="1:9">
      <c r="A157" t="s">
        <v>4</v>
      </c>
      <c r="B157" s="4" t="s">
        <v>5</v>
      </c>
      <c r="C157" s="4" t="s">
        <v>10</v>
      </c>
    </row>
    <row r="158" spans="1:9">
      <c r="A158" t="n">
        <v>2888</v>
      </c>
      <c r="B158" s="25" t="n">
        <v>16</v>
      </c>
      <c r="C158" s="7" t="n">
        <v>1000</v>
      </c>
    </row>
    <row r="159" spans="1:9">
      <c r="A159" t="s">
        <v>4</v>
      </c>
      <c r="B159" s="4" t="s">
        <v>5</v>
      </c>
      <c r="C159" s="4" t="s">
        <v>13</v>
      </c>
      <c r="D159" s="4" t="s">
        <v>9</v>
      </c>
      <c r="E159" s="4" t="s">
        <v>13</v>
      </c>
      <c r="F159" s="4" t="s">
        <v>13</v>
      </c>
      <c r="G159" s="4" t="s">
        <v>9</v>
      </c>
      <c r="H159" s="4" t="s">
        <v>13</v>
      </c>
      <c r="I159" s="4" t="s">
        <v>9</v>
      </c>
      <c r="J159" s="4" t="s">
        <v>13</v>
      </c>
    </row>
    <row r="160" spans="1:9">
      <c r="A160" t="n">
        <v>2891</v>
      </c>
      <c r="B160" s="27" t="n">
        <v>33</v>
      </c>
      <c r="C160" s="7" t="n">
        <v>0</v>
      </c>
      <c r="D160" s="7" t="n">
        <v>3</v>
      </c>
      <c r="E160" s="7" t="n">
        <v>0</v>
      </c>
      <c r="F160" s="7" t="n">
        <v>0</v>
      </c>
      <c r="G160" s="7" t="n">
        <v>-1</v>
      </c>
      <c r="H160" s="7" t="n">
        <v>0</v>
      </c>
      <c r="I160" s="7" t="n">
        <v>-1</v>
      </c>
      <c r="J160" s="7" t="n">
        <v>0</v>
      </c>
    </row>
    <row r="161" spans="1:10">
      <c r="A161" t="s">
        <v>4</v>
      </c>
      <c r="B161" s="4" t="s">
        <v>5</v>
      </c>
    </row>
    <row r="162" spans="1:10">
      <c r="A162" t="n">
        <v>2909</v>
      </c>
      <c r="B162" s="5" t="n">
        <v>1</v>
      </c>
    </row>
    <row r="163" spans="1:10" s="3" customFormat="1" customHeight="0">
      <c r="A163" s="3" t="s">
        <v>2</v>
      </c>
      <c r="B163" s="3" t="s">
        <v>50</v>
      </c>
    </row>
    <row r="164" spans="1:10">
      <c r="A164" t="s">
        <v>4</v>
      </c>
      <c r="B164" s="4" t="s">
        <v>5</v>
      </c>
      <c r="C164" s="4" t="s">
        <v>13</v>
      </c>
      <c r="D164" s="4" t="s">
        <v>10</v>
      </c>
    </row>
    <row r="165" spans="1:10">
      <c r="A165" t="n">
        <v>2912</v>
      </c>
      <c r="B165" s="24" t="n">
        <v>22</v>
      </c>
      <c r="C165" s="7" t="n">
        <v>0</v>
      </c>
      <c r="D165" s="7" t="n">
        <v>0</v>
      </c>
    </row>
    <row r="166" spans="1:10">
      <c r="A166" t="s">
        <v>4</v>
      </c>
      <c r="B166" s="4" t="s">
        <v>5</v>
      </c>
      <c r="C166" s="4" t="s">
        <v>13</v>
      </c>
      <c r="D166" s="4" t="s">
        <v>10</v>
      </c>
      <c r="E166" s="4" t="s">
        <v>23</v>
      </c>
    </row>
    <row r="167" spans="1:10">
      <c r="A167" t="n">
        <v>2916</v>
      </c>
      <c r="B167" s="28" t="n">
        <v>58</v>
      </c>
      <c r="C167" s="7" t="n">
        <v>0</v>
      </c>
      <c r="D167" s="7" t="n">
        <v>0</v>
      </c>
      <c r="E167" s="7" t="n">
        <v>1</v>
      </c>
    </row>
    <row r="168" spans="1:10">
      <c r="A168" t="s">
        <v>4</v>
      </c>
      <c r="B168" s="4" t="s">
        <v>5</v>
      </c>
      <c r="C168" s="4" t="s">
        <v>13</v>
      </c>
    </row>
    <row r="169" spans="1:10">
      <c r="A169" t="n">
        <v>2924</v>
      </c>
      <c r="B169" s="29" t="n">
        <v>64</v>
      </c>
      <c r="C169" s="7" t="n">
        <v>7</v>
      </c>
    </row>
    <row r="170" spans="1:10">
      <c r="A170" t="s">
        <v>4</v>
      </c>
      <c r="B170" s="4" t="s">
        <v>5</v>
      </c>
      <c r="C170" s="4" t="s">
        <v>6</v>
      </c>
      <c r="D170" s="4" t="s">
        <v>6</v>
      </c>
    </row>
    <row r="171" spans="1:10">
      <c r="A171" t="n">
        <v>2926</v>
      </c>
      <c r="B171" s="26" t="n">
        <v>70</v>
      </c>
      <c r="C171" s="7" t="s">
        <v>25</v>
      </c>
      <c r="D171" s="7" t="s">
        <v>51</v>
      </c>
    </row>
    <row r="172" spans="1:10">
      <c r="A172" t="s">
        <v>4</v>
      </c>
      <c r="B172" s="4" t="s">
        <v>5</v>
      </c>
      <c r="C172" s="4" t="s">
        <v>13</v>
      </c>
      <c r="D172" s="4" t="s">
        <v>10</v>
      </c>
      <c r="E172" s="4" t="s">
        <v>23</v>
      </c>
    </row>
    <row r="173" spans="1:10">
      <c r="A173" t="n">
        <v>2941</v>
      </c>
      <c r="B173" s="28" t="n">
        <v>58</v>
      </c>
      <c r="C173" s="7" t="n">
        <v>100</v>
      </c>
      <c r="D173" s="7" t="n">
        <v>1000</v>
      </c>
      <c r="E173" s="7" t="n">
        <v>1</v>
      </c>
    </row>
    <row r="174" spans="1:10">
      <c r="A174" t="s">
        <v>4</v>
      </c>
      <c r="B174" s="4" t="s">
        <v>5</v>
      </c>
      <c r="C174" s="4" t="s">
        <v>13</v>
      </c>
      <c r="D174" s="4" t="s">
        <v>10</v>
      </c>
    </row>
    <row r="175" spans="1:10">
      <c r="A175" t="n">
        <v>2949</v>
      </c>
      <c r="B175" s="28" t="n">
        <v>58</v>
      </c>
      <c r="C175" s="7" t="n">
        <v>255</v>
      </c>
      <c r="D175" s="7" t="n">
        <v>0</v>
      </c>
    </row>
    <row r="176" spans="1:10">
      <c r="A176" t="s">
        <v>4</v>
      </c>
      <c r="B176" s="4" t="s">
        <v>5</v>
      </c>
      <c r="C176" s="4" t="s">
        <v>13</v>
      </c>
      <c r="D176" s="4" t="s">
        <v>10</v>
      </c>
      <c r="E176" s="4" t="s">
        <v>9</v>
      </c>
    </row>
    <row r="177" spans="1:5">
      <c r="A177" t="n">
        <v>2953</v>
      </c>
      <c r="B177" s="30" t="n">
        <v>101</v>
      </c>
      <c r="C177" s="7" t="n">
        <v>0</v>
      </c>
      <c r="D177" s="7" t="n">
        <v>3628</v>
      </c>
      <c r="E177" s="7" t="n">
        <v>1</v>
      </c>
    </row>
    <row r="178" spans="1:5">
      <c r="A178" t="s">
        <v>4</v>
      </c>
      <c r="B178" s="4" t="s">
        <v>5</v>
      </c>
      <c r="C178" s="4" t="s">
        <v>10</v>
      </c>
    </row>
    <row r="179" spans="1:5">
      <c r="A179" t="n">
        <v>2961</v>
      </c>
      <c r="B179" s="25" t="n">
        <v>16</v>
      </c>
      <c r="C179" s="7" t="n">
        <v>500</v>
      </c>
    </row>
    <row r="180" spans="1:5">
      <c r="A180" t="s">
        <v>4</v>
      </c>
      <c r="B180" s="4" t="s">
        <v>5</v>
      </c>
      <c r="C180" s="4" t="s">
        <v>13</v>
      </c>
      <c r="D180" s="4" t="s">
        <v>10</v>
      </c>
      <c r="E180" s="4" t="s">
        <v>23</v>
      </c>
      <c r="F180" s="4" t="s">
        <v>10</v>
      </c>
      <c r="G180" s="4" t="s">
        <v>9</v>
      </c>
      <c r="H180" s="4" t="s">
        <v>9</v>
      </c>
      <c r="I180" s="4" t="s">
        <v>10</v>
      </c>
      <c r="J180" s="4" t="s">
        <v>10</v>
      </c>
      <c r="K180" s="4" t="s">
        <v>9</v>
      </c>
      <c r="L180" s="4" t="s">
        <v>9</v>
      </c>
      <c r="M180" s="4" t="s">
        <v>9</v>
      </c>
      <c r="N180" s="4" t="s">
        <v>9</v>
      </c>
      <c r="O180" s="4" t="s">
        <v>6</v>
      </c>
    </row>
    <row r="181" spans="1:5">
      <c r="A181" t="n">
        <v>2964</v>
      </c>
      <c r="B181" s="10" t="n">
        <v>50</v>
      </c>
      <c r="C181" s="7" t="n">
        <v>0</v>
      </c>
      <c r="D181" s="7" t="n">
        <v>12010</v>
      </c>
      <c r="E181" s="7" t="n">
        <v>1</v>
      </c>
      <c r="F181" s="7" t="n">
        <v>0</v>
      </c>
      <c r="G181" s="7" t="n">
        <v>0</v>
      </c>
      <c r="H181" s="7" t="n">
        <v>0</v>
      </c>
      <c r="I181" s="7" t="n">
        <v>0</v>
      </c>
      <c r="J181" s="7" t="n">
        <v>65533</v>
      </c>
      <c r="K181" s="7" t="n">
        <v>0</v>
      </c>
      <c r="L181" s="7" t="n">
        <v>0</v>
      </c>
      <c r="M181" s="7" t="n">
        <v>0</v>
      </c>
      <c r="N181" s="7" t="n">
        <v>0</v>
      </c>
      <c r="O181" s="7" t="s">
        <v>19</v>
      </c>
    </row>
    <row r="182" spans="1:5">
      <c r="A182" t="s">
        <v>4</v>
      </c>
      <c r="B182" s="4" t="s">
        <v>5</v>
      </c>
      <c r="C182" s="4" t="s">
        <v>13</v>
      </c>
      <c r="D182" s="4" t="s">
        <v>10</v>
      </c>
      <c r="E182" s="4" t="s">
        <v>10</v>
      </c>
      <c r="F182" s="4" t="s">
        <v>10</v>
      </c>
      <c r="G182" s="4" t="s">
        <v>10</v>
      </c>
      <c r="H182" s="4" t="s">
        <v>13</v>
      </c>
    </row>
    <row r="183" spans="1:5">
      <c r="A183" t="n">
        <v>3003</v>
      </c>
      <c r="B183" s="31" t="n">
        <v>25</v>
      </c>
      <c r="C183" s="7" t="n">
        <v>5</v>
      </c>
      <c r="D183" s="7" t="n">
        <v>65535</v>
      </c>
      <c r="E183" s="7" t="n">
        <v>65535</v>
      </c>
      <c r="F183" s="7" t="n">
        <v>65535</v>
      </c>
      <c r="G183" s="7" t="n">
        <v>65535</v>
      </c>
      <c r="H183" s="7" t="n">
        <v>0</v>
      </c>
    </row>
    <row r="184" spans="1:5">
      <c r="A184" t="s">
        <v>4</v>
      </c>
      <c r="B184" s="4" t="s">
        <v>5</v>
      </c>
      <c r="C184" s="4" t="s">
        <v>10</v>
      </c>
      <c r="D184" s="4" t="s">
        <v>13</v>
      </c>
      <c r="E184" s="4" t="s">
        <v>52</v>
      </c>
      <c r="F184" s="4" t="s">
        <v>13</v>
      </c>
      <c r="G184" s="4" t="s">
        <v>13</v>
      </c>
      <c r="H184" s="4" t="s">
        <v>10</v>
      </c>
      <c r="I184" s="4" t="s">
        <v>13</v>
      </c>
      <c r="J184" s="4" t="s">
        <v>52</v>
      </c>
      <c r="K184" s="4" t="s">
        <v>13</v>
      </c>
      <c r="L184" s="4" t="s">
        <v>13</v>
      </c>
    </row>
    <row r="185" spans="1:5">
      <c r="A185" t="n">
        <v>3014</v>
      </c>
      <c r="B185" s="32" t="n">
        <v>24</v>
      </c>
      <c r="C185" s="7" t="n">
        <v>65534</v>
      </c>
      <c r="D185" s="7" t="n">
        <v>6</v>
      </c>
      <c r="E185" s="7" t="s">
        <v>53</v>
      </c>
      <c r="F185" s="7" t="n">
        <v>12</v>
      </c>
      <c r="G185" s="7" t="n">
        <v>16</v>
      </c>
      <c r="H185" s="7" t="n">
        <v>3628</v>
      </c>
      <c r="I185" s="7" t="n">
        <v>7</v>
      </c>
      <c r="J185" s="7" t="s">
        <v>54</v>
      </c>
      <c r="K185" s="7" t="n">
        <v>2</v>
      </c>
      <c r="L185" s="7" t="n">
        <v>0</v>
      </c>
    </row>
    <row r="186" spans="1:5">
      <c r="A186" t="s">
        <v>4</v>
      </c>
      <c r="B186" s="4" t="s">
        <v>5</v>
      </c>
    </row>
    <row r="187" spans="1:5">
      <c r="A187" t="n">
        <v>3035</v>
      </c>
      <c r="B187" s="33" t="n">
        <v>28</v>
      </c>
    </row>
    <row r="188" spans="1:5">
      <c r="A188" t="s">
        <v>4</v>
      </c>
      <c r="B188" s="4" t="s">
        <v>5</v>
      </c>
      <c r="C188" s="4" t="s">
        <v>13</v>
      </c>
    </row>
    <row r="189" spans="1:5">
      <c r="A189" t="n">
        <v>3036</v>
      </c>
      <c r="B189" s="34" t="n">
        <v>27</v>
      </c>
      <c r="C189" s="7" t="n">
        <v>0</v>
      </c>
    </row>
    <row r="190" spans="1:5">
      <c r="A190" t="s">
        <v>4</v>
      </c>
      <c r="B190" s="4" t="s">
        <v>5</v>
      </c>
      <c r="C190" s="4" t="s">
        <v>13</v>
      </c>
    </row>
    <row r="191" spans="1:5">
      <c r="A191" t="n">
        <v>3038</v>
      </c>
      <c r="B191" s="35" t="n">
        <v>23</v>
      </c>
      <c r="C191" s="7" t="n">
        <v>0</v>
      </c>
    </row>
    <row r="192" spans="1:5">
      <c r="A192" t="s">
        <v>4</v>
      </c>
      <c r="B192" s="4" t="s">
        <v>5</v>
      </c>
    </row>
    <row r="193" spans="1:15">
      <c r="A193" t="n">
        <v>3040</v>
      </c>
      <c r="B193" s="5" t="n">
        <v>1</v>
      </c>
    </row>
    <row r="194" spans="1:15" s="3" customFormat="1" customHeight="0">
      <c r="A194" s="3" t="s">
        <v>2</v>
      </c>
      <c r="B194" s="3" t="s">
        <v>55</v>
      </c>
    </row>
    <row r="195" spans="1:15">
      <c r="A195" t="s">
        <v>4</v>
      </c>
      <c r="B195" s="4" t="s">
        <v>5</v>
      </c>
      <c r="C195" s="4" t="s">
        <v>13</v>
      </c>
      <c r="D195" s="4" t="s">
        <v>10</v>
      </c>
    </row>
    <row r="196" spans="1:15">
      <c r="A196" t="n">
        <v>3044</v>
      </c>
      <c r="B196" s="24" t="n">
        <v>22</v>
      </c>
      <c r="C196" s="7" t="n">
        <v>20</v>
      </c>
      <c r="D196" s="7" t="n">
        <v>0</v>
      </c>
    </row>
    <row r="197" spans="1:15">
      <c r="A197" t="s">
        <v>4</v>
      </c>
      <c r="B197" s="4" t="s">
        <v>5</v>
      </c>
      <c r="C197" s="4" t="s">
        <v>13</v>
      </c>
      <c r="D197" s="4" t="s">
        <v>13</v>
      </c>
      <c r="E197" s="4" t="s">
        <v>9</v>
      </c>
      <c r="F197" s="4" t="s">
        <v>13</v>
      </c>
      <c r="G197" s="4" t="s">
        <v>13</v>
      </c>
    </row>
    <row r="198" spans="1:15">
      <c r="A198" t="n">
        <v>3048</v>
      </c>
      <c r="B198" s="36" t="n">
        <v>18</v>
      </c>
      <c r="C198" s="7" t="n">
        <v>1</v>
      </c>
      <c r="D198" s="7" t="n">
        <v>0</v>
      </c>
      <c r="E198" s="7" t="n">
        <v>0</v>
      </c>
      <c r="F198" s="7" t="n">
        <v>19</v>
      </c>
      <c r="G198" s="7" t="n">
        <v>1</v>
      </c>
    </row>
    <row r="199" spans="1:15">
      <c r="A199" t="s">
        <v>4</v>
      </c>
      <c r="B199" s="4" t="s">
        <v>5</v>
      </c>
      <c r="C199" s="4" t="s">
        <v>13</v>
      </c>
      <c r="D199" s="4" t="s">
        <v>13</v>
      </c>
      <c r="E199" s="4" t="s">
        <v>9</v>
      </c>
      <c r="F199" s="4" t="s">
        <v>13</v>
      </c>
      <c r="G199" s="4" t="s">
        <v>13</v>
      </c>
    </row>
    <row r="200" spans="1:15">
      <c r="A200" t="n">
        <v>3057</v>
      </c>
      <c r="B200" s="36" t="n">
        <v>18</v>
      </c>
      <c r="C200" s="7" t="n">
        <v>2</v>
      </c>
      <c r="D200" s="7" t="n">
        <v>0</v>
      </c>
      <c r="E200" s="7" t="n">
        <v>0</v>
      </c>
      <c r="F200" s="7" t="n">
        <v>19</v>
      </c>
      <c r="G200" s="7" t="n">
        <v>1</v>
      </c>
    </row>
    <row r="201" spans="1:15">
      <c r="A201" t="s">
        <v>4</v>
      </c>
      <c r="B201" s="4" t="s">
        <v>5</v>
      </c>
      <c r="C201" s="4" t="s">
        <v>13</v>
      </c>
      <c r="D201" s="4" t="s">
        <v>6</v>
      </c>
    </row>
    <row r="202" spans="1:15">
      <c r="A202" t="n">
        <v>3066</v>
      </c>
      <c r="B202" s="8" t="n">
        <v>2</v>
      </c>
      <c r="C202" s="7" t="n">
        <v>10</v>
      </c>
      <c r="D202" s="7" t="s">
        <v>56</v>
      </c>
    </row>
    <row r="203" spans="1:15">
      <c r="A203" t="s">
        <v>4</v>
      </c>
      <c r="B203" s="4" t="s">
        <v>5</v>
      </c>
      <c r="C203" s="4" t="s">
        <v>13</v>
      </c>
      <c r="D203" s="4" t="s">
        <v>6</v>
      </c>
    </row>
    <row r="204" spans="1:15">
      <c r="A204" t="n">
        <v>3082</v>
      </c>
      <c r="B204" s="8" t="n">
        <v>2</v>
      </c>
      <c r="C204" s="7" t="n">
        <v>10</v>
      </c>
      <c r="D204" s="7" t="s">
        <v>57</v>
      </c>
    </row>
    <row r="205" spans="1:15">
      <c r="A205" t="s">
        <v>4</v>
      </c>
      <c r="B205" s="4" t="s">
        <v>5</v>
      </c>
      <c r="C205" s="4" t="s">
        <v>10</v>
      </c>
    </row>
    <row r="206" spans="1:15">
      <c r="A206" t="n">
        <v>3105</v>
      </c>
      <c r="B206" s="25" t="n">
        <v>16</v>
      </c>
      <c r="C206" s="7" t="n">
        <v>0</v>
      </c>
    </row>
    <row r="207" spans="1:15">
      <c r="A207" t="s">
        <v>4</v>
      </c>
      <c r="B207" s="4" t="s">
        <v>5</v>
      </c>
      <c r="C207" s="4" t="s">
        <v>13</v>
      </c>
      <c r="D207" s="4" t="s">
        <v>6</v>
      </c>
    </row>
    <row r="208" spans="1:15">
      <c r="A208" t="n">
        <v>3108</v>
      </c>
      <c r="B208" s="8" t="n">
        <v>2</v>
      </c>
      <c r="C208" s="7" t="n">
        <v>10</v>
      </c>
      <c r="D208" s="7" t="s">
        <v>58</v>
      </c>
    </row>
    <row r="209" spans="1:7">
      <c r="A209" t="s">
        <v>4</v>
      </c>
      <c r="B209" s="4" t="s">
        <v>5</v>
      </c>
      <c r="C209" s="4" t="s">
        <v>10</v>
      </c>
    </row>
    <row r="210" spans="1:7">
      <c r="A210" t="n">
        <v>3126</v>
      </c>
      <c r="B210" s="25" t="n">
        <v>16</v>
      </c>
      <c r="C210" s="7" t="n">
        <v>0</v>
      </c>
    </row>
    <row r="211" spans="1:7">
      <c r="A211" t="s">
        <v>4</v>
      </c>
      <c r="B211" s="4" t="s">
        <v>5</v>
      </c>
      <c r="C211" s="4" t="s">
        <v>13</v>
      </c>
      <c r="D211" s="4" t="s">
        <v>6</v>
      </c>
    </row>
    <row r="212" spans="1:7">
      <c r="A212" t="n">
        <v>3129</v>
      </c>
      <c r="B212" s="8" t="n">
        <v>2</v>
      </c>
      <c r="C212" s="7" t="n">
        <v>10</v>
      </c>
      <c r="D212" s="7" t="s">
        <v>59</v>
      </c>
    </row>
    <row r="213" spans="1:7">
      <c r="A213" t="s">
        <v>4</v>
      </c>
      <c r="B213" s="4" t="s">
        <v>5</v>
      </c>
      <c r="C213" s="4" t="s">
        <v>10</v>
      </c>
    </row>
    <row r="214" spans="1:7">
      <c r="A214" t="n">
        <v>3148</v>
      </c>
      <c r="B214" s="25" t="n">
        <v>16</v>
      </c>
      <c r="C214" s="7" t="n">
        <v>0</v>
      </c>
    </row>
    <row r="215" spans="1:7">
      <c r="A215" t="s">
        <v>4</v>
      </c>
      <c r="B215" s="4" t="s">
        <v>5</v>
      </c>
      <c r="C215" s="4" t="s">
        <v>13</v>
      </c>
    </row>
    <row r="216" spans="1:7">
      <c r="A216" t="n">
        <v>3151</v>
      </c>
      <c r="B216" s="35" t="n">
        <v>23</v>
      </c>
      <c r="C216" s="7" t="n">
        <v>20</v>
      </c>
    </row>
    <row r="217" spans="1:7">
      <c r="A217" t="s">
        <v>4</v>
      </c>
      <c r="B217" s="4" t="s">
        <v>5</v>
      </c>
    </row>
    <row r="218" spans="1:7">
      <c r="A218" t="n">
        <v>3153</v>
      </c>
      <c r="B218" s="5" t="n">
        <v>1</v>
      </c>
    </row>
    <row r="219" spans="1:7" s="3" customFormat="1" customHeight="0">
      <c r="A219" s="3" t="s">
        <v>2</v>
      </c>
      <c r="B219" s="3" t="s">
        <v>60</v>
      </c>
    </row>
    <row r="220" spans="1:7">
      <c r="A220" t="s">
        <v>4</v>
      </c>
      <c r="B220" s="4" t="s">
        <v>5</v>
      </c>
      <c r="C220" s="4" t="s">
        <v>13</v>
      </c>
      <c r="D220" s="4" t="s">
        <v>10</v>
      </c>
    </row>
    <row r="221" spans="1:7">
      <c r="A221" t="n">
        <v>3156</v>
      </c>
      <c r="B221" s="24" t="n">
        <v>22</v>
      </c>
      <c r="C221" s="7" t="n">
        <v>20</v>
      </c>
      <c r="D221" s="7" t="n">
        <v>0</v>
      </c>
    </row>
    <row r="222" spans="1:7">
      <c r="A222" t="s">
        <v>4</v>
      </c>
      <c r="B222" s="4" t="s">
        <v>5</v>
      </c>
      <c r="C222" s="4" t="s">
        <v>13</v>
      </c>
      <c r="D222" s="4" t="s">
        <v>10</v>
      </c>
      <c r="E222" s="4" t="s">
        <v>23</v>
      </c>
      <c r="F222" s="4" t="s">
        <v>10</v>
      </c>
      <c r="G222" s="4" t="s">
        <v>9</v>
      </c>
      <c r="H222" s="4" t="s">
        <v>9</v>
      </c>
      <c r="I222" s="4" t="s">
        <v>10</v>
      </c>
      <c r="J222" s="4" t="s">
        <v>10</v>
      </c>
      <c r="K222" s="4" t="s">
        <v>9</v>
      </c>
      <c r="L222" s="4" t="s">
        <v>9</v>
      </c>
      <c r="M222" s="4" t="s">
        <v>9</v>
      </c>
      <c r="N222" s="4" t="s">
        <v>9</v>
      </c>
      <c r="O222" s="4" t="s">
        <v>6</v>
      </c>
    </row>
    <row r="223" spans="1:7">
      <c r="A223" t="n">
        <v>3160</v>
      </c>
      <c r="B223" s="10" t="n">
        <v>50</v>
      </c>
      <c r="C223" s="7" t="n">
        <v>0</v>
      </c>
      <c r="D223" s="7" t="n">
        <v>2006</v>
      </c>
      <c r="E223" s="7" t="n">
        <v>1</v>
      </c>
      <c r="F223" s="7" t="n">
        <v>0</v>
      </c>
      <c r="G223" s="7" t="n">
        <v>0</v>
      </c>
      <c r="H223" s="7" t="n">
        <v>0</v>
      </c>
      <c r="I223" s="7" t="n">
        <v>0</v>
      </c>
      <c r="J223" s="7" t="n">
        <v>65533</v>
      </c>
      <c r="K223" s="7" t="n">
        <v>0</v>
      </c>
      <c r="L223" s="7" t="n">
        <v>0</v>
      </c>
      <c r="M223" s="7" t="n">
        <v>0</v>
      </c>
      <c r="N223" s="7" t="n">
        <v>0</v>
      </c>
      <c r="O223" s="7" t="s">
        <v>19</v>
      </c>
    </row>
    <row r="224" spans="1:7">
      <c r="A224" t="s">
        <v>4</v>
      </c>
      <c r="B224" s="4" t="s">
        <v>5</v>
      </c>
      <c r="C224" s="4" t="s">
        <v>13</v>
      </c>
      <c r="D224" s="4" t="s">
        <v>10</v>
      </c>
      <c r="E224" s="4" t="s">
        <v>13</v>
      </c>
      <c r="F224" s="4" t="s">
        <v>13</v>
      </c>
      <c r="G224" s="4" t="s">
        <v>24</v>
      </c>
    </row>
    <row r="225" spans="1:15">
      <c r="A225" t="n">
        <v>3199</v>
      </c>
      <c r="B225" s="11" t="n">
        <v>5</v>
      </c>
      <c r="C225" s="7" t="n">
        <v>30</v>
      </c>
      <c r="D225" s="7" t="n">
        <v>9</v>
      </c>
      <c r="E225" s="7" t="n">
        <v>8</v>
      </c>
      <c r="F225" s="7" t="n">
        <v>1</v>
      </c>
      <c r="G225" s="12" t="n">
        <f t="normal" ca="1">A293</f>
        <v>0</v>
      </c>
    </row>
    <row r="226" spans="1:15">
      <c r="A226" t="s">
        <v>4</v>
      </c>
      <c r="B226" s="4" t="s">
        <v>5</v>
      </c>
      <c r="C226" s="4" t="s">
        <v>13</v>
      </c>
      <c r="D226" s="4" t="s">
        <v>23</v>
      </c>
      <c r="E226" s="4" t="s">
        <v>10</v>
      </c>
      <c r="F226" s="4" t="s">
        <v>13</v>
      </c>
    </row>
    <row r="227" spans="1:15">
      <c r="A227" t="n">
        <v>3209</v>
      </c>
      <c r="B227" s="13" t="n">
        <v>49</v>
      </c>
      <c r="C227" s="7" t="n">
        <v>3</v>
      </c>
      <c r="D227" s="7" t="n">
        <v>0.699999988079071</v>
      </c>
      <c r="E227" s="7" t="n">
        <v>500</v>
      </c>
      <c r="F227" s="7" t="n">
        <v>0</v>
      </c>
    </row>
    <row r="228" spans="1:15">
      <c r="A228" t="s">
        <v>4</v>
      </c>
      <c r="B228" s="4" t="s">
        <v>5</v>
      </c>
      <c r="C228" s="4" t="s">
        <v>13</v>
      </c>
      <c r="D228" s="4" t="s">
        <v>10</v>
      </c>
    </row>
    <row r="229" spans="1:15">
      <c r="A229" t="n">
        <v>3218</v>
      </c>
      <c r="B229" s="28" t="n">
        <v>58</v>
      </c>
      <c r="C229" s="7" t="n">
        <v>5</v>
      </c>
      <c r="D229" s="7" t="n">
        <v>300</v>
      </c>
    </row>
    <row r="230" spans="1:15">
      <c r="A230" t="s">
        <v>4</v>
      </c>
      <c r="B230" s="4" t="s">
        <v>5</v>
      </c>
      <c r="C230" s="4" t="s">
        <v>23</v>
      </c>
      <c r="D230" s="4" t="s">
        <v>10</v>
      </c>
    </row>
    <row r="231" spans="1:15">
      <c r="A231" t="n">
        <v>3222</v>
      </c>
      <c r="B231" s="37" t="n">
        <v>103</v>
      </c>
      <c r="C231" s="7" t="n">
        <v>0</v>
      </c>
      <c r="D231" s="7" t="n">
        <v>300</v>
      </c>
    </row>
    <row r="232" spans="1:15">
      <c r="A232" t="s">
        <v>4</v>
      </c>
      <c r="B232" s="4" t="s">
        <v>5</v>
      </c>
      <c r="C232" s="4" t="s">
        <v>13</v>
      </c>
      <c r="D232" s="4" t="s">
        <v>10</v>
      </c>
    </row>
    <row r="233" spans="1:15">
      <c r="A233" t="n">
        <v>3229</v>
      </c>
      <c r="B233" s="28" t="n">
        <v>58</v>
      </c>
      <c r="C233" s="7" t="n">
        <v>10</v>
      </c>
      <c r="D233" s="7" t="n">
        <v>300</v>
      </c>
    </row>
    <row r="234" spans="1:15">
      <c r="A234" t="s">
        <v>4</v>
      </c>
      <c r="B234" s="4" t="s">
        <v>5</v>
      </c>
      <c r="C234" s="4" t="s">
        <v>13</v>
      </c>
      <c r="D234" s="4" t="s">
        <v>10</v>
      </c>
    </row>
    <row r="235" spans="1:15">
      <c r="A235" t="n">
        <v>3233</v>
      </c>
      <c r="B235" s="28" t="n">
        <v>58</v>
      </c>
      <c r="C235" s="7" t="n">
        <v>12</v>
      </c>
      <c r="D235" s="7" t="n">
        <v>0</v>
      </c>
    </row>
    <row r="236" spans="1:15">
      <c r="A236" t="s">
        <v>4</v>
      </c>
      <c r="B236" s="4" t="s">
        <v>5</v>
      </c>
      <c r="C236" s="4" t="s">
        <v>13</v>
      </c>
      <c r="D236" s="4" t="s">
        <v>13</v>
      </c>
      <c r="E236" s="4" t="s">
        <v>13</v>
      </c>
      <c r="F236" s="4" t="s">
        <v>13</v>
      </c>
    </row>
    <row r="237" spans="1:15">
      <c r="A237" t="n">
        <v>3237</v>
      </c>
      <c r="B237" s="38" t="n">
        <v>14</v>
      </c>
      <c r="C237" s="7" t="n">
        <v>0</v>
      </c>
      <c r="D237" s="7" t="n">
        <v>0</v>
      </c>
      <c r="E237" s="7" t="n">
        <v>0</v>
      </c>
      <c r="F237" s="7" t="n">
        <v>4</v>
      </c>
    </row>
    <row r="238" spans="1:15">
      <c r="A238" t="s">
        <v>4</v>
      </c>
      <c r="B238" s="4" t="s">
        <v>5</v>
      </c>
      <c r="C238" s="4" t="s">
        <v>13</v>
      </c>
      <c r="D238" s="4" t="s">
        <v>10</v>
      </c>
      <c r="E238" s="4" t="s">
        <v>10</v>
      </c>
      <c r="F238" s="4" t="s">
        <v>13</v>
      </c>
    </row>
    <row r="239" spans="1:15">
      <c r="A239" t="n">
        <v>3242</v>
      </c>
      <c r="B239" s="31" t="n">
        <v>25</v>
      </c>
      <c r="C239" s="7" t="n">
        <v>1</v>
      </c>
      <c r="D239" s="7" t="n">
        <v>65535</v>
      </c>
      <c r="E239" s="7" t="n">
        <v>420</v>
      </c>
      <c r="F239" s="7" t="n">
        <v>5</v>
      </c>
    </row>
    <row r="240" spans="1:15">
      <c r="A240" t="s">
        <v>4</v>
      </c>
      <c r="B240" s="4" t="s">
        <v>5</v>
      </c>
      <c r="C240" s="4" t="s">
        <v>13</v>
      </c>
      <c r="D240" s="4" t="s">
        <v>10</v>
      </c>
      <c r="E240" s="4" t="s">
        <v>6</v>
      </c>
    </row>
    <row r="241" spans="1:7">
      <c r="A241" t="n">
        <v>3249</v>
      </c>
      <c r="B241" s="39" t="n">
        <v>51</v>
      </c>
      <c r="C241" s="7" t="n">
        <v>4</v>
      </c>
      <c r="D241" s="7" t="n">
        <v>0</v>
      </c>
      <c r="E241" s="7" t="s">
        <v>61</v>
      </c>
    </row>
    <row r="242" spans="1:7">
      <c r="A242" t="s">
        <v>4</v>
      </c>
      <c r="B242" s="4" t="s">
        <v>5</v>
      </c>
      <c r="C242" s="4" t="s">
        <v>10</v>
      </c>
    </row>
    <row r="243" spans="1:7">
      <c r="A243" t="n">
        <v>3263</v>
      </c>
      <c r="B243" s="25" t="n">
        <v>16</v>
      </c>
      <c r="C243" s="7" t="n">
        <v>0</v>
      </c>
    </row>
    <row r="244" spans="1:7">
      <c r="A244" t="s">
        <v>4</v>
      </c>
      <c r="B244" s="4" t="s">
        <v>5</v>
      </c>
      <c r="C244" s="4" t="s">
        <v>10</v>
      </c>
      <c r="D244" s="4" t="s">
        <v>52</v>
      </c>
      <c r="E244" s="4" t="s">
        <v>13</v>
      </c>
      <c r="F244" s="4" t="s">
        <v>13</v>
      </c>
    </row>
    <row r="245" spans="1:7">
      <c r="A245" t="n">
        <v>3266</v>
      </c>
      <c r="B245" s="40" t="n">
        <v>26</v>
      </c>
      <c r="C245" s="7" t="n">
        <v>0</v>
      </c>
      <c r="D245" s="7" t="s">
        <v>62</v>
      </c>
      <c r="E245" s="7" t="n">
        <v>2</v>
      </c>
      <c r="F245" s="7" t="n">
        <v>0</v>
      </c>
    </row>
    <row r="246" spans="1:7">
      <c r="A246" t="s">
        <v>4</v>
      </c>
      <c r="B246" s="4" t="s">
        <v>5</v>
      </c>
    </row>
    <row r="247" spans="1:7">
      <c r="A247" t="n">
        <v>3343</v>
      </c>
      <c r="B247" s="33" t="n">
        <v>28</v>
      </c>
    </row>
    <row r="248" spans="1:7">
      <c r="A248" t="s">
        <v>4</v>
      </c>
      <c r="B248" s="4" t="s">
        <v>5</v>
      </c>
      <c r="C248" s="4" t="s">
        <v>13</v>
      </c>
      <c r="D248" s="4" t="s">
        <v>10</v>
      </c>
      <c r="E248" s="4" t="s">
        <v>10</v>
      </c>
      <c r="F248" s="4" t="s">
        <v>13</v>
      </c>
    </row>
    <row r="249" spans="1:7">
      <c r="A249" t="n">
        <v>3344</v>
      </c>
      <c r="B249" s="31" t="n">
        <v>25</v>
      </c>
      <c r="C249" s="7" t="n">
        <v>1</v>
      </c>
      <c r="D249" s="7" t="n">
        <v>65535</v>
      </c>
      <c r="E249" s="7" t="n">
        <v>500</v>
      </c>
      <c r="F249" s="7" t="n">
        <v>6</v>
      </c>
    </row>
    <row r="250" spans="1:7">
      <c r="A250" t="s">
        <v>4</v>
      </c>
      <c r="B250" s="4" t="s">
        <v>5</v>
      </c>
      <c r="C250" s="4" t="s">
        <v>13</v>
      </c>
      <c r="D250" s="4" t="s">
        <v>10</v>
      </c>
      <c r="E250" s="4" t="s">
        <v>6</v>
      </c>
    </row>
    <row r="251" spans="1:7">
      <c r="A251" t="n">
        <v>3351</v>
      </c>
      <c r="B251" s="39" t="n">
        <v>51</v>
      </c>
      <c r="C251" s="7" t="n">
        <v>4</v>
      </c>
      <c r="D251" s="7" t="n">
        <v>5</v>
      </c>
      <c r="E251" s="7" t="s">
        <v>63</v>
      </c>
    </row>
    <row r="252" spans="1:7">
      <c r="A252" t="s">
        <v>4</v>
      </c>
      <c r="B252" s="4" t="s">
        <v>5</v>
      </c>
      <c r="C252" s="4" t="s">
        <v>10</v>
      </c>
    </row>
    <row r="253" spans="1:7">
      <c r="A253" t="n">
        <v>3364</v>
      </c>
      <c r="B253" s="25" t="n">
        <v>16</v>
      </c>
      <c r="C253" s="7" t="n">
        <v>0</v>
      </c>
    </row>
    <row r="254" spans="1:7">
      <c r="A254" t="s">
        <v>4</v>
      </c>
      <c r="B254" s="4" t="s">
        <v>5</v>
      </c>
      <c r="C254" s="4" t="s">
        <v>10</v>
      </c>
      <c r="D254" s="4" t="s">
        <v>52</v>
      </c>
      <c r="E254" s="4" t="s">
        <v>13</v>
      </c>
      <c r="F254" s="4" t="s">
        <v>13</v>
      </c>
    </row>
    <row r="255" spans="1:7">
      <c r="A255" t="n">
        <v>3367</v>
      </c>
      <c r="B255" s="40" t="n">
        <v>26</v>
      </c>
      <c r="C255" s="7" t="n">
        <v>5</v>
      </c>
      <c r="D255" s="7" t="s">
        <v>64</v>
      </c>
      <c r="E255" s="7" t="n">
        <v>2</v>
      </c>
      <c r="F255" s="7" t="n">
        <v>0</v>
      </c>
    </row>
    <row r="256" spans="1:7">
      <c r="A256" t="s">
        <v>4</v>
      </c>
      <c r="B256" s="4" t="s">
        <v>5</v>
      </c>
    </row>
    <row r="257" spans="1:6">
      <c r="A257" t="n">
        <v>3496</v>
      </c>
      <c r="B257" s="33" t="n">
        <v>28</v>
      </c>
    </row>
    <row r="258" spans="1:6">
      <c r="A258" t="s">
        <v>4</v>
      </c>
      <c r="B258" s="4" t="s">
        <v>5</v>
      </c>
      <c r="C258" s="4" t="s">
        <v>13</v>
      </c>
      <c r="D258" s="4" t="s">
        <v>10</v>
      </c>
      <c r="E258" s="4" t="s">
        <v>10</v>
      </c>
      <c r="F258" s="4" t="s">
        <v>13</v>
      </c>
    </row>
    <row r="259" spans="1:6">
      <c r="A259" t="n">
        <v>3497</v>
      </c>
      <c r="B259" s="31" t="n">
        <v>25</v>
      </c>
      <c r="C259" s="7" t="n">
        <v>1</v>
      </c>
      <c r="D259" s="7" t="n">
        <v>160</v>
      </c>
      <c r="E259" s="7" t="n">
        <v>570</v>
      </c>
      <c r="F259" s="7" t="n">
        <v>2</v>
      </c>
    </row>
    <row r="260" spans="1:6">
      <c r="A260" t="s">
        <v>4</v>
      </c>
      <c r="B260" s="4" t="s">
        <v>5</v>
      </c>
      <c r="C260" s="4" t="s">
        <v>13</v>
      </c>
      <c r="D260" s="4" t="s">
        <v>10</v>
      </c>
      <c r="E260" s="4" t="s">
        <v>6</v>
      </c>
    </row>
    <row r="261" spans="1:6">
      <c r="A261" t="n">
        <v>3504</v>
      </c>
      <c r="B261" s="39" t="n">
        <v>51</v>
      </c>
      <c r="C261" s="7" t="n">
        <v>4</v>
      </c>
      <c r="D261" s="7" t="n">
        <v>3</v>
      </c>
      <c r="E261" s="7" t="s">
        <v>61</v>
      </c>
    </row>
    <row r="262" spans="1:6">
      <c r="A262" t="s">
        <v>4</v>
      </c>
      <c r="B262" s="4" t="s">
        <v>5</v>
      </c>
      <c r="C262" s="4" t="s">
        <v>10</v>
      </c>
    </row>
    <row r="263" spans="1:6">
      <c r="A263" t="n">
        <v>3518</v>
      </c>
      <c r="B263" s="25" t="n">
        <v>16</v>
      </c>
      <c r="C263" s="7" t="n">
        <v>0</v>
      </c>
    </row>
    <row r="264" spans="1:6">
      <c r="A264" t="s">
        <v>4</v>
      </c>
      <c r="B264" s="4" t="s">
        <v>5</v>
      </c>
      <c r="C264" s="4" t="s">
        <v>10</v>
      </c>
      <c r="D264" s="4" t="s">
        <v>52</v>
      </c>
      <c r="E264" s="4" t="s">
        <v>13</v>
      </c>
      <c r="F264" s="4" t="s">
        <v>13</v>
      </c>
    </row>
    <row r="265" spans="1:6">
      <c r="A265" t="n">
        <v>3521</v>
      </c>
      <c r="B265" s="40" t="n">
        <v>26</v>
      </c>
      <c r="C265" s="7" t="n">
        <v>3</v>
      </c>
      <c r="D265" s="7" t="s">
        <v>65</v>
      </c>
      <c r="E265" s="7" t="n">
        <v>2</v>
      </c>
      <c r="F265" s="7" t="n">
        <v>0</v>
      </c>
    </row>
    <row r="266" spans="1:6">
      <c r="A266" t="s">
        <v>4</v>
      </c>
      <c r="B266" s="4" t="s">
        <v>5</v>
      </c>
    </row>
    <row r="267" spans="1:6">
      <c r="A267" t="n">
        <v>3553</v>
      </c>
      <c r="B267" s="33" t="n">
        <v>28</v>
      </c>
    </row>
    <row r="268" spans="1:6">
      <c r="A268" t="s">
        <v>4</v>
      </c>
      <c r="B268" s="4" t="s">
        <v>5</v>
      </c>
      <c r="C268" s="4" t="s">
        <v>10</v>
      </c>
      <c r="D268" s="4" t="s">
        <v>13</v>
      </c>
    </row>
    <row r="269" spans="1:6">
      <c r="A269" t="n">
        <v>3554</v>
      </c>
      <c r="B269" s="41" t="n">
        <v>89</v>
      </c>
      <c r="C269" s="7" t="n">
        <v>65533</v>
      </c>
      <c r="D269" s="7" t="n">
        <v>1</v>
      </c>
    </row>
    <row r="270" spans="1:6">
      <c r="A270" t="s">
        <v>4</v>
      </c>
      <c r="B270" s="4" t="s">
        <v>5</v>
      </c>
      <c r="C270" s="4" t="s">
        <v>13</v>
      </c>
      <c r="D270" s="4" t="s">
        <v>10</v>
      </c>
      <c r="E270" s="4" t="s">
        <v>10</v>
      </c>
      <c r="F270" s="4" t="s">
        <v>13</v>
      </c>
    </row>
    <row r="271" spans="1:6">
      <c r="A271" t="n">
        <v>3558</v>
      </c>
      <c r="B271" s="31" t="n">
        <v>25</v>
      </c>
      <c r="C271" s="7" t="n">
        <v>1</v>
      </c>
      <c r="D271" s="7" t="n">
        <v>65535</v>
      </c>
      <c r="E271" s="7" t="n">
        <v>65535</v>
      </c>
      <c r="F271" s="7" t="n">
        <v>0</v>
      </c>
    </row>
    <row r="272" spans="1:6">
      <c r="A272" t="s">
        <v>4</v>
      </c>
      <c r="B272" s="4" t="s">
        <v>5</v>
      </c>
      <c r="C272" s="4" t="s">
        <v>10</v>
      </c>
    </row>
    <row r="273" spans="1:6">
      <c r="A273" t="n">
        <v>3565</v>
      </c>
      <c r="B273" s="21" t="n">
        <v>12</v>
      </c>
      <c r="C273" s="7" t="n">
        <v>9</v>
      </c>
    </row>
    <row r="274" spans="1:6">
      <c r="A274" t="s">
        <v>4</v>
      </c>
      <c r="B274" s="4" t="s">
        <v>5</v>
      </c>
      <c r="C274" s="4" t="s">
        <v>13</v>
      </c>
      <c r="D274" s="4" t="s">
        <v>6</v>
      </c>
    </row>
    <row r="275" spans="1:6">
      <c r="A275" t="n">
        <v>3568</v>
      </c>
      <c r="B275" s="8" t="n">
        <v>2</v>
      </c>
      <c r="C275" s="7" t="n">
        <v>10</v>
      </c>
      <c r="D275" s="7" t="s">
        <v>57</v>
      </c>
    </row>
    <row r="276" spans="1:6">
      <c r="A276" t="s">
        <v>4</v>
      </c>
      <c r="B276" s="4" t="s">
        <v>5</v>
      </c>
      <c r="C276" s="4" t="s">
        <v>9</v>
      </c>
    </row>
    <row r="277" spans="1:6">
      <c r="A277" t="n">
        <v>3591</v>
      </c>
      <c r="B277" s="42" t="n">
        <v>15</v>
      </c>
      <c r="C277" s="7" t="n">
        <v>67108864</v>
      </c>
    </row>
    <row r="278" spans="1:6">
      <c r="A278" t="s">
        <v>4</v>
      </c>
      <c r="B278" s="4" t="s">
        <v>5</v>
      </c>
      <c r="C278" s="4" t="s">
        <v>10</v>
      </c>
      <c r="D278" s="4" t="s">
        <v>13</v>
      </c>
    </row>
    <row r="279" spans="1:6">
      <c r="A279" t="n">
        <v>3596</v>
      </c>
      <c r="B279" s="41" t="n">
        <v>89</v>
      </c>
      <c r="C279" s="7" t="n">
        <v>65533</v>
      </c>
      <c r="D279" s="7" t="n">
        <v>1</v>
      </c>
    </row>
    <row r="280" spans="1:6">
      <c r="A280" t="s">
        <v>4</v>
      </c>
      <c r="B280" s="4" t="s">
        <v>5</v>
      </c>
      <c r="C280" s="4" t="s">
        <v>13</v>
      </c>
      <c r="D280" s="4" t="s">
        <v>10</v>
      </c>
    </row>
    <row r="281" spans="1:6">
      <c r="A281" t="n">
        <v>3600</v>
      </c>
      <c r="B281" s="28" t="n">
        <v>58</v>
      </c>
      <c r="C281" s="7" t="n">
        <v>105</v>
      </c>
      <c r="D281" s="7" t="n">
        <v>300</v>
      </c>
    </row>
    <row r="282" spans="1:6">
      <c r="A282" t="s">
        <v>4</v>
      </c>
      <c r="B282" s="4" t="s">
        <v>5</v>
      </c>
      <c r="C282" s="4" t="s">
        <v>23</v>
      </c>
      <c r="D282" s="4" t="s">
        <v>10</v>
      </c>
    </row>
    <row r="283" spans="1:6">
      <c r="A283" t="n">
        <v>3604</v>
      </c>
      <c r="B283" s="37" t="n">
        <v>103</v>
      </c>
      <c r="C283" s="7" t="n">
        <v>1</v>
      </c>
      <c r="D283" s="7" t="n">
        <v>300</v>
      </c>
    </row>
    <row r="284" spans="1:6">
      <c r="A284" t="s">
        <v>4</v>
      </c>
      <c r="B284" s="4" t="s">
        <v>5</v>
      </c>
      <c r="C284" s="4" t="s">
        <v>13</v>
      </c>
      <c r="D284" s="4" t="s">
        <v>23</v>
      </c>
      <c r="E284" s="4" t="s">
        <v>10</v>
      </c>
      <c r="F284" s="4" t="s">
        <v>13</v>
      </c>
    </row>
    <row r="285" spans="1:6">
      <c r="A285" t="n">
        <v>3611</v>
      </c>
      <c r="B285" s="13" t="n">
        <v>49</v>
      </c>
      <c r="C285" s="7" t="n">
        <v>3</v>
      </c>
      <c r="D285" s="7" t="n">
        <v>1</v>
      </c>
      <c r="E285" s="7" t="n">
        <v>500</v>
      </c>
      <c r="F285" s="7" t="n">
        <v>0</v>
      </c>
    </row>
    <row r="286" spans="1:6">
      <c r="A286" t="s">
        <v>4</v>
      </c>
      <c r="B286" s="4" t="s">
        <v>5</v>
      </c>
      <c r="C286" s="4" t="s">
        <v>13</v>
      </c>
      <c r="D286" s="4" t="s">
        <v>10</v>
      </c>
    </row>
    <row r="287" spans="1:6">
      <c r="A287" t="n">
        <v>3620</v>
      </c>
      <c r="B287" s="28" t="n">
        <v>58</v>
      </c>
      <c r="C287" s="7" t="n">
        <v>11</v>
      </c>
      <c r="D287" s="7" t="n">
        <v>300</v>
      </c>
    </row>
    <row r="288" spans="1:6">
      <c r="A288" t="s">
        <v>4</v>
      </c>
      <c r="B288" s="4" t="s">
        <v>5</v>
      </c>
      <c r="C288" s="4" t="s">
        <v>13</v>
      </c>
      <c r="D288" s="4" t="s">
        <v>10</v>
      </c>
    </row>
    <row r="289" spans="1:6">
      <c r="A289" t="n">
        <v>3624</v>
      </c>
      <c r="B289" s="28" t="n">
        <v>58</v>
      </c>
      <c r="C289" s="7" t="n">
        <v>12</v>
      </c>
      <c r="D289" s="7" t="n">
        <v>0</v>
      </c>
    </row>
    <row r="290" spans="1:6">
      <c r="A290" t="s">
        <v>4</v>
      </c>
      <c r="B290" s="4" t="s">
        <v>5</v>
      </c>
      <c r="C290" s="4" t="s">
        <v>24</v>
      </c>
    </row>
    <row r="291" spans="1:6">
      <c r="A291" t="n">
        <v>3628</v>
      </c>
      <c r="B291" s="17" t="n">
        <v>3</v>
      </c>
      <c r="C291" s="12" t="n">
        <f t="normal" ca="1">A305</f>
        <v>0</v>
      </c>
    </row>
    <row r="292" spans="1:6">
      <c r="A292" t="s">
        <v>4</v>
      </c>
      <c r="B292" s="4" t="s">
        <v>5</v>
      </c>
      <c r="C292" s="4" t="s">
        <v>13</v>
      </c>
      <c r="D292" s="4" t="s">
        <v>10</v>
      </c>
      <c r="E292" s="4" t="s">
        <v>10</v>
      </c>
      <c r="F292" s="4" t="s">
        <v>10</v>
      </c>
      <c r="G292" s="4" t="s">
        <v>10</v>
      </c>
      <c r="H292" s="4" t="s">
        <v>13</v>
      </c>
    </row>
    <row r="293" spans="1:6">
      <c r="A293" t="n">
        <v>3633</v>
      </c>
      <c r="B293" s="31" t="n">
        <v>25</v>
      </c>
      <c r="C293" s="7" t="n">
        <v>5</v>
      </c>
      <c r="D293" s="7" t="n">
        <v>65535</v>
      </c>
      <c r="E293" s="7" t="n">
        <v>500</v>
      </c>
      <c r="F293" s="7" t="n">
        <v>800</v>
      </c>
      <c r="G293" s="7" t="n">
        <v>140</v>
      </c>
      <c r="H293" s="7" t="n">
        <v>0</v>
      </c>
    </row>
    <row r="294" spans="1:6">
      <c r="A294" t="s">
        <v>4</v>
      </c>
      <c r="B294" s="4" t="s">
        <v>5</v>
      </c>
      <c r="C294" s="4" t="s">
        <v>10</v>
      </c>
      <c r="D294" s="4" t="s">
        <v>13</v>
      </c>
      <c r="E294" s="4" t="s">
        <v>52</v>
      </c>
      <c r="F294" s="4" t="s">
        <v>13</v>
      </c>
      <c r="G294" s="4" t="s">
        <v>13</v>
      </c>
    </row>
    <row r="295" spans="1:6">
      <c r="A295" t="n">
        <v>3644</v>
      </c>
      <c r="B295" s="32" t="n">
        <v>24</v>
      </c>
      <c r="C295" s="7" t="n">
        <v>65533</v>
      </c>
      <c r="D295" s="7" t="n">
        <v>11</v>
      </c>
      <c r="E295" s="7" t="s">
        <v>66</v>
      </c>
      <c r="F295" s="7" t="n">
        <v>2</v>
      </c>
      <c r="G295" s="7" t="n">
        <v>0</v>
      </c>
    </row>
    <row r="296" spans="1:6">
      <c r="A296" t="s">
        <v>4</v>
      </c>
      <c r="B296" s="4" t="s">
        <v>5</v>
      </c>
    </row>
    <row r="297" spans="1:6">
      <c r="A297" t="n">
        <v>3674</v>
      </c>
      <c r="B297" s="33" t="n">
        <v>28</v>
      </c>
    </row>
    <row r="298" spans="1:6">
      <c r="A298" t="s">
        <v>4</v>
      </c>
      <c r="B298" s="4" t="s">
        <v>5</v>
      </c>
      <c r="C298" s="4" t="s">
        <v>13</v>
      </c>
    </row>
    <row r="299" spans="1:6">
      <c r="A299" t="n">
        <v>3675</v>
      </c>
      <c r="B299" s="34" t="n">
        <v>27</v>
      </c>
      <c r="C299" s="7" t="n">
        <v>0</v>
      </c>
    </row>
    <row r="300" spans="1:6">
      <c r="A300" t="s">
        <v>4</v>
      </c>
      <c r="B300" s="4" t="s">
        <v>5</v>
      </c>
      <c r="C300" s="4" t="s">
        <v>13</v>
      </c>
    </row>
    <row r="301" spans="1:6">
      <c r="A301" t="n">
        <v>3677</v>
      </c>
      <c r="B301" s="34" t="n">
        <v>27</v>
      </c>
      <c r="C301" s="7" t="n">
        <v>1</v>
      </c>
    </row>
    <row r="302" spans="1:6">
      <c r="A302" t="s">
        <v>4</v>
      </c>
      <c r="B302" s="4" t="s">
        <v>5</v>
      </c>
      <c r="C302" s="4" t="s">
        <v>13</v>
      </c>
      <c r="D302" s="4" t="s">
        <v>10</v>
      </c>
      <c r="E302" s="4" t="s">
        <v>10</v>
      </c>
      <c r="F302" s="4" t="s">
        <v>10</v>
      </c>
      <c r="G302" s="4" t="s">
        <v>10</v>
      </c>
      <c r="H302" s="4" t="s">
        <v>13</v>
      </c>
    </row>
    <row r="303" spans="1:6">
      <c r="A303" t="n">
        <v>3679</v>
      </c>
      <c r="B303" s="31" t="n">
        <v>25</v>
      </c>
      <c r="C303" s="7" t="n">
        <v>5</v>
      </c>
      <c r="D303" s="7" t="n">
        <v>65535</v>
      </c>
      <c r="E303" s="7" t="n">
        <v>65535</v>
      </c>
      <c r="F303" s="7" t="n">
        <v>65535</v>
      </c>
      <c r="G303" s="7" t="n">
        <v>65535</v>
      </c>
      <c r="H303" s="7" t="n">
        <v>0</v>
      </c>
    </row>
    <row r="304" spans="1:6">
      <c r="A304" t="s">
        <v>4</v>
      </c>
      <c r="B304" s="4" t="s">
        <v>5</v>
      </c>
      <c r="C304" s="4" t="s">
        <v>13</v>
      </c>
      <c r="D304" s="4" t="s">
        <v>6</v>
      </c>
    </row>
    <row r="305" spans="1:8">
      <c r="A305" t="n">
        <v>3690</v>
      </c>
      <c r="B305" s="8" t="n">
        <v>2</v>
      </c>
      <c r="C305" s="7" t="n">
        <v>10</v>
      </c>
      <c r="D305" s="7" t="s">
        <v>57</v>
      </c>
    </row>
    <row r="306" spans="1:8">
      <c r="A306" t="s">
        <v>4</v>
      </c>
      <c r="B306" s="4" t="s">
        <v>5</v>
      </c>
      <c r="C306" s="4" t="s">
        <v>10</v>
      </c>
    </row>
    <row r="307" spans="1:8">
      <c r="A307" t="n">
        <v>3713</v>
      </c>
      <c r="B307" s="25" t="n">
        <v>16</v>
      </c>
      <c r="C307" s="7" t="n">
        <v>0</v>
      </c>
    </row>
    <row r="308" spans="1:8">
      <c r="A308" t="s">
        <v>4</v>
      </c>
      <c r="B308" s="4" t="s">
        <v>5</v>
      </c>
      <c r="C308" s="4" t="s">
        <v>13</v>
      </c>
      <c r="D308" s="4" t="s">
        <v>6</v>
      </c>
    </row>
    <row r="309" spans="1:8">
      <c r="A309" t="n">
        <v>3716</v>
      </c>
      <c r="B309" s="8" t="n">
        <v>2</v>
      </c>
      <c r="C309" s="7" t="n">
        <v>10</v>
      </c>
      <c r="D309" s="7" t="s">
        <v>58</v>
      </c>
    </row>
    <row r="310" spans="1:8">
      <c r="A310" t="s">
        <v>4</v>
      </c>
      <c r="B310" s="4" t="s">
        <v>5</v>
      </c>
      <c r="C310" s="4" t="s">
        <v>10</v>
      </c>
    </row>
    <row r="311" spans="1:8">
      <c r="A311" t="n">
        <v>3734</v>
      </c>
      <c r="B311" s="25" t="n">
        <v>16</v>
      </c>
      <c r="C311" s="7" t="n">
        <v>0</v>
      </c>
    </row>
    <row r="312" spans="1:8">
      <c r="A312" t="s">
        <v>4</v>
      </c>
      <c r="B312" s="4" t="s">
        <v>5</v>
      </c>
      <c r="C312" s="4" t="s">
        <v>13</v>
      </c>
      <c r="D312" s="4" t="s">
        <v>6</v>
      </c>
    </row>
    <row r="313" spans="1:8">
      <c r="A313" t="n">
        <v>3737</v>
      </c>
      <c r="B313" s="8" t="n">
        <v>2</v>
      </c>
      <c r="C313" s="7" t="n">
        <v>10</v>
      </c>
      <c r="D313" s="7" t="s">
        <v>59</v>
      </c>
    </row>
    <row r="314" spans="1:8">
      <c r="A314" t="s">
        <v>4</v>
      </c>
      <c r="B314" s="4" t="s">
        <v>5</v>
      </c>
      <c r="C314" s="4" t="s">
        <v>10</v>
      </c>
    </row>
    <row r="315" spans="1:8">
      <c r="A315" t="n">
        <v>3756</v>
      </c>
      <c r="B315" s="25" t="n">
        <v>16</v>
      </c>
      <c r="C315" s="7" t="n">
        <v>0</v>
      </c>
    </row>
    <row r="316" spans="1:8">
      <c r="A316" t="s">
        <v>4</v>
      </c>
      <c r="B316" s="4" t="s">
        <v>5</v>
      </c>
      <c r="C316" s="4" t="s">
        <v>13</v>
      </c>
    </row>
    <row r="317" spans="1:8">
      <c r="A317" t="n">
        <v>3759</v>
      </c>
      <c r="B317" s="35" t="n">
        <v>23</v>
      </c>
      <c r="C317" s="7" t="n">
        <v>20</v>
      </c>
    </row>
    <row r="318" spans="1:8">
      <c r="A318" t="s">
        <v>4</v>
      </c>
      <c r="B318" s="4" t="s">
        <v>5</v>
      </c>
    </row>
    <row r="319" spans="1:8">
      <c r="A319" t="n">
        <v>3761</v>
      </c>
      <c r="B319" s="5" t="n">
        <v>1</v>
      </c>
    </row>
    <row r="320" spans="1:8" s="3" customFormat="1" customHeight="0">
      <c r="A320" s="3" t="s">
        <v>2</v>
      </c>
      <c r="B320" s="3" t="s">
        <v>67</v>
      </c>
    </row>
    <row r="321" spans="1:4">
      <c r="A321" t="s">
        <v>4</v>
      </c>
      <c r="B321" s="4" t="s">
        <v>5</v>
      </c>
      <c r="C321" s="4" t="s">
        <v>13</v>
      </c>
      <c r="D321" s="4" t="s">
        <v>6</v>
      </c>
    </row>
    <row r="322" spans="1:4">
      <c r="A322" t="n">
        <v>3764</v>
      </c>
      <c r="B322" s="8" t="n">
        <v>2</v>
      </c>
      <c r="C322" s="7" t="n">
        <v>10</v>
      </c>
      <c r="D322" s="7" t="s">
        <v>30</v>
      </c>
    </row>
    <row r="323" spans="1:4">
      <c r="A323" t="s">
        <v>4</v>
      </c>
      <c r="B323" s="4" t="s">
        <v>5</v>
      </c>
      <c r="C323" s="4" t="s">
        <v>13</v>
      </c>
      <c r="D323" s="4" t="s">
        <v>6</v>
      </c>
    </row>
    <row r="324" spans="1:4">
      <c r="A324" t="n">
        <v>3778</v>
      </c>
      <c r="B324" s="8" t="n">
        <v>2</v>
      </c>
      <c r="C324" s="7" t="n">
        <v>10</v>
      </c>
      <c r="D324" s="7" t="s">
        <v>68</v>
      </c>
    </row>
    <row r="325" spans="1:4">
      <c r="A325" t="s">
        <v>4</v>
      </c>
      <c r="B325" s="4" t="s">
        <v>5</v>
      </c>
    </row>
    <row r="326" spans="1:4">
      <c r="A326" t="n">
        <v>3802</v>
      </c>
      <c r="B326" s="5" t="n">
        <v>1</v>
      </c>
    </row>
    <row r="327" spans="1:4" s="3" customFormat="1" customHeight="0">
      <c r="A327" s="3" t="s">
        <v>2</v>
      </c>
      <c r="B327" s="3" t="s">
        <v>69</v>
      </c>
    </row>
    <row r="328" spans="1:4">
      <c r="A328" t="s">
        <v>4</v>
      </c>
      <c r="B328" s="4" t="s">
        <v>5</v>
      </c>
      <c r="C328" s="4" t="s">
        <v>13</v>
      </c>
      <c r="D328" s="4" t="s">
        <v>13</v>
      </c>
      <c r="E328" s="4" t="s">
        <v>13</v>
      </c>
      <c r="F328" s="4" t="s">
        <v>13</v>
      </c>
    </row>
    <row r="329" spans="1:4">
      <c r="A329" t="n">
        <v>3804</v>
      </c>
      <c r="B329" s="38" t="n">
        <v>14</v>
      </c>
      <c r="C329" s="7" t="n">
        <v>2</v>
      </c>
      <c r="D329" s="7" t="n">
        <v>0</v>
      </c>
      <c r="E329" s="7" t="n">
        <v>0</v>
      </c>
      <c r="F329" s="7" t="n">
        <v>0</v>
      </c>
    </row>
    <row r="330" spans="1:4">
      <c r="A330" t="s">
        <v>4</v>
      </c>
      <c r="B330" s="4" t="s">
        <v>5</v>
      </c>
      <c r="C330" s="4" t="s">
        <v>13</v>
      </c>
      <c r="D330" s="43" t="s">
        <v>70</v>
      </c>
      <c r="E330" s="4" t="s">
        <v>5</v>
      </c>
      <c r="F330" s="4" t="s">
        <v>13</v>
      </c>
      <c r="G330" s="4" t="s">
        <v>10</v>
      </c>
      <c r="H330" s="43" t="s">
        <v>71</v>
      </c>
      <c r="I330" s="4" t="s">
        <v>13</v>
      </c>
      <c r="J330" s="4" t="s">
        <v>9</v>
      </c>
      <c r="K330" s="4" t="s">
        <v>13</v>
      </c>
      <c r="L330" s="4" t="s">
        <v>13</v>
      </c>
      <c r="M330" s="43" t="s">
        <v>70</v>
      </c>
      <c r="N330" s="4" t="s">
        <v>5</v>
      </c>
      <c r="O330" s="4" t="s">
        <v>13</v>
      </c>
      <c r="P330" s="4" t="s">
        <v>10</v>
      </c>
      <c r="Q330" s="43" t="s">
        <v>71</v>
      </c>
      <c r="R330" s="4" t="s">
        <v>13</v>
      </c>
      <c r="S330" s="4" t="s">
        <v>9</v>
      </c>
      <c r="T330" s="4" t="s">
        <v>13</v>
      </c>
      <c r="U330" s="4" t="s">
        <v>13</v>
      </c>
      <c r="V330" s="4" t="s">
        <v>13</v>
      </c>
      <c r="W330" s="4" t="s">
        <v>24</v>
      </c>
    </row>
    <row r="331" spans="1:4">
      <c r="A331" t="n">
        <v>3809</v>
      </c>
      <c r="B331" s="11" t="n">
        <v>5</v>
      </c>
      <c r="C331" s="7" t="n">
        <v>28</v>
      </c>
      <c r="D331" s="43" t="s">
        <v>3</v>
      </c>
      <c r="E331" s="9" t="n">
        <v>162</v>
      </c>
      <c r="F331" s="7" t="n">
        <v>3</v>
      </c>
      <c r="G331" s="7" t="n">
        <v>4207</v>
      </c>
      <c r="H331" s="43" t="s">
        <v>3</v>
      </c>
      <c r="I331" s="7" t="n">
        <v>0</v>
      </c>
      <c r="J331" s="7" t="n">
        <v>1</v>
      </c>
      <c r="K331" s="7" t="n">
        <v>2</v>
      </c>
      <c r="L331" s="7" t="n">
        <v>28</v>
      </c>
      <c r="M331" s="43" t="s">
        <v>3</v>
      </c>
      <c r="N331" s="9" t="n">
        <v>162</v>
      </c>
      <c r="O331" s="7" t="n">
        <v>3</v>
      </c>
      <c r="P331" s="7" t="n">
        <v>4207</v>
      </c>
      <c r="Q331" s="43" t="s">
        <v>3</v>
      </c>
      <c r="R331" s="7" t="n">
        <v>0</v>
      </c>
      <c r="S331" s="7" t="n">
        <v>2</v>
      </c>
      <c r="T331" s="7" t="n">
        <v>2</v>
      </c>
      <c r="U331" s="7" t="n">
        <v>11</v>
      </c>
      <c r="V331" s="7" t="n">
        <v>1</v>
      </c>
      <c r="W331" s="12" t="n">
        <f t="normal" ca="1">A335</f>
        <v>0</v>
      </c>
    </row>
    <row r="332" spans="1:4">
      <c r="A332" t="s">
        <v>4</v>
      </c>
      <c r="B332" s="4" t="s">
        <v>5</v>
      </c>
      <c r="C332" s="4" t="s">
        <v>13</v>
      </c>
      <c r="D332" s="4" t="s">
        <v>10</v>
      </c>
      <c r="E332" s="4" t="s">
        <v>23</v>
      </c>
    </row>
    <row r="333" spans="1:4">
      <c r="A333" t="n">
        <v>3838</v>
      </c>
      <c r="B333" s="28" t="n">
        <v>58</v>
      </c>
      <c r="C333" s="7" t="n">
        <v>0</v>
      </c>
      <c r="D333" s="7" t="n">
        <v>0</v>
      </c>
      <c r="E333" s="7" t="n">
        <v>1</v>
      </c>
    </row>
    <row r="334" spans="1:4">
      <c r="A334" t="s">
        <v>4</v>
      </c>
      <c r="B334" s="4" t="s">
        <v>5</v>
      </c>
      <c r="C334" s="4" t="s">
        <v>13</v>
      </c>
      <c r="D334" s="43" t="s">
        <v>70</v>
      </c>
      <c r="E334" s="4" t="s">
        <v>5</v>
      </c>
      <c r="F334" s="4" t="s">
        <v>13</v>
      </c>
      <c r="G334" s="4" t="s">
        <v>10</v>
      </c>
      <c r="H334" s="43" t="s">
        <v>71</v>
      </c>
      <c r="I334" s="4" t="s">
        <v>13</v>
      </c>
      <c r="J334" s="4" t="s">
        <v>9</v>
      </c>
      <c r="K334" s="4" t="s">
        <v>13</v>
      </c>
      <c r="L334" s="4" t="s">
        <v>13</v>
      </c>
      <c r="M334" s="43" t="s">
        <v>70</v>
      </c>
      <c r="N334" s="4" t="s">
        <v>5</v>
      </c>
      <c r="O334" s="4" t="s">
        <v>13</v>
      </c>
      <c r="P334" s="4" t="s">
        <v>10</v>
      </c>
      <c r="Q334" s="43" t="s">
        <v>71</v>
      </c>
      <c r="R334" s="4" t="s">
        <v>13</v>
      </c>
      <c r="S334" s="4" t="s">
        <v>9</v>
      </c>
      <c r="T334" s="4" t="s">
        <v>13</v>
      </c>
      <c r="U334" s="4" t="s">
        <v>13</v>
      </c>
      <c r="V334" s="4" t="s">
        <v>13</v>
      </c>
      <c r="W334" s="4" t="s">
        <v>24</v>
      </c>
    </row>
    <row r="335" spans="1:4">
      <c r="A335" t="n">
        <v>3846</v>
      </c>
      <c r="B335" s="11" t="n">
        <v>5</v>
      </c>
      <c r="C335" s="7" t="n">
        <v>28</v>
      </c>
      <c r="D335" s="43" t="s">
        <v>3</v>
      </c>
      <c r="E335" s="9" t="n">
        <v>162</v>
      </c>
      <c r="F335" s="7" t="n">
        <v>3</v>
      </c>
      <c r="G335" s="7" t="n">
        <v>4207</v>
      </c>
      <c r="H335" s="43" t="s">
        <v>3</v>
      </c>
      <c r="I335" s="7" t="n">
        <v>0</v>
      </c>
      <c r="J335" s="7" t="n">
        <v>1</v>
      </c>
      <c r="K335" s="7" t="n">
        <v>3</v>
      </c>
      <c r="L335" s="7" t="n">
        <v>28</v>
      </c>
      <c r="M335" s="43" t="s">
        <v>3</v>
      </c>
      <c r="N335" s="9" t="n">
        <v>162</v>
      </c>
      <c r="O335" s="7" t="n">
        <v>3</v>
      </c>
      <c r="P335" s="7" t="n">
        <v>4207</v>
      </c>
      <c r="Q335" s="43" t="s">
        <v>3</v>
      </c>
      <c r="R335" s="7" t="n">
        <v>0</v>
      </c>
      <c r="S335" s="7" t="n">
        <v>2</v>
      </c>
      <c r="T335" s="7" t="n">
        <v>3</v>
      </c>
      <c r="U335" s="7" t="n">
        <v>9</v>
      </c>
      <c r="V335" s="7" t="n">
        <v>1</v>
      </c>
      <c r="W335" s="12" t="n">
        <f t="normal" ca="1">A345</f>
        <v>0</v>
      </c>
    </row>
    <row r="336" spans="1:4">
      <c r="A336" t="s">
        <v>4</v>
      </c>
      <c r="B336" s="4" t="s">
        <v>5</v>
      </c>
      <c r="C336" s="4" t="s">
        <v>13</v>
      </c>
      <c r="D336" s="43" t="s">
        <v>70</v>
      </c>
      <c r="E336" s="4" t="s">
        <v>5</v>
      </c>
      <c r="F336" s="4" t="s">
        <v>10</v>
      </c>
      <c r="G336" s="4" t="s">
        <v>13</v>
      </c>
      <c r="H336" s="4" t="s">
        <v>13</v>
      </c>
      <c r="I336" s="4" t="s">
        <v>6</v>
      </c>
      <c r="J336" s="43" t="s">
        <v>71</v>
      </c>
      <c r="K336" s="4" t="s">
        <v>13</v>
      </c>
      <c r="L336" s="4" t="s">
        <v>13</v>
      </c>
      <c r="M336" s="43" t="s">
        <v>70</v>
      </c>
      <c r="N336" s="4" t="s">
        <v>5</v>
      </c>
      <c r="O336" s="4" t="s">
        <v>13</v>
      </c>
      <c r="P336" s="43" t="s">
        <v>71</v>
      </c>
      <c r="Q336" s="4" t="s">
        <v>13</v>
      </c>
      <c r="R336" s="4" t="s">
        <v>9</v>
      </c>
      <c r="S336" s="4" t="s">
        <v>13</v>
      </c>
      <c r="T336" s="4" t="s">
        <v>13</v>
      </c>
      <c r="U336" s="4" t="s">
        <v>13</v>
      </c>
      <c r="V336" s="43" t="s">
        <v>70</v>
      </c>
      <c r="W336" s="4" t="s">
        <v>5</v>
      </c>
      <c r="X336" s="4" t="s">
        <v>13</v>
      </c>
      <c r="Y336" s="43" t="s">
        <v>71</v>
      </c>
      <c r="Z336" s="4" t="s">
        <v>13</v>
      </c>
      <c r="AA336" s="4" t="s">
        <v>9</v>
      </c>
      <c r="AB336" s="4" t="s">
        <v>13</v>
      </c>
      <c r="AC336" s="4" t="s">
        <v>13</v>
      </c>
      <c r="AD336" s="4" t="s">
        <v>13</v>
      </c>
      <c r="AE336" s="4" t="s">
        <v>24</v>
      </c>
    </row>
    <row r="337" spans="1:31">
      <c r="A337" t="n">
        <v>3875</v>
      </c>
      <c r="B337" s="11" t="n">
        <v>5</v>
      </c>
      <c r="C337" s="7" t="n">
        <v>28</v>
      </c>
      <c r="D337" s="43" t="s">
        <v>3</v>
      </c>
      <c r="E337" s="44" t="n">
        <v>47</v>
      </c>
      <c r="F337" s="7" t="n">
        <v>61456</v>
      </c>
      <c r="G337" s="7" t="n">
        <v>2</v>
      </c>
      <c r="H337" s="7" t="n">
        <v>0</v>
      </c>
      <c r="I337" s="7" t="s">
        <v>72</v>
      </c>
      <c r="J337" s="43" t="s">
        <v>3</v>
      </c>
      <c r="K337" s="7" t="n">
        <v>8</v>
      </c>
      <c r="L337" s="7" t="n">
        <v>28</v>
      </c>
      <c r="M337" s="43" t="s">
        <v>3</v>
      </c>
      <c r="N337" s="14" t="n">
        <v>74</v>
      </c>
      <c r="O337" s="7" t="n">
        <v>65</v>
      </c>
      <c r="P337" s="43" t="s">
        <v>3</v>
      </c>
      <c r="Q337" s="7" t="n">
        <v>0</v>
      </c>
      <c r="R337" s="7" t="n">
        <v>1</v>
      </c>
      <c r="S337" s="7" t="n">
        <v>3</v>
      </c>
      <c r="T337" s="7" t="n">
        <v>9</v>
      </c>
      <c r="U337" s="7" t="n">
        <v>28</v>
      </c>
      <c r="V337" s="43" t="s">
        <v>3</v>
      </c>
      <c r="W337" s="14" t="n">
        <v>74</v>
      </c>
      <c r="X337" s="7" t="n">
        <v>65</v>
      </c>
      <c r="Y337" s="43" t="s">
        <v>3</v>
      </c>
      <c r="Z337" s="7" t="n">
        <v>0</v>
      </c>
      <c r="AA337" s="7" t="n">
        <v>2</v>
      </c>
      <c r="AB337" s="7" t="n">
        <v>3</v>
      </c>
      <c r="AC337" s="7" t="n">
        <v>9</v>
      </c>
      <c r="AD337" s="7" t="n">
        <v>1</v>
      </c>
      <c r="AE337" s="12" t="n">
        <f t="normal" ca="1">A341</f>
        <v>0</v>
      </c>
    </row>
    <row r="338" spans="1:31">
      <c r="A338" t="s">
        <v>4</v>
      </c>
      <c r="B338" s="4" t="s">
        <v>5</v>
      </c>
      <c r="C338" s="4" t="s">
        <v>10</v>
      </c>
      <c r="D338" s="4" t="s">
        <v>13</v>
      </c>
      <c r="E338" s="4" t="s">
        <v>13</v>
      </c>
      <c r="F338" s="4" t="s">
        <v>6</v>
      </c>
    </row>
    <row r="339" spans="1:31">
      <c r="A339" t="n">
        <v>3923</v>
      </c>
      <c r="B339" s="44" t="n">
        <v>47</v>
      </c>
      <c r="C339" s="7" t="n">
        <v>61456</v>
      </c>
      <c r="D339" s="7" t="n">
        <v>0</v>
      </c>
      <c r="E339" s="7" t="n">
        <v>0</v>
      </c>
      <c r="F339" s="7" t="s">
        <v>73</v>
      </c>
    </row>
    <row r="340" spans="1:31">
      <c r="A340" t="s">
        <v>4</v>
      </c>
      <c r="B340" s="4" t="s">
        <v>5</v>
      </c>
      <c r="C340" s="4" t="s">
        <v>13</v>
      </c>
      <c r="D340" s="4" t="s">
        <v>10</v>
      </c>
      <c r="E340" s="4" t="s">
        <v>23</v>
      </c>
    </row>
    <row r="341" spans="1:31">
      <c r="A341" t="n">
        <v>3936</v>
      </c>
      <c r="B341" s="28" t="n">
        <v>58</v>
      </c>
      <c r="C341" s="7" t="n">
        <v>0</v>
      </c>
      <c r="D341" s="7" t="n">
        <v>300</v>
      </c>
      <c r="E341" s="7" t="n">
        <v>1</v>
      </c>
    </row>
    <row r="342" spans="1:31">
      <c r="A342" t="s">
        <v>4</v>
      </c>
      <c r="B342" s="4" t="s">
        <v>5</v>
      </c>
      <c r="C342" s="4" t="s">
        <v>13</v>
      </c>
      <c r="D342" s="4" t="s">
        <v>10</v>
      </c>
    </row>
    <row r="343" spans="1:31">
      <c r="A343" t="n">
        <v>3944</v>
      </c>
      <c r="B343" s="28" t="n">
        <v>58</v>
      </c>
      <c r="C343" s="7" t="n">
        <v>255</v>
      </c>
      <c r="D343" s="7" t="n">
        <v>0</v>
      </c>
    </row>
    <row r="344" spans="1:31">
      <c r="A344" t="s">
        <v>4</v>
      </c>
      <c r="B344" s="4" t="s">
        <v>5</v>
      </c>
      <c r="C344" s="4" t="s">
        <v>13</v>
      </c>
      <c r="D344" s="4" t="s">
        <v>13</v>
      </c>
      <c r="E344" s="4" t="s">
        <v>13</v>
      </c>
      <c r="F344" s="4" t="s">
        <v>13</v>
      </c>
    </row>
    <row r="345" spans="1:31">
      <c r="A345" t="n">
        <v>3948</v>
      </c>
      <c r="B345" s="38" t="n">
        <v>14</v>
      </c>
      <c r="C345" s="7" t="n">
        <v>0</v>
      </c>
      <c r="D345" s="7" t="n">
        <v>0</v>
      </c>
      <c r="E345" s="7" t="n">
        <v>0</v>
      </c>
      <c r="F345" s="7" t="n">
        <v>64</v>
      </c>
    </row>
    <row r="346" spans="1:31">
      <c r="A346" t="s">
        <v>4</v>
      </c>
      <c r="B346" s="4" t="s">
        <v>5</v>
      </c>
      <c r="C346" s="4" t="s">
        <v>13</v>
      </c>
      <c r="D346" s="4" t="s">
        <v>10</v>
      </c>
    </row>
    <row r="347" spans="1:31">
      <c r="A347" t="n">
        <v>3953</v>
      </c>
      <c r="B347" s="24" t="n">
        <v>22</v>
      </c>
      <c r="C347" s="7" t="n">
        <v>0</v>
      </c>
      <c r="D347" s="7" t="n">
        <v>4207</v>
      </c>
    </row>
    <row r="348" spans="1:31">
      <c r="A348" t="s">
        <v>4</v>
      </c>
      <c r="B348" s="4" t="s">
        <v>5</v>
      </c>
      <c r="C348" s="4" t="s">
        <v>13</v>
      </c>
      <c r="D348" s="4" t="s">
        <v>10</v>
      </c>
    </row>
    <row r="349" spans="1:31">
      <c r="A349" t="n">
        <v>3957</v>
      </c>
      <c r="B349" s="28" t="n">
        <v>58</v>
      </c>
      <c r="C349" s="7" t="n">
        <v>5</v>
      </c>
      <c r="D349" s="7" t="n">
        <v>300</v>
      </c>
    </row>
    <row r="350" spans="1:31">
      <c r="A350" t="s">
        <v>4</v>
      </c>
      <c r="B350" s="4" t="s">
        <v>5</v>
      </c>
      <c r="C350" s="4" t="s">
        <v>23</v>
      </c>
      <c r="D350" s="4" t="s">
        <v>10</v>
      </c>
    </row>
    <row r="351" spans="1:31">
      <c r="A351" t="n">
        <v>3961</v>
      </c>
      <c r="B351" s="37" t="n">
        <v>103</v>
      </c>
      <c r="C351" s="7" t="n">
        <v>0</v>
      </c>
      <c r="D351" s="7" t="n">
        <v>300</v>
      </c>
    </row>
    <row r="352" spans="1:31">
      <c r="A352" t="s">
        <v>4</v>
      </c>
      <c r="B352" s="4" t="s">
        <v>5</v>
      </c>
      <c r="C352" s="4" t="s">
        <v>13</v>
      </c>
    </row>
    <row r="353" spans="1:31">
      <c r="A353" t="n">
        <v>3968</v>
      </c>
      <c r="B353" s="29" t="n">
        <v>64</v>
      </c>
      <c r="C353" s="7" t="n">
        <v>7</v>
      </c>
    </row>
    <row r="354" spans="1:31">
      <c r="A354" t="s">
        <v>4</v>
      </c>
      <c r="B354" s="4" t="s">
        <v>5</v>
      </c>
      <c r="C354" s="4" t="s">
        <v>13</v>
      </c>
      <c r="D354" s="4" t="s">
        <v>10</v>
      </c>
    </row>
    <row r="355" spans="1:31">
      <c r="A355" t="n">
        <v>3970</v>
      </c>
      <c r="B355" s="45" t="n">
        <v>72</v>
      </c>
      <c r="C355" s="7" t="n">
        <v>5</v>
      </c>
      <c r="D355" s="7" t="n">
        <v>0</v>
      </c>
    </row>
    <row r="356" spans="1:31">
      <c r="A356" t="s">
        <v>4</v>
      </c>
      <c r="B356" s="4" t="s">
        <v>5</v>
      </c>
      <c r="C356" s="4" t="s">
        <v>13</v>
      </c>
      <c r="D356" s="43" t="s">
        <v>70</v>
      </c>
      <c r="E356" s="4" t="s">
        <v>5</v>
      </c>
      <c r="F356" s="4" t="s">
        <v>13</v>
      </c>
      <c r="G356" s="4" t="s">
        <v>10</v>
      </c>
      <c r="H356" s="43" t="s">
        <v>71</v>
      </c>
      <c r="I356" s="4" t="s">
        <v>13</v>
      </c>
      <c r="J356" s="4" t="s">
        <v>9</v>
      </c>
      <c r="K356" s="4" t="s">
        <v>13</v>
      </c>
      <c r="L356" s="4" t="s">
        <v>13</v>
      </c>
      <c r="M356" s="4" t="s">
        <v>24</v>
      </c>
    </row>
    <row r="357" spans="1:31">
      <c r="A357" t="n">
        <v>3974</v>
      </c>
      <c r="B357" s="11" t="n">
        <v>5</v>
      </c>
      <c r="C357" s="7" t="n">
        <v>28</v>
      </c>
      <c r="D357" s="43" t="s">
        <v>3</v>
      </c>
      <c r="E357" s="9" t="n">
        <v>162</v>
      </c>
      <c r="F357" s="7" t="n">
        <v>4</v>
      </c>
      <c r="G357" s="7" t="n">
        <v>4207</v>
      </c>
      <c r="H357" s="43" t="s">
        <v>3</v>
      </c>
      <c r="I357" s="7" t="n">
        <v>0</v>
      </c>
      <c r="J357" s="7" t="n">
        <v>1</v>
      </c>
      <c r="K357" s="7" t="n">
        <v>2</v>
      </c>
      <c r="L357" s="7" t="n">
        <v>1</v>
      </c>
      <c r="M357" s="12" t="n">
        <f t="normal" ca="1">A363</f>
        <v>0</v>
      </c>
    </row>
    <row r="358" spans="1:31">
      <c r="A358" t="s">
        <v>4</v>
      </c>
      <c r="B358" s="4" t="s">
        <v>5</v>
      </c>
      <c r="C358" s="4" t="s">
        <v>13</v>
      </c>
      <c r="D358" s="4" t="s">
        <v>6</v>
      </c>
    </row>
    <row r="359" spans="1:31">
      <c r="A359" t="n">
        <v>3991</v>
      </c>
      <c r="B359" s="8" t="n">
        <v>2</v>
      </c>
      <c r="C359" s="7" t="n">
        <v>10</v>
      </c>
      <c r="D359" s="7" t="s">
        <v>74</v>
      </c>
    </row>
    <row r="360" spans="1:31">
      <c r="A360" t="s">
        <v>4</v>
      </c>
      <c r="B360" s="4" t="s">
        <v>5</v>
      </c>
      <c r="C360" s="4" t="s">
        <v>10</v>
      </c>
    </row>
    <row r="361" spans="1:31">
      <c r="A361" t="n">
        <v>4008</v>
      </c>
      <c r="B361" s="25" t="n">
        <v>16</v>
      </c>
      <c r="C361" s="7" t="n">
        <v>0</v>
      </c>
    </row>
    <row r="362" spans="1:31">
      <c r="A362" t="s">
        <v>4</v>
      </c>
      <c r="B362" s="4" t="s">
        <v>5</v>
      </c>
      <c r="C362" s="4" t="s">
        <v>13</v>
      </c>
      <c r="D362" s="4" t="s">
        <v>13</v>
      </c>
      <c r="E362" s="4" t="s">
        <v>10</v>
      </c>
      <c r="F362" s="4" t="s">
        <v>10</v>
      </c>
      <c r="G362" s="4" t="s">
        <v>10</v>
      </c>
      <c r="H362" s="4" t="s">
        <v>10</v>
      </c>
      <c r="I362" s="4" t="s">
        <v>10</v>
      </c>
      <c r="J362" s="4" t="s">
        <v>10</v>
      </c>
      <c r="K362" s="4" t="s">
        <v>10</v>
      </c>
      <c r="L362" s="4" t="s">
        <v>10</v>
      </c>
      <c r="M362" s="4" t="s">
        <v>10</v>
      </c>
      <c r="N362" s="4" t="s">
        <v>10</v>
      </c>
      <c r="O362" s="4" t="s">
        <v>10</v>
      </c>
      <c r="P362" s="4" t="s">
        <v>10</v>
      </c>
      <c r="Q362" s="4" t="s">
        <v>10</v>
      </c>
      <c r="R362" s="4" t="s">
        <v>10</v>
      </c>
      <c r="S362" s="4" t="s">
        <v>10</v>
      </c>
      <c r="T362" s="4" t="s">
        <v>10</v>
      </c>
    </row>
    <row r="363" spans="1:31">
      <c r="A363" t="n">
        <v>4011</v>
      </c>
      <c r="B363" s="46" t="n">
        <v>154</v>
      </c>
      <c r="C363" s="7" t="n">
        <v>0</v>
      </c>
      <c r="D363" s="7" t="n">
        <v>1</v>
      </c>
      <c r="E363" s="7" t="n">
        <v>2</v>
      </c>
      <c r="F363" s="7" t="n">
        <v>4</v>
      </c>
      <c r="G363" s="7" t="n">
        <v>7</v>
      </c>
      <c r="H363" s="7" t="n">
        <v>8</v>
      </c>
      <c r="I363" s="7" t="n">
        <v>16</v>
      </c>
      <c r="J363" s="7" t="n">
        <v>15</v>
      </c>
      <c r="K363" s="7" t="n">
        <v>65533</v>
      </c>
      <c r="L363" s="7" t="n">
        <v>65533</v>
      </c>
      <c r="M363" s="7" t="n">
        <v>65533</v>
      </c>
      <c r="N363" s="7" t="n">
        <v>65533</v>
      </c>
      <c r="O363" s="7" t="n">
        <v>65533</v>
      </c>
      <c r="P363" s="7" t="n">
        <v>65533</v>
      </c>
      <c r="Q363" s="7" t="n">
        <v>65533</v>
      </c>
      <c r="R363" s="7" t="n">
        <v>65533</v>
      </c>
      <c r="S363" s="7" t="n">
        <v>65533</v>
      </c>
      <c r="T363" s="7" t="n">
        <v>65533</v>
      </c>
    </row>
    <row r="364" spans="1:31">
      <c r="A364" t="s">
        <v>4</v>
      </c>
      <c r="B364" s="4" t="s">
        <v>5</v>
      </c>
      <c r="C364" s="4" t="s">
        <v>13</v>
      </c>
      <c r="D364" s="43" t="s">
        <v>70</v>
      </c>
      <c r="E364" s="4" t="s">
        <v>5</v>
      </c>
      <c r="F364" s="4" t="s">
        <v>13</v>
      </c>
      <c r="G364" s="4" t="s">
        <v>10</v>
      </c>
      <c r="H364" s="43" t="s">
        <v>71</v>
      </c>
      <c r="I364" s="4" t="s">
        <v>13</v>
      </c>
      <c r="J364" s="4" t="s">
        <v>24</v>
      </c>
    </row>
    <row r="365" spans="1:31">
      <c r="A365" t="n">
        <v>4046</v>
      </c>
      <c r="B365" s="11" t="n">
        <v>5</v>
      </c>
      <c r="C365" s="7" t="n">
        <v>28</v>
      </c>
      <c r="D365" s="43" t="s">
        <v>3</v>
      </c>
      <c r="E365" s="29" t="n">
        <v>64</v>
      </c>
      <c r="F365" s="7" t="n">
        <v>5</v>
      </c>
      <c r="G365" s="7" t="n">
        <v>1</v>
      </c>
      <c r="H365" s="43" t="s">
        <v>3</v>
      </c>
      <c r="I365" s="7" t="n">
        <v>1</v>
      </c>
      <c r="J365" s="12" t="n">
        <f t="normal" ca="1">A369</f>
        <v>0</v>
      </c>
    </row>
    <row r="366" spans="1:31">
      <c r="A366" t="s">
        <v>4</v>
      </c>
      <c r="B366" s="4" t="s">
        <v>5</v>
      </c>
      <c r="C366" s="4" t="s">
        <v>10</v>
      </c>
    </row>
    <row r="367" spans="1:31">
      <c r="A367" t="n">
        <v>4057</v>
      </c>
      <c r="B367" s="21" t="n">
        <v>12</v>
      </c>
      <c r="C367" s="7" t="n">
        <v>0</v>
      </c>
    </row>
    <row r="368" spans="1:31">
      <c r="A368" t="s">
        <v>4</v>
      </c>
      <c r="B368" s="4" t="s">
        <v>5</v>
      </c>
      <c r="C368" s="4" t="s">
        <v>13</v>
      </c>
      <c r="D368" s="43" t="s">
        <v>70</v>
      </c>
      <c r="E368" s="4" t="s">
        <v>5</v>
      </c>
      <c r="F368" s="4" t="s">
        <v>13</v>
      </c>
      <c r="G368" s="4" t="s">
        <v>10</v>
      </c>
      <c r="H368" s="43" t="s">
        <v>71</v>
      </c>
      <c r="I368" s="4" t="s">
        <v>13</v>
      </c>
      <c r="J368" s="4" t="s">
        <v>24</v>
      </c>
    </row>
    <row r="369" spans="1:20">
      <c r="A369" t="n">
        <v>4060</v>
      </c>
      <c r="B369" s="11" t="n">
        <v>5</v>
      </c>
      <c r="C369" s="7" t="n">
        <v>28</v>
      </c>
      <c r="D369" s="43" t="s">
        <v>3</v>
      </c>
      <c r="E369" s="29" t="n">
        <v>64</v>
      </c>
      <c r="F369" s="7" t="n">
        <v>5</v>
      </c>
      <c r="G369" s="7" t="n">
        <v>2</v>
      </c>
      <c r="H369" s="43" t="s">
        <v>3</v>
      </c>
      <c r="I369" s="7" t="n">
        <v>1</v>
      </c>
      <c r="J369" s="12" t="n">
        <f t="normal" ca="1">A373</f>
        <v>0</v>
      </c>
    </row>
    <row r="370" spans="1:20">
      <c r="A370" t="s">
        <v>4</v>
      </c>
      <c r="B370" s="4" t="s">
        <v>5</v>
      </c>
      <c r="C370" s="4" t="s">
        <v>10</v>
      </c>
    </row>
    <row r="371" spans="1:20">
      <c r="A371" t="n">
        <v>4071</v>
      </c>
      <c r="B371" s="21" t="n">
        <v>12</v>
      </c>
      <c r="C371" s="7" t="n">
        <v>1</v>
      </c>
    </row>
    <row r="372" spans="1:20">
      <c r="A372" t="s">
        <v>4</v>
      </c>
      <c r="B372" s="4" t="s">
        <v>5</v>
      </c>
      <c r="C372" s="4" t="s">
        <v>13</v>
      </c>
      <c r="D372" s="43" t="s">
        <v>70</v>
      </c>
      <c r="E372" s="4" t="s">
        <v>5</v>
      </c>
      <c r="F372" s="4" t="s">
        <v>13</v>
      </c>
      <c r="G372" s="4" t="s">
        <v>10</v>
      </c>
      <c r="H372" s="43" t="s">
        <v>71</v>
      </c>
      <c r="I372" s="4" t="s">
        <v>13</v>
      </c>
      <c r="J372" s="4" t="s">
        <v>24</v>
      </c>
    </row>
    <row r="373" spans="1:20">
      <c r="A373" t="n">
        <v>4074</v>
      </c>
      <c r="B373" s="11" t="n">
        <v>5</v>
      </c>
      <c r="C373" s="7" t="n">
        <v>28</v>
      </c>
      <c r="D373" s="43" t="s">
        <v>3</v>
      </c>
      <c r="E373" s="29" t="n">
        <v>64</v>
      </c>
      <c r="F373" s="7" t="n">
        <v>5</v>
      </c>
      <c r="G373" s="7" t="n">
        <v>4</v>
      </c>
      <c r="H373" s="43" t="s">
        <v>3</v>
      </c>
      <c r="I373" s="7" t="n">
        <v>1</v>
      </c>
      <c r="J373" s="12" t="n">
        <f t="normal" ca="1">A377</f>
        <v>0</v>
      </c>
    </row>
    <row r="374" spans="1:20">
      <c r="A374" t="s">
        <v>4</v>
      </c>
      <c r="B374" s="4" t="s">
        <v>5</v>
      </c>
      <c r="C374" s="4" t="s">
        <v>10</v>
      </c>
    </row>
    <row r="375" spans="1:20">
      <c r="A375" t="n">
        <v>4085</v>
      </c>
      <c r="B375" s="21" t="n">
        <v>12</v>
      </c>
      <c r="C375" s="7" t="n">
        <v>2</v>
      </c>
    </row>
    <row r="376" spans="1:20">
      <c r="A376" t="s">
        <v>4</v>
      </c>
      <c r="B376" s="4" t="s">
        <v>5</v>
      </c>
      <c r="C376" s="4" t="s">
        <v>13</v>
      </c>
      <c r="D376" s="43" t="s">
        <v>70</v>
      </c>
      <c r="E376" s="4" t="s">
        <v>5</v>
      </c>
      <c r="F376" s="4" t="s">
        <v>13</v>
      </c>
      <c r="G376" s="4" t="s">
        <v>10</v>
      </c>
      <c r="H376" s="43" t="s">
        <v>71</v>
      </c>
      <c r="I376" s="4" t="s">
        <v>13</v>
      </c>
      <c r="J376" s="4" t="s">
        <v>24</v>
      </c>
    </row>
    <row r="377" spans="1:20">
      <c r="A377" t="n">
        <v>4088</v>
      </c>
      <c r="B377" s="11" t="n">
        <v>5</v>
      </c>
      <c r="C377" s="7" t="n">
        <v>28</v>
      </c>
      <c r="D377" s="43" t="s">
        <v>3</v>
      </c>
      <c r="E377" s="29" t="n">
        <v>64</v>
      </c>
      <c r="F377" s="7" t="n">
        <v>5</v>
      </c>
      <c r="G377" s="7" t="n">
        <v>7</v>
      </c>
      <c r="H377" s="43" t="s">
        <v>3</v>
      </c>
      <c r="I377" s="7" t="n">
        <v>1</v>
      </c>
      <c r="J377" s="12" t="n">
        <f t="normal" ca="1">A381</f>
        <v>0</v>
      </c>
    </row>
    <row r="378" spans="1:20">
      <c r="A378" t="s">
        <v>4</v>
      </c>
      <c r="B378" s="4" t="s">
        <v>5</v>
      </c>
      <c r="C378" s="4" t="s">
        <v>10</v>
      </c>
    </row>
    <row r="379" spans="1:20">
      <c r="A379" t="n">
        <v>4099</v>
      </c>
      <c r="B379" s="21" t="n">
        <v>12</v>
      </c>
      <c r="C379" s="7" t="n">
        <v>3</v>
      </c>
    </row>
    <row r="380" spans="1:20">
      <c r="A380" t="s">
        <v>4</v>
      </c>
      <c r="B380" s="4" t="s">
        <v>5</v>
      </c>
      <c r="C380" s="4" t="s">
        <v>13</v>
      </c>
      <c r="D380" s="43" t="s">
        <v>70</v>
      </c>
      <c r="E380" s="4" t="s">
        <v>5</v>
      </c>
      <c r="F380" s="4" t="s">
        <v>13</v>
      </c>
      <c r="G380" s="4" t="s">
        <v>10</v>
      </c>
      <c r="H380" s="43" t="s">
        <v>71</v>
      </c>
      <c r="I380" s="4" t="s">
        <v>13</v>
      </c>
      <c r="J380" s="4" t="s">
        <v>24</v>
      </c>
    </row>
    <row r="381" spans="1:20">
      <c r="A381" t="n">
        <v>4102</v>
      </c>
      <c r="B381" s="11" t="n">
        <v>5</v>
      </c>
      <c r="C381" s="7" t="n">
        <v>28</v>
      </c>
      <c r="D381" s="43" t="s">
        <v>3</v>
      </c>
      <c r="E381" s="29" t="n">
        <v>64</v>
      </c>
      <c r="F381" s="7" t="n">
        <v>5</v>
      </c>
      <c r="G381" s="7" t="n">
        <v>8</v>
      </c>
      <c r="H381" s="43" t="s">
        <v>3</v>
      </c>
      <c r="I381" s="7" t="n">
        <v>1</v>
      </c>
      <c r="J381" s="12" t="n">
        <f t="normal" ca="1">A385</f>
        <v>0</v>
      </c>
    </row>
    <row r="382" spans="1:20">
      <c r="A382" t="s">
        <v>4</v>
      </c>
      <c r="B382" s="4" t="s">
        <v>5</v>
      </c>
      <c r="C382" s="4" t="s">
        <v>10</v>
      </c>
    </row>
    <row r="383" spans="1:20">
      <c r="A383" t="n">
        <v>4113</v>
      </c>
      <c r="B383" s="21" t="n">
        <v>12</v>
      </c>
      <c r="C383" s="7" t="n">
        <v>4</v>
      </c>
    </row>
    <row r="384" spans="1:20">
      <c r="A384" t="s">
        <v>4</v>
      </c>
      <c r="B384" s="4" t="s">
        <v>5</v>
      </c>
      <c r="C384" s="4" t="s">
        <v>13</v>
      </c>
      <c r="D384" s="43" t="s">
        <v>70</v>
      </c>
      <c r="E384" s="4" t="s">
        <v>5</v>
      </c>
      <c r="F384" s="4" t="s">
        <v>13</v>
      </c>
      <c r="G384" s="4" t="s">
        <v>10</v>
      </c>
      <c r="H384" s="43" t="s">
        <v>71</v>
      </c>
      <c r="I384" s="4" t="s">
        <v>13</v>
      </c>
      <c r="J384" s="4" t="s">
        <v>24</v>
      </c>
    </row>
    <row r="385" spans="1:10">
      <c r="A385" t="n">
        <v>4116</v>
      </c>
      <c r="B385" s="11" t="n">
        <v>5</v>
      </c>
      <c r="C385" s="7" t="n">
        <v>28</v>
      </c>
      <c r="D385" s="43" t="s">
        <v>3</v>
      </c>
      <c r="E385" s="29" t="n">
        <v>64</v>
      </c>
      <c r="F385" s="7" t="n">
        <v>5</v>
      </c>
      <c r="G385" s="7" t="n">
        <v>9</v>
      </c>
      <c r="H385" s="43" t="s">
        <v>3</v>
      </c>
      <c r="I385" s="7" t="n">
        <v>1</v>
      </c>
      <c r="J385" s="12" t="n">
        <f t="normal" ca="1">A389</f>
        <v>0</v>
      </c>
    </row>
    <row r="386" spans="1:10">
      <c r="A386" t="s">
        <v>4</v>
      </c>
      <c r="B386" s="4" t="s">
        <v>5</v>
      </c>
      <c r="C386" s="4" t="s">
        <v>10</v>
      </c>
    </row>
    <row r="387" spans="1:10">
      <c r="A387" t="n">
        <v>4127</v>
      </c>
      <c r="B387" s="21" t="n">
        <v>12</v>
      </c>
      <c r="C387" s="7" t="n">
        <v>5</v>
      </c>
    </row>
    <row r="388" spans="1:10">
      <c r="A388" t="s">
        <v>4</v>
      </c>
      <c r="B388" s="4" t="s">
        <v>5</v>
      </c>
      <c r="C388" s="4" t="s">
        <v>13</v>
      </c>
      <c r="D388" s="43" t="s">
        <v>70</v>
      </c>
      <c r="E388" s="4" t="s">
        <v>5</v>
      </c>
      <c r="F388" s="4" t="s">
        <v>13</v>
      </c>
      <c r="G388" s="4" t="s">
        <v>10</v>
      </c>
      <c r="H388" s="43" t="s">
        <v>71</v>
      </c>
      <c r="I388" s="4" t="s">
        <v>13</v>
      </c>
      <c r="J388" s="4" t="s">
        <v>24</v>
      </c>
    </row>
    <row r="389" spans="1:10">
      <c r="A389" t="n">
        <v>4130</v>
      </c>
      <c r="B389" s="11" t="n">
        <v>5</v>
      </c>
      <c r="C389" s="7" t="n">
        <v>28</v>
      </c>
      <c r="D389" s="43" t="s">
        <v>3</v>
      </c>
      <c r="E389" s="29" t="n">
        <v>64</v>
      </c>
      <c r="F389" s="7" t="n">
        <v>5</v>
      </c>
      <c r="G389" s="7" t="n">
        <v>16</v>
      </c>
      <c r="H389" s="43" t="s">
        <v>3</v>
      </c>
      <c r="I389" s="7" t="n">
        <v>1</v>
      </c>
      <c r="J389" s="12" t="n">
        <f t="normal" ca="1">A393</f>
        <v>0</v>
      </c>
    </row>
    <row r="390" spans="1:10">
      <c r="A390" t="s">
        <v>4</v>
      </c>
      <c r="B390" s="4" t="s">
        <v>5</v>
      </c>
      <c r="C390" s="4" t="s">
        <v>10</v>
      </c>
    </row>
    <row r="391" spans="1:10">
      <c r="A391" t="n">
        <v>4141</v>
      </c>
      <c r="B391" s="21" t="n">
        <v>12</v>
      </c>
      <c r="C391" s="7" t="n">
        <v>6</v>
      </c>
    </row>
    <row r="392" spans="1:10">
      <c r="A392" t="s">
        <v>4</v>
      </c>
      <c r="B392" s="4" t="s">
        <v>5</v>
      </c>
      <c r="C392" s="4" t="s">
        <v>13</v>
      </c>
      <c r="D392" s="43" t="s">
        <v>70</v>
      </c>
      <c r="E392" s="4" t="s">
        <v>5</v>
      </c>
      <c r="F392" s="4" t="s">
        <v>13</v>
      </c>
      <c r="G392" s="4" t="s">
        <v>10</v>
      </c>
      <c r="H392" s="43" t="s">
        <v>71</v>
      </c>
      <c r="I392" s="4" t="s">
        <v>13</v>
      </c>
      <c r="J392" s="4" t="s">
        <v>24</v>
      </c>
    </row>
    <row r="393" spans="1:10">
      <c r="A393" t="n">
        <v>4144</v>
      </c>
      <c r="B393" s="11" t="n">
        <v>5</v>
      </c>
      <c r="C393" s="7" t="n">
        <v>28</v>
      </c>
      <c r="D393" s="43" t="s">
        <v>3</v>
      </c>
      <c r="E393" s="29" t="n">
        <v>64</v>
      </c>
      <c r="F393" s="7" t="n">
        <v>5</v>
      </c>
      <c r="G393" s="7" t="n">
        <v>15</v>
      </c>
      <c r="H393" s="43" t="s">
        <v>3</v>
      </c>
      <c r="I393" s="7" t="n">
        <v>1</v>
      </c>
      <c r="J393" s="12" t="n">
        <f t="normal" ca="1">A397</f>
        <v>0</v>
      </c>
    </row>
    <row r="394" spans="1:10">
      <c r="A394" t="s">
        <v>4</v>
      </c>
      <c r="B394" s="4" t="s">
        <v>5</v>
      </c>
      <c r="C394" s="4" t="s">
        <v>10</v>
      </c>
    </row>
    <row r="395" spans="1:10">
      <c r="A395" t="n">
        <v>4155</v>
      </c>
      <c r="B395" s="21" t="n">
        <v>12</v>
      </c>
      <c r="C395" s="7" t="n">
        <v>7</v>
      </c>
    </row>
    <row r="396" spans="1:10">
      <c r="A396" t="s">
        <v>4</v>
      </c>
      <c r="B396" s="4" t="s">
        <v>5</v>
      </c>
      <c r="C396" s="4" t="s">
        <v>13</v>
      </c>
      <c r="D396" s="43" t="s">
        <v>70</v>
      </c>
      <c r="E396" s="4" t="s">
        <v>5</v>
      </c>
      <c r="F396" s="4" t="s">
        <v>13</v>
      </c>
      <c r="G396" s="4" t="s">
        <v>10</v>
      </c>
      <c r="H396" s="43" t="s">
        <v>71</v>
      </c>
      <c r="I396" s="4" t="s">
        <v>13</v>
      </c>
      <c r="J396" s="4" t="s">
        <v>24</v>
      </c>
    </row>
    <row r="397" spans="1:10">
      <c r="A397" t="n">
        <v>4158</v>
      </c>
      <c r="B397" s="11" t="n">
        <v>5</v>
      </c>
      <c r="C397" s="7" t="n">
        <v>28</v>
      </c>
      <c r="D397" s="43" t="s">
        <v>3</v>
      </c>
      <c r="E397" s="29" t="n">
        <v>64</v>
      </c>
      <c r="F397" s="7" t="n">
        <v>5</v>
      </c>
      <c r="G397" s="7" t="n">
        <v>14</v>
      </c>
      <c r="H397" s="43" t="s">
        <v>3</v>
      </c>
      <c r="I397" s="7" t="n">
        <v>1</v>
      </c>
      <c r="J397" s="12" t="n">
        <f t="normal" ca="1">A401</f>
        <v>0</v>
      </c>
    </row>
    <row r="398" spans="1:10">
      <c r="A398" t="s">
        <v>4</v>
      </c>
      <c r="B398" s="4" t="s">
        <v>5</v>
      </c>
      <c r="C398" s="4" t="s">
        <v>10</v>
      </c>
    </row>
    <row r="399" spans="1:10">
      <c r="A399" t="n">
        <v>4169</v>
      </c>
      <c r="B399" s="21" t="n">
        <v>12</v>
      </c>
      <c r="C399" s="7" t="n">
        <v>8</v>
      </c>
    </row>
    <row r="400" spans="1:10">
      <c r="A400" t="s">
        <v>4</v>
      </c>
      <c r="B400" s="4" t="s">
        <v>5</v>
      </c>
      <c r="C400" s="4" t="s">
        <v>13</v>
      </c>
    </row>
    <row r="401" spans="1:10">
      <c r="A401" t="n">
        <v>4172</v>
      </c>
      <c r="B401" s="29" t="n">
        <v>64</v>
      </c>
      <c r="C401" s="7" t="n">
        <v>2</v>
      </c>
    </row>
    <row r="402" spans="1:10">
      <c r="A402" t="s">
        <v>4</v>
      </c>
      <c r="B402" s="4" t="s">
        <v>5</v>
      </c>
      <c r="C402" s="4" t="s">
        <v>13</v>
      </c>
      <c r="D402" s="4" t="s">
        <v>10</v>
      </c>
    </row>
    <row r="403" spans="1:10">
      <c r="A403" t="n">
        <v>4174</v>
      </c>
      <c r="B403" s="29" t="n">
        <v>64</v>
      </c>
      <c r="C403" s="7" t="n">
        <v>0</v>
      </c>
      <c r="D403" s="7" t="n">
        <v>0</v>
      </c>
    </row>
    <row r="404" spans="1:10">
      <c r="A404" t="s">
        <v>4</v>
      </c>
      <c r="B404" s="4" t="s">
        <v>5</v>
      </c>
      <c r="C404" s="4" t="s">
        <v>13</v>
      </c>
      <c r="D404" s="4" t="s">
        <v>13</v>
      </c>
      <c r="E404" s="4" t="s">
        <v>13</v>
      </c>
      <c r="F404" s="4" t="s">
        <v>9</v>
      </c>
      <c r="G404" s="4" t="s">
        <v>13</v>
      </c>
      <c r="H404" s="4" t="s">
        <v>13</v>
      </c>
      <c r="I404" s="4" t="s">
        <v>24</v>
      </c>
    </row>
    <row r="405" spans="1:10">
      <c r="A405" t="n">
        <v>4178</v>
      </c>
      <c r="B405" s="11" t="n">
        <v>5</v>
      </c>
      <c r="C405" s="7" t="n">
        <v>35</v>
      </c>
      <c r="D405" s="7" t="n">
        <v>30</v>
      </c>
      <c r="E405" s="7" t="n">
        <v>0</v>
      </c>
      <c r="F405" s="7" t="n">
        <v>1</v>
      </c>
      <c r="G405" s="7" t="n">
        <v>2</v>
      </c>
      <c r="H405" s="7" t="n">
        <v>1</v>
      </c>
      <c r="I405" s="12" t="n">
        <f t="normal" ca="1">A413</f>
        <v>0</v>
      </c>
    </row>
    <row r="406" spans="1:10">
      <c r="A406" t="s">
        <v>4</v>
      </c>
      <c r="B406" s="4" t="s">
        <v>5</v>
      </c>
      <c r="C406" s="4" t="s">
        <v>13</v>
      </c>
      <c r="D406" s="4" t="s">
        <v>10</v>
      </c>
    </row>
    <row r="407" spans="1:10">
      <c r="A407" t="n">
        <v>4192</v>
      </c>
      <c r="B407" s="29" t="n">
        <v>64</v>
      </c>
      <c r="C407" s="7" t="n">
        <v>0</v>
      </c>
      <c r="D407" s="7" t="n">
        <v>1</v>
      </c>
    </row>
    <row r="408" spans="1:10">
      <c r="A408" t="s">
        <v>4</v>
      </c>
      <c r="B408" s="4" t="s">
        <v>5</v>
      </c>
      <c r="C408" s="4" t="s">
        <v>10</v>
      </c>
    </row>
    <row r="409" spans="1:10">
      <c r="A409" t="n">
        <v>4196</v>
      </c>
      <c r="B409" s="47" t="n">
        <v>13</v>
      </c>
      <c r="C409" s="7" t="n">
        <v>0</v>
      </c>
    </row>
    <row r="410" spans="1:10">
      <c r="A410" t="s">
        <v>4</v>
      </c>
      <c r="B410" s="4" t="s">
        <v>5</v>
      </c>
      <c r="C410" s="4" t="s">
        <v>24</v>
      </c>
    </row>
    <row r="411" spans="1:10">
      <c r="A411" t="n">
        <v>4199</v>
      </c>
      <c r="B411" s="17" t="n">
        <v>3</v>
      </c>
      <c r="C411" s="12" t="n">
        <f t="normal" ca="1">A475</f>
        <v>0</v>
      </c>
    </row>
    <row r="412" spans="1:10">
      <c r="A412" t="s">
        <v>4</v>
      </c>
      <c r="B412" s="4" t="s">
        <v>5</v>
      </c>
      <c r="C412" s="4" t="s">
        <v>13</v>
      </c>
      <c r="D412" s="4" t="s">
        <v>13</v>
      </c>
      <c r="E412" s="4" t="s">
        <v>13</v>
      </c>
      <c r="F412" s="4" t="s">
        <v>9</v>
      </c>
      <c r="G412" s="4" t="s">
        <v>13</v>
      </c>
      <c r="H412" s="4" t="s">
        <v>13</v>
      </c>
      <c r="I412" s="4" t="s">
        <v>24</v>
      </c>
    </row>
    <row r="413" spans="1:10">
      <c r="A413" t="n">
        <v>4204</v>
      </c>
      <c r="B413" s="11" t="n">
        <v>5</v>
      </c>
      <c r="C413" s="7" t="n">
        <v>35</v>
      </c>
      <c r="D413" s="7" t="n">
        <v>30</v>
      </c>
      <c r="E413" s="7" t="n">
        <v>0</v>
      </c>
      <c r="F413" s="7" t="n">
        <v>2</v>
      </c>
      <c r="G413" s="7" t="n">
        <v>2</v>
      </c>
      <c r="H413" s="7" t="n">
        <v>1</v>
      </c>
      <c r="I413" s="12" t="n">
        <f t="normal" ca="1">A421</f>
        <v>0</v>
      </c>
    </row>
    <row r="414" spans="1:10">
      <c r="A414" t="s">
        <v>4</v>
      </c>
      <c r="B414" s="4" t="s">
        <v>5</v>
      </c>
      <c r="C414" s="4" t="s">
        <v>13</v>
      </c>
      <c r="D414" s="4" t="s">
        <v>10</v>
      </c>
    </row>
    <row r="415" spans="1:10">
      <c r="A415" t="n">
        <v>4218</v>
      </c>
      <c r="B415" s="29" t="n">
        <v>64</v>
      </c>
      <c r="C415" s="7" t="n">
        <v>0</v>
      </c>
      <c r="D415" s="7" t="n">
        <v>2</v>
      </c>
    </row>
    <row r="416" spans="1:10">
      <c r="A416" t="s">
        <v>4</v>
      </c>
      <c r="B416" s="4" t="s">
        <v>5</v>
      </c>
      <c r="C416" s="4" t="s">
        <v>10</v>
      </c>
    </row>
    <row r="417" spans="1:9">
      <c r="A417" t="n">
        <v>4222</v>
      </c>
      <c r="B417" s="47" t="n">
        <v>13</v>
      </c>
      <c r="C417" s="7" t="n">
        <v>1</v>
      </c>
    </row>
    <row r="418" spans="1:9">
      <c r="A418" t="s">
        <v>4</v>
      </c>
      <c r="B418" s="4" t="s">
        <v>5</v>
      </c>
      <c r="C418" s="4" t="s">
        <v>24</v>
      </c>
    </row>
    <row r="419" spans="1:9">
      <c r="A419" t="n">
        <v>4225</v>
      </c>
      <c r="B419" s="17" t="n">
        <v>3</v>
      </c>
      <c r="C419" s="12" t="n">
        <f t="normal" ca="1">A475</f>
        <v>0</v>
      </c>
    </row>
    <row r="420" spans="1:9">
      <c r="A420" t="s">
        <v>4</v>
      </c>
      <c r="B420" s="4" t="s">
        <v>5</v>
      </c>
      <c r="C420" s="4" t="s">
        <v>13</v>
      </c>
      <c r="D420" s="4" t="s">
        <v>13</v>
      </c>
      <c r="E420" s="4" t="s">
        <v>13</v>
      </c>
      <c r="F420" s="4" t="s">
        <v>9</v>
      </c>
      <c r="G420" s="4" t="s">
        <v>13</v>
      </c>
      <c r="H420" s="4" t="s">
        <v>13</v>
      </c>
      <c r="I420" s="4" t="s">
        <v>24</v>
      </c>
    </row>
    <row r="421" spans="1:9">
      <c r="A421" t="n">
        <v>4230</v>
      </c>
      <c r="B421" s="11" t="n">
        <v>5</v>
      </c>
      <c r="C421" s="7" t="n">
        <v>35</v>
      </c>
      <c r="D421" s="7" t="n">
        <v>30</v>
      </c>
      <c r="E421" s="7" t="n">
        <v>0</v>
      </c>
      <c r="F421" s="7" t="n">
        <v>4</v>
      </c>
      <c r="G421" s="7" t="n">
        <v>2</v>
      </c>
      <c r="H421" s="7" t="n">
        <v>1</v>
      </c>
      <c r="I421" s="12" t="n">
        <f t="normal" ca="1">A429</f>
        <v>0</v>
      </c>
    </row>
    <row r="422" spans="1:9">
      <c r="A422" t="s">
        <v>4</v>
      </c>
      <c r="B422" s="4" t="s">
        <v>5</v>
      </c>
      <c r="C422" s="4" t="s">
        <v>13</v>
      </c>
      <c r="D422" s="4" t="s">
        <v>10</v>
      </c>
    </row>
    <row r="423" spans="1:9">
      <c r="A423" t="n">
        <v>4244</v>
      </c>
      <c r="B423" s="29" t="n">
        <v>64</v>
      </c>
      <c r="C423" s="7" t="n">
        <v>0</v>
      </c>
      <c r="D423" s="7" t="n">
        <v>4</v>
      </c>
    </row>
    <row r="424" spans="1:9">
      <c r="A424" t="s">
        <v>4</v>
      </c>
      <c r="B424" s="4" t="s">
        <v>5</v>
      </c>
      <c r="C424" s="4" t="s">
        <v>10</v>
      </c>
    </row>
    <row r="425" spans="1:9">
      <c r="A425" t="n">
        <v>4248</v>
      </c>
      <c r="B425" s="47" t="n">
        <v>13</v>
      </c>
      <c r="C425" s="7" t="n">
        <v>2</v>
      </c>
    </row>
    <row r="426" spans="1:9">
      <c r="A426" t="s">
        <v>4</v>
      </c>
      <c r="B426" s="4" t="s">
        <v>5</v>
      </c>
      <c r="C426" s="4" t="s">
        <v>24</v>
      </c>
    </row>
    <row r="427" spans="1:9">
      <c r="A427" t="n">
        <v>4251</v>
      </c>
      <c r="B427" s="17" t="n">
        <v>3</v>
      </c>
      <c r="C427" s="12" t="n">
        <f t="normal" ca="1">A475</f>
        <v>0</v>
      </c>
    </row>
    <row r="428" spans="1:9">
      <c r="A428" t="s">
        <v>4</v>
      </c>
      <c r="B428" s="4" t="s">
        <v>5</v>
      </c>
      <c r="C428" s="4" t="s">
        <v>13</v>
      </c>
      <c r="D428" s="4" t="s">
        <v>13</v>
      </c>
      <c r="E428" s="4" t="s">
        <v>13</v>
      </c>
      <c r="F428" s="4" t="s">
        <v>9</v>
      </c>
      <c r="G428" s="4" t="s">
        <v>13</v>
      </c>
      <c r="H428" s="4" t="s">
        <v>13</v>
      </c>
      <c r="I428" s="4" t="s">
        <v>24</v>
      </c>
    </row>
    <row r="429" spans="1:9">
      <c r="A429" t="n">
        <v>4256</v>
      </c>
      <c r="B429" s="11" t="n">
        <v>5</v>
      </c>
      <c r="C429" s="7" t="n">
        <v>35</v>
      </c>
      <c r="D429" s="7" t="n">
        <v>30</v>
      </c>
      <c r="E429" s="7" t="n">
        <v>0</v>
      </c>
      <c r="F429" s="7" t="n">
        <v>7</v>
      </c>
      <c r="G429" s="7" t="n">
        <v>2</v>
      </c>
      <c r="H429" s="7" t="n">
        <v>1</v>
      </c>
      <c r="I429" s="12" t="n">
        <f t="normal" ca="1">A437</f>
        <v>0</v>
      </c>
    </row>
    <row r="430" spans="1:9">
      <c r="A430" t="s">
        <v>4</v>
      </c>
      <c r="B430" s="4" t="s">
        <v>5</v>
      </c>
      <c r="C430" s="4" t="s">
        <v>13</v>
      </c>
      <c r="D430" s="4" t="s">
        <v>10</v>
      </c>
    </row>
    <row r="431" spans="1:9">
      <c r="A431" t="n">
        <v>4270</v>
      </c>
      <c r="B431" s="29" t="n">
        <v>64</v>
      </c>
      <c r="C431" s="7" t="n">
        <v>0</v>
      </c>
      <c r="D431" s="7" t="n">
        <v>7</v>
      </c>
    </row>
    <row r="432" spans="1:9">
      <c r="A432" t="s">
        <v>4</v>
      </c>
      <c r="B432" s="4" t="s">
        <v>5</v>
      </c>
      <c r="C432" s="4" t="s">
        <v>10</v>
      </c>
    </row>
    <row r="433" spans="1:9">
      <c r="A433" t="n">
        <v>4274</v>
      </c>
      <c r="B433" s="47" t="n">
        <v>13</v>
      </c>
      <c r="C433" s="7" t="n">
        <v>3</v>
      </c>
    </row>
    <row r="434" spans="1:9">
      <c r="A434" t="s">
        <v>4</v>
      </c>
      <c r="B434" s="4" t="s">
        <v>5</v>
      </c>
      <c r="C434" s="4" t="s">
        <v>24</v>
      </c>
    </row>
    <row r="435" spans="1:9">
      <c r="A435" t="n">
        <v>4277</v>
      </c>
      <c r="B435" s="17" t="n">
        <v>3</v>
      </c>
      <c r="C435" s="12" t="n">
        <f t="normal" ca="1">A475</f>
        <v>0</v>
      </c>
    </row>
    <row r="436" spans="1:9">
      <c r="A436" t="s">
        <v>4</v>
      </c>
      <c r="B436" s="4" t="s">
        <v>5</v>
      </c>
      <c r="C436" s="4" t="s">
        <v>13</v>
      </c>
      <c r="D436" s="4" t="s">
        <v>13</v>
      </c>
      <c r="E436" s="4" t="s">
        <v>13</v>
      </c>
      <c r="F436" s="4" t="s">
        <v>9</v>
      </c>
      <c r="G436" s="4" t="s">
        <v>13</v>
      </c>
      <c r="H436" s="4" t="s">
        <v>13</v>
      </c>
      <c r="I436" s="4" t="s">
        <v>24</v>
      </c>
    </row>
    <row r="437" spans="1:9">
      <c r="A437" t="n">
        <v>4282</v>
      </c>
      <c r="B437" s="11" t="n">
        <v>5</v>
      </c>
      <c r="C437" s="7" t="n">
        <v>35</v>
      </c>
      <c r="D437" s="7" t="n">
        <v>30</v>
      </c>
      <c r="E437" s="7" t="n">
        <v>0</v>
      </c>
      <c r="F437" s="7" t="n">
        <v>8</v>
      </c>
      <c r="G437" s="7" t="n">
        <v>2</v>
      </c>
      <c r="H437" s="7" t="n">
        <v>1</v>
      </c>
      <c r="I437" s="12" t="n">
        <f t="normal" ca="1">A445</f>
        <v>0</v>
      </c>
    </row>
    <row r="438" spans="1:9">
      <c r="A438" t="s">
        <v>4</v>
      </c>
      <c r="B438" s="4" t="s">
        <v>5</v>
      </c>
      <c r="C438" s="4" t="s">
        <v>13</v>
      </c>
      <c r="D438" s="4" t="s">
        <v>10</v>
      </c>
    </row>
    <row r="439" spans="1:9">
      <c r="A439" t="n">
        <v>4296</v>
      </c>
      <c r="B439" s="29" t="n">
        <v>64</v>
      </c>
      <c r="C439" s="7" t="n">
        <v>0</v>
      </c>
      <c r="D439" s="7" t="n">
        <v>8</v>
      </c>
    </row>
    <row r="440" spans="1:9">
      <c r="A440" t="s">
        <v>4</v>
      </c>
      <c r="B440" s="4" t="s">
        <v>5</v>
      </c>
      <c r="C440" s="4" t="s">
        <v>10</v>
      </c>
    </row>
    <row r="441" spans="1:9">
      <c r="A441" t="n">
        <v>4300</v>
      </c>
      <c r="B441" s="47" t="n">
        <v>13</v>
      </c>
      <c r="C441" s="7" t="n">
        <v>4</v>
      </c>
    </row>
    <row r="442" spans="1:9">
      <c r="A442" t="s">
        <v>4</v>
      </c>
      <c r="B442" s="4" t="s">
        <v>5</v>
      </c>
      <c r="C442" s="4" t="s">
        <v>24</v>
      </c>
    </row>
    <row r="443" spans="1:9">
      <c r="A443" t="n">
        <v>4303</v>
      </c>
      <c r="B443" s="17" t="n">
        <v>3</v>
      </c>
      <c r="C443" s="12" t="n">
        <f t="normal" ca="1">A475</f>
        <v>0</v>
      </c>
    </row>
    <row r="444" spans="1:9">
      <c r="A444" t="s">
        <v>4</v>
      </c>
      <c r="B444" s="4" t="s">
        <v>5</v>
      </c>
      <c r="C444" s="4" t="s">
        <v>13</v>
      </c>
      <c r="D444" s="4" t="s">
        <v>13</v>
      </c>
      <c r="E444" s="4" t="s">
        <v>13</v>
      </c>
      <c r="F444" s="4" t="s">
        <v>9</v>
      </c>
      <c r="G444" s="4" t="s">
        <v>13</v>
      </c>
      <c r="H444" s="4" t="s">
        <v>13</v>
      </c>
      <c r="I444" s="4" t="s">
        <v>24</v>
      </c>
    </row>
    <row r="445" spans="1:9">
      <c r="A445" t="n">
        <v>4308</v>
      </c>
      <c r="B445" s="11" t="n">
        <v>5</v>
      </c>
      <c r="C445" s="7" t="n">
        <v>35</v>
      </c>
      <c r="D445" s="7" t="n">
        <v>30</v>
      </c>
      <c r="E445" s="7" t="n">
        <v>0</v>
      </c>
      <c r="F445" s="7" t="n">
        <v>9</v>
      </c>
      <c r="G445" s="7" t="n">
        <v>2</v>
      </c>
      <c r="H445" s="7" t="n">
        <v>1</v>
      </c>
      <c r="I445" s="12" t="n">
        <f t="normal" ca="1">A453</f>
        <v>0</v>
      </c>
    </row>
    <row r="446" spans="1:9">
      <c r="A446" t="s">
        <v>4</v>
      </c>
      <c r="B446" s="4" t="s">
        <v>5</v>
      </c>
      <c r="C446" s="4" t="s">
        <v>13</v>
      </c>
      <c r="D446" s="4" t="s">
        <v>10</v>
      </c>
    </row>
    <row r="447" spans="1:9">
      <c r="A447" t="n">
        <v>4322</v>
      </c>
      <c r="B447" s="29" t="n">
        <v>64</v>
      </c>
      <c r="C447" s="7" t="n">
        <v>0</v>
      </c>
      <c r="D447" s="7" t="n">
        <v>9</v>
      </c>
    </row>
    <row r="448" spans="1:9">
      <c r="A448" t="s">
        <v>4</v>
      </c>
      <c r="B448" s="4" t="s">
        <v>5</v>
      </c>
      <c r="C448" s="4" t="s">
        <v>10</v>
      </c>
    </row>
    <row r="449" spans="1:9">
      <c r="A449" t="n">
        <v>4326</v>
      </c>
      <c r="B449" s="47" t="n">
        <v>13</v>
      </c>
      <c r="C449" s="7" t="n">
        <v>5</v>
      </c>
    </row>
    <row r="450" spans="1:9">
      <c r="A450" t="s">
        <v>4</v>
      </c>
      <c r="B450" s="4" t="s">
        <v>5</v>
      </c>
      <c r="C450" s="4" t="s">
        <v>24</v>
      </c>
    </row>
    <row r="451" spans="1:9">
      <c r="A451" t="n">
        <v>4329</v>
      </c>
      <c r="B451" s="17" t="n">
        <v>3</v>
      </c>
      <c r="C451" s="12" t="n">
        <f t="normal" ca="1">A475</f>
        <v>0</v>
      </c>
    </row>
    <row r="452" spans="1:9">
      <c r="A452" t="s">
        <v>4</v>
      </c>
      <c r="B452" s="4" t="s">
        <v>5</v>
      </c>
      <c r="C452" s="4" t="s">
        <v>13</v>
      </c>
      <c r="D452" s="4" t="s">
        <v>13</v>
      </c>
      <c r="E452" s="4" t="s">
        <v>13</v>
      </c>
      <c r="F452" s="4" t="s">
        <v>9</v>
      </c>
      <c r="G452" s="4" t="s">
        <v>13</v>
      </c>
      <c r="H452" s="4" t="s">
        <v>13</v>
      </c>
      <c r="I452" s="4" t="s">
        <v>24</v>
      </c>
    </row>
    <row r="453" spans="1:9">
      <c r="A453" t="n">
        <v>4334</v>
      </c>
      <c r="B453" s="11" t="n">
        <v>5</v>
      </c>
      <c r="C453" s="7" t="n">
        <v>35</v>
      </c>
      <c r="D453" s="7" t="n">
        <v>30</v>
      </c>
      <c r="E453" s="7" t="n">
        <v>0</v>
      </c>
      <c r="F453" s="7" t="n">
        <v>16</v>
      </c>
      <c r="G453" s="7" t="n">
        <v>2</v>
      </c>
      <c r="H453" s="7" t="n">
        <v>1</v>
      </c>
      <c r="I453" s="12" t="n">
        <f t="normal" ca="1">A461</f>
        <v>0</v>
      </c>
    </row>
    <row r="454" spans="1:9">
      <c r="A454" t="s">
        <v>4</v>
      </c>
      <c r="B454" s="4" t="s">
        <v>5</v>
      </c>
      <c r="C454" s="4" t="s">
        <v>13</v>
      </c>
      <c r="D454" s="4" t="s">
        <v>10</v>
      </c>
    </row>
    <row r="455" spans="1:9">
      <c r="A455" t="n">
        <v>4348</v>
      </c>
      <c r="B455" s="29" t="n">
        <v>64</v>
      </c>
      <c r="C455" s="7" t="n">
        <v>0</v>
      </c>
      <c r="D455" s="7" t="n">
        <v>16</v>
      </c>
    </row>
    <row r="456" spans="1:9">
      <c r="A456" t="s">
        <v>4</v>
      </c>
      <c r="B456" s="4" t="s">
        <v>5</v>
      </c>
      <c r="C456" s="4" t="s">
        <v>10</v>
      </c>
    </row>
    <row r="457" spans="1:9">
      <c r="A457" t="n">
        <v>4352</v>
      </c>
      <c r="B457" s="47" t="n">
        <v>13</v>
      </c>
      <c r="C457" s="7" t="n">
        <v>6</v>
      </c>
    </row>
    <row r="458" spans="1:9">
      <c r="A458" t="s">
        <v>4</v>
      </c>
      <c r="B458" s="4" t="s">
        <v>5</v>
      </c>
      <c r="C458" s="4" t="s">
        <v>24</v>
      </c>
    </row>
    <row r="459" spans="1:9">
      <c r="A459" t="n">
        <v>4355</v>
      </c>
      <c r="B459" s="17" t="n">
        <v>3</v>
      </c>
      <c r="C459" s="12" t="n">
        <f t="normal" ca="1">A475</f>
        <v>0</v>
      </c>
    </row>
    <row r="460" spans="1:9">
      <c r="A460" t="s">
        <v>4</v>
      </c>
      <c r="B460" s="4" t="s">
        <v>5</v>
      </c>
      <c r="C460" s="4" t="s">
        <v>13</v>
      </c>
      <c r="D460" s="4" t="s">
        <v>13</v>
      </c>
      <c r="E460" s="4" t="s">
        <v>13</v>
      </c>
      <c r="F460" s="4" t="s">
        <v>9</v>
      </c>
      <c r="G460" s="4" t="s">
        <v>13</v>
      </c>
      <c r="H460" s="4" t="s">
        <v>13</v>
      </c>
      <c r="I460" s="4" t="s">
        <v>24</v>
      </c>
    </row>
    <row r="461" spans="1:9">
      <c r="A461" t="n">
        <v>4360</v>
      </c>
      <c r="B461" s="11" t="n">
        <v>5</v>
      </c>
      <c r="C461" s="7" t="n">
        <v>35</v>
      </c>
      <c r="D461" s="7" t="n">
        <v>30</v>
      </c>
      <c r="E461" s="7" t="n">
        <v>0</v>
      </c>
      <c r="F461" s="7" t="n">
        <v>15</v>
      </c>
      <c r="G461" s="7" t="n">
        <v>2</v>
      </c>
      <c r="H461" s="7" t="n">
        <v>1</v>
      </c>
      <c r="I461" s="12" t="n">
        <f t="normal" ca="1">A469</f>
        <v>0</v>
      </c>
    </row>
    <row r="462" spans="1:9">
      <c r="A462" t="s">
        <v>4</v>
      </c>
      <c r="B462" s="4" t="s">
        <v>5</v>
      </c>
      <c r="C462" s="4" t="s">
        <v>13</v>
      </c>
      <c r="D462" s="4" t="s">
        <v>10</v>
      </c>
    </row>
    <row r="463" spans="1:9">
      <c r="A463" t="n">
        <v>4374</v>
      </c>
      <c r="B463" s="29" t="n">
        <v>64</v>
      </c>
      <c r="C463" s="7" t="n">
        <v>0</v>
      </c>
      <c r="D463" s="7" t="n">
        <v>15</v>
      </c>
    </row>
    <row r="464" spans="1:9">
      <c r="A464" t="s">
        <v>4</v>
      </c>
      <c r="B464" s="4" t="s">
        <v>5</v>
      </c>
      <c r="C464" s="4" t="s">
        <v>10</v>
      </c>
    </row>
    <row r="465" spans="1:9">
      <c r="A465" t="n">
        <v>4378</v>
      </c>
      <c r="B465" s="47" t="n">
        <v>13</v>
      </c>
      <c r="C465" s="7" t="n">
        <v>7</v>
      </c>
    </row>
    <row r="466" spans="1:9">
      <c r="A466" t="s">
        <v>4</v>
      </c>
      <c r="B466" s="4" t="s">
        <v>5</v>
      </c>
      <c r="C466" s="4" t="s">
        <v>24</v>
      </c>
    </row>
    <row r="467" spans="1:9">
      <c r="A467" t="n">
        <v>4381</v>
      </c>
      <c r="B467" s="17" t="n">
        <v>3</v>
      </c>
      <c r="C467" s="12" t="n">
        <f t="normal" ca="1">A475</f>
        <v>0</v>
      </c>
    </row>
    <row r="468" spans="1:9">
      <c r="A468" t="s">
        <v>4</v>
      </c>
      <c r="B468" s="4" t="s">
        <v>5</v>
      </c>
      <c r="C468" s="4" t="s">
        <v>13</v>
      </c>
      <c r="D468" s="4" t="s">
        <v>13</v>
      </c>
      <c r="E468" s="4" t="s">
        <v>13</v>
      </c>
      <c r="F468" s="4" t="s">
        <v>9</v>
      </c>
      <c r="G468" s="4" t="s">
        <v>13</v>
      </c>
      <c r="H468" s="4" t="s">
        <v>13</v>
      </c>
      <c r="I468" s="4" t="s">
        <v>24</v>
      </c>
    </row>
    <row r="469" spans="1:9">
      <c r="A469" t="n">
        <v>4386</v>
      </c>
      <c r="B469" s="11" t="n">
        <v>5</v>
      </c>
      <c r="C469" s="7" t="n">
        <v>35</v>
      </c>
      <c r="D469" s="7" t="n">
        <v>30</v>
      </c>
      <c r="E469" s="7" t="n">
        <v>0</v>
      </c>
      <c r="F469" s="7" t="n">
        <v>14</v>
      </c>
      <c r="G469" s="7" t="n">
        <v>2</v>
      </c>
      <c r="H469" s="7" t="n">
        <v>1</v>
      </c>
      <c r="I469" s="12" t="n">
        <f t="normal" ca="1">A475</f>
        <v>0</v>
      </c>
    </row>
    <row r="470" spans="1:9">
      <c r="A470" t="s">
        <v>4</v>
      </c>
      <c r="B470" s="4" t="s">
        <v>5</v>
      </c>
      <c r="C470" s="4" t="s">
        <v>13</v>
      </c>
      <c r="D470" s="4" t="s">
        <v>10</v>
      </c>
    </row>
    <row r="471" spans="1:9">
      <c r="A471" t="n">
        <v>4400</v>
      </c>
      <c r="B471" s="29" t="n">
        <v>64</v>
      </c>
      <c r="C471" s="7" t="n">
        <v>0</v>
      </c>
      <c r="D471" s="7" t="n">
        <v>14</v>
      </c>
    </row>
    <row r="472" spans="1:9">
      <c r="A472" t="s">
        <v>4</v>
      </c>
      <c r="B472" s="4" t="s">
        <v>5</v>
      </c>
      <c r="C472" s="4" t="s">
        <v>10</v>
      </c>
    </row>
    <row r="473" spans="1:9">
      <c r="A473" t="n">
        <v>4404</v>
      </c>
      <c r="B473" s="47" t="n">
        <v>13</v>
      </c>
      <c r="C473" s="7" t="n">
        <v>8</v>
      </c>
    </row>
    <row r="474" spans="1:9">
      <c r="A474" t="s">
        <v>4</v>
      </c>
      <c r="B474" s="4" t="s">
        <v>5</v>
      </c>
      <c r="C474" s="4" t="s">
        <v>13</v>
      </c>
      <c r="D474" s="4" t="s">
        <v>10</v>
      </c>
    </row>
    <row r="475" spans="1:9">
      <c r="A475" t="n">
        <v>4407</v>
      </c>
      <c r="B475" s="29" t="n">
        <v>64</v>
      </c>
      <c r="C475" s="7" t="n">
        <v>0</v>
      </c>
      <c r="D475" s="7" t="n">
        <v>3</v>
      </c>
    </row>
    <row r="476" spans="1:9">
      <c r="A476" t="s">
        <v>4</v>
      </c>
      <c r="B476" s="4" t="s">
        <v>5</v>
      </c>
      <c r="C476" s="4" t="s">
        <v>13</v>
      </c>
      <c r="D476" s="4" t="s">
        <v>10</v>
      </c>
    </row>
    <row r="477" spans="1:9">
      <c r="A477" t="n">
        <v>4411</v>
      </c>
      <c r="B477" s="29" t="n">
        <v>64</v>
      </c>
      <c r="C477" s="7" t="n">
        <v>0</v>
      </c>
      <c r="D477" s="7" t="n">
        <v>5</v>
      </c>
    </row>
    <row r="478" spans="1:9">
      <c r="A478" t="s">
        <v>4</v>
      </c>
      <c r="B478" s="4" t="s">
        <v>5</v>
      </c>
      <c r="C478" s="4" t="s">
        <v>13</v>
      </c>
      <c r="D478" s="4" t="s">
        <v>10</v>
      </c>
      <c r="E478" s="4" t="s">
        <v>13</v>
      </c>
      <c r="F478" s="4" t="s">
        <v>24</v>
      </c>
    </row>
    <row r="479" spans="1:9">
      <c r="A479" t="n">
        <v>4415</v>
      </c>
      <c r="B479" s="11" t="n">
        <v>5</v>
      </c>
      <c r="C479" s="7" t="n">
        <v>30</v>
      </c>
      <c r="D479" s="7" t="n">
        <v>0</v>
      </c>
      <c r="E479" s="7" t="n">
        <v>1</v>
      </c>
      <c r="F479" s="12" t="n">
        <f t="normal" ca="1">A483</f>
        <v>0</v>
      </c>
    </row>
    <row r="480" spans="1:9">
      <c r="A480" t="s">
        <v>4</v>
      </c>
      <c r="B480" s="4" t="s">
        <v>5</v>
      </c>
      <c r="C480" s="4" t="s">
        <v>13</v>
      </c>
      <c r="D480" s="4" t="s">
        <v>10</v>
      </c>
    </row>
    <row r="481" spans="1:9">
      <c r="A481" t="n">
        <v>4424</v>
      </c>
      <c r="B481" s="29" t="n">
        <v>64</v>
      </c>
      <c r="C481" s="7" t="n">
        <v>0</v>
      </c>
      <c r="D481" s="7" t="n">
        <v>1</v>
      </c>
    </row>
    <row r="482" spans="1:9">
      <c r="A482" t="s">
        <v>4</v>
      </c>
      <c r="B482" s="4" t="s">
        <v>5</v>
      </c>
      <c r="C482" s="4" t="s">
        <v>13</v>
      </c>
      <c r="D482" s="4" t="s">
        <v>10</v>
      </c>
      <c r="E482" s="4" t="s">
        <v>13</v>
      </c>
      <c r="F482" s="4" t="s">
        <v>24</v>
      </c>
    </row>
    <row r="483" spans="1:9">
      <c r="A483" t="n">
        <v>4428</v>
      </c>
      <c r="B483" s="11" t="n">
        <v>5</v>
      </c>
      <c r="C483" s="7" t="n">
        <v>30</v>
      </c>
      <c r="D483" s="7" t="n">
        <v>1</v>
      </c>
      <c r="E483" s="7" t="n">
        <v>1</v>
      </c>
      <c r="F483" s="12" t="n">
        <f t="normal" ca="1">A487</f>
        <v>0</v>
      </c>
    </row>
    <row r="484" spans="1:9">
      <c r="A484" t="s">
        <v>4</v>
      </c>
      <c r="B484" s="4" t="s">
        <v>5</v>
      </c>
      <c r="C484" s="4" t="s">
        <v>13</v>
      </c>
      <c r="D484" s="4" t="s">
        <v>10</v>
      </c>
    </row>
    <row r="485" spans="1:9">
      <c r="A485" t="n">
        <v>4437</v>
      </c>
      <c r="B485" s="29" t="n">
        <v>64</v>
      </c>
      <c r="C485" s="7" t="n">
        <v>0</v>
      </c>
      <c r="D485" s="7" t="n">
        <v>2</v>
      </c>
    </row>
    <row r="486" spans="1:9">
      <c r="A486" t="s">
        <v>4</v>
      </c>
      <c r="B486" s="4" t="s">
        <v>5</v>
      </c>
      <c r="C486" s="4" t="s">
        <v>13</v>
      </c>
      <c r="D486" s="4" t="s">
        <v>10</v>
      </c>
      <c r="E486" s="4" t="s">
        <v>13</v>
      </c>
      <c r="F486" s="4" t="s">
        <v>24</v>
      </c>
    </row>
    <row r="487" spans="1:9">
      <c r="A487" t="n">
        <v>4441</v>
      </c>
      <c r="B487" s="11" t="n">
        <v>5</v>
      </c>
      <c r="C487" s="7" t="n">
        <v>30</v>
      </c>
      <c r="D487" s="7" t="n">
        <v>2</v>
      </c>
      <c r="E487" s="7" t="n">
        <v>1</v>
      </c>
      <c r="F487" s="12" t="n">
        <f t="normal" ca="1">A491</f>
        <v>0</v>
      </c>
    </row>
    <row r="488" spans="1:9">
      <c r="A488" t="s">
        <v>4</v>
      </c>
      <c r="B488" s="4" t="s">
        <v>5</v>
      </c>
      <c r="C488" s="4" t="s">
        <v>13</v>
      </c>
      <c r="D488" s="4" t="s">
        <v>10</v>
      </c>
    </row>
    <row r="489" spans="1:9">
      <c r="A489" t="n">
        <v>4450</v>
      </c>
      <c r="B489" s="29" t="n">
        <v>64</v>
      </c>
      <c r="C489" s="7" t="n">
        <v>0</v>
      </c>
      <c r="D489" s="7" t="n">
        <v>4</v>
      </c>
    </row>
    <row r="490" spans="1:9">
      <c r="A490" t="s">
        <v>4</v>
      </c>
      <c r="B490" s="4" t="s">
        <v>5</v>
      </c>
      <c r="C490" s="4" t="s">
        <v>13</v>
      </c>
      <c r="D490" s="4" t="s">
        <v>10</v>
      </c>
      <c r="E490" s="4" t="s">
        <v>13</v>
      </c>
      <c r="F490" s="4" t="s">
        <v>24</v>
      </c>
    </row>
    <row r="491" spans="1:9">
      <c r="A491" t="n">
        <v>4454</v>
      </c>
      <c r="B491" s="11" t="n">
        <v>5</v>
      </c>
      <c r="C491" s="7" t="n">
        <v>30</v>
      </c>
      <c r="D491" s="7" t="n">
        <v>3</v>
      </c>
      <c r="E491" s="7" t="n">
        <v>1</v>
      </c>
      <c r="F491" s="12" t="n">
        <f t="normal" ca="1">A495</f>
        <v>0</v>
      </c>
    </row>
    <row r="492" spans="1:9">
      <c r="A492" t="s">
        <v>4</v>
      </c>
      <c r="B492" s="4" t="s">
        <v>5</v>
      </c>
      <c r="C492" s="4" t="s">
        <v>13</v>
      </c>
      <c r="D492" s="4" t="s">
        <v>10</v>
      </c>
    </row>
    <row r="493" spans="1:9">
      <c r="A493" t="n">
        <v>4463</v>
      </c>
      <c r="B493" s="29" t="n">
        <v>64</v>
      </c>
      <c r="C493" s="7" t="n">
        <v>0</v>
      </c>
      <c r="D493" s="7" t="n">
        <v>7</v>
      </c>
    </row>
    <row r="494" spans="1:9">
      <c r="A494" t="s">
        <v>4</v>
      </c>
      <c r="B494" s="4" t="s">
        <v>5</v>
      </c>
      <c r="C494" s="4" t="s">
        <v>13</v>
      </c>
      <c r="D494" s="4" t="s">
        <v>10</v>
      </c>
      <c r="E494" s="4" t="s">
        <v>13</v>
      </c>
      <c r="F494" s="4" t="s">
        <v>24</v>
      </c>
    </row>
    <row r="495" spans="1:9">
      <c r="A495" t="n">
        <v>4467</v>
      </c>
      <c r="B495" s="11" t="n">
        <v>5</v>
      </c>
      <c r="C495" s="7" t="n">
        <v>30</v>
      </c>
      <c r="D495" s="7" t="n">
        <v>4</v>
      </c>
      <c r="E495" s="7" t="n">
        <v>1</v>
      </c>
      <c r="F495" s="12" t="n">
        <f t="normal" ca="1">A499</f>
        <v>0</v>
      </c>
    </row>
    <row r="496" spans="1:9">
      <c r="A496" t="s">
        <v>4</v>
      </c>
      <c r="B496" s="4" t="s">
        <v>5</v>
      </c>
      <c r="C496" s="4" t="s">
        <v>13</v>
      </c>
      <c r="D496" s="4" t="s">
        <v>10</v>
      </c>
    </row>
    <row r="497" spans="1:6">
      <c r="A497" t="n">
        <v>4476</v>
      </c>
      <c r="B497" s="29" t="n">
        <v>64</v>
      </c>
      <c r="C497" s="7" t="n">
        <v>0</v>
      </c>
      <c r="D497" s="7" t="n">
        <v>8</v>
      </c>
    </row>
    <row r="498" spans="1:6">
      <c r="A498" t="s">
        <v>4</v>
      </c>
      <c r="B498" s="4" t="s">
        <v>5</v>
      </c>
      <c r="C498" s="4" t="s">
        <v>13</v>
      </c>
      <c r="D498" s="4" t="s">
        <v>10</v>
      </c>
      <c r="E498" s="4" t="s">
        <v>13</v>
      </c>
      <c r="F498" s="4" t="s">
        <v>24</v>
      </c>
    </row>
    <row r="499" spans="1:6">
      <c r="A499" t="n">
        <v>4480</v>
      </c>
      <c r="B499" s="11" t="n">
        <v>5</v>
      </c>
      <c r="C499" s="7" t="n">
        <v>30</v>
      </c>
      <c r="D499" s="7" t="n">
        <v>5</v>
      </c>
      <c r="E499" s="7" t="n">
        <v>1</v>
      </c>
      <c r="F499" s="12" t="n">
        <f t="normal" ca="1">A503</f>
        <v>0</v>
      </c>
    </row>
    <row r="500" spans="1:6">
      <c r="A500" t="s">
        <v>4</v>
      </c>
      <c r="B500" s="4" t="s">
        <v>5</v>
      </c>
      <c r="C500" s="4" t="s">
        <v>13</v>
      </c>
      <c r="D500" s="4" t="s">
        <v>10</v>
      </c>
    </row>
    <row r="501" spans="1:6">
      <c r="A501" t="n">
        <v>4489</v>
      </c>
      <c r="B501" s="29" t="n">
        <v>64</v>
      </c>
      <c r="C501" s="7" t="n">
        <v>0</v>
      </c>
      <c r="D501" s="7" t="n">
        <v>9</v>
      </c>
    </row>
    <row r="502" spans="1:6">
      <c r="A502" t="s">
        <v>4</v>
      </c>
      <c r="B502" s="4" t="s">
        <v>5</v>
      </c>
      <c r="C502" s="4" t="s">
        <v>13</v>
      </c>
      <c r="D502" s="4" t="s">
        <v>10</v>
      </c>
      <c r="E502" s="4" t="s">
        <v>13</v>
      </c>
      <c r="F502" s="4" t="s">
        <v>24</v>
      </c>
    </row>
    <row r="503" spans="1:6">
      <c r="A503" t="n">
        <v>4493</v>
      </c>
      <c r="B503" s="11" t="n">
        <v>5</v>
      </c>
      <c r="C503" s="7" t="n">
        <v>30</v>
      </c>
      <c r="D503" s="7" t="n">
        <v>6</v>
      </c>
      <c r="E503" s="7" t="n">
        <v>1</v>
      </c>
      <c r="F503" s="12" t="n">
        <f t="normal" ca="1">A507</f>
        <v>0</v>
      </c>
    </row>
    <row r="504" spans="1:6">
      <c r="A504" t="s">
        <v>4</v>
      </c>
      <c r="B504" s="4" t="s">
        <v>5</v>
      </c>
      <c r="C504" s="4" t="s">
        <v>13</v>
      </c>
      <c r="D504" s="4" t="s">
        <v>10</v>
      </c>
    </row>
    <row r="505" spans="1:6">
      <c r="A505" t="n">
        <v>4502</v>
      </c>
      <c r="B505" s="29" t="n">
        <v>64</v>
      </c>
      <c r="C505" s="7" t="n">
        <v>0</v>
      </c>
      <c r="D505" s="7" t="n">
        <v>16</v>
      </c>
    </row>
    <row r="506" spans="1:6">
      <c r="A506" t="s">
        <v>4</v>
      </c>
      <c r="B506" s="4" t="s">
        <v>5</v>
      </c>
      <c r="C506" s="4" t="s">
        <v>13</v>
      </c>
      <c r="D506" s="4" t="s">
        <v>10</v>
      </c>
      <c r="E506" s="4" t="s">
        <v>13</v>
      </c>
      <c r="F506" s="4" t="s">
        <v>24</v>
      </c>
    </row>
    <row r="507" spans="1:6">
      <c r="A507" t="n">
        <v>4506</v>
      </c>
      <c r="B507" s="11" t="n">
        <v>5</v>
      </c>
      <c r="C507" s="7" t="n">
        <v>30</v>
      </c>
      <c r="D507" s="7" t="n">
        <v>7</v>
      </c>
      <c r="E507" s="7" t="n">
        <v>1</v>
      </c>
      <c r="F507" s="12" t="n">
        <f t="normal" ca="1">A511</f>
        <v>0</v>
      </c>
    </row>
    <row r="508" spans="1:6">
      <c r="A508" t="s">
        <v>4</v>
      </c>
      <c r="B508" s="4" t="s">
        <v>5</v>
      </c>
      <c r="C508" s="4" t="s">
        <v>13</v>
      </c>
      <c r="D508" s="4" t="s">
        <v>10</v>
      </c>
    </row>
    <row r="509" spans="1:6">
      <c r="A509" t="n">
        <v>4515</v>
      </c>
      <c r="B509" s="29" t="n">
        <v>64</v>
      </c>
      <c r="C509" s="7" t="n">
        <v>0</v>
      </c>
      <c r="D509" s="7" t="n">
        <v>15</v>
      </c>
    </row>
    <row r="510" spans="1:6">
      <c r="A510" t="s">
        <v>4</v>
      </c>
      <c r="B510" s="4" t="s">
        <v>5</v>
      </c>
      <c r="C510" s="4" t="s">
        <v>13</v>
      </c>
      <c r="D510" s="4" t="s">
        <v>10</v>
      </c>
      <c r="E510" s="4" t="s">
        <v>13</v>
      </c>
      <c r="F510" s="4" t="s">
        <v>24</v>
      </c>
    </row>
    <row r="511" spans="1:6">
      <c r="A511" t="n">
        <v>4519</v>
      </c>
      <c r="B511" s="11" t="n">
        <v>5</v>
      </c>
      <c r="C511" s="7" t="n">
        <v>30</v>
      </c>
      <c r="D511" s="7" t="n">
        <v>8</v>
      </c>
      <c r="E511" s="7" t="n">
        <v>1</v>
      </c>
      <c r="F511" s="12" t="n">
        <f t="normal" ca="1">A515</f>
        <v>0</v>
      </c>
    </row>
    <row r="512" spans="1:6">
      <c r="A512" t="s">
        <v>4</v>
      </c>
      <c r="B512" s="4" t="s">
        <v>5</v>
      </c>
      <c r="C512" s="4" t="s">
        <v>13</v>
      </c>
      <c r="D512" s="4" t="s">
        <v>10</v>
      </c>
    </row>
    <row r="513" spans="1:6">
      <c r="A513" t="n">
        <v>4528</v>
      </c>
      <c r="B513" s="29" t="n">
        <v>64</v>
      </c>
      <c r="C513" s="7" t="n">
        <v>0</v>
      </c>
      <c r="D513" s="7" t="n">
        <v>14</v>
      </c>
    </row>
    <row r="514" spans="1:6">
      <c r="A514" t="s">
        <v>4</v>
      </c>
      <c r="B514" s="4" t="s">
        <v>5</v>
      </c>
      <c r="C514" s="4" t="s">
        <v>13</v>
      </c>
      <c r="D514" s="4" t="s">
        <v>10</v>
      </c>
    </row>
    <row r="515" spans="1:6">
      <c r="A515" t="n">
        <v>4532</v>
      </c>
      <c r="B515" s="29" t="n">
        <v>64</v>
      </c>
      <c r="C515" s="7" t="n">
        <v>4</v>
      </c>
      <c r="D515" s="7" t="n">
        <v>0</v>
      </c>
    </row>
    <row r="516" spans="1:6">
      <c r="A516" t="s">
        <v>4</v>
      </c>
      <c r="B516" s="4" t="s">
        <v>5</v>
      </c>
      <c r="C516" s="4" t="s">
        <v>13</v>
      </c>
      <c r="D516" s="4" t="s">
        <v>10</v>
      </c>
      <c r="E516" s="4" t="s">
        <v>13</v>
      </c>
      <c r="F516" s="4" t="s">
        <v>6</v>
      </c>
    </row>
    <row r="517" spans="1:6">
      <c r="A517" t="n">
        <v>4536</v>
      </c>
      <c r="B517" s="48" t="n">
        <v>39</v>
      </c>
      <c r="C517" s="7" t="n">
        <v>10</v>
      </c>
      <c r="D517" s="7" t="n">
        <v>65533</v>
      </c>
      <c r="E517" s="7" t="n">
        <v>200</v>
      </c>
      <c r="F517" s="7" t="s">
        <v>75</v>
      </c>
    </row>
    <row r="518" spans="1:6">
      <c r="A518" t="s">
        <v>4</v>
      </c>
      <c r="B518" s="4" t="s">
        <v>5</v>
      </c>
      <c r="C518" s="4" t="s">
        <v>13</v>
      </c>
      <c r="D518" s="4" t="s">
        <v>10</v>
      </c>
      <c r="E518" s="4" t="s">
        <v>13</v>
      </c>
      <c r="F518" s="4" t="s">
        <v>6</v>
      </c>
    </row>
    <row r="519" spans="1:6">
      <c r="A519" t="n">
        <v>4560</v>
      </c>
      <c r="B519" s="48" t="n">
        <v>39</v>
      </c>
      <c r="C519" s="7" t="n">
        <v>10</v>
      </c>
      <c r="D519" s="7" t="n">
        <v>65533</v>
      </c>
      <c r="E519" s="7" t="n">
        <v>201</v>
      </c>
      <c r="F519" s="7" t="s">
        <v>76</v>
      </c>
    </row>
    <row r="520" spans="1:6">
      <c r="A520" t="s">
        <v>4</v>
      </c>
      <c r="B520" s="4" t="s">
        <v>5</v>
      </c>
      <c r="C520" s="4" t="s">
        <v>13</v>
      </c>
      <c r="D520" s="4" t="s">
        <v>10</v>
      </c>
      <c r="E520" s="4" t="s">
        <v>13</v>
      </c>
      <c r="F520" s="4" t="s">
        <v>6</v>
      </c>
    </row>
    <row r="521" spans="1:6">
      <c r="A521" t="n">
        <v>4584</v>
      </c>
      <c r="B521" s="48" t="n">
        <v>39</v>
      </c>
      <c r="C521" s="7" t="n">
        <v>10</v>
      </c>
      <c r="D521" s="7" t="n">
        <v>65533</v>
      </c>
      <c r="E521" s="7" t="n">
        <v>202</v>
      </c>
      <c r="F521" s="7" t="s">
        <v>77</v>
      </c>
    </row>
    <row r="522" spans="1:6">
      <c r="A522" t="s">
        <v>4</v>
      </c>
      <c r="B522" s="4" t="s">
        <v>5</v>
      </c>
      <c r="C522" s="4" t="s">
        <v>13</v>
      </c>
      <c r="D522" s="4" t="s">
        <v>10</v>
      </c>
      <c r="E522" s="4" t="s">
        <v>13</v>
      </c>
      <c r="F522" s="4" t="s">
        <v>6</v>
      </c>
    </row>
    <row r="523" spans="1:6">
      <c r="A523" t="n">
        <v>4608</v>
      </c>
      <c r="B523" s="48" t="n">
        <v>39</v>
      </c>
      <c r="C523" s="7" t="n">
        <v>10</v>
      </c>
      <c r="D523" s="7" t="n">
        <v>65533</v>
      </c>
      <c r="E523" s="7" t="n">
        <v>203</v>
      </c>
      <c r="F523" s="7" t="s">
        <v>78</v>
      </c>
    </row>
    <row r="524" spans="1:6">
      <c r="A524" t="s">
        <v>4</v>
      </c>
      <c r="B524" s="4" t="s">
        <v>5</v>
      </c>
      <c r="C524" s="4" t="s">
        <v>13</v>
      </c>
      <c r="D524" s="4" t="s">
        <v>10</v>
      </c>
      <c r="E524" s="4" t="s">
        <v>13</v>
      </c>
      <c r="F524" s="4" t="s">
        <v>6</v>
      </c>
    </row>
    <row r="525" spans="1:6">
      <c r="A525" t="n">
        <v>4632</v>
      </c>
      <c r="B525" s="48" t="n">
        <v>39</v>
      </c>
      <c r="C525" s="7" t="n">
        <v>10</v>
      </c>
      <c r="D525" s="7" t="n">
        <v>65533</v>
      </c>
      <c r="E525" s="7" t="n">
        <v>205</v>
      </c>
      <c r="F525" s="7" t="s">
        <v>79</v>
      </c>
    </row>
    <row r="526" spans="1:6">
      <c r="A526" t="s">
        <v>4</v>
      </c>
      <c r="B526" s="4" t="s">
        <v>5</v>
      </c>
      <c r="C526" s="4" t="s">
        <v>13</v>
      </c>
      <c r="D526" s="4" t="s">
        <v>10</v>
      </c>
      <c r="E526" s="4" t="s">
        <v>13</v>
      </c>
      <c r="F526" s="4" t="s">
        <v>6</v>
      </c>
    </row>
    <row r="527" spans="1:6">
      <c r="A527" t="n">
        <v>4657</v>
      </c>
      <c r="B527" s="48" t="n">
        <v>39</v>
      </c>
      <c r="C527" s="7" t="n">
        <v>10</v>
      </c>
      <c r="D527" s="7" t="n">
        <v>65533</v>
      </c>
      <c r="E527" s="7" t="n">
        <v>206</v>
      </c>
      <c r="F527" s="7" t="s">
        <v>80</v>
      </c>
    </row>
    <row r="528" spans="1:6">
      <c r="A528" t="s">
        <v>4</v>
      </c>
      <c r="B528" s="4" t="s">
        <v>5</v>
      </c>
      <c r="C528" s="4" t="s">
        <v>13</v>
      </c>
      <c r="D528" s="4" t="s">
        <v>10</v>
      </c>
      <c r="E528" s="4" t="s">
        <v>13</v>
      </c>
      <c r="F528" s="4" t="s">
        <v>6</v>
      </c>
    </row>
    <row r="529" spans="1:6">
      <c r="A529" t="n">
        <v>4681</v>
      </c>
      <c r="B529" s="48" t="n">
        <v>39</v>
      </c>
      <c r="C529" s="7" t="n">
        <v>10</v>
      </c>
      <c r="D529" s="7" t="n">
        <v>65533</v>
      </c>
      <c r="E529" s="7" t="n">
        <v>207</v>
      </c>
      <c r="F529" s="7" t="s">
        <v>81</v>
      </c>
    </row>
    <row r="530" spans="1:6">
      <c r="A530" t="s">
        <v>4</v>
      </c>
      <c r="B530" s="4" t="s">
        <v>5</v>
      </c>
      <c r="C530" s="4" t="s">
        <v>13</v>
      </c>
      <c r="D530" s="4" t="s">
        <v>10</v>
      </c>
      <c r="E530" s="4" t="s">
        <v>13</v>
      </c>
      <c r="F530" s="4" t="s">
        <v>6</v>
      </c>
    </row>
    <row r="531" spans="1:6">
      <c r="A531" t="n">
        <v>4705</v>
      </c>
      <c r="B531" s="48" t="n">
        <v>39</v>
      </c>
      <c r="C531" s="7" t="n">
        <v>10</v>
      </c>
      <c r="D531" s="7" t="n">
        <v>65533</v>
      </c>
      <c r="E531" s="7" t="n">
        <v>208</v>
      </c>
      <c r="F531" s="7" t="s">
        <v>82</v>
      </c>
    </row>
    <row r="532" spans="1:6">
      <c r="A532" t="s">
        <v>4</v>
      </c>
      <c r="B532" s="4" t="s">
        <v>5</v>
      </c>
      <c r="C532" s="4" t="s">
        <v>13</v>
      </c>
      <c r="D532" s="4" t="s">
        <v>10</v>
      </c>
      <c r="E532" s="4" t="s">
        <v>13</v>
      </c>
      <c r="F532" s="4" t="s">
        <v>6</v>
      </c>
    </row>
    <row r="533" spans="1:6">
      <c r="A533" t="n">
        <v>4729</v>
      </c>
      <c r="B533" s="48" t="n">
        <v>39</v>
      </c>
      <c r="C533" s="7" t="n">
        <v>10</v>
      </c>
      <c r="D533" s="7" t="n">
        <v>65533</v>
      </c>
      <c r="E533" s="7" t="n">
        <v>209</v>
      </c>
      <c r="F533" s="7" t="s">
        <v>83</v>
      </c>
    </row>
    <row r="534" spans="1:6">
      <c r="A534" t="s">
        <v>4</v>
      </c>
      <c r="B534" s="4" t="s">
        <v>5</v>
      </c>
      <c r="C534" s="4" t="s">
        <v>13</v>
      </c>
      <c r="D534" s="4" t="s">
        <v>10</v>
      </c>
      <c r="E534" s="4" t="s">
        <v>13</v>
      </c>
      <c r="F534" s="4" t="s">
        <v>6</v>
      </c>
    </row>
    <row r="535" spans="1:6">
      <c r="A535" t="n">
        <v>4754</v>
      </c>
      <c r="B535" s="48" t="n">
        <v>39</v>
      </c>
      <c r="C535" s="7" t="n">
        <v>10</v>
      </c>
      <c r="D535" s="7" t="n">
        <v>65533</v>
      </c>
      <c r="E535" s="7" t="n">
        <v>210</v>
      </c>
      <c r="F535" s="7" t="s">
        <v>84</v>
      </c>
    </row>
    <row r="536" spans="1:6">
      <c r="A536" t="s">
        <v>4</v>
      </c>
      <c r="B536" s="4" t="s">
        <v>5</v>
      </c>
      <c r="C536" s="4" t="s">
        <v>13</v>
      </c>
      <c r="D536" s="4" t="s">
        <v>10</v>
      </c>
      <c r="E536" s="4" t="s">
        <v>13</v>
      </c>
      <c r="F536" s="4" t="s">
        <v>6</v>
      </c>
    </row>
    <row r="537" spans="1:6">
      <c r="A537" t="n">
        <v>4779</v>
      </c>
      <c r="B537" s="48" t="n">
        <v>39</v>
      </c>
      <c r="C537" s="7" t="n">
        <v>10</v>
      </c>
      <c r="D537" s="7" t="n">
        <v>65533</v>
      </c>
      <c r="E537" s="7" t="n">
        <v>211</v>
      </c>
      <c r="F537" s="7" t="s">
        <v>85</v>
      </c>
    </row>
    <row r="538" spans="1:6">
      <c r="A538" t="s">
        <v>4</v>
      </c>
      <c r="B538" s="4" t="s">
        <v>5</v>
      </c>
      <c r="C538" s="4" t="s">
        <v>13</v>
      </c>
      <c r="D538" s="4" t="s">
        <v>10</v>
      </c>
      <c r="E538" s="4" t="s">
        <v>13</v>
      </c>
      <c r="F538" s="4" t="s">
        <v>6</v>
      </c>
    </row>
    <row r="539" spans="1:6">
      <c r="A539" t="n">
        <v>4803</v>
      </c>
      <c r="B539" s="48" t="n">
        <v>39</v>
      </c>
      <c r="C539" s="7" t="n">
        <v>10</v>
      </c>
      <c r="D539" s="7" t="n">
        <v>65533</v>
      </c>
      <c r="E539" s="7" t="n">
        <v>213</v>
      </c>
      <c r="F539" s="7" t="s">
        <v>86</v>
      </c>
    </row>
    <row r="540" spans="1:6">
      <c r="A540" t="s">
        <v>4</v>
      </c>
      <c r="B540" s="4" t="s">
        <v>5</v>
      </c>
      <c r="C540" s="4" t="s">
        <v>13</v>
      </c>
      <c r="D540" s="4" t="s">
        <v>10</v>
      </c>
      <c r="E540" s="4" t="s">
        <v>13</v>
      </c>
      <c r="F540" s="4" t="s">
        <v>6</v>
      </c>
    </row>
    <row r="541" spans="1:6">
      <c r="A541" t="n">
        <v>4828</v>
      </c>
      <c r="B541" s="48" t="n">
        <v>39</v>
      </c>
      <c r="C541" s="7" t="n">
        <v>10</v>
      </c>
      <c r="D541" s="7" t="n">
        <v>65533</v>
      </c>
      <c r="E541" s="7" t="n">
        <v>214</v>
      </c>
      <c r="F541" s="7" t="s">
        <v>87</v>
      </c>
    </row>
    <row r="542" spans="1:6">
      <c r="A542" t="s">
        <v>4</v>
      </c>
      <c r="B542" s="4" t="s">
        <v>5</v>
      </c>
      <c r="C542" s="4" t="s">
        <v>13</v>
      </c>
      <c r="D542" s="4" t="s">
        <v>10</v>
      </c>
      <c r="E542" s="4" t="s">
        <v>13</v>
      </c>
      <c r="F542" s="4" t="s">
        <v>6</v>
      </c>
    </row>
    <row r="543" spans="1:6">
      <c r="A543" t="n">
        <v>4853</v>
      </c>
      <c r="B543" s="48" t="n">
        <v>39</v>
      </c>
      <c r="C543" s="7" t="n">
        <v>10</v>
      </c>
      <c r="D543" s="7" t="n">
        <v>65533</v>
      </c>
      <c r="E543" s="7" t="n">
        <v>215</v>
      </c>
      <c r="F543" s="7" t="s">
        <v>88</v>
      </c>
    </row>
    <row r="544" spans="1:6">
      <c r="A544" t="s">
        <v>4</v>
      </c>
      <c r="B544" s="4" t="s">
        <v>5</v>
      </c>
      <c r="C544" s="4" t="s">
        <v>13</v>
      </c>
      <c r="D544" s="4" t="s">
        <v>10</v>
      </c>
      <c r="E544" s="4" t="s">
        <v>13</v>
      </c>
      <c r="F544" s="4" t="s">
        <v>6</v>
      </c>
    </row>
    <row r="545" spans="1:6">
      <c r="A545" t="n">
        <v>4877</v>
      </c>
      <c r="B545" s="48" t="n">
        <v>39</v>
      </c>
      <c r="C545" s="7" t="n">
        <v>10</v>
      </c>
      <c r="D545" s="7" t="n">
        <v>65533</v>
      </c>
      <c r="E545" s="7" t="n">
        <v>216</v>
      </c>
      <c r="F545" s="7" t="s">
        <v>89</v>
      </c>
    </row>
    <row r="546" spans="1:6">
      <c r="A546" t="s">
        <v>4</v>
      </c>
      <c r="B546" s="4" t="s">
        <v>5</v>
      </c>
      <c r="C546" s="4" t="s">
        <v>10</v>
      </c>
      <c r="D546" s="4" t="s">
        <v>6</v>
      </c>
      <c r="E546" s="4" t="s">
        <v>6</v>
      </c>
      <c r="F546" s="4" t="s">
        <v>6</v>
      </c>
      <c r="G546" s="4" t="s">
        <v>13</v>
      </c>
      <c r="H546" s="4" t="s">
        <v>9</v>
      </c>
      <c r="I546" s="4" t="s">
        <v>23</v>
      </c>
      <c r="J546" s="4" t="s">
        <v>23</v>
      </c>
      <c r="K546" s="4" t="s">
        <v>23</v>
      </c>
      <c r="L546" s="4" t="s">
        <v>23</v>
      </c>
      <c r="M546" s="4" t="s">
        <v>23</v>
      </c>
      <c r="N546" s="4" t="s">
        <v>23</v>
      </c>
      <c r="O546" s="4" t="s">
        <v>23</v>
      </c>
      <c r="P546" s="4" t="s">
        <v>6</v>
      </c>
      <c r="Q546" s="4" t="s">
        <v>6</v>
      </c>
      <c r="R546" s="4" t="s">
        <v>9</v>
      </c>
      <c r="S546" s="4" t="s">
        <v>13</v>
      </c>
      <c r="T546" s="4" t="s">
        <v>9</v>
      </c>
      <c r="U546" s="4" t="s">
        <v>9</v>
      </c>
      <c r="V546" s="4" t="s">
        <v>10</v>
      </c>
    </row>
    <row r="547" spans="1:6">
      <c r="A547" t="n">
        <v>4899</v>
      </c>
      <c r="B547" s="18" t="n">
        <v>19</v>
      </c>
      <c r="C547" s="7" t="n">
        <v>7032</v>
      </c>
      <c r="D547" s="7" t="s">
        <v>90</v>
      </c>
      <c r="E547" s="7" t="s">
        <v>91</v>
      </c>
      <c r="F547" s="7" t="s">
        <v>19</v>
      </c>
      <c r="G547" s="7" t="n">
        <v>0</v>
      </c>
      <c r="H547" s="7" t="n">
        <v>1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1</v>
      </c>
      <c r="N547" s="7" t="n">
        <v>1.60000002384186</v>
      </c>
      <c r="O547" s="7" t="n">
        <v>0.0900000035762787</v>
      </c>
      <c r="P547" s="7" t="s">
        <v>19</v>
      </c>
      <c r="Q547" s="7" t="s">
        <v>19</v>
      </c>
      <c r="R547" s="7" t="n">
        <v>-1</v>
      </c>
      <c r="S547" s="7" t="n">
        <v>0</v>
      </c>
      <c r="T547" s="7" t="n">
        <v>0</v>
      </c>
      <c r="U547" s="7" t="n">
        <v>0</v>
      </c>
      <c r="V547" s="7" t="n">
        <v>0</v>
      </c>
    </row>
    <row r="548" spans="1:6">
      <c r="A548" t="s">
        <v>4</v>
      </c>
      <c r="B548" s="4" t="s">
        <v>5</v>
      </c>
      <c r="C548" s="4" t="s">
        <v>10</v>
      </c>
      <c r="D548" s="4" t="s">
        <v>6</v>
      </c>
      <c r="E548" s="4" t="s">
        <v>6</v>
      </c>
      <c r="F548" s="4" t="s">
        <v>6</v>
      </c>
      <c r="G548" s="4" t="s">
        <v>13</v>
      </c>
      <c r="H548" s="4" t="s">
        <v>9</v>
      </c>
      <c r="I548" s="4" t="s">
        <v>23</v>
      </c>
      <c r="J548" s="4" t="s">
        <v>23</v>
      </c>
      <c r="K548" s="4" t="s">
        <v>23</v>
      </c>
      <c r="L548" s="4" t="s">
        <v>23</v>
      </c>
      <c r="M548" s="4" t="s">
        <v>23</v>
      </c>
      <c r="N548" s="4" t="s">
        <v>23</v>
      </c>
      <c r="O548" s="4" t="s">
        <v>23</v>
      </c>
      <c r="P548" s="4" t="s">
        <v>6</v>
      </c>
      <c r="Q548" s="4" t="s">
        <v>6</v>
      </c>
      <c r="R548" s="4" t="s">
        <v>9</v>
      </c>
      <c r="S548" s="4" t="s">
        <v>13</v>
      </c>
      <c r="T548" s="4" t="s">
        <v>9</v>
      </c>
      <c r="U548" s="4" t="s">
        <v>9</v>
      </c>
      <c r="V548" s="4" t="s">
        <v>10</v>
      </c>
    </row>
    <row r="549" spans="1:6">
      <c r="A549" t="n">
        <v>4969</v>
      </c>
      <c r="B549" s="18" t="n">
        <v>19</v>
      </c>
      <c r="C549" s="7" t="n">
        <v>1660</v>
      </c>
      <c r="D549" s="7" t="s">
        <v>92</v>
      </c>
      <c r="E549" s="7" t="s">
        <v>93</v>
      </c>
      <c r="F549" s="7" t="s">
        <v>19</v>
      </c>
      <c r="G549" s="7" t="n">
        <v>0</v>
      </c>
      <c r="H549" s="7" t="n">
        <v>1</v>
      </c>
      <c r="I549" s="7" t="n">
        <v>0</v>
      </c>
      <c r="J549" s="7" t="n">
        <v>0</v>
      </c>
      <c r="K549" s="7" t="n">
        <v>0</v>
      </c>
      <c r="L549" s="7" t="n">
        <v>0</v>
      </c>
      <c r="M549" s="7" t="n">
        <v>1</v>
      </c>
      <c r="N549" s="7" t="n">
        <v>1.60000002384186</v>
      </c>
      <c r="O549" s="7" t="n">
        <v>0.0900000035762787</v>
      </c>
      <c r="P549" s="7" t="s">
        <v>94</v>
      </c>
      <c r="Q549" s="7" t="s">
        <v>19</v>
      </c>
      <c r="R549" s="7" t="n">
        <v>-1</v>
      </c>
      <c r="S549" s="7" t="n">
        <v>0</v>
      </c>
      <c r="T549" s="7" t="n">
        <v>0</v>
      </c>
      <c r="U549" s="7" t="n">
        <v>0</v>
      </c>
      <c r="V549" s="7" t="n">
        <v>0</v>
      </c>
    </row>
    <row r="550" spans="1:6">
      <c r="A550" t="s">
        <v>4</v>
      </c>
      <c r="B550" s="4" t="s">
        <v>5</v>
      </c>
      <c r="C550" s="4" t="s">
        <v>10</v>
      </c>
      <c r="D550" s="4" t="s">
        <v>6</v>
      </c>
      <c r="E550" s="4" t="s">
        <v>6</v>
      </c>
      <c r="F550" s="4" t="s">
        <v>6</v>
      </c>
      <c r="G550" s="4" t="s">
        <v>13</v>
      </c>
      <c r="H550" s="4" t="s">
        <v>9</v>
      </c>
      <c r="I550" s="4" t="s">
        <v>23</v>
      </c>
      <c r="J550" s="4" t="s">
        <v>23</v>
      </c>
      <c r="K550" s="4" t="s">
        <v>23</v>
      </c>
      <c r="L550" s="4" t="s">
        <v>23</v>
      </c>
      <c r="M550" s="4" t="s">
        <v>23</v>
      </c>
      <c r="N550" s="4" t="s">
        <v>23</v>
      </c>
      <c r="O550" s="4" t="s">
        <v>23</v>
      </c>
      <c r="P550" s="4" t="s">
        <v>6</v>
      </c>
      <c r="Q550" s="4" t="s">
        <v>6</v>
      </c>
      <c r="R550" s="4" t="s">
        <v>9</v>
      </c>
      <c r="S550" s="4" t="s">
        <v>13</v>
      </c>
      <c r="T550" s="4" t="s">
        <v>9</v>
      </c>
      <c r="U550" s="4" t="s">
        <v>9</v>
      </c>
      <c r="V550" s="4" t="s">
        <v>10</v>
      </c>
    </row>
    <row r="551" spans="1:6">
      <c r="A551" t="n">
        <v>5054</v>
      </c>
      <c r="B551" s="18" t="n">
        <v>19</v>
      </c>
      <c r="C551" s="7" t="n">
        <v>1661</v>
      </c>
      <c r="D551" s="7" t="s">
        <v>95</v>
      </c>
      <c r="E551" s="7" t="s">
        <v>96</v>
      </c>
      <c r="F551" s="7" t="s">
        <v>19</v>
      </c>
      <c r="G551" s="7" t="n">
        <v>0</v>
      </c>
      <c r="H551" s="7" t="n">
        <v>1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1</v>
      </c>
      <c r="N551" s="7" t="n">
        <v>1.60000002384186</v>
      </c>
      <c r="O551" s="7" t="n">
        <v>0.0900000035762787</v>
      </c>
      <c r="P551" s="7" t="s">
        <v>97</v>
      </c>
      <c r="Q551" s="7" t="s">
        <v>19</v>
      </c>
      <c r="R551" s="7" t="n">
        <v>-1</v>
      </c>
      <c r="S551" s="7" t="n">
        <v>0</v>
      </c>
      <c r="T551" s="7" t="n">
        <v>0</v>
      </c>
      <c r="U551" s="7" t="n">
        <v>0</v>
      </c>
      <c r="V551" s="7" t="n">
        <v>0</v>
      </c>
    </row>
    <row r="552" spans="1:6">
      <c r="A552" t="s">
        <v>4</v>
      </c>
      <c r="B552" s="4" t="s">
        <v>5</v>
      </c>
      <c r="C552" s="4" t="s">
        <v>10</v>
      </c>
      <c r="D552" s="4" t="s">
        <v>13</v>
      </c>
      <c r="E552" s="4" t="s">
        <v>13</v>
      </c>
      <c r="F552" s="4" t="s">
        <v>6</v>
      </c>
    </row>
    <row r="553" spans="1:6">
      <c r="A553" t="n">
        <v>5142</v>
      </c>
      <c r="B553" s="22" t="n">
        <v>20</v>
      </c>
      <c r="C553" s="7" t="n">
        <v>0</v>
      </c>
      <c r="D553" s="7" t="n">
        <v>3</v>
      </c>
      <c r="E553" s="7" t="n">
        <v>10</v>
      </c>
      <c r="F553" s="7" t="s">
        <v>98</v>
      </c>
    </row>
    <row r="554" spans="1:6">
      <c r="A554" t="s">
        <v>4</v>
      </c>
      <c r="B554" s="4" t="s">
        <v>5</v>
      </c>
      <c r="C554" s="4" t="s">
        <v>10</v>
      </c>
    </row>
    <row r="555" spans="1:6">
      <c r="A555" t="n">
        <v>5160</v>
      </c>
      <c r="B555" s="25" t="n">
        <v>16</v>
      </c>
      <c r="C555" s="7" t="n">
        <v>0</v>
      </c>
    </row>
    <row r="556" spans="1:6">
      <c r="A556" t="s">
        <v>4</v>
      </c>
      <c r="B556" s="4" t="s">
        <v>5</v>
      </c>
      <c r="C556" s="4" t="s">
        <v>10</v>
      </c>
      <c r="D556" s="4" t="s">
        <v>13</v>
      </c>
      <c r="E556" s="4" t="s">
        <v>13</v>
      </c>
      <c r="F556" s="4" t="s">
        <v>6</v>
      </c>
    </row>
    <row r="557" spans="1:6">
      <c r="A557" t="n">
        <v>5163</v>
      </c>
      <c r="B557" s="22" t="n">
        <v>20</v>
      </c>
      <c r="C557" s="7" t="n">
        <v>61489</v>
      </c>
      <c r="D557" s="7" t="n">
        <v>3</v>
      </c>
      <c r="E557" s="7" t="n">
        <v>10</v>
      </c>
      <c r="F557" s="7" t="s">
        <v>98</v>
      </c>
    </row>
    <row r="558" spans="1:6">
      <c r="A558" t="s">
        <v>4</v>
      </c>
      <c r="B558" s="4" t="s">
        <v>5</v>
      </c>
      <c r="C558" s="4" t="s">
        <v>10</v>
      </c>
    </row>
    <row r="559" spans="1:6">
      <c r="A559" t="n">
        <v>5181</v>
      </c>
      <c r="B559" s="25" t="n">
        <v>16</v>
      </c>
      <c r="C559" s="7" t="n">
        <v>0</v>
      </c>
    </row>
    <row r="560" spans="1:6">
      <c r="A560" t="s">
        <v>4</v>
      </c>
      <c r="B560" s="4" t="s">
        <v>5</v>
      </c>
      <c r="C560" s="4" t="s">
        <v>10</v>
      </c>
      <c r="D560" s="4" t="s">
        <v>13</v>
      </c>
      <c r="E560" s="4" t="s">
        <v>13</v>
      </c>
      <c r="F560" s="4" t="s">
        <v>6</v>
      </c>
    </row>
    <row r="561" spans="1:22">
      <c r="A561" t="n">
        <v>5184</v>
      </c>
      <c r="B561" s="22" t="n">
        <v>20</v>
      </c>
      <c r="C561" s="7" t="n">
        <v>61490</v>
      </c>
      <c r="D561" s="7" t="n">
        <v>3</v>
      </c>
      <c r="E561" s="7" t="n">
        <v>10</v>
      </c>
      <c r="F561" s="7" t="s">
        <v>98</v>
      </c>
    </row>
    <row r="562" spans="1:22">
      <c r="A562" t="s">
        <v>4</v>
      </c>
      <c r="B562" s="4" t="s">
        <v>5</v>
      </c>
      <c r="C562" s="4" t="s">
        <v>10</v>
      </c>
    </row>
    <row r="563" spans="1:22">
      <c r="A563" t="n">
        <v>5202</v>
      </c>
      <c r="B563" s="25" t="n">
        <v>16</v>
      </c>
      <c r="C563" s="7" t="n">
        <v>0</v>
      </c>
    </row>
    <row r="564" spans="1:22">
      <c r="A564" t="s">
        <v>4</v>
      </c>
      <c r="B564" s="4" t="s">
        <v>5</v>
      </c>
      <c r="C564" s="4" t="s">
        <v>10</v>
      </c>
      <c r="D564" s="4" t="s">
        <v>13</v>
      </c>
      <c r="E564" s="4" t="s">
        <v>13</v>
      </c>
      <c r="F564" s="4" t="s">
        <v>6</v>
      </c>
    </row>
    <row r="565" spans="1:22">
      <c r="A565" t="n">
        <v>5205</v>
      </c>
      <c r="B565" s="22" t="n">
        <v>20</v>
      </c>
      <c r="C565" s="7" t="n">
        <v>61488</v>
      </c>
      <c r="D565" s="7" t="n">
        <v>3</v>
      </c>
      <c r="E565" s="7" t="n">
        <v>10</v>
      </c>
      <c r="F565" s="7" t="s">
        <v>98</v>
      </c>
    </row>
    <row r="566" spans="1:22">
      <c r="A566" t="s">
        <v>4</v>
      </c>
      <c r="B566" s="4" t="s">
        <v>5</v>
      </c>
      <c r="C566" s="4" t="s">
        <v>10</v>
      </c>
    </row>
    <row r="567" spans="1:22">
      <c r="A567" t="n">
        <v>5223</v>
      </c>
      <c r="B567" s="25" t="n">
        <v>16</v>
      </c>
      <c r="C567" s="7" t="n">
        <v>0</v>
      </c>
    </row>
    <row r="568" spans="1:22">
      <c r="A568" t="s">
        <v>4</v>
      </c>
      <c r="B568" s="4" t="s">
        <v>5</v>
      </c>
      <c r="C568" s="4" t="s">
        <v>10</v>
      </c>
      <c r="D568" s="4" t="s">
        <v>13</v>
      </c>
      <c r="E568" s="4" t="s">
        <v>13</v>
      </c>
      <c r="F568" s="4" t="s">
        <v>6</v>
      </c>
    </row>
    <row r="569" spans="1:22">
      <c r="A569" t="n">
        <v>5226</v>
      </c>
      <c r="B569" s="22" t="n">
        <v>20</v>
      </c>
      <c r="C569" s="7" t="n">
        <v>7032</v>
      </c>
      <c r="D569" s="7" t="n">
        <v>3</v>
      </c>
      <c r="E569" s="7" t="n">
        <v>10</v>
      </c>
      <c r="F569" s="7" t="s">
        <v>98</v>
      </c>
    </row>
    <row r="570" spans="1:22">
      <c r="A570" t="s">
        <v>4</v>
      </c>
      <c r="B570" s="4" t="s">
        <v>5</v>
      </c>
      <c r="C570" s="4" t="s">
        <v>10</v>
      </c>
    </row>
    <row r="571" spans="1:22">
      <c r="A571" t="n">
        <v>5244</v>
      </c>
      <c r="B571" s="25" t="n">
        <v>16</v>
      </c>
      <c r="C571" s="7" t="n">
        <v>0</v>
      </c>
    </row>
    <row r="572" spans="1:22">
      <c r="A572" t="s">
        <v>4</v>
      </c>
      <c r="B572" s="4" t="s">
        <v>5</v>
      </c>
      <c r="C572" s="4" t="s">
        <v>10</v>
      </c>
      <c r="D572" s="4" t="s">
        <v>13</v>
      </c>
      <c r="E572" s="4" t="s">
        <v>13</v>
      </c>
      <c r="F572" s="4" t="s">
        <v>6</v>
      </c>
    </row>
    <row r="573" spans="1:22">
      <c r="A573" t="n">
        <v>5247</v>
      </c>
      <c r="B573" s="22" t="n">
        <v>20</v>
      </c>
      <c r="C573" s="7" t="n">
        <v>3</v>
      </c>
      <c r="D573" s="7" t="n">
        <v>3</v>
      </c>
      <c r="E573" s="7" t="n">
        <v>10</v>
      </c>
      <c r="F573" s="7" t="s">
        <v>98</v>
      </c>
    </row>
    <row r="574" spans="1:22">
      <c r="A574" t="s">
        <v>4</v>
      </c>
      <c r="B574" s="4" t="s">
        <v>5</v>
      </c>
      <c r="C574" s="4" t="s">
        <v>10</v>
      </c>
    </row>
    <row r="575" spans="1:22">
      <c r="A575" t="n">
        <v>5265</v>
      </c>
      <c r="B575" s="25" t="n">
        <v>16</v>
      </c>
      <c r="C575" s="7" t="n">
        <v>0</v>
      </c>
    </row>
    <row r="576" spans="1:22">
      <c r="A576" t="s">
        <v>4</v>
      </c>
      <c r="B576" s="4" t="s">
        <v>5</v>
      </c>
      <c r="C576" s="4" t="s">
        <v>10</v>
      </c>
      <c r="D576" s="4" t="s">
        <v>13</v>
      </c>
      <c r="E576" s="4" t="s">
        <v>13</v>
      </c>
      <c r="F576" s="4" t="s">
        <v>6</v>
      </c>
    </row>
    <row r="577" spans="1:6">
      <c r="A577" t="n">
        <v>5268</v>
      </c>
      <c r="B577" s="22" t="n">
        <v>20</v>
      </c>
      <c r="C577" s="7" t="n">
        <v>5</v>
      </c>
      <c r="D577" s="7" t="n">
        <v>3</v>
      </c>
      <c r="E577" s="7" t="n">
        <v>10</v>
      </c>
      <c r="F577" s="7" t="s">
        <v>98</v>
      </c>
    </row>
    <row r="578" spans="1:6">
      <c r="A578" t="s">
        <v>4</v>
      </c>
      <c r="B578" s="4" t="s">
        <v>5</v>
      </c>
      <c r="C578" s="4" t="s">
        <v>10</v>
      </c>
    </row>
    <row r="579" spans="1:6">
      <c r="A579" t="n">
        <v>5286</v>
      </c>
      <c r="B579" s="25" t="n">
        <v>16</v>
      </c>
      <c r="C579" s="7" t="n">
        <v>0</v>
      </c>
    </row>
    <row r="580" spans="1:6">
      <c r="A580" t="s">
        <v>4</v>
      </c>
      <c r="B580" s="4" t="s">
        <v>5</v>
      </c>
      <c r="C580" s="4" t="s">
        <v>10</v>
      </c>
      <c r="D580" s="4" t="s">
        <v>13</v>
      </c>
      <c r="E580" s="4" t="s">
        <v>13</v>
      </c>
      <c r="F580" s="4" t="s">
        <v>6</v>
      </c>
    </row>
    <row r="581" spans="1:6">
      <c r="A581" t="n">
        <v>5289</v>
      </c>
      <c r="B581" s="22" t="n">
        <v>20</v>
      </c>
      <c r="C581" s="7" t="n">
        <v>1660</v>
      </c>
      <c r="D581" s="7" t="n">
        <v>3</v>
      </c>
      <c r="E581" s="7" t="n">
        <v>10</v>
      </c>
      <c r="F581" s="7" t="s">
        <v>98</v>
      </c>
    </row>
    <row r="582" spans="1:6">
      <c r="A582" t="s">
        <v>4</v>
      </c>
      <c r="B582" s="4" t="s">
        <v>5</v>
      </c>
      <c r="C582" s="4" t="s">
        <v>10</v>
      </c>
    </row>
    <row r="583" spans="1:6">
      <c r="A583" t="n">
        <v>5307</v>
      </c>
      <c r="B583" s="25" t="n">
        <v>16</v>
      </c>
      <c r="C583" s="7" t="n">
        <v>0</v>
      </c>
    </row>
    <row r="584" spans="1:6">
      <c r="A584" t="s">
        <v>4</v>
      </c>
      <c r="B584" s="4" t="s">
        <v>5</v>
      </c>
      <c r="C584" s="4" t="s">
        <v>10</v>
      </c>
      <c r="D584" s="4" t="s">
        <v>13</v>
      </c>
      <c r="E584" s="4" t="s">
        <v>13</v>
      </c>
      <c r="F584" s="4" t="s">
        <v>6</v>
      </c>
    </row>
    <row r="585" spans="1:6">
      <c r="A585" t="n">
        <v>5310</v>
      </c>
      <c r="B585" s="22" t="n">
        <v>20</v>
      </c>
      <c r="C585" s="7" t="n">
        <v>1661</v>
      </c>
      <c r="D585" s="7" t="n">
        <v>3</v>
      </c>
      <c r="E585" s="7" t="n">
        <v>10</v>
      </c>
      <c r="F585" s="7" t="s">
        <v>98</v>
      </c>
    </row>
    <row r="586" spans="1:6">
      <c r="A586" t="s">
        <v>4</v>
      </c>
      <c r="B586" s="4" t="s">
        <v>5</v>
      </c>
      <c r="C586" s="4" t="s">
        <v>10</v>
      </c>
    </row>
    <row r="587" spans="1:6">
      <c r="A587" t="n">
        <v>5328</v>
      </c>
      <c r="B587" s="25" t="n">
        <v>16</v>
      </c>
      <c r="C587" s="7" t="n">
        <v>0</v>
      </c>
    </row>
    <row r="588" spans="1:6">
      <c r="A588" t="s">
        <v>4</v>
      </c>
      <c r="B588" s="4" t="s">
        <v>5</v>
      </c>
      <c r="C588" s="4" t="s">
        <v>10</v>
      </c>
      <c r="D588" s="4" t="s">
        <v>9</v>
      </c>
    </row>
    <row r="589" spans="1:6">
      <c r="A589" t="n">
        <v>5331</v>
      </c>
      <c r="B589" s="49" t="n">
        <v>43</v>
      </c>
      <c r="C589" s="7" t="n">
        <v>3</v>
      </c>
      <c r="D589" s="7" t="n">
        <v>16</v>
      </c>
    </row>
    <row r="590" spans="1:6">
      <c r="A590" t="s">
        <v>4</v>
      </c>
      <c r="B590" s="4" t="s">
        <v>5</v>
      </c>
      <c r="C590" s="4" t="s">
        <v>10</v>
      </c>
      <c r="D590" s="4" t="s">
        <v>9</v>
      </c>
    </row>
    <row r="591" spans="1:6">
      <c r="A591" t="n">
        <v>5338</v>
      </c>
      <c r="B591" s="49" t="n">
        <v>43</v>
      </c>
      <c r="C591" s="7" t="n">
        <v>5</v>
      </c>
      <c r="D591" s="7" t="n">
        <v>16</v>
      </c>
    </row>
    <row r="592" spans="1:6">
      <c r="A592" t="s">
        <v>4</v>
      </c>
      <c r="B592" s="4" t="s">
        <v>5</v>
      </c>
      <c r="C592" s="4" t="s">
        <v>10</v>
      </c>
      <c r="D592" s="4" t="s">
        <v>23</v>
      </c>
      <c r="E592" s="4" t="s">
        <v>23</v>
      </c>
      <c r="F592" s="4" t="s">
        <v>23</v>
      </c>
      <c r="G592" s="4" t="s">
        <v>23</v>
      </c>
    </row>
    <row r="593" spans="1:7">
      <c r="A593" t="n">
        <v>5345</v>
      </c>
      <c r="B593" s="50" t="n">
        <v>46</v>
      </c>
      <c r="C593" s="7" t="n">
        <v>0</v>
      </c>
      <c r="D593" s="7" t="n">
        <v>-0.0399999991059303</v>
      </c>
      <c r="E593" s="7" t="n">
        <v>0.5</v>
      </c>
      <c r="F593" s="7" t="n">
        <v>14.5</v>
      </c>
      <c r="G593" s="7" t="n">
        <v>180</v>
      </c>
    </row>
    <row r="594" spans="1:7">
      <c r="A594" t="s">
        <v>4</v>
      </c>
      <c r="B594" s="4" t="s">
        <v>5</v>
      </c>
      <c r="C594" s="4" t="s">
        <v>10</v>
      </c>
      <c r="D594" s="4" t="s">
        <v>23</v>
      </c>
      <c r="E594" s="4" t="s">
        <v>23</v>
      </c>
      <c r="F594" s="4" t="s">
        <v>23</v>
      </c>
      <c r="G594" s="4" t="s">
        <v>23</v>
      </c>
    </row>
    <row r="595" spans="1:7">
      <c r="A595" t="n">
        <v>5364</v>
      </c>
      <c r="B595" s="50" t="n">
        <v>46</v>
      </c>
      <c r="C595" s="7" t="n">
        <v>61489</v>
      </c>
      <c r="D595" s="7" t="n">
        <v>1.32000005245209</v>
      </c>
      <c r="E595" s="7" t="n">
        <v>0.5</v>
      </c>
      <c r="F595" s="7" t="n">
        <v>17</v>
      </c>
      <c r="G595" s="7" t="n">
        <v>180</v>
      </c>
    </row>
    <row r="596" spans="1:7">
      <c r="A596" t="s">
        <v>4</v>
      </c>
      <c r="B596" s="4" t="s">
        <v>5</v>
      </c>
      <c r="C596" s="4" t="s">
        <v>10</v>
      </c>
      <c r="D596" s="4" t="s">
        <v>23</v>
      </c>
      <c r="E596" s="4" t="s">
        <v>23</v>
      </c>
      <c r="F596" s="4" t="s">
        <v>23</v>
      </c>
      <c r="G596" s="4" t="s">
        <v>23</v>
      </c>
    </row>
    <row r="597" spans="1:7">
      <c r="A597" t="n">
        <v>5383</v>
      </c>
      <c r="B597" s="50" t="n">
        <v>46</v>
      </c>
      <c r="C597" s="7" t="n">
        <v>61490</v>
      </c>
      <c r="D597" s="7" t="n">
        <v>-1.4099999666214</v>
      </c>
      <c r="E597" s="7" t="n">
        <v>0.5</v>
      </c>
      <c r="F597" s="7" t="n">
        <v>16.4300003051758</v>
      </c>
      <c r="G597" s="7" t="n">
        <v>180</v>
      </c>
    </row>
    <row r="598" spans="1:7">
      <c r="A598" t="s">
        <v>4</v>
      </c>
      <c r="B598" s="4" t="s">
        <v>5</v>
      </c>
      <c r="C598" s="4" t="s">
        <v>10</v>
      </c>
      <c r="D598" s="4" t="s">
        <v>23</v>
      </c>
      <c r="E598" s="4" t="s">
        <v>23</v>
      </c>
      <c r="F598" s="4" t="s">
        <v>23</v>
      </c>
      <c r="G598" s="4" t="s">
        <v>23</v>
      </c>
    </row>
    <row r="599" spans="1:7">
      <c r="A599" t="n">
        <v>5402</v>
      </c>
      <c r="B599" s="50" t="n">
        <v>46</v>
      </c>
      <c r="C599" s="7" t="n">
        <v>61488</v>
      </c>
      <c r="D599" s="7" t="n">
        <v>-0.300000011920929</v>
      </c>
      <c r="E599" s="7" t="n">
        <v>0.5</v>
      </c>
      <c r="F599" s="7" t="n">
        <v>19</v>
      </c>
      <c r="G599" s="7" t="n">
        <v>180</v>
      </c>
    </row>
    <row r="600" spans="1:7">
      <c r="A600" t="s">
        <v>4</v>
      </c>
      <c r="B600" s="4" t="s">
        <v>5</v>
      </c>
      <c r="C600" s="4" t="s">
        <v>10</v>
      </c>
      <c r="D600" s="4" t="s">
        <v>23</v>
      </c>
      <c r="E600" s="4" t="s">
        <v>23</v>
      </c>
      <c r="F600" s="4" t="s">
        <v>23</v>
      </c>
      <c r="G600" s="4" t="s">
        <v>23</v>
      </c>
    </row>
    <row r="601" spans="1:7">
      <c r="A601" t="n">
        <v>5421</v>
      </c>
      <c r="B601" s="50" t="n">
        <v>46</v>
      </c>
      <c r="C601" s="7" t="n">
        <v>7032</v>
      </c>
      <c r="D601" s="7" t="n">
        <v>0.990000009536743</v>
      </c>
      <c r="E601" s="7" t="n">
        <v>0.5</v>
      </c>
      <c r="F601" s="7" t="n">
        <v>13.2200002670288</v>
      </c>
      <c r="G601" s="7" t="n">
        <v>180</v>
      </c>
    </row>
    <row r="602" spans="1:7">
      <c r="A602" t="s">
        <v>4</v>
      </c>
      <c r="B602" s="4" t="s">
        <v>5</v>
      </c>
      <c r="C602" s="4" t="s">
        <v>10</v>
      </c>
      <c r="D602" s="4" t="s">
        <v>23</v>
      </c>
      <c r="E602" s="4" t="s">
        <v>23</v>
      </c>
      <c r="F602" s="4" t="s">
        <v>23</v>
      </c>
      <c r="G602" s="4" t="s">
        <v>23</v>
      </c>
    </row>
    <row r="603" spans="1:7">
      <c r="A603" t="n">
        <v>5440</v>
      </c>
      <c r="B603" s="50" t="n">
        <v>46</v>
      </c>
      <c r="C603" s="7" t="n">
        <v>3</v>
      </c>
      <c r="D603" s="7" t="n">
        <v>0</v>
      </c>
      <c r="E603" s="7" t="n">
        <v>0.25</v>
      </c>
      <c r="F603" s="7" t="n">
        <v>-6.42999982833862</v>
      </c>
      <c r="G603" s="7" t="n">
        <v>180</v>
      </c>
    </row>
    <row r="604" spans="1:7">
      <c r="A604" t="s">
        <v>4</v>
      </c>
      <c r="B604" s="4" t="s">
        <v>5</v>
      </c>
      <c r="C604" s="4" t="s">
        <v>10</v>
      </c>
      <c r="D604" s="4" t="s">
        <v>23</v>
      </c>
      <c r="E604" s="4" t="s">
        <v>23</v>
      </c>
      <c r="F604" s="4" t="s">
        <v>23</v>
      </c>
      <c r="G604" s="4" t="s">
        <v>23</v>
      </c>
    </row>
    <row r="605" spans="1:7">
      <c r="A605" t="n">
        <v>5459</v>
      </c>
      <c r="B605" s="50" t="n">
        <v>46</v>
      </c>
      <c r="C605" s="7" t="n">
        <v>5</v>
      </c>
      <c r="D605" s="7" t="n">
        <v>0.920000016689301</v>
      </c>
      <c r="E605" s="7" t="n">
        <v>0.25</v>
      </c>
      <c r="F605" s="7" t="n">
        <v>-4.82999992370605</v>
      </c>
      <c r="G605" s="7" t="n">
        <v>185.699996948242</v>
      </c>
    </row>
    <row r="606" spans="1:7">
      <c r="A606" t="s">
        <v>4</v>
      </c>
      <c r="B606" s="4" t="s">
        <v>5</v>
      </c>
      <c r="C606" s="4" t="s">
        <v>10</v>
      </c>
      <c r="D606" s="4" t="s">
        <v>23</v>
      </c>
      <c r="E606" s="4" t="s">
        <v>23</v>
      </c>
      <c r="F606" s="4" t="s">
        <v>23</v>
      </c>
      <c r="G606" s="4" t="s">
        <v>23</v>
      </c>
    </row>
    <row r="607" spans="1:7">
      <c r="A607" t="n">
        <v>5478</v>
      </c>
      <c r="B607" s="50" t="n">
        <v>46</v>
      </c>
      <c r="C607" s="7" t="n">
        <v>1660</v>
      </c>
      <c r="D607" s="7" t="n">
        <v>0</v>
      </c>
      <c r="E607" s="7" t="n">
        <v>0.25</v>
      </c>
      <c r="F607" s="7" t="n">
        <v>-17.5</v>
      </c>
      <c r="G607" s="7" t="n">
        <v>0</v>
      </c>
    </row>
    <row r="608" spans="1:7">
      <c r="A608" t="s">
        <v>4</v>
      </c>
      <c r="B608" s="4" t="s">
        <v>5</v>
      </c>
      <c r="C608" s="4" t="s">
        <v>10</v>
      </c>
      <c r="D608" s="4" t="s">
        <v>23</v>
      </c>
      <c r="E608" s="4" t="s">
        <v>23</v>
      </c>
      <c r="F608" s="4" t="s">
        <v>23</v>
      </c>
      <c r="G608" s="4" t="s">
        <v>23</v>
      </c>
    </row>
    <row r="609" spans="1:7">
      <c r="A609" t="n">
        <v>5497</v>
      </c>
      <c r="B609" s="50" t="n">
        <v>46</v>
      </c>
      <c r="C609" s="7" t="n">
        <v>1661</v>
      </c>
      <c r="D609" s="7" t="n">
        <v>0</v>
      </c>
      <c r="E609" s="7" t="n">
        <v>0.25</v>
      </c>
      <c r="F609" s="7" t="n">
        <v>-16.5</v>
      </c>
      <c r="G609" s="7" t="n">
        <v>0</v>
      </c>
    </row>
    <row r="610" spans="1:7">
      <c r="A610" t="s">
        <v>4</v>
      </c>
      <c r="B610" s="4" t="s">
        <v>5</v>
      </c>
      <c r="C610" s="4" t="s">
        <v>10</v>
      </c>
      <c r="D610" s="4" t="s">
        <v>9</v>
      </c>
    </row>
    <row r="611" spans="1:7">
      <c r="A611" t="n">
        <v>5516</v>
      </c>
      <c r="B611" s="49" t="n">
        <v>43</v>
      </c>
      <c r="C611" s="7" t="n">
        <v>1661</v>
      </c>
      <c r="D611" s="7" t="n">
        <v>1</v>
      </c>
    </row>
    <row r="612" spans="1:7">
      <c r="A612" t="s">
        <v>4</v>
      </c>
      <c r="B612" s="4" t="s">
        <v>5</v>
      </c>
      <c r="C612" s="4" t="s">
        <v>6</v>
      </c>
      <c r="D612" s="4" t="s">
        <v>6</v>
      </c>
    </row>
    <row r="613" spans="1:7">
      <c r="A613" t="n">
        <v>5523</v>
      </c>
      <c r="B613" s="26" t="n">
        <v>70</v>
      </c>
      <c r="C613" s="7" t="s">
        <v>99</v>
      </c>
      <c r="D613" s="7" t="s">
        <v>100</v>
      </c>
    </row>
    <row r="614" spans="1:7">
      <c r="A614" t="s">
        <v>4</v>
      </c>
      <c r="B614" s="4" t="s">
        <v>5</v>
      </c>
      <c r="C614" s="4" t="s">
        <v>13</v>
      </c>
      <c r="D614" s="4" t="s">
        <v>6</v>
      </c>
      <c r="E614" s="4" t="s">
        <v>10</v>
      </c>
    </row>
    <row r="615" spans="1:7">
      <c r="A615" t="n">
        <v>5539</v>
      </c>
      <c r="B615" s="20" t="n">
        <v>94</v>
      </c>
      <c r="C615" s="7" t="n">
        <v>1</v>
      </c>
      <c r="D615" s="7" t="s">
        <v>39</v>
      </c>
      <c r="E615" s="7" t="n">
        <v>1</v>
      </c>
    </row>
    <row r="616" spans="1:7">
      <c r="A616" t="s">
        <v>4</v>
      </c>
      <c r="B616" s="4" t="s">
        <v>5</v>
      </c>
      <c r="C616" s="4" t="s">
        <v>13</v>
      </c>
      <c r="D616" s="4" t="s">
        <v>6</v>
      </c>
      <c r="E616" s="4" t="s">
        <v>10</v>
      </c>
    </row>
    <row r="617" spans="1:7">
      <c r="A617" t="n">
        <v>5556</v>
      </c>
      <c r="B617" s="20" t="n">
        <v>94</v>
      </c>
      <c r="C617" s="7" t="n">
        <v>1</v>
      </c>
      <c r="D617" s="7" t="s">
        <v>39</v>
      </c>
      <c r="E617" s="7" t="n">
        <v>2</v>
      </c>
    </row>
    <row r="618" spans="1:7">
      <c r="A618" t="s">
        <v>4</v>
      </c>
      <c r="B618" s="4" t="s">
        <v>5</v>
      </c>
      <c r="C618" s="4" t="s">
        <v>13</v>
      </c>
      <c r="D618" s="4" t="s">
        <v>6</v>
      </c>
      <c r="E618" s="4" t="s">
        <v>10</v>
      </c>
    </row>
    <row r="619" spans="1:7">
      <c r="A619" t="n">
        <v>5573</v>
      </c>
      <c r="B619" s="20" t="n">
        <v>94</v>
      </c>
      <c r="C619" s="7" t="n">
        <v>0</v>
      </c>
      <c r="D619" s="7" t="s">
        <v>39</v>
      </c>
      <c r="E619" s="7" t="n">
        <v>4</v>
      </c>
    </row>
    <row r="620" spans="1:7">
      <c r="A620" t="s">
        <v>4</v>
      </c>
      <c r="B620" s="4" t="s">
        <v>5</v>
      </c>
      <c r="C620" s="4" t="s">
        <v>13</v>
      </c>
      <c r="D620" s="4" t="s">
        <v>10</v>
      </c>
      <c r="E620" s="4" t="s">
        <v>13</v>
      </c>
      <c r="F620" s="4" t="s">
        <v>6</v>
      </c>
      <c r="G620" s="4" t="s">
        <v>6</v>
      </c>
      <c r="H620" s="4" t="s">
        <v>6</v>
      </c>
      <c r="I620" s="4" t="s">
        <v>6</v>
      </c>
      <c r="J620" s="4" t="s">
        <v>6</v>
      </c>
      <c r="K620" s="4" t="s">
        <v>6</v>
      </c>
      <c r="L620" s="4" t="s">
        <v>6</v>
      </c>
      <c r="M620" s="4" t="s">
        <v>6</v>
      </c>
      <c r="N620" s="4" t="s">
        <v>6</v>
      </c>
      <c r="O620" s="4" t="s">
        <v>6</v>
      </c>
      <c r="P620" s="4" t="s">
        <v>6</v>
      </c>
      <c r="Q620" s="4" t="s">
        <v>6</v>
      </c>
      <c r="R620" s="4" t="s">
        <v>6</v>
      </c>
      <c r="S620" s="4" t="s">
        <v>6</v>
      </c>
      <c r="T620" s="4" t="s">
        <v>6</v>
      </c>
      <c r="U620" s="4" t="s">
        <v>6</v>
      </c>
    </row>
    <row r="621" spans="1:7">
      <c r="A621" t="n">
        <v>5590</v>
      </c>
      <c r="B621" s="51" t="n">
        <v>36</v>
      </c>
      <c r="C621" s="7" t="n">
        <v>8</v>
      </c>
      <c r="D621" s="7" t="n">
        <v>0</v>
      </c>
      <c r="E621" s="7" t="n">
        <v>0</v>
      </c>
      <c r="F621" s="7" t="s">
        <v>101</v>
      </c>
      <c r="G621" s="7" t="s">
        <v>102</v>
      </c>
      <c r="H621" s="7" t="s">
        <v>19</v>
      </c>
      <c r="I621" s="7" t="s">
        <v>19</v>
      </c>
      <c r="J621" s="7" t="s">
        <v>19</v>
      </c>
      <c r="K621" s="7" t="s">
        <v>19</v>
      </c>
      <c r="L621" s="7" t="s">
        <v>19</v>
      </c>
      <c r="M621" s="7" t="s">
        <v>19</v>
      </c>
      <c r="N621" s="7" t="s">
        <v>19</v>
      </c>
      <c r="O621" s="7" t="s">
        <v>19</v>
      </c>
      <c r="P621" s="7" t="s">
        <v>19</v>
      </c>
      <c r="Q621" s="7" t="s">
        <v>19</v>
      </c>
      <c r="R621" s="7" t="s">
        <v>19</v>
      </c>
      <c r="S621" s="7" t="s">
        <v>19</v>
      </c>
      <c r="T621" s="7" t="s">
        <v>19</v>
      </c>
      <c r="U621" s="7" t="s">
        <v>19</v>
      </c>
    </row>
    <row r="622" spans="1:7">
      <c r="A622" t="s">
        <v>4</v>
      </c>
      <c r="B622" s="4" t="s">
        <v>5</v>
      </c>
      <c r="C622" s="4" t="s">
        <v>13</v>
      </c>
      <c r="D622" s="4" t="s">
        <v>10</v>
      </c>
      <c r="E622" s="4" t="s">
        <v>13</v>
      </c>
      <c r="F622" s="4" t="s">
        <v>6</v>
      </c>
      <c r="G622" s="4" t="s">
        <v>6</v>
      </c>
      <c r="H622" s="4" t="s">
        <v>6</v>
      </c>
      <c r="I622" s="4" t="s">
        <v>6</v>
      </c>
      <c r="J622" s="4" t="s">
        <v>6</v>
      </c>
      <c r="K622" s="4" t="s">
        <v>6</v>
      </c>
      <c r="L622" s="4" t="s">
        <v>6</v>
      </c>
      <c r="M622" s="4" t="s">
        <v>6</v>
      </c>
      <c r="N622" s="4" t="s">
        <v>6</v>
      </c>
      <c r="O622" s="4" t="s">
        <v>6</v>
      </c>
      <c r="P622" s="4" t="s">
        <v>6</v>
      </c>
      <c r="Q622" s="4" t="s">
        <v>6</v>
      </c>
      <c r="R622" s="4" t="s">
        <v>6</v>
      </c>
      <c r="S622" s="4" t="s">
        <v>6</v>
      </c>
      <c r="T622" s="4" t="s">
        <v>6</v>
      </c>
      <c r="U622" s="4" t="s">
        <v>6</v>
      </c>
    </row>
    <row r="623" spans="1:7">
      <c r="A623" t="n">
        <v>5632</v>
      </c>
      <c r="B623" s="51" t="n">
        <v>36</v>
      </c>
      <c r="C623" s="7" t="n">
        <v>8</v>
      </c>
      <c r="D623" s="7" t="n">
        <v>61489</v>
      </c>
      <c r="E623" s="7" t="n">
        <v>0</v>
      </c>
      <c r="F623" s="7" t="s">
        <v>101</v>
      </c>
      <c r="G623" s="7" t="s">
        <v>102</v>
      </c>
      <c r="H623" s="7" t="s">
        <v>19</v>
      </c>
      <c r="I623" s="7" t="s">
        <v>19</v>
      </c>
      <c r="J623" s="7" t="s">
        <v>19</v>
      </c>
      <c r="K623" s="7" t="s">
        <v>19</v>
      </c>
      <c r="L623" s="7" t="s">
        <v>19</v>
      </c>
      <c r="M623" s="7" t="s">
        <v>19</v>
      </c>
      <c r="N623" s="7" t="s">
        <v>19</v>
      </c>
      <c r="O623" s="7" t="s">
        <v>19</v>
      </c>
      <c r="P623" s="7" t="s">
        <v>19</v>
      </c>
      <c r="Q623" s="7" t="s">
        <v>19</v>
      </c>
      <c r="R623" s="7" t="s">
        <v>19</v>
      </c>
      <c r="S623" s="7" t="s">
        <v>19</v>
      </c>
      <c r="T623" s="7" t="s">
        <v>19</v>
      </c>
      <c r="U623" s="7" t="s">
        <v>19</v>
      </c>
    </row>
    <row r="624" spans="1:7">
      <c r="A624" t="s">
        <v>4</v>
      </c>
      <c r="B624" s="4" t="s">
        <v>5</v>
      </c>
      <c r="C624" s="4" t="s">
        <v>13</v>
      </c>
      <c r="D624" s="4" t="s">
        <v>10</v>
      </c>
      <c r="E624" s="4" t="s">
        <v>13</v>
      </c>
      <c r="F624" s="4" t="s">
        <v>6</v>
      </c>
      <c r="G624" s="4" t="s">
        <v>6</v>
      </c>
      <c r="H624" s="4" t="s">
        <v>6</v>
      </c>
      <c r="I624" s="4" t="s">
        <v>6</v>
      </c>
      <c r="J624" s="4" t="s">
        <v>6</v>
      </c>
      <c r="K624" s="4" t="s">
        <v>6</v>
      </c>
      <c r="L624" s="4" t="s">
        <v>6</v>
      </c>
      <c r="M624" s="4" t="s">
        <v>6</v>
      </c>
      <c r="N624" s="4" t="s">
        <v>6</v>
      </c>
      <c r="O624" s="4" t="s">
        <v>6</v>
      </c>
      <c r="P624" s="4" t="s">
        <v>6</v>
      </c>
      <c r="Q624" s="4" t="s">
        <v>6</v>
      </c>
      <c r="R624" s="4" t="s">
        <v>6</v>
      </c>
      <c r="S624" s="4" t="s">
        <v>6</v>
      </c>
      <c r="T624" s="4" t="s">
        <v>6</v>
      </c>
      <c r="U624" s="4" t="s">
        <v>6</v>
      </c>
    </row>
    <row r="625" spans="1:21">
      <c r="A625" t="n">
        <v>5674</v>
      </c>
      <c r="B625" s="51" t="n">
        <v>36</v>
      </c>
      <c r="C625" s="7" t="n">
        <v>8</v>
      </c>
      <c r="D625" s="7" t="n">
        <v>61490</v>
      </c>
      <c r="E625" s="7" t="n">
        <v>0</v>
      </c>
      <c r="F625" s="7" t="s">
        <v>101</v>
      </c>
      <c r="G625" s="7" t="s">
        <v>102</v>
      </c>
      <c r="H625" s="7" t="s">
        <v>19</v>
      </c>
      <c r="I625" s="7" t="s">
        <v>19</v>
      </c>
      <c r="J625" s="7" t="s">
        <v>19</v>
      </c>
      <c r="K625" s="7" t="s">
        <v>19</v>
      </c>
      <c r="L625" s="7" t="s">
        <v>19</v>
      </c>
      <c r="M625" s="7" t="s">
        <v>19</v>
      </c>
      <c r="N625" s="7" t="s">
        <v>19</v>
      </c>
      <c r="O625" s="7" t="s">
        <v>19</v>
      </c>
      <c r="P625" s="7" t="s">
        <v>19</v>
      </c>
      <c r="Q625" s="7" t="s">
        <v>19</v>
      </c>
      <c r="R625" s="7" t="s">
        <v>19</v>
      </c>
      <c r="S625" s="7" t="s">
        <v>19</v>
      </c>
      <c r="T625" s="7" t="s">
        <v>19</v>
      </c>
      <c r="U625" s="7" t="s">
        <v>19</v>
      </c>
    </row>
    <row r="626" spans="1:21">
      <c r="A626" t="s">
        <v>4</v>
      </c>
      <c r="B626" s="4" t="s">
        <v>5</v>
      </c>
      <c r="C626" s="4" t="s">
        <v>13</v>
      </c>
      <c r="D626" s="4" t="s">
        <v>10</v>
      </c>
      <c r="E626" s="4" t="s">
        <v>13</v>
      </c>
      <c r="F626" s="4" t="s">
        <v>6</v>
      </c>
      <c r="G626" s="4" t="s">
        <v>6</v>
      </c>
      <c r="H626" s="4" t="s">
        <v>6</v>
      </c>
      <c r="I626" s="4" t="s">
        <v>6</v>
      </c>
      <c r="J626" s="4" t="s">
        <v>6</v>
      </c>
      <c r="K626" s="4" t="s">
        <v>6</v>
      </c>
      <c r="L626" s="4" t="s">
        <v>6</v>
      </c>
      <c r="M626" s="4" t="s">
        <v>6</v>
      </c>
      <c r="N626" s="4" t="s">
        <v>6</v>
      </c>
      <c r="O626" s="4" t="s">
        <v>6</v>
      </c>
      <c r="P626" s="4" t="s">
        <v>6</v>
      </c>
      <c r="Q626" s="4" t="s">
        <v>6</v>
      </c>
      <c r="R626" s="4" t="s">
        <v>6</v>
      </c>
      <c r="S626" s="4" t="s">
        <v>6</v>
      </c>
      <c r="T626" s="4" t="s">
        <v>6</v>
      </c>
      <c r="U626" s="4" t="s">
        <v>6</v>
      </c>
    </row>
    <row r="627" spans="1:21">
      <c r="A627" t="n">
        <v>5716</v>
      </c>
      <c r="B627" s="51" t="n">
        <v>36</v>
      </c>
      <c r="C627" s="7" t="n">
        <v>8</v>
      </c>
      <c r="D627" s="7" t="n">
        <v>61488</v>
      </c>
      <c r="E627" s="7" t="n">
        <v>0</v>
      </c>
      <c r="F627" s="7" t="s">
        <v>101</v>
      </c>
      <c r="G627" s="7" t="s">
        <v>102</v>
      </c>
      <c r="H627" s="7" t="s">
        <v>19</v>
      </c>
      <c r="I627" s="7" t="s">
        <v>19</v>
      </c>
      <c r="J627" s="7" t="s">
        <v>19</v>
      </c>
      <c r="K627" s="7" t="s">
        <v>19</v>
      </c>
      <c r="L627" s="7" t="s">
        <v>19</v>
      </c>
      <c r="M627" s="7" t="s">
        <v>19</v>
      </c>
      <c r="N627" s="7" t="s">
        <v>19</v>
      </c>
      <c r="O627" s="7" t="s">
        <v>19</v>
      </c>
      <c r="P627" s="7" t="s">
        <v>19</v>
      </c>
      <c r="Q627" s="7" t="s">
        <v>19</v>
      </c>
      <c r="R627" s="7" t="s">
        <v>19</v>
      </c>
      <c r="S627" s="7" t="s">
        <v>19</v>
      </c>
      <c r="T627" s="7" t="s">
        <v>19</v>
      </c>
      <c r="U627" s="7" t="s">
        <v>19</v>
      </c>
    </row>
    <row r="628" spans="1:21">
      <c r="A628" t="s">
        <v>4</v>
      </c>
      <c r="B628" s="4" t="s">
        <v>5</v>
      </c>
      <c r="C628" s="4" t="s">
        <v>13</v>
      </c>
      <c r="D628" s="4" t="s">
        <v>10</v>
      </c>
      <c r="E628" s="4" t="s">
        <v>13</v>
      </c>
      <c r="F628" s="4" t="s">
        <v>6</v>
      </c>
      <c r="G628" s="4" t="s">
        <v>6</v>
      </c>
      <c r="H628" s="4" t="s">
        <v>6</v>
      </c>
      <c r="I628" s="4" t="s">
        <v>6</v>
      </c>
      <c r="J628" s="4" t="s">
        <v>6</v>
      </c>
      <c r="K628" s="4" t="s">
        <v>6</v>
      </c>
      <c r="L628" s="4" t="s">
        <v>6</v>
      </c>
      <c r="M628" s="4" t="s">
        <v>6</v>
      </c>
      <c r="N628" s="4" t="s">
        <v>6</v>
      </c>
      <c r="O628" s="4" t="s">
        <v>6</v>
      </c>
      <c r="P628" s="4" t="s">
        <v>6</v>
      </c>
      <c r="Q628" s="4" t="s">
        <v>6</v>
      </c>
      <c r="R628" s="4" t="s">
        <v>6</v>
      </c>
      <c r="S628" s="4" t="s">
        <v>6</v>
      </c>
      <c r="T628" s="4" t="s">
        <v>6</v>
      </c>
      <c r="U628" s="4" t="s">
        <v>6</v>
      </c>
    </row>
    <row r="629" spans="1:21">
      <c r="A629" t="n">
        <v>5758</v>
      </c>
      <c r="B629" s="51" t="n">
        <v>36</v>
      </c>
      <c r="C629" s="7" t="n">
        <v>8</v>
      </c>
      <c r="D629" s="7" t="n">
        <v>3</v>
      </c>
      <c r="E629" s="7" t="n">
        <v>0</v>
      </c>
      <c r="F629" s="7" t="s">
        <v>101</v>
      </c>
      <c r="G629" s="7" t="s">
        <v>103</v>
      </c>
      <c r="H629" s="7" t="s">
        <v>104</v>
      </c>
      <c r="I629" s="7" t="s">
        <v>105</v>
      </c>
      <c r="J629" s="7" t="s">
        <v>106</v>
      </c>
      <c r="K629" s="7" t="s">
        <v>19</v>
      </c>
      <c r="L629" s="7" t="s">
        <v>19</v>
      </c>
      <c r="M629" s="7" t="s">
        <v>19</v>
      </c>
      <c r="N629" s="7" t="s">
        <v>19</v>
      </c>
      <c r="O629" s="7" t="s">
        <v>19</v>
      </c>
      <c r="P629" s="7" t="s">
        <v>19</v>
      </c>
      <c r="Q629" s="7" t="s">
        <v>19</v>
      </c>
      <c r="R629" s="7" t="s">
        <v>19</v>
      </c>
      <c r="S629" s="7" t="s">
        <v>19</v>
      </c>
      <c r="T629" s="7" t="s">
        <v>19</v>
      </c>
      <c r="U629" s="7" t="s">
        <v>19</v>
      </c>
    </row>
    <row r="630" spans="1:21">
      <c r="A630" t="s">
        <v>4</v>
      </c>
      <c r="B630" s="4" t="s">
        <v>5</v>
      </c>
      <c r="C630" s="4" t="s">
        <v>13</v>
      </c>
      <c r="D630" s="4" t="s">
        <v>10</v>
      </c>
      <c r="E630" s="4" t="s">
        <v>13</v>
      </c>
      <c r="F630" s="4" t="s">
        <v>6</v>
      </c>
      <c r="G630" s="4" t="s">
        <v>6</v>
      </c>
      <c r="H630" s="4" t="s">
        <v>6</v>
      </c>
      <c r="I630" s="4" t="s">
        <v>6</v>
      </c>
      <c r="J630" s="4" t="s">
        <v>6</v>
      </c>
      <c r="K630" s="4" t="s">
        <v>6</v>
      </c>
      <c r="L630" s="4" t="s">
        <v>6</v>
      </c>
      <c r="M630" s="4" t="s">
        <v>6</v>
      </c>
      <c r="N630" s="4" t="s">
        <v>6</v>
      </c>
      <c r="O630" s="4" t="s">
        <v>6</v>
      </c>
      <c r="P630" s="4" t="s">
        <v>6</v>
      </c>
      <c r="Q630" s="4" t="s">
        <v>6</v>
      </c>
      <c r="R630" s="4" t="s">
        <v>6</v>
      </c>
      <c r="S630" s="4" t="s">
        <v>6</v>
      </c>
      <c r="T630" s="4" t="s">
        <v>6</v>
      </c>
      <c r="U630" s="4" t="s">
        <v>6</v>
      </c>
    </row>
    <row r="631" spans="1:21">
      <c r="A631" t="n">
        <v>5848</v>
      </c>
      <c r="B631" s="51" t="n">
        <v>36</v>
      </c>
      <c r="C631" s="7" t="n">
        <v>8</v>
      </c>
      <c r="D631" s="7" t="n">
        <v>5</v>
      </c>
      <c r="E631" s="7" t="n">
        <v>0</v>
      </c>
      <c r="F631" s="7" t="s">
        <v>101</v>
      </c>
      <c r="G631" s="7" t="s">
        <v>107</v>
      </c>
      <c r="H631" s="7" t="s">
        <v>108</v>
      </c>
      <c r="I631" s="7" t="s">
        <v>19</v>
      </c>
      <c r="J631" s="7" t="s">
        <v>19</v>
      </c>
      <c r="K631" s="7" t="s">
        <v>19</v>
      </c>
      <c r="L631" s="7" t="s">
        <v>19</v>
      </c>
      <c r="M631" s="7" t="s">
        <v>19</v>
      </c>
      <c r="N631" s="7" t="s">
        <v>19</v>
      </c>
      <c r="O631" s="7" t="s">
        <v>19</v>
      </c>
      <c r="P631" s="7" t="s">
        <v>19</v>
      </c>
      <c r="Q631" s="7" t="s">
        <v>19</v>
      </c>
      <c r="R631" s="7" t="s">
        <v>19</v>
      </c>
      <c r="S631" s="7" t="s">
        <v>19</v>
      </c>
      <c r="T631" s="7" t="s">
        <v>19</v>
      </c>
      <c r="U631" s="7" t="s">
        <v>19</v>
      </c>
    </row>
    <row r="632" spans="1:21">
      <c r="A632" t="s">
        <v>4</v>
      </c>
      <c r="B632" s="4" t="s">
        <v>5</v>
      </c>
      <c r="C632" s="4" t="s">
        <v>13</v>
      </c>
      <c r="D632" s="4" t="s">
        <v>10</v>
      </c>
      <c r="E632" s="4" t="s">
        <v>13</v>
      </c>
      <c r="F632" s="4" t="s">
        <v>6</v>
      </c>
      <c r="G632" s="4" t="s">
        <v>6</v>
      </c>
      <c r="H632" s="4" t="s">
        <v>6</v>
      </c>
      <c r="I632" s="4" t="s">
        <v>6</v>
      </c>
      <c r="J632" s="4" t="s">
        <v>6</v>
      </c>
      <c r="K632" s="4" t="s">
        <v>6</v>
      </c>
      <c r="L632" s="4" t="s">
        <v>6</v>
      </c>
      <c r="M632" s="4" t="s">
        <v>6</v>
      </c>
      <c r="N632" s="4" t="s">
        <v>6</v>
      </c>
      <c r="O632" s="4" t="s">
        <v>6</v>
      </c>
      <c r="P632" s="4" t="s">
        <v>6</v>
      </c>
      <c r="Q632" s="4" t="s">
        <v>6</v>
      </c>
      <c r="R632" s="4" t="s">
        <v>6</v>
      </c>
      <c r="S632" s="4" t="s">
        <v>6</v>
      </c>
      <c r="T632" s="4" t="s">
        <v>6</v>
      </c>
      <c r="U632" s="4" t="s">
        <v>6</v>
      </c>
    </row>
    <row r="633" spans="1:21">
      <c r="A633" t="n">
        <v>5899</v>
      </c>
      <c r="B633" s="51" t="n">
        <v>36</v>
      </c>
      <c r="C633" s="7" t="n">
        <v>8</v>
      </c>
      <c r="D633" s="7" t="n">
        <v>7032</v>
      </c>
      <c r="E633" s="7" t="n">
        <v>0</v>
      </c>
      <c r="F633" s="7" t="s">
        <v>109</v>
      </c>
      <c r="G633" s="7" t="s">
        <v>110</v>
      </c>
      <c r="H633" s="7" t="s">
        <v>19</v>
      </c>
      <c r="I633" s="7" t="s">
        <v>19</v>
      </c>
      <c r="J633" s="7" t="s">
        <v>19</v>
      </c>
      <c r="K633" s="7" t="s">
        <v>19</v>
      </c>
      <c r="L633" s="7" t="s">
        <v>19</v>
      </c>
      <c r="M633" s="7" t="s">
        <v>19</v>
      </c>
      <c r="N633" s="7" t="s">
        <v>19</v>
      </c>
      <c r="O633" s="7" t="s">
        <v>19</v>
      </c>
      <c r="P633" s="7" t="s">
        <v>19</v>
      </c>
      <c r="Q633" s="7" t="s">
        <v>19</v>
      </c>
      <c r="R633" s="7" t="s">
        <v>19</v>
      </c>
      <c r="S633" s="7" t="s">
        <v>19</v>
      </c>
      <c r="T633" s="7" t="s">
        <v>19</v>
      </c>
      <c r="U633" s="7" t="s">
        <v>19</v>
      </c>
    </row>
    <row r="634" spans="1:21">
      <c r="A634" t="s">
        <v>4</v>
      </c>
      <c r="B634" s="4" t="s">
        <v>5</v>
      </c>
      <c r="C634" s="4" t="s">
        <v>10</v>
      </c>
      <c r="D634" s="4" t="s">
        <v>13</v>
      </c>
      <c r="E634" s="4" t="s">
        <v>6</v>
      </c>
      <c r="F634" s="4" t="s">
        <v>23</v>
      </c>
      <c r="G634" s="4" t="s">
        <v>23</v>
      </c>
      <c r="H634" s="4" t="s">
        <v>23</v>
      </c>
    </row>
    <row r="635" spans="1:21">
      <c r="A635" t="n">
        <v>5937</v>
      </c>
      <c r="B635" s="52" t="n">
        <v>48</v>
      </c>
      <c r="C635" s="7" t="n">
        <v>1660</v>
      </c>
      <c r="D635" s="7" t="n">
        <v>0</v>
      </c>
      <c r="E635" s="7" t="s">
        <v>111</v>
      </c>
      <c r="F635" s="7" t="n">
        <v>-1</v>
      </c>
      <c r="G635" s="7" t="n">
        <v>1</v>
      </c>
      <c r="H635" s="7" t="n">
        <v>0</v>
      </c>
    </row>
    <row r="636" spans="1:21">
      <c r="A636" t="s">
        <v>4</v>
      </c>
      <c r="B636" s="4" t="s">
        <v>5</v>
      </c>
      <c r="C636" s="4" t="s">
        <v>10</v>
      </c>
      <c r="D636" s="4" t="s">
        <v>13</v>
      </c>
      <c r="E636" s="4" t="s">
        <v>6</v>
      </c>
      <c r="F636" s="4" t="s">
        <v>23</v>
      </c>
      <c r="G636" s="4" t="s">
        <v>23</v>
      </c>
      <c r="H636" s="4" t="s">
        <v>23</v>
      </c>
    </row>
    <row r="637" spans="1:21">
      <c r="A637" t="n">
        <v>5963</v>
      </c>
      <c r="B637" s="52" t="n">
        <v>48</v>
      </c>
      <c r="C637" s="7" t="n">
        <v>5</v>
      </c>
      <c r="D637" s="7" t="n">
        <v>0</v>
      </c>
      <c r="E637" s="7" t="s">
        <v>101</v>
      </c>
      <c r="F637" s="7" t="n">
        <v>-1</v>
      </c>
      <c r="G637" s="7" t="n">
        <v>1</v>
      </c>
      <c r="H637" s="7" t="n">
        <v>0</v>
      </c>
    </row>
    <row r="638" spans="1:21">
      <c r="A638" t="s">
        <v>4</v>
      </c>
      <c r="B638" s="4" t="s">
        <v>5</v>
      </c>
      <c r="C638" s="4" t="s">
        <v>10</v>
      </c>
      <c r="D638" s="4" t="s">
        <v>13</v>
      </c>
      <c r="E638" s="4" t="s">
        <v>6</v>
      </c>
      <c r="F638" s="4" t="s">
        <v>23</v>
      </c>
      <c r="G638" s="4" t="s">
        <v>23</v>
      </c>
      <c r="H638" s="4" t="s">
        <v>23</v>
      </c>
    </row>
    <row r="639" spans="1:21">
      <c r="A639" t="n">
        <v>5992</v>
      </c>
      <c r="B639" s="52" t="n">
        <v>48</v>
      </c>
      <c r="C639" s="7" t="n">
        <v>3</v>
      </c>
      <c r="D639" s="7" t="n">
        <v>0</v>
      </c>
      <c r="E639" s="7" t="s">
        <v>101</v>
      </c>
      <c r="F639" s="7" t="n">
        <v>-1</v>
      </c>
      <c r="G639" s="7" t="n">
        <v>1</v>
      </c>
      <c r="H639" s="7" t="n">
        <v>0</v>
      </c>
    </row>
    <row r="640" spans="1:21">
      <c r="A640" t="s">
        <v>4</v>
      </c>
      <c r="B640" s="4" t="s">
        <v>5</v>
      </c>
      <c r="C640" s="4" t="s">
        <v>6</v>
      </c>
      <c r="D640" s="4" t="s">
        <v>10</v>
      </c>
    </row>
    <row r="641" spans="1:21">
      <c r="A641" t="n">
        <v>6021</v>
      </c>
      <c r="B641" s="53" t="n">
        <v>29</v>
      </c>
      <c r="C641" s="7" t="s">
        <v>112</v>
      </c>
      <c r="D641" s="7" t="n">
        <v>3</v>
      </c>
    </row>
    <row r="642" spans="1:21">
      <c r="A642" t="s">
        <v>4</v>
      </c>
      <c r="B642" s="4" t="s">
        <v>5</v>
      </c>
      <c r="C642" s="4" t="s">
        <v>6</v>
      </c>
      <c r="D642" s="4" t="s">
        <v>10</v>
      </c>
    </row>
    <row r="643" spans="1:21">
      <c r="A643" t="n">
        <v>6030</v>
      </c>
      <c r="B643" s="53" t="n">
        <v>29</v>
      </c>
      <c r="C643" s="7" t="s">
        <v>113</v>
      </c>
      <c r="D643" s="7" t="n">
        <v>5</v>
      </c>
    </row>
    <row r="644" spans="1:21">
      <c r="A644" t="s">
        <v>4</v>
      </c>
      <c r="B644" s="4" t="s">
        <v>5</v>
      </c>
      <c r="C644" s="4" t="s">
        <v>13</v>
      </c>
      <c r="D644" s="4" t="s">
        <v>13</v>
      </c>
      <c r="E644" s="4" t="s">
        <v>13</v>
      </c>
      <c r="F644" s="4" t="s">
        <v>13</v>
      </c>
    </row>
    <row r="645" spans="1:21">
      <c r="A645" t="n">
        <v>6038</v>
      </c>
      <c r="B645" s="38" t="n">
        <v>14</v>
      </c>
      <c r="C645" s="7" t="n">
        <v>0</v>
      </c>
      <c r="D645" s="7" t="n">
        <v>0</v>
      </c>
      <c r="E645" s="7" t="n">
        <v>32</v>
      </c>
      <c r="F645" s="7" t="n">
        <v>0</v>
      </c>
    </row>
    <row r="646" spans="1:21">
      <c r="A646" t="s">
        <v>4</v>
      </c>
      <c r="B646" s="4" t="s">
        <v>5</v>
      </c>
      <c r="C646" s="4" t="s">
        <v>13</v>
      </c>
    </row>
    <row r="647" spans="1:21">
      <c r="A647" t="n">
        <v>6043</v>
      </c>
      <c r="B647" s="54" t="n">
        <v>116</v>
      </c>
      <c r="C647" s="7" t="n">
        <v>0</v>
      </c>
    </row>
    <row r="648" spans="1:21">
      <c r="A648" t="s">
        <v>4</v>
      </c>
      <c r="B648" s="4" t="s">
        <v>5</v>
      </c>
      <c r="C648" s="4" t="s">
        <v>13</v>
      </c>
      <c r="D648" s="4" t="s">
        <v>10</v>
      </c>
    </row>
    <row r="649" spans="1:21">
      <c r="A649" t="n">
        <v>6045</v>
      </c>
      <c r="B649" s="54" t="n">
        <v>116</v>
      </c>
      <c r="C649" s="7" t="n">
        <v>2</v>
      </c>
      <c r="D649" s="7" t="n">
        <v>1</v>
      </c>
    </row>
    <row r="650" spans="1:21">
      <c r="A650" t="s">
        <v>4</v>
      </c>
      <c r="B650" s="4" t="s">
        <v>5</v>
      </c>
      <c r="C650" s="4" t="s">
        <v>13</v>
      </c>
      <c r="D650" s="4" t="s">
        <v>9</v>
      </c>
    </row>
    <row r="651" spans="1:21">
      <c r="A651" t="n">
        <v>6049</v>
      </c>
      <c r="B651" s="54" t="n">
        <v>116</v>
      </c>
      <c r="C651" s="7" t="n">
        <v>5</v>
      </c>
      <c r="D651" s="7" t="n">
        <v>1112014848</v>
      </c>
    </row>
    <row r="652" spans="1:21">
      <c r="A652" t="s">
        <v>4</v>
      </c>
      <c r="B652" s="4" t="s">
        <v>5</v>
      </c>
      <c r="C652" s="4" t="s">
        <v>13</v>
      </c>
      <c r="D652" s="4" t="s">
        <v>10</v>
      </c>
    </row>
    <row r="653" spans="1:21">
      <c r="A653" t="n">
        <v>6055</v>
      </c>
      <c r="B653" s="54" t="n">
        <v>116</v>
      </c>
      <c r="C653" s="7" t="n">
        <v>6</v>
      </c>
      <c r="D653" s="7" t="n">
        <v>1</v>
      </c>
    </row>
    <row r="654" spans="1:21">
      <c r="A654" t="s">
        <v>4</v>
      </c>
      <c r="B654" s="4" t="s">
        <v>5</v>
      </c>
      <c r="C654" s="4" t="s">
        <v>13</v>
      </c>
      <c r="D654" s="4" t="s">
        <v>13</v>
      </c>
      <c r="E654" s="4" t="s">
        <v>23</v>
      </c>
      <c r="F654" s="4" t="s">
        <v>23</v>
      </c>
      <c r="G654" s="4" t="s">
        <v>23</v>
      </c>
      <c r="H654" s="4" t="s">
        <v>10</v>
      </c>
    </row>
    <row r="655" spans="1:21">
      <c r="A655" t="n">
        <v>6059</v>
      </c>
      <c r="B655" s="55" t="n">
        <v>45</v>
      </c>
      <c r="C655" s="7" t="n">
        <v>2</v>
      </c>
      <c r="D655" s="7" t="n">
        <v>3</v>
      </c>
      <c r="E655" s="7" t="n">
        <v>-0.28999999165535</v>
      </c>
      <c r="F655" s="7" t="n">
        <v>1.58000004291534</v>
      </c>
      <c r="G655" s="7" t="n">
        <v>6.57000017166138</v>
      </c>
      <c r="H655" s="7" t="n">
        <v>0</v>
      </c>
    </row>
    <row r="656" spans="1:21">
      <c r="A656" t="s">
        <v>4</v>
      </c>
      <c r="B656" s="4" t="s">
        <v>5</v>
      </c>
      <c r="C656" s="4" t="s">
        <v>13</v>
      </c>
      <c r="D656" s="4" t="s">
        <v>13</v>
      </c>
      <c r="E656" s="4" t="s">
        <v>23</v>
      </c>
      <c r="F656" s="4" t="s">
        <v>23</v>
      </c>
      <c r="G656" s="4" t="s">
        <v>23</v>
      </c>
      <c r="H656" s="4" t="s">
        <v>10</v>
      </c>
      <c r="I656" s="4" t="s">
        <v>13</v>
      </c>
    </row>
    <row r="657" spans="1:9">
      <c r="A657" t="n">
        <v>6076</v>
      </c>
      <c r="B657" s="55" t="n">
        <v>45</v>
      </c>
      <c r="C657" s="7" t="n">
        <v>4</v>
      </c>
      <c r="D657" s="7" t="n">
        <v>3</v>
      </c>
      <c r="E657" s="7" t="n">
        <v>4.67999982833862</v>
      </c>
      <c r="F657" s="7" t="n">
        <v>189.729995727539</v>
      </c>
      <c r="G657" s="7" t="n">
        <v>0</v>
      </c>
      <c r="H657" s="7" t="n">
        <v>0</v>
      </c>
      <c r="I657" s="7" t="n">
        <v>1</v>
      </c>
    </row>
    <row r="658" spans="1:9">
      <c r="A658" t="s">
        <v>4</v>
      </c>
      <c r="B658" s="4" t="s">
        <v>5</v>
      </c>
      <c r="C658" s="4" t="s">
        <v>13</v>
      </c>
      <c r="D658" s="4" t="s">
        <v>13</v>
      </c>
      <c r="E658" s="4" t="s">
        <v>23</v>
      </c>
      <c r="F658" s="4" t="s">
        <v>10</v>
      </c>
    </row>
    <row r="659" spans="1:9">
      <c r="A659" t="n">
        <v>6094</v>
      </c>
      <c r="B659" s="55" t="n">
        <v>45</v>
      </c>
      <c r="C659" s="7" t="n">
        <v>5</v>
      </c>
      <c r="D659" s="7" t="n">
        <v>3</v>
      </c>
      <c r="E659" s="7" t="n">
        <v>4.40000009536743</v>
      </c>
      <c r="F659" s="7" t="n">
        <v>0</v>
      </c>
    </row>
    <row r="660" spans="1:9">
      <c r="A660" t="s">
        <v>4</v>
      </c>
      <c r="B660" s="4" t="s">
        <v>5</v>
      </c>
      <c r="C660" s="4" t="s">
        <v>13</v>
      </c>
      <c r="D660" s="4" t="s">
        <v>13</v>
      </c>
      <c r="E660" s="4" t="s">
        <v>23</v>
      </c>
      <c r="F660" s="4" t="s">
        <v>10</v>
      </c>
    </row>
    <row r="661" spans="1:9">
      <c r="A661" t="n">
        <v>6103</v>
      </c>
      <c r="B661" s="55" t="n">
        <v>45</v>
      </c>
      <c r="C661" s="7" t="n">
        <v>11</v>
      </c>
      <c r="D661" s="7" t="n">
        <v>3</v>
      </c>
      <c r="E661" s="7" t="n">
        <v>37.4000015258789</v>
      </c>
      <c r="F661" s="7" t="n">
        <v>0</v>
      </c>
    </row>
    <row r="662" spans="1:9">
      <c r="A662" t="s">
        <v>4</v>
      </c>
      <c r="B662" s="4" t="s">
        <v>5</v>
      </c>
      <c r="C662" s="4" t="s">
        <v>10</v>
      </c>
      <c r="D662" s="4" t="s">
        <v>10</v>
      </c>
      <c r="E662" s="4" t="s">
        <v>23</v>
      </c>
      <c r="F662" s="4" t="s">
        <v>23</v>
      </c>
      <c r="G662" s="4" t="s">
        <v>23</v>
      </c>
      <c r="H662" s="4" t="s">
        <v>23</v>
      </c>
      <c r="I662" s="4" t="s">
        <v>13</v>
      </c>
      <c r="J662" s="4" t="s">
        <v>10</v>
      </c>
    </row>
    <row r="663" spans="1:9">
      <c r="A663" t="n">
        <v>6112</v>
      </c>
      <c r="B663" s="56" t="n">
        <v>55</v>
      </c>
      <c r="C663" s="7" t="n">
        <v>7032</v>
      </c>
      <c r="D663" s="7" t="n">
        <v>65533</v>
      </c>
      <c r="E663" s="7" t="n">
        <v>0.990000009536743</v>
      </c>
      <c r="F663" s="7" t="n">
        <v>0.5</v>
      </c>
      <c r="G663" s="7" t="n">
        <v>5.92999982833862</v>
      </c>
      <c r="H663" s="7" t="n">
        <v>4.80000019073486</v>
      </c>
      <c r="I663" s="7" t="n">
        <v>2</v>
      </c>
      <c r="J663" s="7" t="n">
        <v>1</v>
      </c>
    </row>
    <row r="664" spans="1:9">
      <c r="A664" t="s">
        <v>4</v>
      </c>
      <c r="B664" s="4" t="s">
        <v>5</v>
      </c>
      <c r="C664" s="4" t="s">
        <v>10</v>
      </c>
      <c r="D664" s="4" t="s">
        <v>10</v>
      </c>
      <c r="E664" s="4" t="s">
        <v>23</v>
      </c>
      <c r="F664" s="4" t="s">
        <v>23</v>
      </c>
      <c r="G664" s="4" t="s">
        <v>23</v>
      </c>
      <c r="H664" s="4" t="s">
        <v>23</v>
      </c>
      <c r="I664" s="4" t="s">
        <v>13</v>
      </c>
      <c r="J664" s="4" t="s">
        <v>10</v>
      </c>
    </row>
    <row r="665" spans="1:9">
      <c r="A665" t="n">
        <v>6136</v>
      </c>
      <c r="B665" s="56" t="n">
        <v>55</v>
      </c>
      <c r="C665" s="7" t="n">
        <v>0</v>
      </c>
      <c r="D665" s="7" t="n">
        <v>65533</v>
      </c>
      <c r="E665" s="7" t="n">
        <v>-0.0399999991059303</v>
      </c>
      <c r="F665" s="7" t="n">
        <v>0.5</v>
      </c>
      <c r="G665" s="7" t="n">
        <v>5.86999988555908</v>
      </c>
      <c r="H665" s="7" t="n">
        <v>4.80000019073486</v>
      </c>
      <c r="I665" s="7" t="n">
        <v>2</v>
      </c>
      <c r="J665" s="7" t="n">
        <v>1</v>
      </c>
    </row>
    <row r="666" spans="1:9">
      <c r="A666" t="s">
        <v>4</v>
      </c>
      <c r="B666" s="4" t="s">
        <v>5</v>
      </c>
      <c r="C666" s="4" t="s">
        <v>10</v>
      </c>
      <c r="D666" s="4" t="s">
        <v>10</v>
      </c>
      <c r="E666" s="4" t="s">
        <v>23</v>
      </c>
      <c r="F666" s="4" t="s">
        <v>23</v>
      </c>
      <c r="G666" s="4" t="s">
        <v>23</v>
      </c>
      <c r="H666" s="4" t="s">
        <v>23</v>
      </c>
      <c r="I666" s="4" t="s">
        <v>13</v>
      </c>
      <c r="J666" s="4" t="s">
        <v>10</v>
      </c>
    </row>
    <row r="667" spans="1:9">
      <c r="A667" t="n">
        <v>6160</v>
      </c>
      <c r="B667" s="56" t="n">
        <v>55</v>
      </c>
      <c r="C667" s="7" t="n">
        <v>61489</v>
      </c>
      <c r="D667" s="7" t="n">
        <v>65533</v>
      </c>
      <c r="E667" s="7" t="n">
        <v>0.990000009536743</v>
      </c>
      <c r="F667" s="7" t="n">
        <v>0.5</v>
      </c>
      <c r="G667" s="7" t="n">
        <v>6.94000005722046</v>
      </c>
      <c r="H667" s="7" t="n">
        <v>4.5</v>
      </c>
      <c r="I667" s="7" t="n">
        <v>2</v>
      </c>
      <c r="J667" s="7" t="n">
        <v>1</v>
      </c>
    </row>
    <row r="668" spans="1:9">
      <c r="A668" t="s">
        <v>4</v>
      </c>
      <c r="B668" s="4" t="s">
        <v>5</v>
      </c>
      <c r="C668" s="4" t="s">
        <v>10</v>
      </c>
      <c r="D668" s="4" t="s">
        <v>10</v>
      </c>
      <c r="E668" s="4" t="s">
        <v>23</v>
      </c>
      <c r="F668" s="4" t="s">
        <v>23</v>
      </c>
      <c r="G668" s="4" t="s">
        <v>23</v>
      </c>
      <c r="H668" s="4" t="s">
        <v>23</v>
      </c>
      <c r="I668" s="4" t="s">
        <v>13</v>
      </c>
      <c r="J668" s="4" t="s">
        <v>10</v>
      </c>
    </row>
    <row r="669" spans="1:9">
      <c r="A669" t="n">
        <v>6184</v>
      </c>
      <c r="B669" s="56" t="n">
        <v>55</v>
      </c>
      <c r="C669" s="7" t="n">
        <v>61490</v>
      </c>
      <c r="D669" s="7" t="n">
        <v>65533</v>
      </c>
      <c r="E669" s="7" t="n">
        <v>-1.4099999666214</v>
      </c>
      <c r="F669" s="7" t="n">
        <v>0.5</v>
      </c>
      <c r="G669" s="7" t="n">
        <v>6.59000015258789</v>
      </c>
      <c r="H669" s="7" t="n">
        <v>4.5</v>
      </c>
      <c r="I669" s="7" t="n">
        <v>2</v>
      </c>
      <c r="J669" s="7" t="n">
        <v>1</v>
      </c>
    </row>
    <row r="670" spans="1:9">
      <c r="A670" t="s">
        <v>4</v>
      </c>
      <c r="B670" s="4" t="s">
        <v>5</v>
      </c>
      <c r="C670" s="4" t="s">
        <v>10</v>
      </c>
      <c r="D670" s="4" t="s">
        <v>10</v>
      </c>
      <c r="E670" s="4" t="s">
        <v>23</v>
      </c>
      <c r="F670" s="4" t="s">
        <v>23</v>
      </c>
      <c r="G670" s="4" t="s">
        <v>23</v>
      </c>
      <c r="H670" s="4" t="s">
        <v>23</v>
      </c>
      <c r="I670" s="4" t="s">
        <v>13</v>
      </c>
      <c r="J670" s="4" t="s">
        <v>10</v>
      </c>
    </row>
    <row r="671" spans="1:9">
      <c r="A671" t="n">
        <v>6208</v>
      </c>
      <c r="B671" s="56" t="n">
        <v>55</v>
      </c>
      <c r="C671" s="7" t="n">
        <v>61488</v>
      </c>
      <c r="D671" s="7" t="n">
        <v>65533</v>
      </c>
      <c r="E671" s="7" t="n">
        <v>-0.300000011920929</v>
      </c>
      <c r="F671" s="7" t="n">
        <v>0.5</v>
      </c>
      <c r="G671" s="7" t="n">
        <v>7.63000011444092</v>
      </c>
      <c r="H671" s="7" t="n">
        <v>4.19999980926514</v>
      </c>
      <c r="I671" s="7" t="n">
        <v>2</v>
      </c>
      <c r="J671" s="7" t="n">
        <v>1</v>
      </c>
    </row>
    <row r="672" spans="1:9">
      <c r="A672" t="s">
        <v>4</v>
      </c>
      <c r="B672" s="4" t="s">
        <v>5</v>
      </c>
      <c r="C672" s="4" t="s">
        <v>13</v>
      </c>
      <c r="D672" s="4" t="s">
        <v>13</v>
      </c>
      <c r="E672" s="4" t="s">
        <v>23</v>
      </c>
      <c r="F672" s="4" t="s">
        <v>23</v>
      </c>
      <c r="G672" s="4" t="s">
        <v>23</v>
      </c>
      <c r="H672" s="4" t="s">
        <v>10</v>
      </c>
    </row>
    <row r="673" spans="1:10">
      <c r="A673" t="n">
        <v>6232</v>
      </c>
      <c r="B673" s="55" t="n">
        <v>45</v>
      </c>
      <c r="C673" s="7" t="n">
        <v>2</v>
      </c>
      <c r="D673" s="7" t="n">
        <v>3</v>
      </c>
      <c r="E673" s="7" t="n">
        <v>-0.409999996423721</v>
      </c>
      <c r="F673" s="7" t="n">
        <v>1.58000004291534</v>
      </c>
      <c r="G673" s="7" t="n">
        <v>6.32000017166138</v>
      </c>
      <c r="H673" s="7" t="n">
        <v>5000</v>
      </c>
    </row>
    <row r="674" spans="1:10">
      <c r="A674" t="s">
        <v>4</v>
      </c>
      <c r="B674" s="4" t="s">
        <v>5</v>
      </c>
      <c r="C674" s="4" t="s">
        <v>13</v>
      </c>
      <c r="D674" s="4" t="s">
        <v>13</v>
      </c>
      <c r="E674" s="4" t="s">
        <v>23</v>
      </c>
      <c r="F674" s="4" t="s">
        <v>23</v>
      </c>
      <c r="G674" s="4" t="s">
        <v>23</v>
      </c>
      <c r="H674" s="4" t="s">
        <v>10</v>
      </c>
      <c r="I674" s="4" t="s">
        <v>13</v>
      </c>
    </row>
    <row r="675" spans="1:10">
      <c r="A675" t="n">
        <v>6249</v>
      </c>
      <c r="B675" s="55" t="n">
        <v>45</v>
      </c>
      <c r="C675" s="7" t="n">
        <v>4</v>
      </c>
      <c r="D675" s="7" t="n">
        <v>3</v>
      </c>
      <c r="E675" s="7" t="n">
        <v>4.69999980926514</v>
      </c>
      <c r="F675" s="7" t="n">
        <v>196.070007324219</v>
      </c>
      <c r="G675" s="7" t="n">
        <v>0</v>
      </c>
      <c r="H675" s="7" t="n">
        <v>5000</v>
      </c>
      <c r="I675" s="7" t="n">
        <v>1</v>
      </c>
    </row>
    <row r="676" spans="1:10">
      <c r="A676" t="s">
        <v>4</v>
      </c>
      <c r="B676" s="4" t="s">
        <v>5</v>
      </c>
      <c r="C676" s="4" t="s">
        <v>13</v>
      </c>
      <c r="D676" s="4" t="s">
        <v>13</v>
      </c>
      <c r="E676" s="4" t="s">
        <v>23</v>
      </c>
      <c r="F676" s="4" t="s">
        <v>10</v>
      </c>
    </row>
    <row r="677" spans="1:10">
      <c r="A677" t="n">
        <v>6267</v>
      </c>
      <c r="B677" s="55" t="n">
        <v>45</v>
      </c>
      <c r="C677" s="7" t="n">
        <v>5</v>
      </c>
      <c r="D677" s="7" t="n">
        <v>3</v>
      </c>
      <c r="E677" s="7" t="n">
        <v>4.90000009536743</v>
      </c>
      <c r="F677" s="7" t="n">
        <v>5000</v>
      </c>
    </row>
    <row r="678" spans="1:10">
      <c r="A678" t="s">
        <v>4</v>
      </c>
      <c r="B678" s="4" t="s">
        <v>5</v>
      </c>
      <c r="C678" s="4" t="s">
        <v>13</v>
      </c>
      <c r="D678" s="4" t="s">
        <v>13</v>
      </c>
      <c r="E678" s="4" t="s">
        <v>23</v>
      </c>
      <c r="F678" s="4" t="s">
        <v>10</v>
      </c>
    </row>
    <row r="679" spans="1:10">
      <c r="A679" t="n">
        <v>6276</v>
      </c>
      <c r="B679" s="55" t="n">
        <v>45</v>
      </c>
      <c r="C679" s="7" t="n">
        <v>11</v>
      </c>
      <c r="D679" s="7" t="n">
        <v>3</v>
      </c>
      <c r="E679" s="7" t="n">
        <v>37.4000015258789</v>
      </c>
      <c r="F679" s="7" t="n">
        <v>5000</v>
      </c>
    </row>
    <row r="680" spans="1:10">
      <c r="A680" t="s">
        <v>4</v>
      </c>
      <c r="B680" s="4" t="s">
        <v>5</v>
      </c>
      <c r="C680" s="4" t="s">
        <v>13</v>
      </c>
      <c r="D680" s="4" t="s">
        <v>10</v>
      </c>
      <c r="E680" s="4" t="s">
        <v>23</v>
      </c>
    </row>
    <row r="681" spans="1:10">
      <c r="A681" t="n">
        <v>6285</v>
      </c>
      <c r="B681" s="28" t="n">
        <v>58</v>
      </c>
      <c r="C681" s="7" t="n">
        <v>100</v>
      </c>
      <c r="D681" s="7" t="n">
        <v>1000</v>
      </c>
      <c r="E681" s="7" t="n">
        <v>1</v>
      </c>
    </row>
    <row r="682" spans="1:10">
      <c r="A682" t="s">
        <v>4</v>
      </c>
      <c r="B682" s="4" t="s">
        <v>5</v>
      </c>
      <c r="C682" s="4" t="s">
        <v>13</v>
      </c>
      <c r="D682" s="4" t="s">
        <v>10</v>
      </c>
    </row>
    <row r="683" spans="1:10">
      <c r="A683" t="n">
        <v>6293</v>
      </c>
      <c r="B683" s="28" t="n">
        <v>58</v>
      </c>
      <c r="C683" s="7" t="n">
        <v>255</v>
      </c>
      <c r="D683" s="7" t="n">
        <v>0</v>
      </c>
    </row>
    <row r="684" spans="1:10">
      <c r="A684" t="s">
        <v>4</v>
      </c>
      <c r="B684" s="4" t="s">
        <v>5</v>
      </c>
      <c r="C684" s="4" t="s">
        <v>10</v>
      </c>
      <c r="D684" s="4" t="s">
        <v>13</v>
      </c>
    </row>
    <row r="685" spans="1:10">
      <c r="A685" t="n">
        <v>6297</v>
      </c>
      <c r="B685" s="57" t="n">
        <v>56</v>
      </c>
      <c r="C685" s="7" t="n">
        <v>7032</v>
      </c>
      <c r="D685" s="7" t="n">
        <v>0</v>
      </c>
    </row>
    <row r="686" spans="1:10">
      <c r="A686" t="s">
        <v>4</v>
      </c>
      <c r="B686" s="4" t="s">
        <v>5</v>
      </c>
      <c r="C686" s="4" t="s">
        <v>10</v>
      </c>
      <c r="D686" s="4" t="s">
        <v>13</v>
      </c>
      <c r="E686" s="4" t="s">
        <v>6</v>
      </c>
      <c r="F686" s="4" t="s">
        <v>23</v>
      </c>
      <c r="G686" s="4" t="s">
        <v>23</v>
      </c>
      <c r="H686" s="4" t="s">
        <v>23</v>
      </c>
    </row>
    <row r="687" spans="1:10">
      <c r="A687" t="n">
        <v>6301</v>
      </c>
      <c r="B687" s="52" t="n">
        <v>48</v>
      </c>
      <c r="C687" s="7" t="n">
        <v>7032</v>
      </c>
      <c r="D687" s="7" t="n">
        <v>0</v>
      </c>
      <c r="E687" s="7" t="s">
        <v>109</v>
      </c>
      <c r="F687" s="7" t="n">
        <v>-1</v>
      </c>
      <c r="G687" s="7" t="n">
        <v>1</v>
      </c>
      <c r="H687" s="7" t="n">
        <v>1.40129846432482e-45</v>
      </c>
    </row>
    <row r="688" spans="1:10">
      <c r="A688" t="s">
        <v>4</v>
      </c>
      <c r="B688" s="4" t="s">
        <v>5</v>
      </c>
      <c r="C688" s="4" t="s">
        <v>10</v>
      </c>
      <c r="D688" s="4" t="s">
        <v>13</v>
      </c>
    </row>
    <row r="689" spans="1:9">
      <c r="A689" t="n">
        <v>6326</v>
      </c>
      <c r="B689" s="57" t="n">
        <v>56</v>
      </c>
      <c r="C689" s="7" t="n">
        <v>0</v>
      </c>
      <c r="D689" s="7" t="n">
        <v>0</v>
      </c>
    </row>
    <row r="690" spans="1:9">
      <c r="A690" t="s">
        <v>4</v>
      </c>
      <c r="B690" s="4" t="s">
        <v>5</v>
      </c>
      <c r="C690" s="4" t="s">
        <v>10</v>
      </c>
      <c r="D690" s="4" t="s">
        <v>13</v>
      </c>
      <c r="E690" s="4" t="s">
        <v>23</v>
      </c>
      <c r="F690" s="4" t="s">
        <v>10</v>
      </c>
    </row>
    <row r="691" spans="1:9">
      <c r="A691" t="n">
        <v>6330</v>
      </c>
      <c r="B691" s="58" t="n">
        <v>59</v>
      </c>
      <c r="C691" s="7" t="n">
        <v>0</v>
      </c>
      <c r="D691" s="7" t="n">
        <v>1</v>
      </c>
      <c r="E691" s="7" t="n">
        <v>0.150000005960464</v>
      </c>
      <c r="F691" s="7" t="n">
        <v>0</v>
      </c>
    </row>
    <row r="692" spans="1:9">
      <c r="A692" t="s">
        <v>4</v>
      </c>
      <c r="B692" s="4" t="s">
        <v>5</v>
      </c>
      <c r="C692" s="4" t="s">
        <v>10</v>
      </c>
    </row>
    <row r="693" spans="1:9">
      <c r="A693" t="n">
        <v>6340</v>
      </c>
      <c r="B693" s="25" t="n">
        <v>16</v>
      </c>
      <c r="C693" s="7" t="n">
        <v>50</v>
      </c>
    </row>
    <row r="694" spans="1:9">
      <c r="A694" t="s">
        <v>4</v>
      </c>
      <c r="B694" s="4" t="s">
        <v>5</v>
      </c>
      <c r="C694" s="4" t="s">
        <v>10</v>
      </c>
      <c r="D694" s="4" t="s">
        <v>13</v>
      </c>
      <c r="E694" s="4" t="s">
        <v>23</v>
      </c>
      <c r="F694" s="4" t="s">
        <v>10</v>
      </c>
    </row>
    <row r="695" spans="1:9">
      <c r="A695" t="n">
        <v>6343</v>
      </c>
      <c r="B695" s="58" t="n">
        <v>59</v>
      </c>
      <c r="C695" s="7" t="n">
        <v>61489</v>
      </c>
      <c r="D695" s="7" t="n">
        <v>1</v>
      </c>
      <c r="E695" s="7" t="n">
        <v>0.150000005960464</v>
      </c>
      <c r="F695" s="7" t="n">
        <v>0</v>
      </c>
    </row>
    <row r="696" spans="1:9">
      <c r="A696" t="s">
        <v>4</v>
      </c>
      <c r="B696" s="4" t="s">
        <v>5</v>
      </c>
      <c r="C696" s="4" t="s">
        <v>10</v>
      </c>
    </row>
    <row r="697" spans="1:9">
      <c r="A697" t="n">
        <v>6353</v>
      </c>
      <c r="B697" s="25" t="n">
        <v>16</v>
      </c>
      <c r="C697" s="7" t="n">
        <v>50</v>
      </c>
    </row>
    <row r="698" spans="1:9">
      <c r="A698" t="s">
        <v>4</v>
      </c>
      <c r="B698" s="4" t="s">
        <v>5</v>
      </c>
      <c r="C698" s="4" t="s">
        <v>10</v>
      </c>
      <c r="D698" s="4" t="s">
        <v>13</v>
      </c>
      <c r="E698" s="4" t="s">
        <v>23</v>
      </c>
      <c r="F698" s="4" t="s">
        <v>10</v>
      </c>
    </row>
    <row r="699" spans="1:9">
      <c r="A699" t="n">
        <v>6356</v>
      </c>
      <c r="B699" s="58" t="n">
        <v>59</v>
      </c>
      <c r="C699" s="7" t="n">
        <v>61490</v>
      </c>
      <c r="D699" s="7" t="n">
        <v>1</v>
      </c>
      <c r="E699" s="7" t="n">
        <v>0.150000005960464</v>
      </c>
      <c r="F699" s="7" t="n">
        <v>0</v>
      </c>
    </row>
    <row r="700" spans="1:9">
      <c r="A700" t="s">
        <v>4</v>
      </c>
      <c r="B700" s="4" t="s">
        <v>5</v>
      </c>
      <c r="C700" s="4" t="s">
        <v>10</v>
      </c>
    </row>
    <row r="701" spans="1:9">
      <c r="A701" t="n">
        <v>6366</v>
      </c>
      <c r="B701" s="25" t="n">
        <v>16</v>
      </c>
      <c r="C701" s="7" t="n">
        <v>50</v>
      </c>
    </row>
    <row r="702" spans="1:9">
      <c r="A702" t="s">
        <v>4</v>
      </c>
      <c r="B702" s="4" t="s">
        <v>5</v>
      </c>
      <c r="C702" s="4" t="s">
        <v>10</v>
      </c>
      <c r="D702" s="4" t="s">
        <v>13</v>
      </c>
      <c r="E702" s="4" t="s">
        <v>23</v>
      </c>
      <c r="F702" s="4" t="s">
        <v>10</v>
      </c>
    </row>
    <row r="703" spans="1:9">
      <c r="A703" t="n">
        <v>6369</v>
      </c>
      <c r="B703" s="58" t="n">
        <v>59</v>
      </c>
      <c r="C703" s="7" t="n">
        <v>61488</v>
      </c>
      <c r="D703" s="7" t="n">
        <v>1</v>
      </c>
      <c r="E703" s="7" t="n">
        <v>0.150000005960464</v>
      </c>
      <c r="F703" s="7" t="n">
        <v>0</v>
      </c>
    </row>
    <row r="704" spans="1:9">
      <c r="A704" t="s">
        <v>4</v>
      </c>
      <c r="B704" s="4" t="s">
        <v>5</v>
      </c>
      <c r="C704" s="4" t="s">
        <v>10</v>
      </c>
    </row>
    <row r="705" spans="1:6">
      <c r="A705" t="n">
        <v>6379</v>
      </c>
      <c r="B705" s="25" t="n">
        <v>16</v>
      </c>
      <c r="C705" s="7" t="n">
        <v>1000</v>
      </c>
    </row>
    <row r="706" spans="1:6">
      <c r="A706" t="s">
        <v>4</v>
      </c>
      <c r="B706" s="4" t="s">
        <v>5</v>
      </c>
      <c r="C706" s="4" t="s">
        <v>10</v>
      </c>
      <c r="D706" s="4" t="s">
        <v>13</v>
      </c>
    </row>
    <row r="707" spans="1:6">
      <c r="A707" t="n">
        <v>6382</v>
      </c>
      <c r="B707" s="57" t="n">
        <v>56</v>
      </c>
      <c r="C707" s="7" t="n">
        <v>61489</v>
      </c>
      <c r="D707" s="7" t="n">
        <v>0</v>
      </c>
    </row>
    <row r="708" spans="1:6">
      <c r="A708" t="s">
        <v>4</v>
      </c>
      <c r="B708" s="4" t="s">
        <v>5</v>
      </c>
      <c r="C708" s="4" t="s">
        <v>10</v>
      </c>
      <c r="D708" s="4" t="s">
        <v>13</v>
      </c>
    </row>
    <row r="709" spans="1:6">
      <c r="A709" t="n">
        <v>6386</v>
      </c>
      <c r="B709" s="57" t="n">
        <v>56</v>
      </c>
      <c r="C709" s="7" t="n">
        <v>61490</v>
      </c>
      <c r="D709" s="7" t="n">
        <v>0</v>
      </c>
    </row>
    <row r="710" spans="1:6">
      <c r="A710" t="s">
        <v>4</v>
      </c>
      <c r="B710" s="4" t="s">
        <v>5</v>
      </c>
      <c r="C710" s="4" t="s">
        <v>10</v>
      </c>
      <c r="D710" s="4" t="s">
        <v>13</v>
      </c>
    </row>
    <row r="711" spans="1:6">
      <c r="A711" t="n">
        <v>6390</v>
      </c>
      <c r="B711" s="57" t="n">
        <v>56</v>
      </c>
      <c r="C711" s="7" t="n">
        <v>61488</v>
      </c>
      <c r="D711" s="7" t="n">
        <v>0</v>
      </c>
    </row>
    <row r="712" spans="1:6">
      <c r="A712" t="s">
        <v>4</v>
      </c>
      <c r="B712" s="4" t="s">
        <v>5</v>
      </c>
      <c r="C712" s="4" t="s">
        <v>13</v>
      </c>
      <c r="D712" s="4" t="s">
        <v>10</v>
      </c>
      <c r="E712" s="4" t="s">
        <v>6</v>
      </c>
    </row>
    <row r="713" spans="1:6">
      <c r="A713" t="n">
        <v>6394</v>
      </c>
      <c r="B713" s="39" t="n">
        <v>51</v>
      </c>
      <c r="C713" s="7" t="n">
        <v>4</v>
      </c>
      <c r="D713" s="7" t="n">
        <v>0</v>
      </c>
      <c r="E713" s="7" t="s">
        <v>114</v>
      </c>
    </row>
    <row r="714" spans="1:6">
      <c r="A714" t="s">
        <v>4</v>
      </c>
      <c r="B714" s="4" t="s">
        <v>5</v>
      </c>
      <c r="C714" s="4" t="s">
        <v>10</v>
      </c>
    </row>
    <row r="715" spans="1:6">
      <c r="A715" t="n">
        <v>6409</v>
      </c>
      <c r="B715" s="25" t="n">
        <v>16</v>
      </c>
      <c r="C715" s="7" t="n">
        <v>0</v>
      </c>
    </row>
    <row r="716" spans="1:6">
      <c r="A716" t="s">
        <v>4</v>
      </c>
      <c r="B716" s="4" t="s">
        <v>5</v>
      </c>
      <c r="C716" s="4" t="s">
        <v>10</v>
      </c>
      <c r="D716" s="4" t="s">
        <v>13</v>
      </c>
      <c r="E716" s="4" t="s">
        <v>9</v>
      </c>
      <c r="F716" s="4" t="s">
        <v>52</v>
      </c>
      <c r="G716" s="4" t="s">
        <v>13</v>
      </c>
      <c r="H716" s="4" t="s">
        <v>13</v>
      </c>
    </row>
    <row r="717" spans="1:6">
      <c r="A717" t="n">
        <v>6412</v>
      </c>
      <c r="B717" s="40" t="n">
        <v>26</v>
      </c>
      <c r="C717" s="7" t="n">
        <v>0</v>
      </c>
      <c r="D717" s="7" t="n">
        <v>17</v>
      </c>
      <c r="E717" s="7" t="n">
        <v>52596</v>
      </c>
      <c r="F717" s="7" t="s">
        <v>115</v>
      </c>
      <c r="G717" s="7" t="n">
        <v>2</v>
      </c>
      <c r="H717" s="7" t="n">
        <v>0</v>
      </c>
    </row>
    <row r="718" spans="1:6">
      <c r="A718" t="s">
        <v>4</v>
      </c>
      <c r="B718" s="4" t="s">
        <v>5</v>
      </c>
    </row>
    <row r="719" spans="1:6">
      <c r="A719" t="n">
        <v>6431</v>
      </c>
      <c r="B719" s="33" t="n">
        <v>28</v>
      </c>
    </row>
    <row r="720" spans="1:6">
      <c r="A720" t="s">
        <v>4</v>
      </c>
      <c r="B720" s="4" t="s">
        <v>5</v>
      </c>
      <c r="C720" s="4" t="s">
        <v>10</v>
      </c>
      <c r="D720" s="4" t="s">
        <v>13</v>
      </c>
    </row>
    <row r="721" spans="1:8">
      <c r="A721" t="n">
        <v>6432</v>
      </c>
      <c r="B721" s="41" t="n">
        <v>89</v>
      </c>
      <c r="C721" s="7" t="n">
        <v>65533</v>
      </c>
      <c r="D721" s="7" t="n">
        <v>1</v>
      </c>
    </row>
    <row r="722" spans="1:8">
      <c r="A722" t="s">
        <v>4</v>
      </c>
      <c r="B722" s="4" t="s">
        <v>5</v>
      </c>
      <c r="C722" s="4" t="s">
        <v>13</v>
      </c>
      <c r="D722" s="4" t="s">
        <v>10</v>
      </c>
    </row>
    <row r="723" spans="1:8">
      <c r="A723" t="n">
        <v>6436</v>
      </c>
      <c r="B723" s="55" t="n">
        <v>45</v>
      </c>
      <c r="C723" s="7" t="n">
        <v>7</v>
      </c>
      <c r="D723" s="7" t="n">
        <v>255</v>
      </c>
    </row>
    <row r="724" spans="1:8">
      <c r="A724" t="s">
        <v>4</v>
      </c>
      <c r="B724" s="4" t="s">
        <v>5</v>
      </c>
      <c r="C724" s="4" t="s">
        <v>13</v>
      </c>
      <c r="D724" s="4" t="s">
        <v>10</v>
      </c>
      <c r="E724" s="4" t="s">
        <v>9</v>
      </c>
      <c r="F724" s="4" t="s">
        <v>10</v>
      </c>
      <c r="G724" s="4" t="s">
        <v>9</v>
      </c>
      <c r="H724" s="4" t="s">
        <v>13</v>
      </c>
    </row>
    <row r="725" spans="1:8">
      <c r="A725" t="n">
        <v>6440</v>
      </c>
      <c r="B725" s="13" t="n">
        <v>49</v>
      </c>
      <c r="C725" s="7" t="n">
        <v>0</v>
      </c>
      <c r="D725" s="7" t="n">
        <v>425</v>
      </c>
      <c r="E725" s="7" t="n">
        <v>1065353216</v>
      </c>
      <c r="F725" s="7" t="n">
        <v>0</v>
      </c>
      <c r="G725" s="7" t="n">
        <v>0</v>
      </c>
      <c r="H725" s="7" t="n">
        <v>0</v>
      </c>
    </row>
    <row r="726" spans="1:8">
      <c r="A726" t="s">
        <v>4</v>
      </c>
      <c r="B726" s="4" t="s">
        <v>5</v>
      </c>
      <c r="C726" s="4" t="s">
        <v>13</v>
      </c>
      <c r="D726" s="4" t="s">
        <v>10</v>
      </c>
      <c r="E726" s="4" t="s">
        <v>23</v>
      </c>
    </row>
    <row r="727" spans="1:8">
      <c r="A727" t="n">
        <v>6455</v>
      </c>
      <c r="B727" s="28" t="n">
        <v>58</v>
      </c>
      <c r="C727" s="7" t="n">
        <v>101</v>
      </c>
      <c r="D727" s="7" t="n">
        <v>500</v>
      </c>
      <c r="E727" s="7" t="n">
        <v>1</v>
      </c>
    </row>
    <row r="728" spans="1:8">
      <c r="A728" t="s">
        <v>4</v>
      </c>
      <c r="B728" s="4" t="s">
        <v>5</v>
      </c>
      <c r="C728" s="4" t="s">
        <v>13</v>
      </c>
      <c r="D728" s="4" t="s">
        <v>10</v>
      </c>
    </row>
    <row r="729" spans="1:8">
      <c r="A729" t="n">
        <v>6463</v>
      </c>
      <c r="B729" s="28" t="n">
        <v>58</v>
      </c>
      <c r="C729" s="7" t="n">
        <v>254</v>
      </c>
      <c r="D729" s="7" t="n">
        <v>0</v>
      </c>
    </row>
    <row r="730" spans="1:8">
      <c r="A730" t="s">
        <v>4</v>
      </c>
      <c r="B730" s="4" t="s">
        <v>5</v>
      </c>
      <c r="C730" s="4" t="s">
        <v>13</v>
      </c>
    </row>
    <row r="731" spans="1:8">
      <c r="A731" t="n">
        <v>6467</v>
      </c>
      <c r="B731" s="55" t="n">
        <v>45</v>
      </c>
      <c r="C731" s="7" t="n">
        <v>0</v>
      </c>
    </row>
    <row r="732" spans="1:8">
      <c r="A732" t="s">
        <v>4</v>
      </c>
      <c r="B732" s="4" t="s">
        <v>5</v>
      </c>
      <c r="C732" s="4" t="s">
        <v>13</v>
      </c>
      <c r="D732" s="4" t="s">
        <v>13</v>
      </c>
      <c r="E732" s="4" t="s">
        <v>23</v>
      </c>
      <c r="F732" s="4" t="s">
        <v>23</v>
      </c>
      <c r="G732" s="4" t="s">
        <v>23</v>
      </c>
      <c r="H732" s="4" t="s">
        <v>10</v>
      </c>
    </row>
    <row r="733" spans="1:8">
      <c r="A733" t="n">
        <v>6469</v>
      </c>
      <c r="B733" s="55" t="n">
        <v>45</v>
      </c>
      <c r="C733" s="7" t="n">
        <v>2</v>
      </c>
      <c r="D733" s="7" t="n">
        <v>3</v>
      </c>
      <c r="E733" s="7" t="n">
        <v>0.140000000596046</v>
      </c>
      <c r="F733" s="7" t="n">
        <v>1.41999995708466</v>
      </c>
      <c r="G733" s="7" t="n">
        <v>3.95000004768372</v>
      </c>
      <c r="H733" s="7" t="n">
        <v>0</v>
      </c>
    </row>
    <row r="734" spans="1:8">
      <c r="A734" t="s">
        <v>4</v>
      </c>
      <c r="B734" s="4" t="s">
        <v>5</v>
      </c>
      <c r="C734" s="4" t="s">
        <v>13</v>
      </c>
      <c r="D734" s="4" t="s">
        <v>13</v>
      </c>
      <c r="E734" s="4" t="s">
        <v>23</v>
      </c>
      <c r="F734" s="4" t="s">
        <v>23</v>
      </c>
      <c r="G734" s="4" t="s">
        <v>23</v>
      </c>
      <c r="H734" s="4" t="s">
        <v>10</v>
      </c>
      <c r="I734" s="4" t="s">
        <v>13</v>
      </c>
    </row>
    <row r="735" spans="1:8">
      <c r="A735" t="n">
        <v>6486</v>
      </c>
      <c r="B735" s="55" t="n">
        <v>45</v>
      </c>
      <c r="C735" s="7" t="n">
        <v>4</v>
      </c>
      <c r="D735" s="7" t="n">
        <v>3</v>
      </c>
      <c r="E735" s="7" t="n">
        <v>8.40999984741211</v>
      </c>
      <c r="F735" s="7" t="n">
        <v>2.77999997138977</v>
      </c>
      <c r="G735" s="7" t="n">
        <v>352</v>
      </c>
      <c r="H735" s="7" t="n">
        <v>0</v>
      </c>
      <c r="I735" s="7" t="n">
        <v>0</v>
      </c>
    </row>
    <row r="736" spans="1:8">
      <c r="A736" t="s">
        <v>4</v>
      </c>
      <c r="B736" s="4" t="s">
        <v>5</v>
      </c>
      <c r="C736" s="4" t="s">
        <v>13</v>
      </c>
      <c r="D736" s="4" t="s">
        <v>13</v>
      </c>
      <c r="E736" s="4" t="s">
        <v>23</v>
      </c>
      <c r="F736" s="4" t="s">
        <v>10</v>
      </c>
    </row>
    <row r="737" spans="1:9">
      <c r="A737" t="n">
        <v>6504</v>
      </c>
      <c r="B737" s="55" t="n">
        <v>45</v>
      </c>
      <c r="C737" s="7" t="n">
        <v>5</v>
      </c>
      <c r="D737" s="7" t="n">
        <v>3</v>
      </c>
      <c r="E737" s="7" t="n">
        <v>6</v>
      </c>
      <c r="F737" s="7" t="n">
        <v>0</v>
      </c>
    </row>
    <row r="738" spans="1:9">
      <c r="A738" t="s">
        <v>4</v>
      </c>
      <c r="B738" s="4" t="s">
        <v>5</v>
      </c>
      <c r="C738" s="4" t="s">
        <v>13</v>
      </c>
      <c r="D738" s="4" t="s">
        <v>13</v>
      </c>
      <c r="E738" s="4" t="s">
        <v>23</v>
      </c>
      <c r="F738" s="4" t="s">
        <v>10</v>
      </c>
    </row>
    <row r="739" spans="1:9">
      <c r="A739" t="n">
        <v>6513</v>
      </c>
      <c r="B739" s="55" t="n">
        <v>45</v>
      </c>
      <c r="C739" s="7" t="n">
        <v>11</v>
      </c>
      <c r="D739" s="7" t="n">
        <v>3</v>
      </c>
      <c r="E739" s="7" t="n">
        <v>37.4000015258789</v>
      </c>
      <c r="F739" s="7" t="n">
        <v>0</v>
      </c>
    </row>
    <row r="740" spans="1:9">
      <c r="A740" t="s">
        <v>4</v>
      </c>
      <c r="B740" s="4" t="s">
        <v>5</v>
      </c>
      <c r="C740" s="4" t="s">
        <v>13</v>
      </c>
      <c r="D740" s="4" t="s">
        <v>13</v>
      </c>
      <c r="E740" s="4" t="s">
        <v>23</v>
      </c>
      <c r="F740" s="4" t="s">
        <v>23</v>
      </c>
      <c r="G740" s="4" t="s">
        <v>23</v>
      </c>
      <c r="H740" s="4" t="s">
        <v>10</v>
      </c>
    </row>
    <row r="741" spans="1:9">
      <c r="A741" t="n">
        <v>6522</v>
      </c>
      <c r="B741" s="55" t="n">
        <v>45</v>
      </c>
      <c r="C741" s="7" t="n">
        <v>2</v>
      </c>
      <c r="D741" s="7" t="n">
        <v>3</v>
      </c>
      <c r="E741" s="7" t="n">
        <v>0.509999990463257</v>
      </c>
      <c r="F741" s="7" t="n">
        <v>1.36000001430511</v>
      </c>
      <c r="G741" s="7" t="n">
        <v>-8.6899995803833</v>
      </c>
      <c r="H741" s="7" t="n">
        <v>4000</v>
      </c>
    </row>
    <row r="742" spans="1:9">
      <c r="A742" t="s">
        <v>4</v>
      </c>
      <c r="B742" s="4" t="s">
        <v>5</v>
      </c>
      <c r="C742" s="4" t="s">
        <v>13</v>
      </c>
      <c r="D742" s="4" t="s">
        <v>13</v>
      </c>
      <c r="E742" s="4" t="s">
        <v>23</v>
      </c>
      <c r="F742" s="4" t="s">
        <v>23</v>
      </c>
      <c r="G742" s="4" t="s">
        <v>23</v>
      </c>
      <c r="H742" s="4" t="s">
        <v>10</v>
      </c>
      <c r="I742" s="4" t="s">
        <v>13</v>
      </c>
    </row>
    <row r="743" spans="1:9">
      <c r="A743" t="n">
        <v>6539</v>
      </c>
      <c r="B743" s="55" t="n">
        <v>45</v>
      </c>
      <c r="C743" s="7" t="n">
        <v>4</v>
      </c>
      <c r="D743" s="7" t="n">
        <v>3</v>
      </c>
      <c r="E743" s="7" t="n">
        <v>6.13000011444092</v>
      </c>
      <c r="F743" s="7" t="n">
        <v>1.83000004291534</v>
      </c>
      <c r="G743" s="7" t="n">
        <v>352</v>
      </c>
      <c r="H743" s="7" t="n">
        <v>4000</v>
      </c>
      <c r="I743" s="7" t="n">
        <v>0</v>
      </c>
    </row>
    <row r="744" spans="1:9">
      <c r="A744" t="s">
        <v>4</v>
      </c>
      <c r="B744" s="4" t="s">
        <v>5</v>
      </c>
      <c r="C744" s="4" t="s">
        <v>13</v>
      </c>
      <c r="D744" s="4" t="s">
        <v>13</v>
      </c>
      <c r="E744" s="4" t="s">
        <v>23</v>
      </c>
      <c r="F744" s="4" t="s">
        <v>10</v>
      </c>
    </row>
    <row r="745" spans="1:9">
      <c r="A745" t="n">
        <v>6557</v>
      </c>
      <c r="B745" s="55" t="n">
        <v>45</v>
      </c>
      <c r="C745" s="7" t="n">
        <v>5</v>
      </c>
      <c r="D745" s="7" t="n">
        <v>3</v>
      </c>
      <c r="E745" s="7" t="n">
        <v>6</v>
      </c>
      <c r="F745" s="7" t="n">
        <v>4000</v>
      </c>
    </row>
    <row r="746" spans="1:9">
      <c r="A746" t="s">
        <v>4</v>
      </c>
      <c r="B746" s="4" t="s">
        <v>5</v>
      </c>
      <c r="C746" s="4" t="s">
        <v>13</v>
      </c>
      <c r="D746" s="4" t="s">
        <v>13</v>
      </c>
      <c r="E746" s="4" t="s">
        <v>23</v>
      </c>
      <c r="F746" s="4" t="s">
        <v>10</v>
      </c>
    </row>
    <row r="747" spans="1:9">
      <c r="A747" t="n">
        <v>6566</v>
      </c>
      <c r="B747" s="55" t="n">
        <v>45</v>
      </c>
      <c r="C747" s="7" t="n">
        <v>11</v>
      </c>
      <c r="D747" s="7" t="n">
        <v>3</v>
      </c>
      <c r="E747" s="7" t="n">
        <v>37.4000015258789</v>
      </c>
      <c r="F747" s="7" t="n">
        <v>4000</v>
      </c>
    </row>
    <row r="748" spans="1:9">
      <c r="A748" t="s">
        <v>4</v>
      </c>
      <c r="B748" s="4" t="s">
        <v>5</v>
      </c>
      <c r="C748" s="4" t="s">
        <v>13</v>
      </c>
      <c r="D748" s="4" t="s">
        <v>10</v>
      </c>
    </row>
    <row r="749" spans="1:9">
      <c r="A749" t="n">
        <v>6575</v>
      </c>
      <c r="B749" s="28" t="n">
        <v>58</v>
      </c>
      <c r="C749" s="7" t="n">
        <v>255</v>
      </c>
      <c r="D749" s="7" t="n">
        <v>0</v>
      </c>
    </row>
    <row r="750" spans="1:9">
      <c r="A750" t="s">
        <v>4</v>
      </c>
      <c r="B750" s="4" t="s">
        <v>5</v>
      </c>
      <c r="C750" s="4" t="s">
        <v>13</v>
      </c>
      <c r="D750" s="4" t="s">
        <v>10</v>
      </c>
    </row>
    <row r="751" spans="1:9">
      <c r="A751" t="n">
        <v>6579</v>
      </c>
      <c r="B751" s="55" t="n">
        <v>45</v>
      </c>
      <c r="C751" s="7" t="n">
        <v>7</v>
      </c>
      <c r="D751" s="7" t="n">
        <v>255</v>
      </c>
    </row>
    <row r="752" spans="1:9">
      <c r="A752" t="s">
        <v>4</v>
      </c>
      <c r="B752" s="4" t="s">
        <v>5</v>
      </c>
      <c r="C752" s="4" t="s">
        <v>13</v>
      </c>
      <c r="D752" s="4" t="s">
        <v>23</v>
      </c>
      <c r="E752" s="4" t="s">
        <v>10</v>
      </c>
      <c r="F752" s="4" t="s">
        <v>13</v>
      </c>
    </row>
    <row r="753" spans="1:9">
      <c r="A753" t="n">
        <v>6583</v>
      </c>
      <c r="B753" s="13" t="n">
        <v>49</v>
      </c>
      <c r="C753" s="7" t="n">
        <v>3</v>
      </c>
      <c r="D753" s="7" t="n">
        <v>0.699999988079071</v>
      </c>
      <c r="E753" s="7" t="n">
        <v>500</v>
      </c>
      <c r="F753" s="7" t="n">
        <v>0</v>
      </c>
    </row>
    <row r="754" spans="1:9">
      <c r="A754" t="s">
        <v>4</v>
      </c>
      <c r="B754" s="4" t="s">
        <v>5</v>
      </c>
      <c r="C754" s="4" t="s">
        <v>13</v>
      </c>
      <c r="D754" s="4" t="s">
        <v>10</v>
      </c>
      <c r="E754" s="4" t="s">
        <v>10</v>
      </c>
      <c r="F754" s="4" t="s">
        <v>13</v>
      </c>
    </row>
    <row r="755" spans="1:9">
      <c r="A755" t="n">
        <v>6592</v>
      </c>
      <c r="B755" s="31" t="n">
        <v>25</v>
      </c>
      <c r="C755" s="7" t="n">
        <v>1</v>
      </c>
      <c r="D755" s="7" t="n">
        <v>260</v>
      </c>
      <c r="E755" s="7" t="n">
        <v>640</v>
      </c>
      <c r="F755" s="7" t="n">
        <v>1</v>
      </c>
    </row>
    <row r="756" spans="1:9">
      <c r="A756" t="s">
        <v>4</v>
      </c>
      <c r="B756" s="4" t="s">
        <v>5</v>
      </c>
      <c r="C756" s="4" t="s">
        <v>13</v>
      </c>
      <c r="D756" s="4" t="s">
        <v>23</v>
      </c>
      <c r="E756" s="4" t="s">
        <v>23</v>
      </c>
      <c r="F756" s="4" t="s">
        <v>23</v>
      </c>
    </row>
    <row r="757" spans="1:9">
      <c r="A757" t="n">
        <v>6599</v>
      </c>
      <c r="B757" s="55" t="n">
        <v>45</v>
      </c>
      <c r="C757" s="7" t="n">
        <v>9</v>
      </c>
      <c r="D757" s="7" t="n">
        <v>0.0199999995529652</v>
      </c>
      <c r="E757" s="7" t="n">
        <v>0.0399999991059303</v>
      </c>
      <c r="F757" s="7" t="n">
        <v>0.5</v>
      </c>
    </row>
    <row r="758" spans="1:9">
      <c r="A758" t="s">
        <v>4</v>
      </c>
      <c r="B758" s="4" t="s">
        <v>5</v>
      </c>
      <c r="C758" s="4" t="s">
        <v>13</v>
      </c>
      <c r="D758" s="4" t="s">
        <v>10</v>
      </c>
      <c r="E758" s="4" t="s">
        <v>6</v>
      </c>
    </row>
    <row r="759" spans="1:9">
      <c r="A759" t="n">
        <v>6613</v>
      </c>
      <c r="B759" s="39" t="n">
        <v>51</v>
      </c>
      <c r="C759" s="7" t="n">
        <v>4</v>
      </c>
      <c r="D759" s="7" t="n">
        <v>0</v>
      </c>
      <c r="E759" s="7" t="s">
        <v>116</v>
      </c>
    </row>
    <row r="760" spans="1:9">
      <c r="A760" t="s">
        <v>4</v>
      </c>
      <c r="B760" s="4" t="s">
        <v>5</v>
      </c>
      <c r="C760" s="4" t="s">
        <v>10</v>
      </c>
    </row>
    <row r="761" spans="1:9">
      <c r="A761" t="n">
        <v>6627</v>
      </c>
      <c r="B761" s="25" t="n">
        <v>16</v>
      </c>
      <c r="C761" s="7" t="n">
        <v>0</v>
      </c>
    </row>
    <row r="762" spans="1:9">
      <c r="A762" t="s">
        <v>4</v>
      </c>
      <c r="B762" s="4" t="s">
        <v>5</v>
      </c>
      <c r="C762" s="4" t="s">
        <v>10</v>
      </c>
      <c r="D762" s="4" t="s">
        <v>13</v>
      </c>
      <c r="E762" s="4" t="s">
        <v>9</v>
      </c>
      <c r="F762" s="4" t="s">
        <v>52</v>
      </c>
      <c r="G762" s="4" t="s">
        <v>13</v>
      </c>
      <c r="H762" s="4" t="s">
        <v>13</v>
      </c>
    </row>
    <row r="763" spans="1:9">
      <c r="A763" t="n">
        <v>6630</v>
      </c>
      <c r="B763" s="40" t="n">
        <v>26</v>
      </c>
      <c r="C763" s="7" t="n">
        <v>0</v>
      </c>
      <c r="D763" s="7" t="n">
        <v>17</v>
      </c>
      <c r="E763" s="7" t="n">
        <v>52597</v>
      </c>
      <c r="F763" s="7" t="s">
        <v>117</v>
      </c>
      <c r="G763" s="7" t="n">
        <v>2</v>
      </c>
      <c r="H763" s="7" t="n">
        <v>0</v>
      </c>
    </row>
    <row r="764" spans="1:9">
      <c r="A764" t="s">
        <v>4</v>
      </c>
      <c r="B764" s="4" t="s">
        <v>5</v>
      </c>
    </row>
    <row r="765" spans="1:9">
      <c r="A765" t="n">
        <v>6657</v>
      </c>
      <c r="B765" s="33" t="n">
        <v>28</v>
      </c>
    </row>
    <row r="766" spans="1:9">
      <c r="A766" t="s">
        <v>4</v>
      </c>
      <c r="B766" s="4" t="s">
        <v>5</v>
      </c>
      <c r="C766" s="4" t="s">
        <v>13</v>
      </c>
      <c r="D766" s="4" t="s">
        <v>10</v>
      </c>
      <c r="E766" s="4" t="s">
        <v>10</v>
      </c>
      <c r="F766" s="4" t="s">
        <v>13</v>
      </c>
    </row>
    <row r="767" spans="1:9">
      <c r="A767" t="n">
        <v>6658</v>
      </c>
      <c r="B767" s="31" t="n">
        <v>25</v>
      </c>
      <c r="C767" s="7" t="n">
        <v>1</v>
      </c>
      <c r="D767" s="7" t="n">
        <v>260</v>
      </c>
      <c r="E767" s="7" t="n">
        <v>640</v>
      </c>
      <c r="F767" s="7" t="n">
        <v>2</v>
      </c>
    </row>
    <row r="768" spans="1:9">
      <c r="A768" t="s">
        <v>4</v>
      </c>
      <c r="B768" s="4" t="s">
        <v>5</v>
      </c>
      <c r="C768" s="4" t="s">
        <v>13</v>
      </c>
      <c r="D768" s="4" t="s">
        <v>10</v>
      </c>
      <c r="E768" s="4" t="s">
        <v>6</v>
      </c>
    </row>
    <row r="769" spans="1:8">
      <c r="A769" t="n">
        <v>6665</v>
      </c>
      <c r="B769" s="39" t="n">
        <v>51</v>
      </c>
      <c r="C769" s="7" t="n">
        <v>4</v>
      </c>
      <c r="D769" s="7" t="n">
        <v>7032</v>
      </c>
      <c r="E769" s="7" t="s">
        <v>116</v>
      </c>
    </row>
    <row r="770" spans="1:8">
      <c r="A770" t="s">
        <v>4</v>
      </c>
      <c r="B770" s="4" t="s">
        <v>5</v>
      </c>
      <c r="C770" s="4" t="s">
        <v>10</v>
      </c>
    </row>
    <row r="771" spans="1:8">
      <c r="A771" t="n">
        <v>6679</v>
      </c>
      <c r="B771" s="25" t="n">
        <v>16</v>
      </c>
      <c r="C771" s="7" t="n">
        <v>0</v>
      </c>
    </row>
    <row r="772" spans="1:8">
      <c r="A772" t="s">
        <v>4</v>
      </c>
      <c r="B772" s="4" t="s">
        <v>5</v>
      </c>
      <c r="C772" s="4" t="s">
        <v>10</v>
      </c>
      <c r="D772" s="4" t="s">
        <v>13</v>
      </c>
      <c r="E772" s="4" t="s">
        <v>9</v>
      </c>
      <c r="F772" s="4" t="s">
        <v>52</v>
      </c>
      <c r="G772" s="4" t="s">
        <v>13</v>
      </c>
      <c r="H772" s="4" t="s">
        <v>13</v>
      </c>
    </row>
    <row r="773" spans="1:8">
      <c r="A773" t="n">
        <v>6682</v>
      </c>
      <c r="B773" s="40" t="n">
        <v>26</v>
      </c>
      <c r="C773" s="7" t="n">
        <v>7032</v>
      </c>
      <c r="D773" s="7" t="n">
        <v>17</v>
      </c>
      <c r="E773" s="7" t="n">
        <v>18437</v>
      </c>
      <c r="F773" s="7" t="s">
        <v>118</v>
      </c>
      <c r="G773" s="7" t="n">
        <v>2</v>
      </c>
      <c r="H773" s="7" t="n">
        <v>0</v>
      </c>
    </row>
    <row r="774" spans="1:8">
      <c r="A774" t="s">
        <v>4</v>
      </c>
      <c r="B774" s="4" t="s">
        <v>5</v>
      </c>
    </row>
    <row r="775" spans="1:8">
      <c r="A775" t="n">
        <v>6719</v>
      </c>
      <c r="B775" s="33" t="n">
        <v>28</v>
      </c>
    </row>
    <row r="776" spans="1:8">
      <c r="A776" t="s">
        <v>4</v>
      </c>
      <c r="B776" s="4" t="s">
        <v>5</v>
      </c>
      <c r="C776" s="4" t="s">
        <v>13</v>
      </c>
      <c r="D776" s="43" t="s">
        <v>70</v>
      </c>
      <c r="E776" s="4" t="s">
        <v>5</v>
      </c>
      <c r="F776" s="4" t="s">
        <v>13</v>
      </c>
      <c r="G776" s="4" t="s">
        <v>10</v>
      </c>
      <c r="H776" s="43" t="s">
        <v>71</v>
      </c>
      <c r="I776" s="4" t="s">
        <v>13</v>
      </c>
      <c r="J776" s="4" t="s">
        <v>24</v>
      </c>
    </row>
    <row r="777" spans="1:8">
      <c r="A777" t="n">
        <v>6720</v>
      </c>
      <c r="B777" s="11" t="n">
        <v>5</v>
      </c>
      <c r="C777" s="7" t="n">
        <v>28</v>
      </c>
      <c r="D777" s="43" t="s">
        <v>3</v>
      </c>
      <c r="E777" s="29" t="n">
        <v>64</v>
      </c>
      <c r="F777" s="7" t="n">
        <v>5</v>
      </c>
      <c r="G777" s="7" t="n">
        <v>1</v>
      </c>
      <c r="H777" s="43" t="s">
        <v>3</v>
      </c>
      <c r="I777" s="7" t="n">
        <v>1</v>
      </c>
      <c r="J777" s="12" t="n">
        <f t="normal" ca="1">A791</f>
        <v>0</v>
      </c>
    </row>
    <row r="778" spans="1:8">
      <c r="A778" t="s">
        <v>4</v>
      </c>
      <c r="B778" s="4" t="s">
        <v>5</v>
      </c>
      <c r="C778" s="4" t="s">
        <v>13</v>
      </c>
      <c r="D778" s="4" t="s">
        <v>10</v>
      </c>
      <c r="E778" s="4" t="s">
        <v>10</v>
      </c>
      <c r="F778" s="4" t="s">
        <v>13</v>
      </c>
    </row>
    <row r="779" spans="1:8">
      <c r="A779" t="n">
        <v>6731</v>
      </c>
      <c r="B779" s="31" t="n">
        <v>25</v>
      </c>
      <c r="C779" s="7" t="n">
        <v>1</v>
      </c>
      <c r="D779" s="7" t="n">
        <v>60</v>
      </c>
      <c r="E779" s="7" t="n">
        <v>640</v>
      </c>
      <c r="F779" s="7" t="n">
        <v>1</v>
      </c>
    </row>
    <row r="780" spans="1:8">
      <c r="A780" t="s">
        <v>4</v>
      </c>
      <c r="B780" s="4" t="s">
        <v>5</v>
      </c>
      <c r="C780" s="4" t="s">
        <v>13</v>
      </c>
      <c r="D780" s="4" t="s">
        <v>10</v>
      </c>
      <c r="E780" s="4" t="s">
        <v>6</v>
      </c>
    </row>
    <row r="781" spans="1:8">
      <c r="A781" t="n">
        <v>6738</v>
      </c>
      <c r="B781" s="39" t="n">
        <v>51</v>
      </c>
      <c r="C781" s="7" t="n">
        <v>4</v>
      </c>
      <c r="D781" s="7" t="n">
        <v>1</v>
      </c>
      <c r="E781" s="7" t="s">
        <v>119</v>
      </c>
    </row>
    <row r="782" spans="1:8">
      <c r="A782" t="s">
        <v>4</v>
      </c>
      <c r="B782" s="4" t="s">
        <v>5</v>
      </c>
      <c r="C782" s="4" t="s">
        <v>10</v>
      </c>
    </row>
    <row r="783" spans="1:8">
      <c r="A783" t="n">
        <v>6752</v>
      </c>
      <c r="B783" s="25" t="n">
        <v>16</v>
      </c>
      <c r="C783" s="7" t="n">
        <v>0</v>
      </c>
    </row>
    <row r="784" spans="1:8">
      <c r="A784" t="s">
        <v>4</v>
      </c>
      <c r="B784" s="4" t="s">
        <v>5</v>
      </c>
      <c r="C784" s="4" t="s">
        <v>10</v>
      </c>
      <c r="D784" s="4" t="s">
        <v>13</v>
      </c>
      <c r="E784" s="4" t="s">
        <v>9</v>
      </c>
      <c r="F784" s="4" t="s">
        <v>52</v>
      </c>
      <c r="G784" s="4" t="s">
        <v>13</v>
      </c>
      <c r="H784" s="4" t="s">
        <v>13</v>
      </c>
    </row>
    <row r="785" spans="1:10">
      <c r="A785" t="n">
        <v>6755</v>
      </c>
      <c r="B785" s="40" t="n">
        <v>26</v>
      </c>
      <c r="C785" s="7" t="n">
        <v>1</v>
      </c>
      <c r="D785" s="7" t="n">
        <v>17</v>
      </c>
      <c r="E785" s="7" t="n">
        <v>1357</v>
      </c>
      <c r="F785" s="7" t="s">
        <v>120</v>
      </c>
      <c r="G785" s="7" t="n">
        <v>2</v>
      </c>
      <c r="H785" s="7" t="n">
        <v>0</v>
      </c>
    </row>
    <row r="786" spans="1:10">
      <c r="A786" t="s">
        <v>4</v>
      </c>
      <c r="B786" s="4" t="s">
        <v>5</v>
      </c>
    </row>
    <row r="787" spans="1:10">
      <c r="A787" t="n">
        <v>6810</v>
      </c>
      <c r="B787" s="33" t="n">
        <v>28</v>
      </c>
    </row>
    <row r="788" spans="1:10">
      <c r="A788" t="s">
        <v>4</v>
      </c>
      <c r="B788" s="4" t="s">
        <v>5</v>
      </c>
      <c r="C788" s="4" t="s">
        <v>24</v>
      </c>
    </row>
    <row r="789" spans="1:10">
      <c r="A789" t="n">
        <v>6811</v>
      </c>
      <c r="B789" s="17" t="n">
        <v>3</v>
      </c>
      <c r="C789" s="12" t="n">
        <f t="normal" ca="1">A803</f>
        <v>0</v>
      </c>
    </row>
    <row r="790" spans="1:10">
      <c r="A790" t="s">
        <v>4</v>
      </c>
      <c r="B790" s="4" t="s">
        <v>5</v>
      </c>
      <c r="C790" s="4" t="s">
        <v>13</v>
      </c>
      <c r="D790" s="43" t="s">
        <v>70</v>
      </c>
      <c r="E790" s="4" t="s">
        <v>5</v>
      </c>
      <c r="F790" s="4" t="s">
        <v>13</v>
      </c>
      <c r="G790" s="4" t="s">
        <v>10</v>
      </c>
      <c r="H790" s="43" t="s">
        <v>71</v>
      </c>
      <c r="I790" s="4" t="s">
        <v>13</v>
      </c>
      <c r="J790" s="4" t="s">
        <v>24</v>
      </c>
    </row>
    <row r="791" spans="1:10">
      <c r="A791" t="n">
        <v>6816</v>
      </c>
      <c r="B791" s="11" t="n">
        <v>5</v>
      </c>
      <c r="C791" s="7" t="n">
        <v>28</v>
      </c>
      <c r="D791" s="43" t="s">
        <v>3</v>
      </c>
      <c r="E791" s="29" t="n">
        <v>64</v>
      </c>
      <c r="F791" s="7" t="n">
        <v>5</v>
      </c>
      <c r="G791" s="7" t="n">
        <v>8</v>
      </c>
      <c r="H791" s="43" t="s">
        <v>3</v>
      </c>
      <c r="I791" s="7" t="n">
        <v>1</v>
      </c>
      <c r="J791" s="12" t="n">
        <f t="normal" ca="1">A803</f>
        <v>0</v>
      </c>
    </row>
    <row r="792" spans="1:10">
      <c r="A792" t="s">
        <v>4</v>
      </c>
      <c r="B792" s="4" t="s">
        <v>5</v>
      </c>
      <c r="C792" s="4" t="s">
        <v>13</v>
      </c>
      <c r="D792" s="4" t="s">
        <v>10</v>
      </c>
      <c r="E792" s="4" t="s">
        <v>10</v>
      </c>
      <c r="F792" s="4" t="s">
        <v>13</v>
      </c>
    </row>
    <row r="793" spans="1:10">
      <c r="A793" t="n">
        <v>6827</v>
      </c>
      <c r="B793" s="31" t="n">
        <v>25</v>
      </c>
      <c r="C793" s="7" t="n">
        <v>1</v>
      </c>
      <c r="D793" s="7" t="n">
        <v>60</v>
      </c>
      <c r="E793" s="7" t="n">
        <v>640</v>
      </c>
      <c r="F793" s="7" t="n">
        <v>1</v>
      </c>
    </row>
    <row r="794" spans="1:10">
      <c r="A794" t="s">
        <v>4</v>
      </c>
      <c r="B794" s="4" t="s">
        <v>5</v>
      </c>
      <c r="C794" s="4" t="s">
        <v>13</v>
      </c>
      <c r="D794" s="4" t="s">
        <v>10</v>
      </c>
      <c r="E794" s="4" t="s">
        <v>6</v>
      </c>
    </row>
    <row r="795" spans="1:10">
      <c r="A795" t="n">
        <v>6834</v>
      </c>
      <c r="B795" s="39" t="n">
        <v>51</v>
      </c>
      <c r="C795" s="7" t="n">
        <v>4</v>
      </c>
      <c r="D795" s="7" t="n">
        <v>8</v>
      </c>
      <c r="E795" s="7" t="s">
        <v>119</v>
      </c>
    </row>
    <row r="796" spans="1:10">
      <c r="A796" t="s">
        <v>4</v>
      </c>
      <c r="B796" s="4" t="s">
        <v>5</v>
      </c>
      <c r="C796" s="4" t="s">
        <v>10</v>
      </c>
    </row>
    <row r="797" spans="1:10">
      <c r="A797" t="n">
        <v>6848</v>
      </c>
      <c r="B797" s="25" t="n">
        <v>16</v>
      </c>
      <c r="C797" s="7" t="n">
        <v>0</v>
      </c>
    </row>
    <row r="798" spans="1:10">
      <c r="A798" t="s">
        <v>4</v>
      </c>
      <c r="B798" s="4" t="s">
        <v>5</v>
      </c>
      <c r="C798" s="4" t="s">
        <v>10</v>
      </c>
      <c r="D798" s="4" t="s">
        <v>13</v>
      </c>
      <c r="E798" s="4" t="s">
        <v>9</v>
      </c>
      <c r="F798" s="4" t="s">
        <v>52</v>
      </c>
      <c r="G798" s="4" t="s">
        <v>13</v>
      </c>
      <c r="H798" s="4" t="s">
        <v>13</v>
      </c>
    </row>
    <row r="799" spans="1:10">
      <c r="A799" t="n">
        <v>6851</v>
      </c>
      <c r="B799" s="40" t="n">
        <v>26</v>
      </c>
      <c r="C799" s="7" t="n">
        <v>8</v>
      </c>
      <c r="D799" s="7" t="n">
        <v>17</v>
      </c>
      <c r="E799" s="7" t="n">
        <v>9341</v>
      </c>
      <c r="F799" s="7" t="s">
        <v>120</v>
      </c>
      <c r="G799" s="7" t="n">
        <v>2</v>
      </c>
      <c r="H799" s="7" t="n">
        <v>0</v>
      </c>
    </row>
    <row r="800" spans="1:10">
      <c r="A800" t="s">
        <v>4</v>
      </c>
      <c r="B800" s="4" t="s">
        <v>5</v>
      </c>
    </row>
    <row r="801" spans="1:10">
      <c r="A801" t="n">
        <v>6906</v>
      </c>
      <c r="B801" s="33" t="n">
        <v>28</v>
      </c>
    </row>
    <row r="802" spans="1:10">
      <c r="A802" t="s">
        <v>4</v>
      </c>
      <c r="B802" s="4" t="s">
        <v>5</v>
      </c>
      <c r="C802" s="4" t="s">
        <v>10</v>
      </c>
      <c r="D802" s="4" t="s">
        <v>13</v>
      </c>
    </row>
    <row r="803" spans="1:10">
      <c r="A803" t="n">
        <v>6907</v>
      </c>
      <c r="B803" s="41" t="n">
        <v>89</v>
      </c>
      <c r="C803" s="7" t="n">
        <v>65533</v>
      </c>
      <c r="D803" s="7" t="n">
        <v>1</v>
      </c>
    </row>
    <row r="804" spans="1:10">
      <c r="A804" t="s">
        <v>4</v>
      </c>
      <c r="B804" s="4" t="s">
        <v>5</v>
      </c>
      <c r="C804" s="4" t="s">
        <v>13</v>
      </c>
      <c r="D804" s="4" t="s">
        <v>10</v>
      </c>
      <c r="E804" s="4" t="s">
        <v>10</v>
      </c>
      <c r="F804" s="4" t="s">
        <v>13</v>
      </c>
    </row>
    <row r="805" spans="1:10">
      <c r="A805" t="n">
        <v>6911</v>
      </c>
      <c r="B805" s="31" t="n">
        <v>25</v>
      </c>
      <c r="C805" s="7" t="n">
        <v>1</v>
      </c>
      <c r="D805" s="7" t="n">
        <v>65535</v>
      </c>
      <c r="E805" s="7" t="n">
        <v>65535</v>
      </c>
      <c r="F805" s="7" t="n">
        <v>0</v>
      </c>
    </row>
    <row r="806" spans="1:10">
      <c r="A806" t="s">
        <v>4</v>
      </c>
      <c r="B806" s="4" t="s">
        <v>5</v>
      </c>
      <c r="C806" s="4" t="s">
        <v>13</v>
      </c>
      <c r="D806" s="4" t="s">
        <v>10</v>
      </c>
      <c r="E806" s="4" t="s">
        <v>23</v>
      </c>
    </row>
    <row r="807" spans="1:10">
      <c r="A807" t="n">
        <v>6918</v>
      </c>
      <c r="B807" s="28" t="n">
        <v>58</v>
      </c>
      <c r="C807" s="7" t="n">
        <v>101</v>
      </c>
      <c r="D807" s="7" t="n">
        <v>500</v>
      </c>
      <c r="E807" s="7" t="n">
        <v>1</v>
      </c>
    </row>
    <row r="808" spans="1:10">
      <c r="A808" t="s">
        <v>4</v>
      </c>
      <c r="B808" s="4" t="s">
        <v>5</v>
      </c>
      <c r="C808" s="4" t="s">
        <v>13</v>
      </c>
      <c r="D808" s="4" t="s">
        <v>10</v>
      </c>
    </row>
    <row r="809" spans="1:10">
      <c r="A809" t="n">
        <v>6926</v>
      </c>
      <c r="B809" s="28" t="n">
        <v>58</v>
      </c>
      <c r="C809" s="7" t="n">
        <v>254</v>
      </c>
      <c r="D809" s="7" t="n">
        <v>0</v>
      </c>
    </row>
    <row r="810" spans="1:10">
      <c r="A810" t="s">
        <v>4</v>
      </c>
      <c r="B810" s="4" t="s">
        <v>5</v>
      </c>
      <c r="C810" s="4" t="s">
        <v>13</v>
      </c>
    </row>
    <row r="811" spans="1:10">
      <c r="A811" t="n">
        <v>6930</v>
      </c>
      <c r="B811" s="55" t="n">
        <v>45</v>
      </c>
      <c r="C811" s="7" t="n">
        <v>0</v>
      </c>
    </row>
    <row r="812" spans="1:10">
      <c r="A812" t="s">
        <v>4</v>
      </c>
      <c r="B812" s="4" t="s">
        <v>5</v>
      </c>
      <c r="C812" s="4" t="s">
        <v>13</v>
      </c>
      <c r="D812" s="4" t="s">
        <v>13</v>
      </c>
      <c r="E812" s="4" t="s">
        <v>23</v>
      </c>
      <c r="F812" s="4" t="s">
        <v>23</v>
      </c>
      <c r="G812" s="4" t="s">
        <v>23</v>
      </c>
      <c r="H812" s="4" t="s">
        <v>10</v>
      </c>
    </row>
    <row r="813" spans="1:10">
      <c r="A813" t="n">
        <v>6932</v>
      </c>
      <c r="B813" s="55" t="n">
        <v>45</v>
      </c>
      <c r="C813" s="7" t="n">
        <v>2</v>
      </c>
      <c r="D813" s="7" t="n">
        <v>3</v>
      </c>
      <c r="E813" s="7" t="n">
        <v>0.620000004768372</v>
      </c>
      <c r="F813" s="7" t="n">
        <v>1.26999998092651</v>
      </c>
      <c r="G813" s="7" t="n">
        <v>-5.71999979019165</v>
      </c>
      <c r="H813" s="7" t="n">
        <v>0</v>
      </c>
    </row>
    <row r="814" spans="1:10">
      <c r="A814" t="s">
        <v>4</v>
      </c>
      <c r="B814" s="4" t="s">
        <v>5</v>
      </c>
      <c r="C814" s="4" t="s">
        <v>13</v>
      </c>
      <c r="D814" s="4" t="s">
        <v>13</v>
      </c>
      <c r="E814" s="4" t="s">
        <v>23</v>
      </c>
      <c r="F814" s="4" t="s">
        <v>23</v>
      </c>
      <c r="G814" s="4" t="s">
        <v>23</v>
      </c>
      <c r="H814" s="4" t="s">
        <v>10</v>
      </c>
      <c r="I814" s="4" t="s">
        <v>13</v>
      </c>
    </row>
    <row r="815" spans="1:10">
      <c r="A815" t="n">
        <v>6949</v>
      </c>
      <c r="B815" s="55" t="n">
        <v>45</v>
      </c>
      <c r="C815" s="7" t="n">
        <v>4</v>
      </c>
      <c r="D815" s="7" t="n">
        <v>3</v>
      </c>
      <c r="E815" s="7" t="n">
        <v>1</v>
      </c>
      <c r="F815" s="7" t="n">
        <v>138.759994506836</v>
      </c>
      <c r="G815" s="7" t="n">
        <v>350.190002441406</v>
      </c>
      <c r="H815" s="7" t="n">
        <v>0</v>
      </c>
      <c r="I815" s="7" t="n">
        <v>0</v>
      </c>
    </row>
    <row r="816" spans="1:10">
      <c r="A816" t="s">
        <v>4</v>
      </c>
      <c r="B816" s="4" t="s">
        <v>5</v>
      </c>
      <c r="C816" s="4" t="s">
        <v>13</v>
      </c>
      <c r="D816" s="4" t="s">
        <v>13</v>
      </c>
      <c r="E816" s="4" t="s">
        <v>23</v>
      </c>
      <c r="F816" s="4" t="s">
        <v>10</v>
      </c>
    </row>
    <row r="817" spans="1:9">
      <c r="A817" t="n">
        <v>6967</v>
      </c>
      <c r="B817" s="55" t="n">
        <v>45</v>
      </c>
      <c r="C817" s="7" t="n">
        <v>5</v>
      </c>
      <c r="D817" s="7" t="n">
        <v>3</v>
      </c>
      <c r="E817" s="7" t="n">
        <v>3.20000004768372</v>
      </c>
      <c r="F817" s="7" t="n">
        <v>0</v>
      </c>
    </row>
    <row r="818" spans="1:9">
      <c r="A818" t="s">
        <v>4</v>
      </c>
      <c r="B818" s="4" t="s">
        <v>5</v>
      </c>
      <c r="C818" s="4" t="s">
        <v>13</v>
      </c>
      <c r="D818" s="4" t="s">
        <v>13</v>
      </c>
      <c r="E818" s="4" t="s">
        <v>23</v>
      </c>
      <c r="F818" s="4" t="s">
        <v>10</v>
      </c>
    </row>
    <row r="819" spans="1:9">
      <c r="A819" t="n">
        <v>6976</v>
      </c>
      <c r="B819" s="55" t="n">
        <v>45</v>
      </c>
      <c r="C819" s="7" t="n">
        <v>11</v>
      </c>
      <c r="D819" s="7" t="n">
        <v>3</v>
      </c>
      <c r="E819" s="7" t="n">
        <v>38.0999984741211</v>
      </c>
      <c r="F819" s="7" t="n">
        <v>0</v>
      </c>
    </row>
    <row r="820" spans="1:9">
      <c r="A820" t="s">
        <v>4</v>
      </c>
      <c r="B820" s="4" t="s">
        <v>5</v>
      </c>
      <c r="C820" s="4" t="s">
        <v>13</v>
      </c>
      <c r="D820" s="4" t="s">
        <v>13</v>
      </c>
      <c r="E820" s="4" t="s">
        <v>23</v>
      </c>
      <c r="F820" s="4" t="s">
        <v>23</v>
      </c>
      <c r="G820" s="4" t="s">
        <v>23</v>
      </c>
      <c r="H820" s="4" t="s">
        <v>10</v>
      </c>
    </row>
    <row r="821" spans="1:9">
      <c r="A821" t="n">
        <v>6985</v>
      </c>
      <c r="B821" s="55" t="n">
        <v>45</v>
      </c>
      <c r="C821" s="7" t="n">
        <v>2</v>
      </c>
      <c r="D821" s="7" t="n">
        <v>3</v>
      </c>
      <c r="E821" s="7" t="n">
        <v>0.219999998807907</v>
      </c>
      <c r="F821" s="7" t="n">
        <v>1.24000000953674</v>
      </c>
      <c r="G821" s="7" t="n">
        <v>-5.40000009536743</v>
      </c>
      <c r="H821" s="7" t="n">
        <v>3000</v>
      </c>
    </row>
    <row r="822" spans="1:9">
      <c r="A822" t="s">
        <v>4</v>
      </c>
      <c r="B822" s="4" t="s">
        <v>5</v>
      </c>
      <c r="C822" s="4" t="s">
        <v>13</v>
      </c>
      <c r="D822" s="4" t="s">
        <v>13</v>
      </c>
      <c r="E822" s="4" t="s">
        <v>23</v>
      </c>
      <c r="F822" s="4" t="s">
        <v>23</v>
      </c>
      <c r="G822" s="4" t="s">
        <v>23</v>
      </c>
      <c r="H822" s="4" t="s">
        <v>10</v>
      </c>
      <c r="I822" s="4" t="s">
        <v>13</v>
      </c>
    </row>
    <row r="823" spans="1:9">
      <c r="A823" t="n">
        <v>7002</v>
      </c>
      <c r="B823" s="55" t="n">
        <v>45</v>
      </c>
      <c r="C823" s="7" t="n">
        <v>4</v>
      </c>
      <c r="D823" s="7" t="n">
        <v>3</v>
      </c>
      <c r="E823" s="7" t="n">
        <v>12.3199996948242</v>
      </c>
      <c r="F823" s="7" t="n">
        <v>174.710006713867</v>
      </c>
      <c r="G823" s="7" t="n">
        <v>350.190002441406</v>
      </c>
      <c r="H823" s="7" t="n">
        <v>3000</v>
      </c>
      <c r="I823" s="7" t="n">
        <v>1</v>
      </c>
    </row>
    <row r="824" spans="1:9">
      <c r="A824" t="s">
        <v>4</v>
      </c>
      <c r="B824" s="4" t="s">
        <v>5</v>
      </c>
      <c r="C824" s="4" t="s">
        <v>13</v>
      </c>
      <c r="D824" s="4" t="s">
        <v>13</v>
      </c>
      <c r="E824" s="4" t="s">
        <v>23</v>
      </c>
      <c r="F824" s="4" t="s">
        <v>10</v>
      </c>
    </row>
    <row r="825" spans="1:9">
      <c r="A825" t="n">
        <v>7020</v>
      </c>
      <c r="B825" s="55" t="n">
        <v>45</v>
      </c>
      <c r="C825" s="7" t="n">
        <v>5</v>
      </c>
      <c r="D825" s="7" t="n">
        <v>3</v>
      </c>
      <c r="E825" s="7" t="n">
        <v>3.20000004768372</v>
      </c>
      <c r="F825" s="7" t="n">
        <v>3000</v>
      </c>
    </row>
    <row r="826" spans="1:9">
      <c r="A826" t="s">
        <v>4</v>
      </c>
      <c r="B826" s="4" t="s">
        <v>5</v>
      </c>
      <c r="C826" s="4" t="s">
        <v>13</v>
      </c>
      <c r="D826" s="4" t="s">
        <v>13</v>
      </c>
      <c r="E826" s="4" t="s">
        <v>23</v>
      </c>
      <c r="F826" s="4" t="s">
        <v>10</v>
      </c>
    </row>
    <row r="827" spans="1:9">
      <c r="A827" t="n">
        <v>7029</v>
      </c>
      <c r="B827" s="55" t="n">
        <v>45</v>
      </c>
      <c r="C827" s="7" t="n">
        <v>11</v>
      </c>
      <c r="D827" s="7" t="n">
        <v>3</v>
      </c>
      <c r="E827" s="7" t="n">
        <v>38.0999984741211</v>
      </c>
      <c r="F827" s="7" t="n">
        <v>3000</v>
      </c>
    </row>
    <row r="828" spans="1:9">
      <c r="A828" t="s">
        <v>4</v>
      </c>
      <c r="B828" s="4" t="s">
        <v>5</v>
      </c>
      <c r="C828" s="4" t="s">
        <v>13</v>
      </c>
      <c r="D828" s="4" t="s">
        <v>10</v>
      </c>
      <c r="E828" s="4" t="s">
        <v>6</v>
      </c>
      <c r="F828" s="4" t="s">
        <v>6</v>
      </c>
      <c r="G828" s="4" t="s">
        <v>6</v>
      </c>
      <c r="H828" s="4" t="s">
        <v>6</v>
      </c>
    </row>
    <row r="829" spans="1:9">
      <c r="A829" t="n">
        <v>7038</v>
      </c>
      <c r="B829" s="39" t="n">
        <v>51</v>
      </c>
      <c r="C829" s="7" t="n">
        <v>3</v>
      </c>
      <c r="D829" s="7" t="n">
        <v>5</v>
      </c>
      <c r="E829" s="7" t="s">
        <v>121</v>
      </c>
      <c r="F829" s="7" t="s">
        <v>122</v>
      </c>
      <c r="G829" s="7" t="s">
        <v>123</v>
      </c>
      <c r="H829" s="7" t="s">
        <v>124</v>
      </c>
    </row>
    <row r="830" spans="1:9">
      <c r="A830" t="s">
        <v>4</v>
      </c>
      <c r="B830" s="4" t="s">
        <v>5</v>
      </c>
      <c r="C830" s="4" t="s">
        <v>13</v>
      </c>
      <c r="D830" s="4" t="s">
        <v>10</v>
      </c>
      <c r="E830" s="4" t="s">
        <v>6</v>
      </c>
      <c r="F830" s="4" t="s">
        <v>6</v>
      </c>
      <c r="G830" s="4" t="s">
        <v>6</v>
      </c>
      <c r="H830" s="4" t="s">
        <v>6</v>
      </c>
    </row>
    <row r="831" spans="1:9">
      <c r="A831" t="n">
        <v>7051</v>
      </c>
      <c r="B831" s="39" t="n">
        <v>51</v>
      </c>
      <c r="C831" s="7" t="n">
        <v>3</v>
      </c>
      <c r="D831" s="7" t="n">
        <v>3</v>
      </c>
      <c r="E831" s="7" t="s">
        <v>125</v>
      </c>
      <c r="F831" s="7" t="s">
        <v>122</v>
      </c>
      <c r="G831" s="7" t="s">
        <v>123</v>
      </c>
      <c r="H831" s="7" t="s">
        <v>124</v>
      </c>
    </row>
    <row r="832" spans="1:9">
      <c r="A832" t="s">
        <v>4</v>
      </c>
      <c r="B832" s="4" t="s">
        <v>5</v>
      </c>
      <c r="C832" s="4" t="s">
        <v>13</v>
      </c>
      <c r="D832" s="4" t="s">
        <v>10</v>
      </c>
    </row>
    <row r="833" spans="1:9">
      <c r="A833" t="n">
        <v>7064</v>
      </c>
      <c r="B833" s="28" t="n">
        <v>58</v>
      </c>
      <c r="C833" s="7" t="n">
        <v>255</v>
      </c>
      <c r="D833" s="7" t="n">
        <v>0</v>
      </c>
    </row>
    <row r="834" spans="1:9">
      <c r="A834" t="s">
        <v>4</v>
      </c>
      <c r="B834" s="4" t="s">
        <v>5</v>
      </c>
      <c r="C834" s="4" t="s">
        <v>13</v>
      </c>
      <c r="D834" s="4" t="s">
        <v>10</v>
      </c>
    </row>
    <row r="835" spans="1:9">
      <c r="A835" t="n">
        <v>7068</v>
      </c>
      <c r="B835" s="55" t="n">
        <v>45</v>
      </c>
      <c r="C835" s="7" t="n">
        <v>7</v>
      </c>
      <c r="D835" s="7" t="n">
        <v>255</v>
      </c>
    </row>
    <row r="836" spans="1:9">
      <c r="A836" t="s">
        <v>4</v>
      </c>
      <c r="B836" s="4" t="s">
        <v>5</v>
      </c>
      <c r="C836" s="4" t="s">
        <v>13</v>
      </c>
      <c r="D836" s="4" t="s">
        <v>10</v>
      </c>
      <c r="E836" s="4" t="s">
        <v>6</v>
      </c>
    </row>
    <row r="837" spans="1:9">
      <c r="A837" t="n">
        <v>7072</v>
      </c>
      <c r="B837" s="39" t="n">
        <v>51</v>
      </c>
      <c r="C837" s="7" t="n">
        <v>4</v>
      </c>
      <c r="D837" s="7" t="n">
        <v>3</v>
      </c>
      <c r="E837" s="7" t="s">
        <v>126</v>
      </c>
    </row>
    <row r="838" spans="1:9">
      <c r="A838" t="s">
        <v>4</v>
      </c>
      <c r="B838" s="4" t="s">
        <v>5</v>
      </c>
      <c r="C838" s="4" t="s">
        <v>10</v>
      </c>
    </row>
    <row r="839" spans="1:9">
      <c r="A839" t="n">
        <v>7085</v>
      </c>
      <c r="B839" s="25" t="n">
        <v>16</v>
      </c>
      <c r="C839" s="7" t="n">
        <v>0</v>
      </c>
    </row>
    <row r="840" spans="1:9">
      <c r="A840" t="s">
        <v>4</v>
      </c>
      <c r="B840" s="4" t="s">
        <v>5</v>
      </c>
      <c r="C840" s="4" t="s">
        <v>10</v>
      </c>
      <c r="D840" s="4" t="s">
        <v>13</v>
      </c>
      <c r="E840" s="4" t="s">
        <v>9</v>
      </c>
      <c r="F840" s="4" t="s">
        <v>52</v>
      </c>
      <c r="G840" s="4" t="s">
        <v>13</v>
      </c>
      <c r="H840" s="4" t="s">
        <v>13</v>
      </c>
    </row>
    <row r="841" spans="1:9">
      <c r="A841" t="n">
        <v>7088</v>
      </c>
      <c r="B841" s="40" t="n">
        <v>26</v>
      </c>
      <c r="C841" s="7" t="n">
        <v>3</v>
      </c>
      <c r="D841" s="7" t="n">
        <v>17</v>
      </c>
      <c r="E841" s="7" t="n">
        <v>2300</v>
      </c>
      <c r="F841" s="7" t="s">
        <v>127</v>
      </c>
      <c r="G841" s="7" t="n">
        <v>2</v>
      </c>
      <c r="H841" s="7" t="n">
        <v>0</v>
      </c>
    </row>
    <row r="842" spans="1:9">
      <c r="A842" t="s">
        <v>4</v>
      </c>
      <c r="B842" s="4" t="s">
        <v>5</v>
      </c>
    </row>
    <row r="843" spans="1:9">
      <c r="A843" t="n">
        <v>7142</v>
      </c>
      <c r="B843" s="33" t="n">
        <v>28</v>
      </c>
    </row>
    <row r="844" spans="1:9">
      <c r="A844" t="s">
        <v>4</v>
      </c>
      <c r="B844" s="4" t="s">
        <v>5</v>
      </c>
      <c r="C844" s="4" t="s">
        <v>13</v>
      </c>
      <c r="D844" s="4" t="s">
        <v>10</v>
      </c>
      <c r="E844" s="4" t="s">
        <v>6</v>
      </c>
    </row>
    <row r="845" spans="1:9">
      <c r="A845" t="n">
        <v>7143</v>
      </c>
      <c r="B845" s="39" t="n">
        <v>51</v>
      </c>
      <c r="C845" s="7" t="n">
        <v>4</v>
      </c>
      <c r="D845" s="7" t="n">
        <v>5</v>
      </c>
      <c r="E845" s="7" t="s">
        <v>63</v>
      </c>
    </row>
    <row r="846" spans="1:9">
      <c r="A846" t="s">
        <v>4</v>
      </c>
      <c r="B846" s="4" t="s">
        <v>5</v>
      </c>
      <c r="C846" s="4" t="s">
        <v>10</v>
      </c>
    </row>
    <row r="847" spans="1:9">
      <c r="A847" t="n">
        <v>7156</v>
      </c>
      <c r="B847" s="25" t="n">
        <v>16</v>
      </c>
      <c r="C847" s="7" t="n">
        <v>0</v>
      </c>
    </row>
    <row r="848" spans="1:9">
      <c r="A848" t="s">
        <v>4</v>
      </c>
      <c r="B848" s="4" t="s">
        <v>5</v>
      </c>
      <c r="C848" s="4" t="s">
        <v>10</v>
      </c>
      <c r="D848" s="4" t="s">
        <v>13</v>
      </c>
      <c r="E848" s="4" t="s">
        <v>9</v>
      </c>
      <c r="F848" s="4" t="s">
        <v>52</v>
      </c>
      <c r="G848" s="4" t="s">
        <v>13</v>
      </c>
      <c r="H848" s="4" t="s">
        <v>13</v>
      </c>
    </row>
    <row r="849" spans="1:8">
      <c r="A849" t="n">
        <v>7159</v>
      </c>
      <c r="B849" s="40" t="n">
        <v>26</v>
      </c>
      <c r="C849" s="7" t="n">
        <v>5</v>
      </c>
      <c r="D849" s="7" t="n">
        <v>17</v>
      </c>
      <c r="E849" s="7" t="n">
        <v>3300</v>
      </c>
      <c r="F849" s="7" t="s">
        <v>128</v>
      </c>
      <c r="G849" s="7" t="n">
        <v>2</v>
      </c>
      <c r="H849" s="7" t="n">
        <v>0</v>
      </c>
    </row>
    <row r="850" spans="1:8">
      <c r="A850" t="s">
        <v>4</v>
      </c>
      <c r="B850" s="4" t="s">
        <v>5</v>
      </c>
    </row>
    <row r="851" spans="1:8">
      <c r="A851" t="n">
        <v>7178</v>
      </c>
      <c r="B851" s="33" t="n">
        <v>28</v>
      </c>
    </row>
    <row r="852" spans="1:8">
      <c r="A852" t="s">
        <v>4</v>
      </c>
      <c r="B852" s="4" t="s">
        <v>5</v>
      </c>
      <c r="C852" s="4" t="s">
        <v>10</v>
      </c>
      <c r="D852" s="4" t="s">
        <v>13</v>
      </c>
    </row>
    <row r="853" spans="1:8">
      <c r="A853" t="n">
        <v>7179</v>
      </c>
      <c r="B853" s="41" t="n">
        <v>89</v>
      </c>
      <c r="C853" s="7" t="n">
        <v>65533</v>
      </c>
      <c r="D853" s="7" t="n">
        <v>1</v>
      </c>
    </row>
    <row r="854" spans="1:8">
      <c r="A854" t="s">
        <v>4</v>
      </c>
      <c r="B854" s="4" t="s">
        <v>5</v>
      </c>
      <c r="C854" s="4" t="s">
        <v>13</v>
      </c>
      <c r="D854" s="4" t="s">
        <v>10</v>
      </c>
      <c r="E854" s="4" t="s">
        <v>6</v>
      </c>
      <c r="F854" s="4" t="s">
        <v>6</v>
      </c>
      <c r="G854" s="4" t="s">
        <v>6</v>
      </c>
      <c r="H854" s="4" t="s">
        <v>6</v>
      </c>
    </row>
    <row r="855" spans="1:8">
      <c r="A855" t="n">
        <v>7183</v>
      </c>
      <c r="B855" s="39" t="n">
        <v>51</v>
      </c>
      <c r="C855" s="7" t="n">
        <v>3</v>
      </c>
      <c r="D855" s="7" t="n">
        <v>5</v>
      </c>
      <c r="E855" s="7" t="s">
        <v>129</v>
      </c>
      <c r="F855" s="7" t="s">
        <v>130</v>
      </c>
      <c r="G855" s="7" t="s">
        <v>123</v>
      </c>
      <c r="H855" s="7" t="s">
        <v>124</v>
      </c>
    </row>
    <row r="856" spans="1:8">
      <c r="A856" t="s">
        <v>4</v>
      </c>
      <c r="B856" s="4" t="s">
        <v>5</v>
      </c>
      <c r="C856" s="4" t="s">
        <v>10</v>
      </c>
      <c r="D856" s="4" t="s">
        <v>13</v>
      </c>
      <c r="E856" s="4" t="s">
        <v>6</v>
      </c>
      <c r="F856" s="4" t="s">
        <v>23</v>
      </c>
      <c r="G856" s="4" t="s">
        <v>23</v>
      </c>
      <c r="H856" s="4" t="s">
        <v>23</v>
      </c>
    </row>
    <row r="857" spans="1:8">
      <c r="A857" t="n">
        <v>7196</v>
      </c>
      <c r="B857" s="52" t="n">
        <v>48</v>
      </c>
      <c r="C857" s="7" t="n">
        <v>5</v>
      </c>
      <c r="D857" s="7" t="n">
        <v>0</v>
      </c>
      <c r="E857" s="7" t="s">
        <v>107</v>
      </c>
      <c r="F857" s="7" t="n">
        <v>0.5</v>
      </c>
      <c r="G857" s="7" t="n">
        <v>1</v>
      </c>
      <c r="H857" s="7" t="n">
        <v>0</v>
      </c>
    </row>
    <row r="858" spans="1:8">
      <c r="A858" t="s">
        <v>4</v>
      </c>
      <c r="B858" s="4" t="s">
        <v>5</v>
      </c>
      <c r="C858" s="4" t="s">
        <v>10</v>
      </c>
    </row>
    <row r="859" spans="1:8">
      <c r="A859" t="n">
        <v>7222</v>
      </c>
      <c r="B859" s="25" t="n">
        <v>16</v>
      </c>
      <c r="C859" s="7" t="n">
        <v>300</v>
      </c>
    </row>
    <row r="860" spans="1:8">
      <c r="A860" t="s">
        <v>4</v>
      </c>
      <c r="B860" s="4" t="s">
        <v>5</v>
      </c>
      <c r="C860" s="4" t="s">
        <v>13</v>
      </c>
      <c r="D860" s="4" t="s">
        <v>10</v>
      </c>
      <c r="E860" s="4" t="s">
        <v>10</v>
      </c>
      <c r="F860" s="4" t="s">
        <v>9</v>
      </c>
    </row>
    <row r="861" spans="1:8">
      <c r="A861" t="n">
        <v>7225</v>
      </c>
      <c r="B861" s="59" t="n">
        <v>84</v>
      </c>
      <c r="C861" s="7" t="n">
        <v>0</v>
      </c>
      <c r="D861" s="7" t="n">
        <v>2</v>
      </c>
      <c r="E861" s="7" t="n">
        <v>0</v>
      </c>
      <c r="F861" s="7" t="n">
        <v>1045220557</v>
      </c>
    </row>
    <row r="862" spans="1:8">
      <c r="A862" t="s">
        <v>4</v>
      </c>
      <c r="B862" s="4" t="s">
        <v>5</v>
      </c>
      <c r="C862" s="4" t="s">
        <v>13</v>
      </c>
      <c r="D862" s="4" t="s">
        <v>10</v>
      </c>
      <c r="E862" s="4" t="s">
        <v>10</v>
      </c>
      <c r="F862" s="4" t="s">
        <v>10</v>
      </c>
      <c r="G862" s="4" t="s">
        <v>10</v>
      </c>
      <c r="H862" s="4" t="s">
        <v>10</v>
      </c>
      <c r="I862" s="4" t="s">
        <v>6</v>
      </c>
      <c r="J862" s="4" t="s">
        <v>23</v>
      </c>
      <c r="K862" s="4" t="s">
        <v>23</v>
      </c>
      <c r="L862" s="4" t="s">
        <v>23</v>
      </c>
      <c r="M862" s="4" t="s">
        <v>9</v>
      </c>
      <c r="N862" s="4" t="s">
        <v>9</v>
      </c>
      <c r="O862" s="4" t="s">
        <v>23</v>
      </c>
      <c r="P862" s="4" t="s">
        <v>23</v>
      </c>
      <c r="Q862" s="4" t="s">
        <v>23</v>
      </c>
      <c r="R862" s="4" t="s">
        <v>23</v>
      </c>
      <c r="S862" s="4" t="s">
        <v>13</v>
      </c>
    </row>
    <row r="863" spans="1:8">
      <c r="A863" t="n">
        <v>7235</v>
      </c>
      <c r="B863" s="48" t="n">
        <v>39</v>
      </c>
      <c r="C863" s="7" t="n">
        <v>12</v>
      </c>
      <c r="D863" s="7" t="n">
        <v>65533</v>
      </c>
      <c r="E863" s="7" t="n">
        <v>200</v>
      </c>
      <c r="F863" s="7" t="n">
        <v>0</v>
      </c>
      <c r="G863" s="7" t="n">
        <v>5</v>
      </c>
      <c r="H863" s="7" t="n">
        <v>3</v>
      </c>
      <c r="I863" s="7" t="s">
        <v>19</v>
      </c>
      <c r="J863" s="7" t="n">
        <v>0</v>
      </c>
      <c r="K863" s="7" t="n">
        <v>0.00999999977648258</v>
      </c>
      <c r="L863" s="7" t="n">
        <v>0</v>
      </c>
      <c r="M863" s="7" t="n">
        <v>0</v>
      </c>
      <c r="N863" s="7" t="n">
        <v>0</v>
      </c>
      <c r="O863" s="7" t="n">
        <v>0</v>
      </c>
      <c r="P863" s="7" t="n">
        <v>1</v>
      </c>
      <c r="Q863" s="7" t="n">
        <v>1</v>
      </c>
      <c r="R863" s="7" t="n">
        <v>1</v>
      </c>
      <c r="S863" s="7" t="n">
        <v>100</v>
      </c>
    </row>
    <row r="864" spans="1:8">
      <c r="A864" t="s">
        <v>4</v>
      </c>
      <c r="B864" s="4" t="s">
        <v>5</v>
      </c>
      <c r="C864" s="4" t="s">
        <v>13</v>
      </c>
      <c r="D864" s="4" t="s">
        <v>10</v>
      </c>
      <c r="E864" s="4" t="s">
        <v>23</v>
      </c>
      <c r="F864" s="4" t="s">
        <v>10</v>
      </c>
      <c r="G864" s="4" t="s">
        <v>9</v>
      </c>
      <c r="H864" s="4" t="s">
        <v>9</v>
      </c>
      <c r="I864" s="4" t="s">
        <v>10</v>
      </c>
      <c r="J864" s="4" t="s">
        <v>10</v>
      </c>
      <c r="K864" s="4" t="s">
        <v>9</v>
      </c>
      <c r="L864" s="4" t="s">
        <v>9</v>
      </c>
      <c r="M864" s="4" t="s">
        <v>9</v>
      </c>
      <c r="N864" s="4" t="s">
        <v>9</v>
      </c>
      <c r="O864" s="4" t="s">
        <v>6</v>
      </c>
    </row>
    <row r="865" spans="1:19">
      <c r="A865" t="n">
        <v>7285</v>
      </c>
      <c r="B865" s="10" t="n">
        <v>50</v>
      </c>
      <c r="C865" s="7" t="n">
        <v>0</v>
      </c>
      <c r="D865" s="7" t="n">
        <v>15953</v>
      </c>
      <c r="E865" s="7" t="n">
        <v>1</v>
      </c>
      <c r="F865" s="7" t="n">
        <v>0</v>
      </c>
      <c r="G865" s="7" t="n">
        <v>0</v>
      </c>
      <c r="H865" s="7" t="n">
        <v>0</v>
      </c>
      <c r="I865" s="7" t="n">
        <v>0</v>
      </c>
      <c r="J865" s="7" t="n">
        <v>65533</v>
      </c>
      <c r="K865" s="7" t="n">
        <v>0</v>
      </c>
      <c r="L865" s="7" t="n">
        <v>0</v>
      </c>
      <c r="M865" s="7" t="n">
        <v>0</v>
      </c>
      <c r="N865" s="7" t="n">
        <v>0</v>
      </c>
      <c r="O865" s="7" t="s">
        <v>19</v>
      </c>
    </row>
    <row r="866" spans="1:19">
      <c r="A866" t="s">
        <v>4</v>
      </c>
      <c r="B866" s="4" t="s">
        <v>5</v>
      </c>
      <c r="C866" s="4" t="s">
        <v>10</v>
      </c>
      <c r="D866" s="4" t="s">
        <v>10</v>
      </c>
      <c r="E866" s="4" t="s">
        <v>23</v>
      </c>
      <c r="F866" s="4" t="s">
        <v>23</v>
      </c>
      <c r="G866" s="4" t="s">
        <v>23</v>
      </c>
      <c r="H866" s="4" t="s">
        <v>23</v>
      </c>
      <c r="I866" s="4" t="s">
        <v>13</v>
      </c>
      <c r="J866" s="4" t="s">
        <v>10</v>
      </c>
    </row>
    <row r="867" spans="1:19">
      <c r="A867" t="n">
        <v>7324</v>
      </c>
      <c r="B867" s="56" t="n">
        <v>55</v>
      </c>
      <c r="C867" s="7" t="n">
        <v>3</v>
      </c>
      <c r="D867" s="7" t="n">
        <v>65533</v>
      </c>
      <c r="E867" s="7" t="n">
        <v>0</v>
      </c>
      <c r="F867" s="7" t="n">
        <v>0.25</v>
      </c>
      <c r="G867" s="7" t="n">
        <v>-10.9499998092651</v>
      </c>
      <c r="H867" s="7" t="n">
        <v>5</v>
      </c>
      <c r="I867" s="7" t="n">
        <v>2</v>
      </c>
      <c r="J867" s="7" t="n">
        <v>1</v>
      </c>
    </row>
    <row r="868" spans="1:19">
      <c r="A868" t="s">
        <v>4</v>
      </c>
      <c r="B868" s="4" t="s">
        <v>5</v>
      </c>
      <c r="C868" s="4" t="s">
        <v>13</v>
      </c>
      <c r="D868" s="4" t="s">
        <v>13</v>
      </c>
      <c r="E868" s="4" t="s">
        <v>23</v>
      </c>
      <c r="F868" s="4" t="s">
        <v>10</v>
      </c>
    </row>
    <row r="869" spans="1:19">
      <c r="A869" t="n">
        <v>7348</v>
      </c>
      <c r="B869" s="55" t="n">
        <v>45</v>
      </c>
      <c r="C869" s="7" t="n">
        <v>5</v>
      </c>
      <c r="D869" s="7" t="n">
        <v>3</v>
      </c>
      <c r="E869" s="7" t="n">
        <v>3.79999995231628</v>
      </c>
      <c r="F869" s="7" t="n">
        <v>1400</v>
      </c>
    </row>
    <row r="870" spans="1:19">
      <c r="A870" t="s">
        <v>4</v>
      </c>
      <c r="B870" s="4" t="s">
        <v>5</v>
      </c>
      <c r="C870" s="4" t="s">
        <v>10</v>
      </c>
    </row>
    <row r="871" spans="1:19">
      <c r="A871" t="n">
        <v>7357</v>
      </c>
      <c r="B871" s="25" t="n">
        <v>16</v>
      </c>
      <c r="C871" s="7" t="n">
        <v>1500</v>
      </c>
    </row>
    <row r="872" spans="1:19">
      <c r="A872" t="s">
        <v>4</v>
      </c>
      <c r="B872" s="4" t="s">
        <v>5</v>
      </c>
      <c r="C872" s="4" t="s">
        <v>13</v>
      </c>
      <c r="D872" s="4" t="s">
        <v>10</v>
      </c>
      <c r="E872" s="4" t="s">
        <v>23</v>
      </c>
    </row>
    <row r="873" spans="1:19">
      <c r="A873" t="n">
        <v>7360</v>
      </c>
      <c r="B873" s="28" t="n">
        <v>58</v>
      </c>
      <c r="C873" s="7" t="n">
        <v>101</v>
      </c>
      <c r="D873" s="7" t="n">
        <v>100</v>
      </c>
      <c r="E873" s="7" t="n">
        <v>1</v>
      </c>
    </row>
    <row r="874" spans="1:19">
      <c r="A874" t="s">
        <v>4</v>
      </c>
      <c r="B874" s="4" t="s">
        <v>5</v>
      </c>
      <c r="C874" s="4" t="s">
        <v>13</v>
      </c>
      <c r="D874" s="4" t="s">
        <v>10</v>
      </c>
    </row>
    <row r="875" spans="1:19">
      <c r="A875" t="n">
        <v>7368</v>
      </c>
      <c r="B875" s="28" t="n">
        <v>58</v>
      </c>
      <c r="C875" s="7" t="n">
        <v>254</v>
      </c>
      <c r="D875" s="7" t="n">
        <v>0</v>
      </c>
    </row>
    <row r="876" spans="1:19">
      <c r="A876" t="s">
        <v>4</v>
      </c>
      <c r="B876" s="4" t="s">
        <v>5</v>
      </c>
      <c r="C876" s="4" t="s">
        <v>13</v>
      </c>
    </row>
    <row r="877" spans="1:19">
      <c r="A877" t="n">
        <v>7372</v>
      </c>
      <c r="B877" s="55" t="n">
        <v>45</v>
      </c>
      <c r="C877" s="7" t="n">
        <v>0</v>
      </c>
    </row>
    <row r="878" spans="1:19">
      <c r="A878" t="s">
        <v>4</v>
      </c>
      <c r="B878" s="4" t="s">
        <v>5</v>
      </c>
      <c r="C878" s="4" t="s">
        <v>13</v>
      </c>
      <c r="D878" s="4" t="s">
        <v>13</v>
      </c>
      <c r="E878" s="4" t="s">
        <v>23</v>
      </c>
      <c r="F878" s="4" t="s">
        <v>23</v>
      </c>
      <c r="G878" s="4" t="s">
        <v>23</v>
      </c>
      <c r="H878" s="4" t="s">
        <v>10</v>
      </c>
    </row>
    <row r="879" spans="1:19">
      <c r="A879" t="n">
        <v>7374</v>
      </c>
      <c r="B879" s="55" t="n">
        <v>45</v>
      </c>
      <c r="C879" s="7" t="n">
        <v>2</v>
      </c>
      <c r="D879" s="7" t="n">
        <v>3</v>
      </c>
      <c r="E879" s="7" t="n">
        <v>0.230000004172325</v>
      </c>
      <c r="F879" s="7" t="n">
        <v>1.50999999046326</v>
      </c>
      <c r="G879" s="7" t="n">
        <v>-12</v>
      </c>
      <c r="H879" s="7" t="n">
        <v>0</v>
      </c>
    </row>
    <row r="880" spans="1:19">
      <c r="A880" t="s">
        <v>4</v>
      </c>
      <c r="B880" s="4" t="s">
        <v>5</v>
      </c>
      <c r="C880" s="4" t="s">
        <v>13</v>
      </c>
      <c r="D880" s="4" t="s">
        <v>13</v>
      </c>
      <c r="E880" s="4" t="s">
        <v>23</v>
      </c>
      <c r="F880" s="4" t="s">
        <v>23</v>
      </c>
      <c r="G880" s="4" t="s">
        <v>23</v>
      </c>
      <c r="H880" s="4" t="s">
        <v>10</v>
      </c>
      <c r="I880" s="4" t="s">
        <v>13</v>
      </c>
    </row>
    <row r="881" spans="1:15">
      <c r="A881" t="n">
        <v>7391</v>
      </c>
      <c r="B881" s="55" t="n">
        <v>45</v>
      </c>
      <c r="C881" s="7" t="n">
        <v>4</v>
      </c>
      <c r="D881" s="7" t="n">
        <v>3</v>
      </c>
      <c r="E881" s="7" t="n">
        <v>354.529998779297</v>
      </c>
      <c r="F881" s="7" t="n">
        <v>346.950012207031</v>
      </c>
      <c r="G881" s="7" t="n">
        <v>342</v>
      </c>
      <c r="H881" s="7" t="n">
        <v>0</v>
      </c>
      <c r="I881" s="7" t="n">
        <v>1</v>
      </c>
    </row>
    <row r="882" spans="1:15">
      <c r="A882" t="s">
        <v>4</v>
      </c>
      <c r="B882" s="4" t="s">
        <v>5</v>
      </c>
      <c r="C882" s="4" t="s">
        <v>13</v>
      </c>
      <c r="D882" s="4" t="s">
        <v>13</v>
      </c>
      <c r="E882" s="4" t="s">
        <v>23</v>
      </c>
      <c r="F882" s="4" t="s">
        <v>10</v>
      </c>
    </row>
    <row r="883" spans="1:15">
      <c r="A883" t="n">
        <v>7409</v>
      </c>
      <c r="B883" s="55" t="n">
        <v>45</v>
      </c>
      <c r="C883" s="7" t="n">
        <v>5</v>
      </c>
      <c r="D883" s="7" t="n">
        <v>3</v>
      </c>
      <c r="E883" s="7" t="n">
        <v>5.69999980926514</v>
      </c>
      <c r="F883" s="7" t="n">
        <v>0</v>
      </c>
    </row>
    <row r="884" spans="1:15">
      <c r="A884" t="s">
        <v>4</v>
      </c>
      <c r="B884" s="4" t="s">
        <v>5</v>
      </c>
      <c r="C884" s="4" t="s">
        <v>13</v>
      </c>
      <c r="D884" s="4" t="s">
        <v>13</v>
      </c>
      <c r="E884" s="4" t="s">
        <v>23</v>
      </c>
      <c r="F884" s="4" t="s">
        <v>10</v>
      </c>
    </row>
    <row r="885" spans="1:15">
      <c r="A885" t="n">
        <v>7418</v>
      </c>
      <c r="B885" s="55" t="n">
        <v>45</v>
      </c>
      <c r="C885" s="7" t="n">
        <v>11</v>
      </c>
      <c r="D885" s="7" t="n">
        <v>3</v>
      </c>
      <c r="E885" s="7" t="n">
        <v>52.7999992370605</v>
      </c>
      <c r="F885" s="7" t="n">
        <v>0</v>
      </c>
    </row>
    <row r="886" spans="1:15">
      <c r="A886" t="s">
        <v>4</v>
      </c>
      <c r="B886" s="4" t="s">
        <v>5</v>
      </c>
      <c r="C886" s="4" t="s">
        <v>13</v>
      </c>
      <c r="D886" s="4" t="s">
        <v>10</v>
      </c>
      <c r="E886" s="4" t="s">
        <v>10</v>
      </c>
      <c r="F886" s="4" t="s">
        <v>9</v>
      </c>
    </row>
    <row r="887" spans="1:15">
      <c r="A887" t="n">
        <v>7427</v>
      </c>
      <c r="B887" s="59" t="n">
        <v>84</v>
      </c>
      <c r="C887" s="7" t="n">
        <v>1</v>
      </c>
      <c r="D887" s="7" t="n">
        <v>0</v>
      </c>
      <c r="E887" s="7" t="n">
        <v>0</v>
      </c>
      <c r="F887" s="7" t="n">
        <v>0</v>
      </c>
    </row>
    <row r="888" spans="1:15">
      <c r="A888" t="s">
        <v>4</v>
      </c>
      <c r="B888" s="4" t="s">
        <v>5</v>
      </c>
      <c r="C888" s="4" t="s">
        <v>10</v>
      </c>
      <c r="D888" s="4" t="s">
        <v>9</v>
      </c>
    </row>
    <row r="889" spans="1:15">
      <c r="A889" t="n">
        <v>7437</v>
      </c>
      <c r="B889" s="49" t="n">
        <v>43</v>
      </c>
      <c r="C889" s="7" t="n">
        <v>5</v>
      </c>
      <c r="D889" s="7" t="n">
        <v>1</v>
      </c>
    </row>
    <row r="890" spans="1:15">
      <c r="A890" t="s">
        <v>4</v>
      </c>
      <c r="B890" s="4" t="s">
        <v>5</v>
      </c>
      <c r="C890" s="4" t="s">
        <v>13</v>
      </c>
      <c r="D890" s="4" t="s">
        <v>10</v>
      </c>
      <c r="E890" s="4" t="s">
        <v>13</v>
      </c>
    </row>
    <row r="891" spans="1:15">
      <c r="A891" t="n">
        <v>7444</v>
      </c>
      <c r="B891" s="48" t="n">
        <v>39</v>
      </c>
      <c r="C891" s="7" t="n">
        <v>13</v>
      </c>
      <c r="D891" s="7" t="n">
        <v>65533</v>
      </c>
      <c r="E891" s="7" t="n">
        <v>100</v>
      </c>
    </row>
    <row r="892" spans="1:15">
      <c r="A892" t="s">
        <v>4</v>
      </c>
      <c r="B892" s="4" t="s">
        <v>5</v>
      </c>
      <c r="C892" s="4" t="s">
        <v>10</v>
      </c>
      <c r="D892" s="4" t="s">
        <v>13</v>
      </c>
    </row>
    <row r="893" spans="1:15">
      <c r="A893" t="n">
        <v>7449</v>
      </c>
      <c r="B893" s="57" t="n">
        <v>56</v>
      </c>
      <c r="C893" s="7" t="n">
        <v>3</v>
      </c>
      <c r="D893" s="7" t="n">
        <v>1</v>
      </c>
    </row>
    <row r="894" spans="1:15">
      <c r="A894" t="s">
        <v>4</v>
      </c>
      <c r="B894" s="4" t="s">
        <v>5</v>
      </c>
      <c r="C894" s="4" t="s">
        <v>10</v>
      </c>
      <c r="D894" s="4" t="s">
        <v>23</v>
      </c>
      <c r="E894" s="4" t="s">
        <v>23</v>
      </c>
      <c r="F894" s="4" t="s">
        <v>23</v>
      </c>
      <c r="G894" s="4" t="s">
        <v>23</v>
      </c>
    </row>
    <row r="895" spans="1:15">
      <c r="A895" t="n">
        <v>7453</v>
      </c>
      <c r="B895" s="50" t="n">
        <v>46</v>
      </c>
      <c r="C895" s="7" t="n">
        <v>3</v>
      </c>
      <c r="D895" s="7" t="n">
        <v>0</v>
      </c>
      <c r="E895" s="7" t="n">
        <v>0.25</v>
      </c>
      <c r="F895" s="7" t="n">
        <v>-8</v>
      </c>
      <c r="G895" s="7" t="n">
        <v>180</v>
      </c>
    </row>
    <row r="896" spans="1:15">
      <c r="A896" t="s">
        <v>4</v>
      </c>
      <c r="B896" s="4" t="s">
        <v>5</v>
      </c>
      <c r="C896" s="4" t="s">
        <v>10</v>
      </c>
      <c r="D896" s="4" t="s">
        <v>10</v>
      </c>
      <c r="E896" s="4" t="s">
        <v>23</v>
      </c>
      <c r="F896" s="4" t="s">
        <v>23</v>
      </c>
      <c r="G896" s="4" t="s">
        <v>23</v>
      </c>
      <c r="H896" s="4" t="s">
        <v>23</v>
      </c>
      <c r="I896" s="4" t="s">
        <v>13</v>
      </c>
      <c r="J896" s="4" t="s">
        <v>10</v>
      </c>
    </row>
    <row r="897" spans="1:10">
      <c r="A897" t="n">
        <v>7472</v>
      </c>
      <c r="B897" s="56" t="n">
        <v>55</v>
      </c>
      <c r="C897" s="7" t="n">
        <v>3</v>
      </c>
      <c r="D897" s="7" t="n">
        <v>65533</v>
      </c>
      <c r="E897" s="7" t="n">
        <v>0</v>
      </c>
      <c r="F897" s="7" t="n">
        <v>0.25</v>
      </c>
      <c r="G897" s="7" t="n">
        <v>-12.5</v>
      </c>
      <c r="H897" s="7" t="n">
        <v>4.5</v>
      </c>
      <c r="I897" s="7" t="n">
        <v>2</v>
      </c>
      <c r="J897" s="7" t="n">
        <v>1</v>
      </c>
    </row>
    <row r="898" spans="1:10">
      <c r="A898" t="s">
        <v>4</v>
      </c>
      <c r="B898" s="4" t="s">
        <v>5</v>
      </c>
      <c r="C898" s="4" t="s">
        <v>13</v>
      </c>
      <c r="D898" s="4" t="s">
        <v>23</v>
      </c>
      <c r="E898" s="4" t="s">
        <v>23</v>
      </c>
      <c r="F898" s="4" t="s">
        <v>23</v>
      </c>
    </row>
    <row r="899" spans="1:10">
      <c r="A899" t="n">
        <v>7496</v>
      </c>
      <c r="B899" s="55" t="n">
        <v>45</v>
      </c>
      <c r="C899" s="7" t="n">
        <v>9</v>
      </c>
      <c r="D899" s="7" t="n">
        <v>0.0199999995529652</v>
      </c>
      <c r="E899" s="7" t="n">
        <v>0.0500000007450581</v>
      </c>
      <c r="F899" s="7" t="n">
        <v>6</v>
      </c>
    </row>
    <row r="900" spans="1:10">
      <c r="A900" t="s">
        <v>4</v>
      </c>
      <c r="B900" s="4" t="s">
        <v>5</v>
      </c>
      <c r="C900" s="4" t="s">
        <v>13</v>
      </c>
      <c r="D900" s="4" t="s">
        <v>10</v>
      </c>
      <c r="E900" s="4" t="s">
        <v>10</v>
      </c>
      <c r="F900" s="4" t="s">
        <v>9</v>
      </c>
    </row>
    <row r="901" spans="1:10">
      <c r="A901" t="n">
        <v>7510</v>
      </c>
      <c r="B901" s="59" t="n">
        <v>84</v>
      </c>
      <c r="C901" s="7" t="n">
        <v>0</v>
      </c>
      <c r="D901" s="7" t="n">
        <v>0</v>
      </c>
      <c r="E901" s="7" t="n">
        <v>100</v>
      </c>
      <c r="F901" s="7" t="n">
        <v>1056964608</v>
      </c>
    </row>
    <row r="902" spans="1:10">
      <c r="A902" t="s">
        <v>4</v>
      </c>
      <c r="B902" s="4" t="s">
        <v>5</v>
      </c>
      <c r="C902" s="4" t="s">
        <v>10</v>
      </c>
      <c r="D902" s="4" t="s">
        <v>13</v>
      </c>
      <c r="E902" s="4" t="s">
        <v>13</v>
      </c>
      <c r="F902" s="4" t="s">
        <v>6</v>
      </c>
    </row>
    <row r="903" spans="1:10">
      <c r="A903" t="n">
        <v>7520</v>
      </c>
      <c r="B903" s="22" t="n">
        <v>20</v>
      </c>
      <c r="C903" s="7" t="n">
        <v>1660</v>
      </c>
      <c r="D903" s="7" t="n">
        <v>2</v>
      </c>
      <c r="E903" s="7" t="n">
        <v>11</v>
      </c>
      <c r="F903" s="7" t="s">
        <v>131</v>
      </c>
    </row>
    <row r="904" spans="1:10">
      <c r="A904" t="s">
        <v>4</v>
      </c>
      <c r="B904" s="4" t="s">
        <v>5</v>
      </c>
      <c r="C904" s="4" t="s">
        <v>13</v>
      </c>
      <c r="D904" s="4" t="s">
        <v>13</v>
      </c>
      <c r="E904" s="4" t="s">
        <v>23</v>
      </c>
      <c r="F904" s="4" t="s">
        <v>23</v>
      </c>
      <c r="G904" s="4" t="s">
        <v>23</v>
      </c>
      <c r="H904" s="4" t="s">
        <v>10</v>
      </c>
    </row>
    <row r="905" spans="1:10">
      <c r="A905" t="n">
        <v>7554</v>
      </c>
      <c r="B905" s="55" t="n">
        <v>45</v>
      </c>
      <c r="C905" s="7" t="n">
        <v>2</v>
      </c>
      <c r="D905" s="7" t="n">
        <v>3</v>
      </c>
      <c r="E905" s="7" t="n">
        <v>0.230000004172325</v>
      </c>
      <c r="F905" s="7" t="n">
        <v>1.47000002861023</v>
      </c>
      <c r="G905" s="7" t="n">
        <v>-13.3199996948242</v>
      </c>
      <c r="H905" s="7" t="n">
        <v>2000</v>
      </c>
    </row>
    <row r="906" spans="1:10">
      <c r="A906" t="s">
        <v>4</v>
      </c>
      <c r="B906" s="4" t="s">
        <v>5</v>
      </c>
      <c r="C906" s="4" t="s">
        <v>13</v>
      </c>
      <c r="D906" s="4" t="s">
        <v>13</v>
      </c>
      <c r="E906" s="4" t="s">
        <v>23</v>
      </c>
      <c r="F906" s="4" t="s">
        <v>23</v>
      </c>
      <c r="G906" s="4" t="s">
        <v>23</v>
      </c>
      <c r="H906" s="4" t="s">
        <v>10</v>
      </c>
      <c r="I906" s="4" t="s">
        <v>13</v>
      </c>
    </row>
    <row r="907" spans="1:10">
      <c r="A907" t="n">
        <v>7571</v>
      </c>
      <c r="B907" s="55" t="n">
        <v>45</v>
      </c>
      <c r="C907" s="7" t="n">
        <v>4</v>
      </c>
      <c r="D907" s="7" t="n">
        <v>3</v>
      </c>
      <c r="E907" s="7" t="n">
        <v>356.839996337891</v>
      </c>
      <c r="F907" s="7" t="n">
        <v>346.950012207031</v>
      </c>
      <c r="G907" s="7" t="n">
        <v>344</v>
      </c>
      <c r="H907" s="7" t="n">
        <v>2000</v>
      </c>
      <c r="I907" s="7" t="n">
        <v>1</v>
      </c>
    </row>
    <row r="908" spans="1:10">
      <c r="A908" t="s">
        <v>4</v>
      </c>
      <c r="B908" s="4" t="s">
        <v>5</v>
      </c>
      <c r="C908" s="4" t="s">
        <v>13</v>
      </c>
      <c r="D908" s="4" t="s">
        <v>13</v>
      </c>
      <c r="E908" s="4" t="s">
        <v>23</v>
      </c>
      <c r="F908" s="4" t="s">
        <v>10</v>
      </c>
    </row>
    <row r="909" spans="1:10">
      <c r="A909" t="n">
        <v>7589</v>
      </c>
      <c r="B909" s="55" t="n">
        <v>45</v>
      </c>
      <c r="C909" s="7" t="n">
        <v>5</v>
      </c>
      <c r="D909" s="7" t="n">
        <v>3</v>
      </c>
      <c r="E909" s="7" t="n">
        <v>4.5</v>
      </c>
      <c r="F909" s="7" t="n">
        <v>2000</v>
      </c>
    </row>
    <row r="910" spans="1:10">
      <c r="A910" t="s">
        <v>4</v>
      </c>
      <c r="B910" s="4" t="s">
        <v>5</v>
      </c>
      <c r="C910" s="4" t="s">
        <v>13</v>
      </c>
      <c r="D910" s="4" t="s">
        <v>13</v>
      </c>
      <c r="E910" s="4" t="s">
        <v>23</v>
      </c>
      <c r="F910" s="4" t="s">
        <v>10</v>
      </c>
    </row>
    <row r="911" spans="1:10">
      <c r="A911" t="n">
        <v>7598</v>
      </c>
      <c r="B911" s="55" t="n">
        <v>45</v>
      </c>
      <c r="C911" s="7" t="n">
        <v>11</v>
      </c>
      <c r="D911" s="7" t="n">
        <v>3</v>
      </c>
      <c r="E911" s="7" t="n">
        <v>40.7999992370605</v>
      </c>
      <c r="F911" s="7" t="n">
        <v>2000</v>
      </c>
    </row>
    <row r="912" spans="1:10">
      <c r="A912" t="s">
        <v>4</v>
      </c>
      <c r="B912" s="4" t="s">
        <v>5</v>
      </c>
      <c r="C912" s="4" t="s">
        <v>13</v>
      </c>
      <c r="D912" s="4" t="s">
        <v>10</v>
      </c>
      <c r="E912" s="4" t="s">
        <v>6</v>
      </c>
    </row>
    <row r="913" spans="1:10">
      <c r="A913" t="n">
        <v>7607</v>
      </c>
      <c r="B913" s="39" t="n">
        <v>51</v>
      </c>
      <c r="C913" s="7" t="n">
        <v>4</v>
      </c>
      <c r="D913" s="7" t="n">
        <v>3</v>
      </c>
      <c r="E913" s="7" t="s">
        <v>126</v>
      </c>
    </row>
    <row r="914" spans="1:10">
      <c r="A914" t="s">
        <v>4</v>
      </c>
      <c r="B914" s="4" t="s">
        <v>5</v>
      </c>
      <c r="C914" s="4" t="s">
        <v>10</v>
      </c>
    </row>
    <row r="915" spans="1:10">
      <c r="A915" t="n">
        <v>7620</v>
      </c>
      <c r="B915" s="25" t="n">
        <v>16</v>
      </c>
      <c r="C915" s="7" t="n">
        <v>0</v>
      </c>
    </row>
    <row r="916" spans="1:10">
      <c r="A916" t="s">
        <v>4</v>
      </c>
      <c r="B916" s="4" t="s">
        <v>5</v>
      </c>
      <c r="C916" s="4" t="s">
        <v>10</v>
      </c>
      <c r="D916" s="4" t="s">
        <v>13</v>
      </c>
      <c r="E916" s="4" t="s">
        <v>9</v>
      </c>
      <c r="F916" s="4" t="s">
        <v>52</v>
      </c>
      <c r="G916" s="4" t="s">
        <v>13</v>
      </c>
      <c r="H916" s="4" t="s">
        <v>13</v>
      </c>
      <c r="I916" s="4" t="s">
        <v>13</v>
      </c>
    </row>
    <row r="917" spans="1:10">
      <c r="A917" t="n">
        <v>7623</v>
      </c>
      <c r="B917" s="40" t="n">
        <v>26</v>
      </c>
      <c r="C917" s="7" t="n">
        <v>3</v>
      </c>
      <c r="D917" s="7" t="n">
        <v>17</v>
      </c>
      <c r="E917" s="7" t="n">
        <v>2301</v>
      </c>
      <c r="F917" s="7" t="s">
        <v>132</v>
      </c>
      <c r="G917" s="7" t="n">
        <v>8</v>
      </c>
      <c r="H917" s="7" t="n">
        <v>2</v>
      </c>
      <c r="I917" s="7" t="n">
        <v>0</v>
      </c>
    </row>
    <row r="918" spans="1:10">
      <c r="A918" t="s">
        <v>4</v>
      </c>
      <c r="B918" s="4" t="s">
        <v>5</v>
      </c>
      <c r="C918" s="4" t="s">
        <v>10</v>
      </c>
      <c r="D918" s="4" t="s">
        <v>13</v>
      </c>
    </row>
    <row r="919" spans="1:10">
      <c r="A919" t="n">
        <v>7649</v>
      </c>
      <c r="B919" s="57" t="n">
        <v>56</v>
      </c>
      <c r="C919" s="7" t="n">
        <v>3</v>
      </c>
      <c r="D919" s="7" t="n">
        <v>0</v>
      </c>
    </row>
    <row r="920" spans="1:10">
      <c r="A920" t="s">
        <v>4</v>
      </c>
      <c r="B920" s="4" t="s">
        <v>5</v>
      </c>
      <c r="C920" s="4" t="s">
        <v>10</v>
      </c>
      <c r="D920" s="4" t="s">
        <v>13</v>
      </c>
      <c r="E920" s="4" t="s">
        <v>6</v>
      </c>
      <c r="F920" s="4" t="s">
        <v>23</v>
      </c>
      <c r="G920" s="4" t="s">
        <v>23</v>
      </c>
      <c r="H920" s="4" t="s">
        <v>23</v>
      </c>
    </row>
    <row r="921" spans="1:10">
      <c r="A921" t="n">
        <v>7653</v>
      </c>
      <c r="B921" s="52" t="n">
        <v>48</v>
      </c>
      <c r="C921" s="7" t="n">
        <v>3</v>
      </c>
      <c r="D921" s="7" t="n">
        <v>0</v>
      </c>
      <c r="E921" s="7" t="s">
        <v>103</v>
      </c>
      <c r="F921" s="7" t="n">
        <v>-1</v>
      </c>
      <c r="G921" s="7" t="n">
        <v>0.75</v>
      </c>
      <c r="H921" s="7" t="n">
        <v>0</v>
      </c>
    </row>
    <row r="922" spans="1:10">
      <c r="A922" t="s">
        <v>4</v>
      </c>
      <c r="B922" s="4" t="s">
        <v>5</v>
      </c>
      <c r="C922" s="4" t="s">
        <v>10</v>
      </c>
    </row>
    <row r="923" spans="1:10">
      <c r="A923" t="n">
        <v>7685</v>
      </c>
      <c r="B923" s="25" t="n">
        <v>16</v>
      </c>
      <c r="C923" s="7" t="n">
        <v>600</v>
      </c>
    </row>
    <row r="924" spans="1:10">
      <c r="A924" t="s">
        <v>4</v>
      </c>
      <c r="B924" s="4" t="s">
        <v>5</v>
      </c>
      <c r="C924" s="4" t="s">
        <v>13</v>
      </c>
    </row>
    <row r="925" spans="1:10">
      <c r="A925" t="n">
        <v>7688</v>
      </c>
      <c r="B925" s="55" t="n">
        <v>45</v>
      </c>
      <c r="C925" s="7" t="n">
        <v>0</v>
      </c>
    </row>
    <row r="926" spans="1:10">
      <c r="A926" t="s">
        <v>4</v>
      </c>
      <c r="B926" s="4" t="s">
        <v>5</v>
      </c>
      <c r="C926" s="4" t="s">
        <v>13</v>
      </c>
      <c r="D926" s="4" t="s">
        <v>13</v>
      </c>
      <c r="E926" s="4" t="s">
        <v>23</v>
      </c>
      <c r="F926" s="4" t="s">
        <v>23</v>
      </c>
      <c r="G926" s="4" t="s">
        <v>23</v>
      </c>
      <c r="H926" s="4" t="s">
        <v>10</v>
      </c>
    </row>
    <row r="927" spans="1:10">
      <c r="A927" t="n">
        <v>7690</v>
      </c>
      <c r="B927" s="55" t="n">
        <v>45</v>
      </c>
      <c r="C927" s="7" t="n">
        <v>2</v>
      </c>
      <c r="D927" s="7" t="n">
        <v>3</v>
      </c>
      <c r="E927" s="7" t="n">
        <v>0.230000004172325</v>
      </c>
      <c r="F927" s="7" t="n">
        <v>3.09999990463257</v>
      </c>
      <c r="G927" s="7" t="n">
        <v>-13.3199996948242</v>
      </c>
      <c r="H927" s="7" t="n">
        <v>600</v>
      </c>
    </row>
    <row r="928" spans="1:10">
      <c r="A928" t="s">
        <v>4</v>
      </c>
      <c r="B928" s="4" t="s">
        <v>5</v>
      </c>
      <c r="C928" s="4" t="s">
        <v>13</v>
      </c>
      <c r="D928" s="4" t="s">
        <v>13</v>
      </c>
      <c r="E928" s="4" t="s">
        <v>23</v>
      </c>
      <c r="F928" s="4" t="s">
        <v>23</v>
      </c>
      <c r="G928" s="4" t="s">
        <v>23</v>
      </c>
      <c r="H928" s="4" t="s">
        <v>10</v>
      </c>
      <c r="I928" s="4" t="s">
        <v>13</v>
      </c>
    </row>
    <row r="929" spans="1:9">
      <c r="A929" t="n">
        <v>7707</v>
      </c>
      <c r="B929" s="55" t="n">
        <v>45</v>
      </c>
      <c r="C929" s="7" t="n">
        <v>4</v>
      </c>
      <c r="D929" s="7" t="n">
        <v>3</v>
      </c>
      <c r="E929" s="7" t="n">
        <v>344.339996337891</v>
      </c>
      <c r="F929" s="7" t="n">
        <v>346.950012207031</v>
      </c>
      <c r="G929" s="7" t="n">
        <v>344</v>
      </c>
      <c r="H929" s="7" t="n">
        <v>600</v>
      </c>
      <c r="I929" s="7" t="n">
        <v>1</v>
      </c>
    </row>
    <row r="930" spans="1:9">
      <c r="A930" t="s">
        <v>4</v>
      </c>
      <c r="B930" s="4" t="s">
        <v>5</v>
      </c>
      <c r="C930" s="4" t="s">
        <v>13</v>
      </c>
      <c r="D930" s="4" t="s">
        <v>13</v>
      </c>
      <c r="E930" s="4" t="s">
        <v>23</v>
      </c>
      <c r="F930" s="4" t="s">
        <v>10</v>
      </c>
    </row>
    <row r="931" spans="1:9">
      <c r="A931" t="n">
        <v>7725</v>
      </c>
      <c r="B931" s="55" t="n">
        <v>45</v>
      </c>
      <c r="C931" s="7" t="n">
        <v>5</v>
      </c>
      <c r="D931" s="7" t="n">
        <v>3</v>
      </c>
      <c r="E931" s="7" t="n">
        <v>4.30000019073486</v>
      </c>
      <c r="F931" s="7" t="n">
        <v>600</v>
      </c>
    </row>
    <row r="932" spans="1:9">
      <c r="A932" t="s">
        <v>4</v>
      </c>
      <c r="B932" s="4" t="s">
        <v>5</v>
      </c>
      <c r="C932" s="4" t="s">
        <v>13</v>
      </c>
      <c r="D932" s="4" t="s">
        <v>13</v>
      </c>
      <c r="E932" s="4" t="s">
        <v>23</v>
      </c>
      <c r="F932" s="4" t="s">
        <v>10</v>
      </c>
    </row>
    <row r="933" spans="1:9">
      <c r="A933" t="n">
        <v>7734</v>
      </c>
      <c r="B933" s="55" t="n">
        <v>45</v>
      </c>
      <c r="C933" s="7" t="n">
        <v>11</v>
      </c>
      <c r="D933" s="7" t="n">
        <v>3</v>
      </c>
      <c r="E933" s="7" t="n">
        <v>40.7999992370605</v>
      </c>
      <c r="F933" s="7" t="n">
        <v>600</v>
      </c>
    </row>
    <row r="934" spans="1:9">
      <c r="A934" t="s">
        <v>4</v>
      </c>
      <c r="B934" s="4" t="s">
        <v>5</v>
      </c>
      <c r="C934" s="4" t="s">
        <v>13</v>
      </c>
      <c r="D934" s="4" t="s">
        <v>10</v>
      </c>
      <c r="E934" s="4" t="s">
        <v>10</v>
      </c>
      <c r="F934" s="4" t="s">
        <v>10</v>
      </c>
      <c r="G934" s="4" t="s">
        <v>10</v>
      </c>
      <c r="H934" s="4" t="s">
        <v>10</v>
      </c>
      <c r="I934" s="4" t="s">
        <v>6</v>
      </c>
      <c r="J934" s="4" t="s">
        <v>23</v>
      </c>
      <c r="K934" s="4" t="s">
        <v>23</v>
      </c>
      <c r="L934" s="4" t="s">
        <v>23</v>
      </c>
      <c r="M934" s="4" t="s">
        <v>9</v>
      </c>
      <c r="N934" s="4" t="s">
        <v>9</v>
      </c>
      <c r="O934" s="4" t="s">
        <v>23</v>
      </c>
      <c r="P934" s="4" t="s">
        <v>23</v>
      </c>
      <c r="Q934" s="4" t="s">
        <v>23</v>
      </c>
      <c r="R934" s="4" t="s">
        <v>23</v>
      </c>
      <c r="S934" s="4" t="s">
        <v>13</v>
      </c>
    </row>
    <row r="935" spans="1:9">
      <c r="A935" t="n">
        <v>7743</v>
      </c>
      <c r="B935" s="48" t="n">
        <v>39</v>
      </c>
      <c r="C935" s="7" t="n">
        <v>12</v>
      </c>
      <c r="D935" s="7" t="n">
        <v>65533</v>
      </c>
      <c r="E935" s="7" t="n">
        <v>209</v>
      </c>
      <c r="F935" s="7" t="n">
        <v>0</v>
      </c>
      <c r="G935" s="7" t="n">
        <v>3</v>
      </c>
      <c r="H935" s="7" t="n">
        <v>3</v>
      </c>
      <c r="I935" s="7" t="s">
        <v>19</v>
      </c>
      <c r="J935" s="7" t="n">
        <v>0</v>
      </c>
      <c r="K935" s="7" t="n">
        <v>0.00999999977648258</v>
      </c>
      <c r="L935" s="7" t="n">
        <v>0</v>
      </c>
      <c r="M935" s="7" t="n">
        <v>0</v>
      </c>
      <c r="N935" s="7" t="n">
        <v>0</v>
      </c>
      <c r="O935" s="7" t="n">
        <v>0</v>
      </c>
      <c r="P935" s="7" t="n">
        <v>1</v>
      </c>
      <c r="Q935" s="7" t="n">
        <v>1</v>
      </c>
      <c r="R935" s="7" t="n">
        <v>1</v>
      </c>
      <c r="S935" s="7" t="n">
        <v>255</v>
      </c>
    </row>
    <row r="936" spans="1:9">
      <c r="A936" t="s">
        <v>4</v>
      </c>
      <c r="B936" s="4" t="s">
        <v>5</v>
      </c>
      <c r="C936" s="4" t="s">
        <v>13</v>
      </c>
      <c r="D936" s="4" t="s">
        <v>10</v>
      </c>
      <c r="E936" s="4" t="s">
        <v>23</v>
      </c>
      <c r="F936" s="4" t="s">
        <v>10</v>
      </c>
      <c r="G936" s="4" t="s">
        <v>9</v>
      </c>
      <c r="H936" s="4" t="s">
        <v>9</v>
      </c>
      <c r="I936" s="4" t="s">
        <v>10</v>
      </c>
      <c r="J936" s="4" t="s">
        <v>10</v>
      </c>
      <c r="K936" s="4" t="s">
        <v>9</v>
      </c>
      <c r="L936" s="4" t="s">
        <v>9</v>
      </c>
      <c r="M936" s="4" t="s">
        <v>9</v>
      </c>
      <c r="N936" s="4" t="s">
        <v>9</v>
      </c>
      <c r="O936" s="4" t="s">
        <v>6</v>
      </c>
    </row>
    <row r="937" spans="1:9">
      <c r="A937" t="n">
        <v>7793</v>
      </c>
      <c r="B937" s="10" t="n">
        <v>50</v>
      </c>
      <c r="C937" s="7" t="n">
        <v>0</v>
      </c>
      <c r="D937" s="7" t="n">
        <v>4344</v>
      </c>
      <c r="E937" s="7" t="n">
        <v>1</v>
      </c>
      <c r="F937" s="7" t="n">
        <v>0</v>
      </c>
      <c r="G937" s="7" t="n">
        <v>0</v>
      </c>
      <c r="H937" s="7" t="n">
        <v>0</v>
      </c>
      <c r="I937" s="7" t="n">
        <v>0</v>
      </c>
      <c r="J937" s="7" t="n">
        <v>65533</v>
      </c>
      <c r="K937" s="7" t="n">
        <v>0</v>
      </c>
      <c r="L937" s="7" t="n">
        <v>0</v>
      </c>
      <c r="M937" s="7" t="n">
        <v>0</v>
      </c>
      <c r="N937" s="7" t="n">
        <v>0</v>
      </c>
      <c r="O937" s="7" t="s">
        <v>19</v>
      </c>
    </row>
    <row r="938" spans="1:9">
      <c r="A938" t="s">
        <v>4</v>
      </c>
      <c r="B938" s="4" t="s">
        <v>5</v>
      </c>
      <c r="C938" s="4" t="s">
        <v>10</v>
      </c>
      <c r="D938" s="4" t="s">
        <v>10</v>
      </c>
      <c r="E938" s="4" t="s">
        <v>23</v>
      </c>
      <c r="F938" s="4" t="s">
        <v>23</v>
      </c>
      <c r="G938" s="4" t="s">
        <v>23</v>
      </c>
      <c r="H938" s="4" t="s">
        <v>23</v>
      </c>
      <c r="I938" s="4" t="s">
        <v>23</v>
      </c>
      <c r="J938" s="4" t="s">
        <v>13</v>
      </c>
      <c r="K938" s="4" t="s">
        <v>10</v>
      </c>
    </row>
    <row r="939" spans="1:9">
      <c r="A939" t="n">
        <v>7832</v>
      </c>
      <c r="B939" s="56" t="n">
        <v>55</v>
      </c>
      <c r="C939" s="7" t="n">
        <v>3</v>
      </c>
      <c r="D939" s="7" t="n">
        <v>65026</v>
      </c>
      <c r="E939" s="7" t="n">
        <v>0</v>
      </c>
      <c r="F939" s="7" t="n">
        <v>0.25</v>
      </c>
      <c r="G939" s="7" t="n">
        <v>-13.5</v>
      </c>
      <c r="H939" s="7" t="n">
        <v>-0.100000001490116</v>
      </c>
      <c r="I939" s="7" t="n">
        <v>5</v>
      </c>
      <c r="J939" s="7" t="n">
        <v>0</v>
      </c>
      <c r="K939" s="7" t="n">
        <v>1</v>
      </c>
    </row>
    <row r="940" spans="1:9">
      <c r="A940" t="s">
        <v>4</v>
      </c>
      <c r="B940" s="4" t="s">
        <v>5</v>
      </c>
      <c r="C940" s="4" t="s">
        <v>10</v>
      </c>
    </row>
    <row r="941" spans="1:9">
      <c r="A941" t="n">
        <v>7860</v>
      </c>
      <c r="B941" s="25" t="n">
        <v>16</v>
      </c>
      <c r="C941" s="7" t="n">
        <v>200</v>
      </c>
    </row>
    <row r="942" spans="1:9">
      <c r="A942" t="s">
        <v>4</v>
      </c>
      <c r="B942" s="4" t="s">
        <v>5</v>
      </c>
      <c r="C942" s="4" t="s">
        <v>23</v>
      </c>
    </row>
    <row r="943" spans="1:9">
      <c r="A943" t="n">
        <v>7863</v>
      </c>
      <c r="B943" s="60" t="n">
        <v>68</v>
      </c>
      <c r="C943" s="7" t="n">
        <v>0.100000001490116</v>
      </c>
    </row>
    <row r="944" spans="1:9">
      <c r="A944" t="s">
        <v>4</v>
      </c>
      <c r="B944" s="4" t="s">
        <v>5</v>
      </c>
      <c r="C944" s="4" t="s">
        <v>10</v>
      </c>
    </row>
    <row r="945" spans="1:19">
      <c r="A945" t="n">
        <v>7868</v>
      </c>
      <c r="B945" s="25" t="n">
        <v>16</v>
      </c>
      <c r="C945" s="7" t="n">
        <v>150</v>
      </c>
    </row>
    <row r="946" spans="1:19">
      <c r="A946" t="s">
        <v>4</v>
      </c>
      <c r="B946" s="4" t="s">
        <v>5</v>
      </c>
      <c r="C946" s="4" t="s">
        <v>10</v>
      </c>
      <c r="D946" s="4" t="s">
        <v>13</v>
      </c>
    </row>
    <row r="947" spans="1:19">
      <c r="A947" t="n">
        <v>7871</v>
      </c>
      <c r="B947" s="41" t="n">
        <v>89</v>
      </c>
      <c r="C947" s="7" t="n">
        <v>3</v>
      </c>
      <c r="D947" s="7" t="n">
        <v>0</v>
      </c>
    </row>
    <row r="948" spans="1:19">
      <c r="A948" t="s">
        <v>4</v>
      </c>
      <c r="B948" s="4" t="s">
        <v>5</v>
      </c>
      <c r="C948" s="4" t="s">
        <v>13</v>
      </c>
      <c r="D948" s="4" t="s">
        <v>10</v>
      </c>
      <c r="E948" s="4" t="s">
        <v>23</v>
      </c>
    </row>
    <row r="949" spans="1:19">
      <c r="A949" t="n">
        <v>7875</v>
      </c>
      <c r="B949" s="28" t="n">
        <v>58</v>
      </c>
      <c r="C949" s="7" t="n">
        <v>101</v>
      </c>
      <c r="D949" s="7" t="n">
        <v>100</v>
      </c>
      <c r="E949" s="7" t="n">
        <v>1</v>
      </c>
    </row>
    <row r="950" spans="1:19">
      <c r="A950" t="s">
        <v>4</v>
      </c>
      <c r="B950" s="4" t="s">
        <v>5</v>
      </c>
      <c r="C950" s="4" t="s">
        <v>13</v>
      </c>
      <c r="D950" s="4" t="s">
        <v>10</v>
      </c>
    </row>
    <row r="951" spans="1:19">
      <c r="A951" t="n">
        <v>7883</v>
      </c>
      <c r="B951" s="28" t="n">
        <v>58</v>
      </c>
      <c r="C951" s="7" t="n">
        <v>254</v>
      </c>
      <c r="D951" s="7" t="n">
        <v>0</v>
      </c>
    </row>
    <row r="952" spans="1:19">
      <c r="A952" t="s">
        <v>4</v>
      </c>
      <c r="B952" s="4" t="s">
        <v>5</v>
      </c>
      <c r="C952" s="4" t="s">
        <v>13</v>
      </c>
    </row>
    <row r="953" spans="1:19">
      <c r="A953" t="n">
        <v>7887</v>
      </c>
      <c r="B953" s="55" t="n">
        <v>45</v>
      </c>
      <c r="C953" s="7" t="n">
        <v>0</v>
      </c>
    </row>
    <row r="954" spans="1:19">
      <c r="A954" t="s">
        <v>4</v>
      </c>
      <c r="B954" s="4" t="s">
        <v>5</v>
      </c>
      <c r="C954" s="4" t="s">
        <v>13</v>
      </c>
      <c r="D954" s="4" t="s">
        <v>13</v>
      </c>
      <c r="E954" s="4" t="s">
        <v>23</v>
      </c>
      <c r="F954" s="4" t="s">
        <v>23</v>
      </c>
      <c r="G954" s="4" t="s">
        <v>23</v>
      </c>
      <c r="H954" s="4" t="s">
        <v>10</v>
      </c>
    </row>
    <row r="955" spans="1:19">
      <c r="A955" t="n">
        <v>7889</v>
      </c>
      <c r="B955" s="55" t="n">
        <v>45</v>
      </c>
      <c r="C955" s="7" t="n">
        <v>2</v>
      </c>
      <c r="D955" s="7" t="n">
        <v>3</v>
      </c>
      <c r="E955" s="7" t="n">
        <v>0.479999989271164</v>
      </c>
      <c r="F955" s="7" t="n">
        <v>2.07999992370605</v>
      </c>
      <c r="G955" s="7" t="n">
        <v>-13.5</v>
      </c>
      <c r="H955" s="7" t="n">
        <v>0</v>
      </c>
    </row>
    <row r="956" spans="1:19">
      <c r="A956" t="s">
        <v>4</v>
      </c>
      <c r="B956" s="4" t="s">
        <v>5</v>
      </c>
      <c r="C956" s="4" t="s">
        <v>13</v>
      </c>
      <c r="D956" s="4" t="s">
        <v>13</v>
      </c>
      <c r="E956" s="4" t="s">
        <v>23</v>
      </c>
      <c r="F956" s="4" t="s">
        <v>23</v>
      </c>
      <c r="G956" s="4" t="s">
        <v>23</v>
      </c>
      <c r="H956" s="4" t="s">
        <v>10</v>
      </c>
      <c r="I956" s="4" t="s">
        <v>13</v>
      </c>
    </row>
    <row r="957" spans="1:19">
      <c r="A957" t="n">
        <v>7906</v>
      </c>
      <c r="B957" s="55" t="n">
        <v>45</v>
      </c>
      <c r="C957" s="7" t="n">
        <v>4</v>
      </c>
      <c r="D957" s="7" t="n">
        <v>3</v>
      </c>
      <c r="E957" s="7" t="n">
        <v>17.8299999237061</v>
      </c>
      <c r="F957" s="7" t="n">
        <v>41.5299987792969</v>
      </c>
      <c r="G957" s="7" t="n">
        <v>342</v>
      </c>
      <c r="H957" s="7" t="n">
        <v>0</v>
      </c>
      <c r="I957" s="7" t="n">
        <v>1</v>
      </c>
    </row>
    <row r="958" spans="1:19">
      <c r="A958" t="s">
        <v>4</v>
      </c>
      <c r="B958" s="4" t="s">
        <v>5</v>
      </c>
      <c r="C958" s="4" t="s">
        <v>13</v>
      </c>
      <c r="D958" s="4" t="s">
        <v>13</v>
      </c>
      <c r="E958" s="4" t="s">
        <v>23</v>
      </c>
      <c r="F958" s="4" t="s">
        <v>10</v>
      </c>
    </row>
    <row r="959" spans="1:19">
      <c r="A959" t="n">
        <v>7924</v>
      </c>
      <c r="B959" s="55" t="n">
        <v>45</v>
      </c>
      <c r="C959" s="7" t="n">
        <v>5</v>
      </c>
      <c r="D959" s="7" t="n">
        <v>3</v>
      </c>
      <c r="E959" s="7" t="n">
        <v>3</v>
      </c>
      <c r="F959" s="7" t="n">
        <v>0</v>
      </c>
    </row>
    <row r="960" spans="1:19">
      <c r="A960" t="s">
        <v>4</v>
      </c>
      <c r="B960" s="4" t="s">
        <v>5</v>
      </c>
      <c r="C960" s="4" t="s">
        <v>13</v>
      </c>
      <c r="D960" s="4" t="s">
        <v>13</v>
      </c>
      <c r="E960" s="4" t="s">
        <v>23</v>
      </c>
      <c r="F960" s="4" t="s">
        <v>10</v>
      </c>
    </row>
    <row r="961" spans="1:9">
      <c r="A961" t="n">
        <v>7933</v>
      </c>
      <c r="B961" s="55" t="n">
        <v>45</v>
      </c>
      <c r="C961" s="7" t="n">
        <v>11</v>
      </c>
      <c r="D961" s="7" t="n">
        <v>3</v>
      </c>
      <c r="E961" s="7" t="n">
        <v>40.7999992370605</v>
      </c>
      <c r="F961" s="7" t="n">
        <v>0</v>
      </c>
    </row>
    <row r="962" spans="1:9">
      <c r="A962" t="s">
        <v>4</v>
      </c>
      <c r="B962" s="4" t="s">
        <v>5</v>
      </c>
      <c r="C962" s="4" t="s">
        <v>13</v>
      </c>
      <c r="D962" s="4" t="s">
        <v>10</v>
      </c>
      <c r="E962" s="4" t="s">
        <v>13</v>
      </c>
    </row>
    <row r="963" spans="1:9">
      <c r="A963" t="n">
        <v>7942</v>
      </c>
      <c r="B963" s="48" t="n">
        <v>39</v>
      </c>
      <c r="C963" s="7" t="n">
        <v>13</v>
      </c>
      <c r="D963" s="7" t="n">
        <v>65533</v>
      </c>
      <c r="E963" s="7" t="n">
        <v>101</v>
      </c>
    </row>
    <row r="964" spans="1:9">
      <c r="A964" t="s">
        <v>4</v>
      </c>
      <c r="B964" s="4" t="s">
        <v>5</v>
      </c>
      <c r="C964" s="4" t="s">
        <v>13</v>
      </c>
      <c r="D964" s="4" t="s">
        <v>13</v>
      </c>
      <c r="E964" s="4" t="s">
        <v>23</v>
      </c>
      <c r="F964" s="4" t="s">
        <v>23</v>
      </c>
      <c r="G964" s="4" t="s">
        <v>23</v>
      </c>
      <c r="H964" s="4" t="s">
        <v>10</v>
      </c>
    </row>
    <row r="965" spans="1:9">
      <c r="A965" t="n">
        <v>7947</v>
      </c>
      <c r="B965" s="55" t="n">
        <v>45</v>
      </c>
      <c r="C965" s="7" t="n">
        <v>2</v>
      </c>
      <c r="D965" s="7" t="n">
        <v>3</v>
      </c>
      <c r="E965" s="7" t="n">
        <v>0.479999989271164</v>
      </c>
      <c r="F965" s="7" t="n">
        <v>1.5</v>
      </c>
      <c r="G965" s="7" t="n">
        <v>-13.5</v>
      </c>
      <c r="H965" s="7" t="n">
        <v>1000</v>
      </c>
    </row>
    <row r="966" spans="1:9">
      <c r="A966" t="s">
        <v>4</v>
      </c>
      <c r="B966" s="4" t="s">
        <v>5</v>
      </c>
      <c r="C966" s="4" t="s">
        <v>13</v>
      </c>
      <c r="D966" s="4" t="s">
        <v>13</v>
      </c>
      <c r="E966" s="4" t="s">
        <v>23</v>
      </c>
      <c r="F966" s="4" t="s">
        <v>23</v>
      </c>
      <c r="G966" s="4" t="s">
        <v>23</v>
      </c>
      <c r="H966" s="4" t="s">
        <v>10</v>
      </c>
      <c r="I966" s="4" t="s">
        <v>13</v>
      </c>
    </row>
    <row r="967" spans="1:9">
      <c r="A967" t="n">
        <v>7964</v>
      </c>
      <c r="B967" s="55" t="n">
        <v>45</v>
      </c>
      <c r="C967" s="7" t="n">
        <v>4</v>
      </c>
      <c r="D967" s="7" t="n">
        <v>3</v>
      </c>
      <c r="E967" s="7" t="n">
        <v>17.8299999237061</v>
      </c>
      <c r="F967" s="7" t="n">
        <v>41.5299987792969</v>
      </c>
      <c r="G967" s="7" t="n">
        <v>342</v>
      </c>
      <c r="H967" s="7" t="n">
        <v>1000</v>
      </c>
      <c r="I967" s="7" t="n">
        <v>1</v>
      </c>
    </row>
    <row r="968" spans="1:9">
      <c r="A968" t="s">
        <v>4</v>
      </c>
      <c r="B968" s="4" t="s">
        <v>5</v>
      </c>
      <c r="C968" s="4" t="s">
        <v>13</v>
      </c>
      <c r="D968" s="4" t="s">
        <v>13</v>
      </c>
      <c r="E968" s="4" t="s">
        <v>23</v>
      </c>
      <c r="F968" s="4" t="s">
        <v>10</v>
      </c>
    </row>
    <row r="969" spans="1:9">
      <c r="A969" t="n">
        <v>7982</v>
      </c>
      <c r="B969" s="55" t="n">
        <v>45</v>
      </c>
      <c r="C969" s="7" t="n">
        <v>5</v>
      </c>
      <c r="D969" s="7" t="n">
        <v>3</v>
      </c>
      <c r="E969" s="7" t="n">
        <v>2</v>
      </c>
      <c r="F969" s="7" t="n">
        <v>1000</v>
      </c>
    </row>
    <row r="970" spans="1:9">
      <c r="A970" t="s">
        <v>4</v>
      </c>
      <c r="B970" s="4" t="s">
        <v>5</v>
      </c>
      <c r="C970" s="4" t="s">
        <v>13</v>
      </c>
      <c r="D970" s="4" t="s">
        <v>13</v>
      </c>
      <c r="E970" s="4" t="s">
        <v>23</v>
      </c>
      <c r="F970" s="4" t="s">
        <v>10</v>
      </c>
    </row>
    <row r="971" spans="1:9">
      <c r="A971" t="n">
        <v>7991</v>
      </c>
      <c r="B971" s="55" t="n">
        <v>45</v>
      </c>
      <c r="C971" s="7" t="n">
        <v>11</v>
      </c>
      <c r="D971" s="7" t="n">
        <v>3</v>
      </c>
      <c r="E971" s="7" t="n">
        <v>40.7999992370605</v>
      </c>
      <c r="F971" s="7" t="n">
        <v>1000</v>
      </c>
    </row>
    <row r="972" spans="1:9">
      <c r="A972" t="s">
        <v>4</v>
      </c>
      <c r="B972" s="4" t="s">
        <v>5</v>
      </c>
      <c r="C972" s="4" t="s">
        <v>23</v>
      </c>
    </row>
    <row r="973" spans="1:9">
      <c r="A973" t="n">
        <v>8000</v>
      </c>
      <c r="B973" s="60" t="n">
        <v>68</v>
      </c>
      <c r="C973" s="7" t="n">
        <v>1</v>
      </c>
    </row>
    <row r="974" spans="1:9">
      <c r="A974" t="s">
        <v>4</v>
      </c>
      <c r="B974" s="4" t="s">
        <v>5</v>
      </c>
      <c r="C974" s="4" t="s">
        <v>10</v>
      </c>
    </row>
    <row r="975" spans="1:9">
      <c r="A975" t="n">
        <v>8005</v>
      </c>
      <c r="B975" s="25" t="n">
        <v>16</v>
      </c>
      <c r="C975" s="7" t="n">
        <v>450</v>
      </c>
    </row>
    <row r="976" spans="1:9">
      <c r="A976" t="s">
        <v>4</v>
      </c>
      <c r="B976" s="4" t="s">
        <v>5</v>
      </c>
      <c r="C976" s="4" t="s">
        <v>13</v>
      </c>
      <c r="D976" s="4" t="s">
        <v>23</v>
      </c>
      <c r="E976" s="4" t="s">
        <v>23</v>
      </c>
      <c r="F976" s="4" t="s">
        <v>23</v>
      </c>
    </row>
    <row r="977" spans="1:9">
      <c r="A977" t="n">
        <v>8008</v>
      </c>
      <c r="B977" s="55" t="n">
        <v>45</v>
      </c>
      <c r="C977" s="7" t="n">
        <v>9</v>
      </c>
      <c r="D977" s="7" t="n">
        <v>0.0199999995529652</v>
      </c>
      <c r="E977" s="7" t="n">
        <v>0.100000001490116</v>
      </c>
      <c r="F977" s="7" t="n">
        <v>0.75</v>
      </c>
    </row>
    <row r="978" spans="1:9">
      <c r="A978" t="s">
        <v>4</v>
      </c>
      <c r="B978" s="4" t="s">
        <v>5</v>
      </c>
      <c r="C978" s="4" t="s">
        <v>13</v>
      </c>
      <c r="D978" s="4" t="s">
        <v>10</v>
      </c>
      <c r="E978" s="4" t="s">
        <v>10</v>
      </c>
      <c r="F978" s="4" t="s">
        <v>10</v>
      </c>
      <c r="G978" s="4" t="s">
        <v>10</v>
      </c>
      <c r="H978" s="4" t="s">
        <v>10</v>
      </c>
      <c r="I978" s="4" t="s">
        <v>6</v>
      </c>
      <c r="J978" s="4" t="s">
        <v>23</v>
      </c>
      <c r="K978" s="4" t="s">
        <v>23</v>
      </c>
      <c r="L978" s="4" t="s">
        <v>23</v>
      </c>
      <c r="M978" s="4" t="s">
        <v>9</v>
      </c>
      <c r="N978" s="4" t="s">
        <v>9</v>
      </c>
      <c r="O978" s="4" t="s">
        <v>23</v>
      </c>
      <c r="P978" s="4" t="s">
        <v>23</v>
      </c>
      <c r="Q978" s="4" t="s">
        <v>23</v>
      </c>
      <c r="R978" s="4" t="s">
        <v>23</v>
      </c>
      <c r="S978" s="4" t="s">
        <v>13</v>
      </c>
    </row>
    <row r="979" spans="1:9">
      <c r="A979" t="n">
        <v>8022</v>
      </c>
      <c r="B979" s="48" t="n">
        <v>39</v>
      </c>
      <c r="C979" s="7" t="n">
        <v>12</v>
      </c>
      <c r="D979" s="7" t="n">
        <v>65533</v>
      </c>
      <c r="E979" s="7" t="n">
        <v>208</v>
      </c>
      <c r="F979" s="7" t="n">
        <v>0</v>
      </c>
      <c r="G979" s="7" t="n">
        <v>3</v>
      </c>
      <c r="H979" s="7" t="n">
        <v>3</v>
      </c>
      <c r="I979" s="7" t="s">
        <v>19</v>
      </c>
      <c r="J979" s="7" t="n">
        <v>0</v>
      </c>
      <c r="K979" s="7" t="n">
        <v>0.00999999977648258</v>
      </c>
      <c r="L979" s="7" t="n">
        <v>1</v>
      </c>
      <c r="M979" s="7" t="n">
        <v>0</v>
      </c>
      <c r="N979" s="7" t="n">
        <v>0</v>
      </c>
      <c r="O979" s="7" t="n">
        <v>0</v>
      </c>
      <c r="P979" s="7" t="n">
        <v>1</v>
      </c>
      <c r="Q979" s="7" t="n">
        <v>1</v>
      </c>
      <c r="R979" s="7" t="n">
        <v>1</v>
      </c>
      <c r="S979" s="7" t="n">
        <v>255</v>
      </c>
    </row>
    <row r="980" spans="1:9">
      <c r="A980" t="s">
        <v>4</v>
      </c>
      <c r="B980" s="4" t="s">
        <v>5</v>
      </c>
      <c r="C980" s="4" t="s">
        <v>13</v>
      </c>
      <c r="D980" s="4" t="s">
        <v>10</v>
      </c>
      <c r="E980" s="4" t="s">
        <v>23</v>
      </c>
      <c r="F980" s="4" t="s">
        <v>10</v>
      </c>
      <c r="G980" s="4" t="s">
        <v>9</v>
      </c>
      <c r="H980" s="4" t="s">
        <v>9</v>
      </c>
      <c r="I980" s="4" t="s">
        <v>10</v>
      </c>
      <c r="J980" s="4" t="s">
        <v>10</v>
      </c>
      <c r="K980" s="4" t="s">
        <v>9</v>
      </c>
      <c r="L980" s="4" t="s">
        <v>9</v>
      </c>
      <c r="M980" s="4" t="s">
        <v>9</v>
      </c>
      <c r="N980" s="4" t="s">
        <v>9</v>
      </c>
      <c r="O980" s="4" t="s">
        <v>6</v>
      </c>
    </row>
    <row r="981" spans="1:9">
      <c r="A981" t="n">
        <v>8072</v>
      </c>
      <c r="B981" s="10" t="n">
        <v>50</v>
      </c>
      <c r="C981" s="7" t="n">
        <v>0</v>
      </c>
      <c r="D981" s="7" t="n">
        <v>4283</v>
      </c>
      <c r="E981" s="7" t="n">
        <v>0.899999976158142</v>
      </c>
      <c r="F981" s="7" t="n">
        <v>0</v>
      </c>
      <c r="G981" s="7" t="n">
        <v>0</v>
      </c>
      <c r="H981" s="7" t="n">
        <v>0</v>
      </c>
      <c r="I981" s="7" t="n">
        <v>0</v>
      </c>
      <c r="J981" s="7" t="n">
        <v>65533</v>
      </c>
      <c r="K981" s="7" t="n">
        <v>0</v>
      </c>
      <c r="L981" s="7" t="n">
        <v>0</v>
      </c>
      <c r="M981" s="7" t="n">
        <v>0</v>
      </c>
      <c r="N981" s="7" t="n">
        <v>0</v>
      </c>
      <c r="O981" s="7" t="s">
        <v>19</v>
      </c>
    </row>
    <row r="982" spans="1:9">
      <c r="A982" t="s">
        <v>4</v>
      </c>
      <c r="B982" s="4" t="s">
        <v>5</v>
      </c>
      <c r="C982" s="4" t="s">
        <v>13</v>
      </c>
      <c r="D982" s="4" t="s">
        <v>10</v>
      </c>
      <c r="E982" s="4" t="s">
        <v>23</v>
      </c>
      <c r="F982" s="4" t="s">
        <v>10</v>
      </c>
      <c r="G982" s="4" t="s">
        <v>9</v>
      </c>
      <c r="H982" s="4" t="s">
        <v>9</v>
      </c>
      <c r="I982" s="4" t="s">
        <v>10</v>
      </c>
      <c r="J982" s="4" t="s">
        <v>10</v>
      </c>
      <c r="K982" s="4" t="s">
        <v>9</v>
      </c>
      <c r="L982" s="4" t="s">
        <v>9</v>
      </c>
      <c r="M982" s="4" t="s">
        <v>9</v>
      </c>
      <c r="N982" s="4" t="s">
        <v>9</v>
      </c>
      <c r="O982" s="4" t="s">
        <v>6</v>
      </c>
    </row>
    <row r="983" spans="1:9">
      <c r="A983" t="n">
        <v>8111</v>
      </c>
      <c r="B983" s="10" t="n">
        <v>50</v>
      </c>
      <c r="C983" s="7" t="n">
        <v>0</v>
      </c>
      <c r="D983" s="7" t="n">
        <v>4339</v>
      </c>
      <c r="E983" s="7" t="n">
        <v>0.800000011920929</v>
      </c>
      <c r="F983" s="7" t="n">
        <v>100</v>
      </c>
      <c r="G983" s="7" t="n">
        <v>0</v>
      </c>
      <c r="H983" s="7" t="n">
        <v>0</v>
      </c>
      <c r="I983" s="7" t="n">
        <v>0</v>
      </c>
      <c r="J983" s="7" t="n">
        <v>65533</v>
      </c>
      <c r="K983" s="7" t="n">
        <v>0</v>
      </c>
      <c r="L983" s="7" t="n">
        <v>0</v>
      </c>
      <c r="M983" s="7" t="n">
        <v>0</v>
      </c>
      <c r="N983" s="7" t="n">
        <v>0</v>
      </c>
      <c r="O983" s="7" t="s">
        <v>19</v>
      </c>
    </row>
    <row r="984" spans="1:9">
      <c r="A984" t="s">
        <v>4</v>
      </c>
      <c r="B984" s="4" t="s">
        <v>5</v>
      </c>
      <c r="C984" s="4" t="s">
        <v>13</v>
      </c>
      <c r="D984" s="4" t="s">
        <v>9</v>
      </c>
      <c r="E984" s="4" t="s">
        <v>9</v>
      </c>
      <c r="F984" s="4" t="s">
        <v>9</v>
      </c>
    </row>
    <row r="985" spans="1:9">
      <c r="A985" t="n">
        <v>8150</v>
      </c>
      <c r="B985" s="10" t="n">
        <v>50</v>
      </c>
      <c r="C985" s="7" t="n">
        <v>255</v>
      </c>
      <c r="D985" s="7" t="n">
        <v>1050253722</v>
      </c>
      <c r="E985" s="7" t="n">
        <v>1065353216</v>
      </c>
      <c r="F985" s="7" t="n">
        <v>1045220557</v>
      </c>
    </row>
    <row r="986" spans="1:9">
      <c r="A986" t="s">
        <v>4</v>
      </c>
      <c r="B986" s="4" t="s">
        <v>5</v>
      </c>
      <c r="C986" s="4" t="s">
        <v>23</v>
      </c>
    </row>
    <row r="987" spans="1:9">
      <c r="A987" t="n">
        <v>8164</v>
      </c>
      <c r="B987" s="60" t="n">
        <v>68</v>
      </c>
      <c r="C987" s="7" t="n">
        <v>0.200000002980232</v>
      </c>
    </row>
    <row r="988" spans="1:9">
      <c r="A988" t="s">
        <v>4</v>
      </c>
      <c r="B988" s="4" t="s">
        <v>5</v>
      </c>
      <c r="C988" s="4" t="s">
        <v>10</v>
      </c>
    </row>
    <row r="989" spans="1:9">
      <c r="A989" t="n">
        <v>8169</v>
      </c>
      <c r="B989" s="25" t="n">
        <v>16</v>
      </c>
      <c r="C989" s="7" t="n">
        <v>200</v>
      </c>
    </row>
    <row r="990" spans="1:9">
      <c r="A990" t="s">
        <v>4</v>
      </c>
      <c r="B990" s="4" t="s">
        <v>5</v>
      </c>
      <c r="C990" s="4" t="s">
        <v>13</v>
      </c>
      <c r="D990" s="4" t="s">
        <v>13</v>
      </c>
      <c r="E990" s="4" t="s">
        <v>23</v>
      </c>
      <c r="F990" s="4" t="s">
        <v>10</v>
      </c>
    </row>
    <row r="991" spans="1:9">
      <c r="A991" t="n">
        <v>8172</v>
      </c>
      <c r="B991" s="55" t="n">
        <v>45</v>
      </c>
      <c r="C991" s="7" t="n">
        <v>5</v>
      </c>
      <c r="D991" s="7" t="n">
        <v>3</v>
      </c>
      <c r="E991" s="7" t="n">
        <v>2.20000004768372</v>
      </c>
      <c r="F991" s="7" t="n">
        <v>2000</v>
      </c>
    </row>
    <row r="992" spans="1:9">
      <c r="A992" t="s">
        <v>4</v>
      </c>
      <c r="B992" s="4" t="s">
        <v>5</v>
      </c>
      <c r="C992" s="4" t="s">
        <v>10</v>
      </c>
      <c r="D992" s="4" t="s">
        <v>13</v>
      </c>
      <c r="E992" s="4" t="s">
        <v>13</v>
      </c>
      <c r="F992" s="4" t="s">
        <v>6</v>
      </c>
    </row>
    <row r="993" spans="1:19">
      <c r="A993" t="n">
        <v>8181</v>
      </c>
      <c r="B993" s="44" t="n">
        <v>47</v>
      </c>
      <c r="C993" s="7" t="n">
        <v>3</v>
      </c>
      <c r="D993" s="7" t="n">
        <v>0</v>
      </c>
      <c r="E993" s="7" t="n">
        <v>0</v>
      </c>
      <c r="F993" s="7" t="s">
        <v>133</v>
      </c>
    </row>
    <row r="994" spans="1:19">
      <c r="A994" t="s">
        <v>4</v>
      </c>
      <c r="B994" s="4" t="s">
        <v>5</v>
      </c>
      <c r="C994" s="4" t="s">
        <v>10</v>
      </c>
      <c r="D994" s="4" t="s">
        <v>6</v>
      </c>
      <c r="E994" s="4" t="s">
        <v>13</v>
      </c>
      <c r="F994" s="4" t="s">
        <v>13</v>
      </c>
      <c r="G994" s="4" t="s">
        <v>13</v>
      </c>
      <c r="H994" s="4" t="s">
        <v>13</v>
      </c>
      <c r="I994" s="4" t="s">
        <v>13</v>
      </c>
      <c r="J994" s="4" t="s">
        <v>23</v>
      </c>
      <c r="K994" s="4" t="s">
        <v>23</v>
      </c>
      <c r="L994" s="4" t="s">
        <v>23</v>
      </c>
      <c r="M994" s="4" t="s">
        <v>23</v>
      </c>
      <c r="N994" s="4" t="s">
        <v>13</v>
      </c>
    </row>
    <row r="995" spans="1:19">
      <c r="A995" t="n">
        <v>8196</v>
      </c>
      <c r="B995" s="61" t="n">
        <v>34</v>
      </c>
      <c r="C995" s="7" t="n">
        <v>3</v>
      </c>
      <c r="D995" s="7" t="s">
        <v>134</v>
      </c>
      <c r="E995" s="7" t="n">
        <v>0</v>
      </c>
      <c r="F995" s="7" t="n">
        <v>1</v>
      </c>
      <c r="G995" s="7" t="n">
        <v>0</v>
      </c>
      <c r="H995" s="7" t="n">
        <v>0</v>
      </c>
      <c r="I995" s="7" t="n">
        <v>0</v>
      </c>
      <c r="J995" s="7" t="n">
        <v>0.400000005960464</v>
      </c>
      <c r="K995" s="7" t="n">
        <v>-1</v>
      </c>
      <c r="L995" s="7" t="n">
        <v>-1</v>
      </c>
      <c r="M995" s="7" t="n">
        <v>-1</v>
      </c>
      <c r="N995" s="7" t="n">
        <v>0</v>
      </c>
    </row>
    <row r="996" spans="1:19">
      <c r="A996" t="s">
        <v>4</v>
      </c>
      <c r="B996" s="4" t="s">
        <v>5</v>
      </c>
      <c r="C996" s="4" t="s">
        <v>10</v>
      </c>
    </row>
    <row r="997" spans="1:19">
      <c r="A997" t="n">
        <v>8235</v>
      </c>
      <c r="B997" s="25" t="n">
        <v>16</v>
      </c>
      <c r="C997" s="7" t="n">
        <v>300</v>
      </c>
    </row>
    <row r="998" spans="1:19">
      <c r="A998" t="s">
        <v>4</v>
      </c>
      <c r="B998" s="4" t="s">
        <v>5</v>
      </c>
      <c r="C998" s="4" t="s">
        <v>13</v>
      </c>
    </row>
    <row r="999" spans="1:19">
      <c r="A999" t="n">
        <v>8238</v>
      </c>
      <c r="B999" s="55" t="n">
        <v>45</v>
      </c>
      <c r="C999" s="7" t="n">
        <v>0</v>
      </c>
    </row>
    <row r="1000" spans="1:19">
      <c r="A1000" t="s">
        <v>4</v>
      </c>
      <c r="B1000" s="4" t="s">
        <v>5</v>
      </c>
      <c r="C1000" s="4" t="s">
        <v>13</v>
      </c>
      <c r="D1000" s="4" t="s">
        <v>13</v>
      </c>
      <c r="E1000" s="4" t="s">
        <v>23</v>
      </c>
      <c r="F1000" s="4" t="s">
        <v>23</v>
      </c>
      <c r="G1000" s="4" t="s">
        <v>23</v>
      </c>
      <c r="H1000" s="4" t="s">
        <v>10</v>
      </c>
    </row>
    <row r="1001" spans="1:19">
      <c r="A1001" t="n">
        <v>8240</v>
      </c>
      <c r="B1001" s="55" t="n">
        <v>45</v>
      </c>
      <c r="C1001" s="7" t="n">
        <v>2</v>
      </c>
      <c r="D1001" s="7" t="n">
        <v>3</v>
      </c>
      <c r="E1001" s="7" t="n">
        <v>0.0799999982118607</v>
      </c>
      <c r="F1001" s="7" t="n">
        <v>1.28999996185303</v>
      </c>
      <c r="G1001" s="7" t="n">
        <v>-15</v>
      </c>
      <c r="H1001" s="7" t="n">
        <v>500</v>
      </c>
    </row>
    <row r="1002" spans="1:19">
      <c r="A1002" t="s">
        <v>4</v>
      </c>
      <c r="B1002" s="4" t="s">
        <v>5</v>
      </c>
      <c r="C1002" s="4" t="s">
        <v>13</v>
      </c>
      <c r="D1002" s="4" t="s">
        <v>13</v>
      </c>
      <c r="E1002" s="4" t="s">
        <v>23</v>
      </c>
      <c r="F1002" s="4" t="s">
        <v>23</v>
      </c>
      <c r="G1002" s="4" t="s">
        <v>23</v>
      </c>
      <c r="H1002" s="4" t="s">
        <v>10</v>
      </c>
      <c r="I1002" s="4" t="s">
        <v>13</v>
      </c>
    </row>
    <row r="1003" spans="1:19">
      <c r="A1003" t="n">
        <v>8257</v>
      </c>
      <c r="B1003" s="55" t="n">
        <v>45</v>
      </c>
      <c r="C1003" s="7" t="n">
        <v>4</v>
      </c>
      <c r="D1003" s="7" t="n">
        <v>3</v>
      </c>
      <c r="E1003" s="7" t="n">
        <v>351.769989013672</v>
      </c>
      <c r="F1003" s="7" t="n">
        <v>349.239990234375</v>
      </c>
      <c r="G1003" s="7" t="n">
        <v>342</v>
      </c>
      <c r="H1003" s="7" t="n">
        <v>500</v>
      </c>
      <c r="I1003" s="7" t="n">
        <v>1</v>
      </c>
    </row>
    <row r="1004" spans="1:19">
      <c r="A1004" t="s">
        <v>4</v>
      </c>
      <c r="B1004" s="4" t="s">
        <v>5</v>
      </c>
      <c r="C1004" s="4" t="s">
        <v>13</v>
      </c>
      <c r="D1004" s="4" t="s">
        <v>13</v>
      </c>
      <c r="E1004" s="4" t="s">
        <v>23</v>
      </c>
      <c r="F1004" s="4" t="s">
        <v>10</v>
      </c>
    </row>
    <row r="1005" spans="1:19">
      <c r="A1005" t="n">
        <v>8275</v>
      </c>
      <c r="B1005" s="55" t="n">
        <v>45</v>
      </c>
      <c r="C1005" s="7" t="n">
        <v>5</v>
      </c>
      <c r="D1005" s="7" t="n">
        <v>3</v>
      </c>
      <c r="E1005" s="7" t="n">
        <v>3.20000004768372</v>
      </c>
      <c r="F1005" s="7" t="n">
        <v>500</v>
      </c>
    </row>
    <row r="1006" spans="1:19">
      <c r="A1006" t="s">
        <v>4</v>
      </c>
      <c r="B1006" s="4" t="s">
        <v>5</v>
      </c>
      <c r="C1006" s="4" t="s">
        <v>13</v>
      </c>
      <c r="D1006" s="4" t="s">
        <v>13</v>
      </c>
      <c r="E1006" s="4" t="s">
        <v>23</v>
      </c>
      <c r="F1006" s="4" t="s">
        <v>10</v>
      </c>
    </row>
    <row r="1007" spans="1:19">
      <c r="A1007" t="n">
        <v>8284</v>
      </c>
      <c r="B1007" s="55" t="n">
        <v>45</v>
      </c>
      <c r="C1007" s="7" t="n">
        <v>11</v>
      </c>
      <c r="D1007" s="7" t="n">
        <v>3</v>
      </c>
      <c r="E1007" s="7" t="n">
        <v>35</v>
      </c>
      <c r="F1007" s="7" t="n">
        <v>500</v>
      </c>
    </row>
    <row r="1008" spans="1:19">
      <c r="A1008" t="s">
        <v>4</v>
      </c>
      <c r="B1008" s="4" t="s">
        <v>5</v>
      </c>
      <c r="C1008" s="4" t="s">
        <v>23</v>
      </c>
    </row>
    <row r="1009" spans="1:14">
      <c r="A1009" t="n">
        <v>8293</v>
      </c>
      <c r="B1009" s="60" t="n">
        <v>68</v>
      </c>
      <c r="C1009" s="7" t="n">
        <v>1</v>
      </c>
    </row>
    <row r="1010" spans="1:14">
      <c r="A1010" t="s">
        <v>4</v>
      </c>
      <c r="B1010" s="4" t="s">
        <v>5</v>
      </c>
      <c r="C1010" s="4" t="s">
        <v>10</v>
      </c>
      <c r="D1010" s="4" t="s">
        <v>13</v>
      </c>
      <c r="E1010" s="4" t="s">
        <v>6</v>
      </c>
      <c r="F1010" s="4" t="s">
        <v>23</v>
      </c>
      <c r="G1010" s="4" t="s">
        <v>23</v>
      </c>
      <c r="H1010" s="4" t="s">
        <v>23</v>
      </c>
    </row>
    <row r="1011" spans="1:14">
      <c r="A1011" t="n">
        <v>8298</v>
      </c>
      <c r="B1011" s="52" t="n">
        <v>48</v>
      </c>
      <c r="C1011" s="7" t="n">
        <v>1660</v>
      </c>
      <c r="D1011" s="7" t="n">
        <v>0</v>
      </c>
      <c r="E1011" s="7" t="s">
        <v>135</v>
      </c>
      <c r="F1011" s="7" t="n">
        <v>0</v>
      </c>
      <c r="G1011" s="7" t="n">
        <v>1</v>
      </c>
      <c r="H1011" s="7" t="n">
        <v>0</v>
      </c>
    </row>
    <row r="1012" spans="1:14">
      <c r="A1012" t="s">
        <v>4</v>
      </c>
      <c r="B1012" s="4" t="s">
        <v>5</v>
      </c>
      <c r="C1012" s="4" t="s">
        <v>10</v>
      </c>
    </row>
    <row r="1013" spans="1:14">
      <c r="A1013" t="n">
        <v>8326</v>
      </c>
      <c r="B1013" s="25" t="n">
        <v>16</v>
      </c>
      <c r="C1013" s="7" t="n">
        <v>50</v>
      </c>
    </row>
    <row r="1014" spans="1:14">
      <c r="A1014" t="s">
        <v>4</v>
      </c>
      <c r="B1014" s="4" t="s">
        <v>5</v>
      </c>
      <c r="C1014" s="4" t="s">
        <v>10</v>
      </c>
      <c r="D1014" s="4" t="s">
        <v>10</v>
      </c>
      <c r="E1014" s="4" t="s">
        <v>23</v>
      </c>
      <c r="F1014" s="4" t="s">
        <v>23</v>
      </c>
      <c r="G1014" s="4" t="s">
        <v>23</v>
      </c>
      <c r="H1014" s="4" t="s">
        <v>23</v>
      </c>
      <c r="I1014" s="4" t="s">
        <v>13</v>
      </c>
      <c r="J1014" s="4" t="s">
        <v>10</v>
      </c>
    </row>
    <row r="1015" spans="1:14">
      <c r="A1015" t="n">
        <v>8329</v>
      </c>
      <c r="B1015" s="56" t="n">
        <v>55</v>
      </c>
      <c r="C1015" s="7" t="n">
        <v>3</v>
      </c>
      <c r="D1015" s="7" t="n">
        <v>65024</v>
      </c>
      <c r="E1015" s="7" t="n">
        <v>0</v>
      </c>
      <c r="F1015" s="7" t="n">
        <v>0</v>
      </c>
      <c r="G1015" s="7" t="n">
        <v>0.5</v>
      </c>
      <c r="H1015" s="7" t="n">
        <v>4.5</v>
      </c>
      <c r="I1015" s="7" t="n">
        <v>0</v>
      </c>
      <c r="J1015" s="7" t="n">
        <v>0</v>
      </c>
    </row>
    <row r="1016" spans="1:14">
      <c r="A1016" t="s">
        <v>4</v>
      </c>
      <c r="B1016" s="4" t="s">
        <v>5</v>
      </c>
      <c r="C1016" s="4" t="s">
        <v>13</v>
      </c>
      <c r="D1016" s="4" t="s">
        <v>10</v>
      </c>
      <c r="E1016" s="4" t="s">
        <v>10</v>
      </c>
      <c r="F1016" s="4" t="s">
        <v>9</v>
      </c>
    </row>
    <row r="1017" spans="1:14">
      <c r="A1017" t="n">
        <v>8353</v>
      </c>
      <c r="B1017" s="59" t="n">
        <v>84</v>
      </c>
      <c r="C1017" s="7" t="n">
        <v>1</v>
      </c>
      <c r="D1017" s="7" t="n">
        <v>0</v>
      </c>
      <c r="E1017" s="7" t="n">
        <v>0</v>
      </c>
      <c r="F1017" s="7" t="n">
        <v>0</v>
      </c>
    </row>
    <row r="1018" spans="1:14">
      <c r="A1018" t="s">
        <v>4</v>
      </c>
      <c r="B1018" s="4" t="s">
        <v>5</v>
      </c>
      <c r="C1018" s="4" t="s">
        <v>13</v>
      </c>
      <c r="D1018" s="4" t="s">
        <v>23</v>
      </c>
      <c r="E1018" s="4" t="s">
        <v>23</v>
      </c>
      <c r="F1018" s="4" t="s">
        <v>23</v>
      </c>
    </row>
    <row r="1019" spans="1:14">
      <c r="A1019" t="n">
        <v>8363</v>
      </c>
      <c r="B1019" s="55" t="n">
        <v>45</v>
      </c>
      <c r="C1019" s="7" t="n">
        <v>9</v>
      </c>
      <c r="D1019" s="7" t="n">
        <v>0.200000002980232</v>
      </c>
      <c r="E1019" s="7" t="n">
        <v>0.0500000007450581</v>
      </c>
      <c r="F1019" s="7" t="n">
        <v>1</v>
      </c>
    </row>
    <row r="1020" spans="1:14">
      <c r="A1020" t="s">
        <v>4</v>
      </c>
      <c r="B1020" s="4" t="s">
        <v>5</v>
      </c>
      <c r="C1020" s="4" t="s">
        <v>13</v>
      </c>
      <c r="D1020" s="4" t="s">
        <v>10</v>
      </c>
      <c r="E1020" s="4" t="s">
        <v>10</v>
      </c>
      <c r="F1020" s="4" t="s">
        <v>10</v>
      </c>
      <c r="G1020" s="4" t="s">
        <v>10</v>
      </c>
      <c r="H1020" s="4" t="s">
        <v>10</v>
      </c>
      <c r="I1020" s="4" t="s">
        <v>6</v>
      </c>
      <c r="J1020" s="4" t="s">
        <v>23</v>
      </c>
      <c r="K1020" s="4" t="s">
        <v>23</v>
      </c>
      <c r="L1020" s="4" t="s">
        <v>23</v>
      </c>
      <c r="M1020" s="4" t="s">
        <v>9</v>
      </c>
      <c r="N1020" s="4" t="s">
        <v>9</v>
      </c>
      <c r="O1020" s="4" t="s">
        <v>23</v>
      </c>
      <c r="P1020" s="4" t="s">
        <v>23</v>
      </c>
      <c r="Q1020" s="4" t="s">
        <v>23</v>
      </c>
      <c r="R1020" s="4" t="s">
        <v>23</v>
      </c>
      <c r="S1020" s="4" t="s">
        <v>13</v>
      </c>
    </row>
    <row r="1021" spans="1:14">
      <c r="A1021" t="n">
        <v>8377</v>
      </c>
      <c r="B1021" s="48" t="n">
        <v>39</v>
      </c>
      <c r="C1021" s="7" t="n">
        <v>12</v>
      </c>
      <c r="D1021" s="7" t="n">
        <v>65533</v>
      </c>
      <c r="E1021" s="7" t="n">
        <v>206</v>
      </c>
      <c r="F1021" s="7" t="n">
        <v>0</v>
      </c>
      <c r="G1021" s="7" t="n">
        <v>3</v>
      </c>
      <c r="H1021" s="7" t="n">
        <v>3</v>
      </c>
      <c r="I1021" s="7" t="s">
        <v>136</v>
      </c>
      <c r="J1021" s="7" t="n">
        <v>0</v>
      </c>
      <c r="K1021" s="7" t="n">
        <v>0</v>
      </c>
      <c r="L1021" s="7" t="n">
        <v>0</v>
      </c>
      <c r="M1021" s="7" t="n">
        <v>0</v>
      </c>
      <c r="N1021" s="7" t="n">
        <v>0</v>
      </c>
      <c r="O1021" s="7" t="n">
        <v>0</v>
      </c>
      <c r="P1021" s="7" t="n">
        <v>1</v>
      </c>
      <c r="Q1021" s="7" t="n">
        <v>1</v>
      </c>
      <c r="R1021" s="7" t="n">
        <v>1</v>
      </c>
      <c r="S1021" s="7" t="n">
        <v>102</v>
      </c>
    </row>
    <row r="1022" spans="1:14">
      <c r="A1022" t="s">
        <v>4</v>
      </c>
      <c r="B1022" s="4" t="s">
        <v>5</v>
      </c>
      <c r="C1022" s="4" t="s">
        <v>13</v>
      </c>
      <c r="D1022" s="4" t="s">
        <v>10</v>
      </c>
      <c r="E1022" s="4" t="s">
        <v>10</v>
      </c>
      <c r="F1022" s="4" t="s">
        <v>10</v>
      </c>
      <c r="G1022" s="4" t="s">
        <v>10</v>
      </c>
      <c r="H1022" s="4" t="s">
        <v>10</v>
      </c>
      <c r="I1022" s="4" t="s">
        <v>6</v>
      </c>
      <c r="J1022" s="4" t="s">
        <v>23</v>
      </c>
      <c r="K1022" s="4" t="s">
        <v>23</v>
      </c>
      <c r="L1022" s="4" t="s">
        <v>23</v>
      </c>
      <c r="M1022" s="4" t="s">
        <v>9</v>
      </c>
      <c r="N1022" s="4" t="s">
        <v>9</v>
      </c>
      <c r="O1022" s="4" t="s">
        <v>23</v>
      </c>
      <c r="P1022" s="4" t="s">
        <v>23</v>
      </c>
      <c r="Q1022" s="4" t="s">
        <v>23</v>
      </c>
      <c r="R1022" s="4" t="s">
        <v>23</v>
      </c>
      <c r="S1022" s="4" t="s">
        <v>13</v>
      </c>
    </row>
    <row r="1023" spans="1:14">
      <c r="A1023" t="n">
        <v>8437</v>
      </c>
      <c r="B1023" s="48" t="n">
        <v>39</v>
      </c>
      <c r="C1023" s="7" t="n">
        <v>12</v>
      </c>
      <c r="D1023" s="7" t="n">
        <v>65533</v>
      </c>
      <c r="E1023" s="7" t="n">
        <v>207</v>
      </c>
      <c r="F1023" s="7" t="n">
        <v>0</v>
      </c>
      <c r="G1023" s="7" t="n">
        <v>3</v>
      </c>
      <c r="H1023" s="7" t="n">
        <v>3</v>
      </c>
      <c r="I1023" s="7" t="s">
        <v>19</v>
      </c>
      <c r="J1023" s="7" t="n">
        <v>0</v>
      </c>
      <c r="K1023" s="7" t="n">
        <v>1.20000004768372</v>
      </c>
      <c r="L1023" s="7" t="n">
        <v>0</v>
      </c>
      <c r="M1023" s="7" t="n">
        <v>0</v>
      </c>
      <c r="N1023" s="7" t="n">
        <v>0</v>
      </c>
      <c r="O1023" s="7" t="n">
        <v>0</v>
      </c>
      <c r="P1023" s="7" t="n">
        <v>1</v>
      </c>
      <c r="Q1023" s="7" t="n">
        <v>1</v>
      </c>
      <c r="R1023" s="7" t="n">
        <v>1</v>
      </c>
      <c r="S1023" s="7" t="n">
        <v>103</v>
      </c>
    </row>
    <row r="1024" spans="1:14">
      <c r="A1024" t="s">
        <v>4</v>
      </c>
      <c r="B1024" s="4" t="s">
        <v>5</v>
      </c>
      <c r="C1024" s="4" t="s">
        <v>13</v>
      </c>
      <c r="D1024" s="4" t="s">
        <v>10</v>
      </c>
      <c r="E1024" s="4" t="s">
        <v>23</v>
      </c>
      <c r="F1024" s="4" t="s">
        <v>10</v>
      </c>
      <c r="G1024" s="4" t="s">
        <v>9</v>
      </c>
      <c r="H1024" s="4" t="s">
        <v>9</v>
      </c>
      <c r="I1024" s="4" t="s">
        <v>10</v>
      </c>
      <c r="J1024" s="4" t="s">
        <v>10</v>
      </c>
      <c r="K1024" s="4" t="s">
        <v>9</v>
      </c>
      <c r="L1024" s="4" t="s">
        <v>9</v>
      </c>
      <c r="M1024" s="4" t="s">
        <v>9</v>
      </c>
      <c r="N1024" s="4" t="s">
        <v>9</v>
      </c>
      <c r="O1024" s="4" t="s">
        <v>6</v>
      </c>
    </row>
    <row r="1025" spans="1:19">
      <c r="A1025" t="n">
        <v>8487</v>
      </c>
      <c r="B1025" s="10" t="n">
        <v>50</v>
      </c>
      <c r="C1025" s="7" t="n">
        <v>0</v>
      </c>
      <c r="D1025" s="7" t="n">
        <v>4015</v>
      </c>
      <c r="E1025" s="7" t="n">
        <v>1</v>
      </c>
      <c r="F1025" s="7" t="n">
        <v>0</v>
      </c>
      <c r="G1025" s="7" t="n">
        <v>0</v>
      </c>
      <c r="H1025" s="7" t="n">
        <v>0</v>
      </c>
      <c r="I1025" s="7" t="n">
        <v>0</v>
      </c>
      <c r="J1025" s="7" t="n">
        <v>65533</v>
      </c>
      <c r="K1025" s="7" t="n">
        <v>0</v>
      </c>
      <c r="L1025" s="7" t="n">
        <v>0</v>
      </c>
      <c r="M1025" s="7" t="n">
        <v>0</v>
      </c>
      <c r="N1025" s="7" t="n">
        <v>0</v>
      </c>
      <c r="O1025" s="7" t="s">
        <v>19</v>
      </c>
    </row>
    <row r="1026" spans="1:19">
      <c r="A1026" t="s">
        <v>4</v>
      </c>
      <c r="B1026" s="4" t="s">
        <v>5</v>
      </c>
      <c r="C1026" s="4" t="s">
        <v>13</v>
      </c>
      <c r="D1026" s="4" t="s">
        <v>9</v>
      </c>
      <c r="E1026" s="4" t="s">
        <v>9</v>
      </c>
      <c r="F1026" s="4" t="s">
        <v>9</v>
      </c>
    </row>
    <row r="1027" spans="1:19">
      <c r="A1027" t="n">
        <v>8526</v>
      </c>
      <c r="B1027" s="10" t="n">
        <v>50</v>
      </c>
      <c r="C1027" s="7" t="n">
        <v>255</v>
      </c>
      <c r="D1027" s="7" t="n">
        <v>1050253722</v>
      </c>
      <c r="E1027" s="7" t="n">
        <v>1065353216</v>
      </c>
      <c r="F1027" s="7" t="n">
        <v>1045220557</v>
      </c>
    </row>
    <row r="1028" spans="1:19">
      <c r="A1028" t="s">
        <v>4</v>
      </c>
      <c r="B1028" s="4" t="s">
        <v>5</v>
      </c>
      <c r="C1028" s="4" t="s">
        <v>10</v>
      </c>
    </row>
    <row r="1029" spans="1:19">
      <c r="A1029" t="n">
        <v>8540</v>
      </c>
      <c r="B1029" s="25" t="n">
        <v>16</v>
      </c>
      <c r="C1029" s="7" t="n">
        <v>150</v>
      </c>
    </row>
    <row r="1030" spans="1:19">
      <c r="A1030" t="s">
        <v>4</v>
      </c>
      <c r="B1030" s="4" t="s">
        <v>5</v>
      </c>
      <c r="C1030" s="4" t="s">
        <v>13</v>
      </c>
      <c r="D1030" s="4" t="s">
        <v>10</v>
      </c>
      <c r="E1030" s="4" t="s">
        <v>10</v>
      </c>
      <c r="F1030" s="4" t="s">
        <v>10</v>
      </c>
      <c r="G1030" s="4" t="s">
        <v>10</v>
      </c>
      <c r="H1030" s="4" t="s">
        <v>10</v>
      </c>
      <c r="I1030" s="4" t="s">
        <v>6</v>
      </c>
      <c r="J1030" s="4" t="s">
        <v>23</v>
      </c>
      <c r="K1030" s="4" t="s">
        <v>23</v>
      </c>
      <c r="L1030" s="4" t="s">
        <v>23</v>
      </c>
      <c r="M1030" s="4" t="s">
        <v>9</v>
      </c>
      <c r="N1030" s="4" t="s">
        <v>9</v>
      </c>
      <c r="O1030" s="4" t="s">
        <v>23</v>
      </c>
      <c r="P1030" s="4" t="s">
        <v>23</v>
      </c>
      <c r="Q1030" s="4" t="s">
        <v>23</v>
      </c>
      <c r="R1030" s="4" t="s">
        <v>23</v>
      </c>
      <c r="S1030" s="4" t="s">
        <v>13</v>
      </c>
    </row>
    <row r="1031" spans="1:19">
      <c r="A1031" t="n">
        <v>8543</v>
      </c>
      <c r="B1031" s="48" t="n">
        <v>39</v>
      </c>
      <c r="C1031" s="7" t="n">
        <v>12</v>
      </c>
      <c r="D1031" s="7" t="n">
        <v>65533</v>
      </c>
      <c r="E1031" s="7" t="n">
        <v>205</v>
      </c>
      <c r="F1031" s="7" t="n">
        <v>0</v>
      </c>
      <c r="G1031" s="7" t="n">
        <v>1660</v>
      </c>
      <c r="H1031" s="7" t="n">
        <v>3</v>
      </c>
      <c r="I1031" s="7" t="s">
        <v>19</v>
      </c>
      <c r="J1031" s="7" t="n">
        <v>0</v>
      </c>
      <c r="K1031" s="7" t="n">
        <v>0.5</v>
      </c>
      <c r="L1031" s="7" t="n">
        <v>1</v>
      </c>
      <c r="M1031" s="7" t="n">
        <v>0</v>
      </c>
      <c r="N1031" s="7" t="n">
        <v>0</v>
      </c>
      <c r="O1031" s="7" t="n">
        <v>0</v>
      </c>
      <c r="P1031" s="7" t="n">
        <v>1.25</v>
      </c>
      <c r="Q1031" s="7" t="n">
        <v>1.25</v>
      </c>
      <c r="R1031" s="7" t="n">
        <v>1.25</v>
      </c>
      <c r="S1031" s="7" t="n">
        <v>104</v>
      </c>
    </row>
    <row r="1032" spans="1:19">
      <c r="A1032" t="s">
        <v>4</v>
      </c>
      <c r="B1032" s="4" t="s">
        <v>5</v>
      </c>
      <c r="C1032" s="4" t="s">
        <v>23</v>
      </c>
    </row>
    <row r="1033" spans="1:19">
      <c r="A1033" t="n">
        <v>8593</v>
      </c>
      <c r="B1033" s="60" t="n">
        <v>68</v>
      </c>
      <c r="C1033" s="7" t="n">
        <v>0.100000001490116</v>
      </c>
    </row>
    <row r="1034" spans="1:19">
      <c r="A1034" t="s">
        <v>4</v>
      </c>
      <c r="B1034" s="4" t="s">
        <v>5</v>
      </c>
      <c r="C1034" s="4" t="s">
        <v>10</v>
      </c>
    </row>
    <row r="1035" spans="1:19">
      <c r="A1035" t="n">
        <v>8598</v>
      </c>
      <c r="B1035" s="25" t="n">
        <v>16</v>
      </c>
      <c r="C1035" s="7" t="n">
        <v>250</v>
      </c>
    </row>
    <row r="1036" spans="1:19">
      <c r="A1036" t="s">
        <v>4</v>
      </c>
      <c r="B1036" s="4" t="s">
        <v>5</v>
      </c>
      <c r="C1036" s="4" t="s">
        <v>13</v>
      </c>
      <c r="D1036" s="4" t="s">
        <v>10</v>
      </c>
      <c r="E1036" s="4" t="s">
        <v>23</v>
      </c>
    </row>
    <row r="1037" spans="1:19">
      <c r="A1037" t="n">
        <v>8601</v>
      </c>
      <c r="B1037" s="28" t="n">
        <v>58</v>
      </c>
      <c r="C1037" s="7" t="n">
        <v>101</v>
      </c>
      <c r="D1037" s="7" t="n">
        <v>300</v>
      </c>
      <c r="E1037" s="7" t="n">
        <v>1</v>
      </c>
    </row>
    <row r="1038" spans="1:19">
      <c r="A1038" t="s">
        <v>4</v>
      </c>
      <c r="B1038" s="4" t="s">
        <v>5</v>
      </c>
      <c r="C1038" s="4" t="s">
        <v>13</v>
      </c>
      <c r="D1038" s="4" t="s">
        <v>10</v>
      </c>
    </row>
    <row r="1039" spans="1:19">
      <c r="A1039" t="n">
        <v>8609</v>
      </c>
      <c r="B1039" s="28" t="n">
        <v>58</v>
      </c>
      <c r="C1039" s="7" t="n">
        <v>254</v>
      </c>
      <c r="D1039" s="7" t="n">
        <v>0</v>
      </c>
    </row>
    <row r="1040" spans="1:19">
      <c r="A1040" t="s">
        <v>4</v>
      </c>
      <c r="B1040" s="4" t="s">
        <v>5</v>
      </c>
      <c r="C1040" s="4" t="s">
        <v>13</v>
      </c>
    </row>
    <row r="1041" spans="1:19">
      <c r="A1041" t="n">
        <v>8613</v>
      </c>
      <c r="B1041" s="55" t="n">
        <v>45</v>
      </c>
      <c r="C1041" s="7" t="n">
        <v>0</v>
      </c>
    </row>
    <row r="1042" spans="1:19">
      <c r="A1042" t="s">
        <v>4</v>
      </c>
      <c r="B1042" s="4" t="s">
        <v>5</v>
      </c>
      <c r="C1042" s="4" t="s">
        <v>13</v>
      </c>
      <c r="D1042" s="4" t="s">
        <v>13</v>
      </c>
      <c r="E1042" s="4" t="s">
        <v>23</v>
      </c>
      <c r="F1042" s="4" t="s">
        <v>23</v>
      </c>
      <c r="G1042" s="4" t="s">
        <v>23</v>
      </c>
      <c r="H1042" s="4" t="s">
        <v>10</v>
      </c>
    </row>
    <row r="1043" spans="1:19">
      <c r="A1043" t="n">
        <v>8615</v>
      </c>
      <c r="B1043" s="55" t="n">
        <v>45</v>
      </c>
      <c r="C1043" s="7" t="n">
        <v>2</v>
      </c>
      <c r="D1043" s="7" t="n">
        <v>3</v>
      </c>
      <c r="E1043" s="7" t="n">
        <v>0.920000016689301</v>
      </c>
      <c r="F1043" s="7" t="n">
        <v>1.62000000476837</v>
      </c>
      <c r="G1043" s="7" t="n">
        <v>-4.84999990463257</v>
      </c>
      <c r="H1043" s="7" t="n">
        <v>0</v>
      </c>
    </row>
    <row r="1044" spans="1:19">
      <c r="A1044" t="s">
        <v>4</v>
      </c>
      <c r="B1044" s="4" t="s">
        <v>5</v>
      </c>
      <c r="C1044" s="4" t="s">
        <v>13</v>
      </c>
      <c r="D1044" s="4" t="s">
        <v>13</v>
      </c>
      <c r="E1044" s="4" t="s">
        <v>23</v>
      </c>
      <c r="F1044" s="4" t="s">
        <v>23</v>
      </c>
      <c r="G1044" s="4" t="s">
        <v>23</v>
      </c>
      <c r="H1044" s="4" t="s">
        <v>10</v>
      </c>
      <c r="I1044" s="4" t="s">
        <v>13</v>
      </c>
    </row>
    <row r="1045" spans="1:19">
      <c r="A1045" t="n">
        <v>8632</v>
      </c>
      <c r="B1045" s="55" t="n">
        <v>45</v>
      </c>
      <c r="C1045" s="7" t="n">
        <v>4</v>
      </c>
      <c r="D1045" s="7" t="n">
        <v>3</v>
      </c>
      <c r="E1045" s="7" t="n">
        <v>6.61999988555908</v>
      </c>
      <c r="F1045" s="7" t="n">
        <v>186.240005493164</v>
      </c>
      <c r="G1045" s="7" t="n">
        <v>352</v>
      </c>
      <c r="H1045" s="7" t="n">
        <v>0</v>
      </c>
      <c r="I1045" s="7" t="n">
        <v>1</v>
      </c>
    </row>
    <row r="1046" spans="1:19">
      <c r="A1046" t="s">
        <v>4</v>
      </c>
      <c r="B1046" s="4" t="s">
        <v>5</v>
      </c>
      <c r="C1046" s="4" t="s">
        <v>13</v>
      </c>
      <c r="D1046" s="4" t="s">
        <v>13</v>
      </c>
      <c r="E1046" s="4" t="s">
        <v>23</v>
      </c>
      <c r="F1046" s="4" t="s">
        <v>10</v>
      </c>
    </row>
    <row r="1047" spans="1:19">
      <c r="A1047" t="n">
        <v>8650</v>
      </c>
      <c r="B1047" s="55" t="n">
        <v>45</v>
      </c>
      <c r="C1047" s="7" t="n">
        <v>5</v>
      </c>
      <c r="D1047" s="7" t="n">
        <v>3</v>
      </c>
      <c r="E1047" s="7" t="n">
        <v>1.70000004768372</v>
      </c>
      <c r="F1047" s="7" t="n">
        <v>0</v>
      </c>
    </row>
    <row r="1048" spans="1:19">
      <c r="A1048" t="s">
        <v>4</v>
      </c>
      <c r="B1048" s="4" t="s">
        <v>5</v>
      </c>
      <c r="C1048" s="4" t="s">
        <v>13</v>
      </c>
      <c r="D1048" s="4" t="s">
        <v>13</v>
      </c>
      <c r="E1048" s="4" t="s">
        <v>23</v>
      </c>
      <c r="F1048" s="4" t="s">
        <v>10</v>
      </c>
    </row>
    <row r="1049" spans="1:19">
      <c r="A1049" t="n">
        <v>8659</v>
      </c>
      <c r="B1049" s="55" t="n">
        <v>45</v>
      </c>
      <c r="C1049" s="7" t="n">
        <v>11</v>
      </c>
      <c r="D1049" s="7" t="n">
        <v>3</v>
      </c>
      <c r="E1049" s="7" t="n">
        <v>40.7999992370605</v>
      </c>
      <c r="F1049" s="7" t="n">
        <v>0</v>
      </c>
    </row>
    <row r="1050" spans="1:19">
      <c r="A1050" t="s">
        <v>4</v>
      </c>
      <c r="B1050" s="4" t="s">
        <v>5</v>
      </c>
      <c r="C1050" s="4" t="s">
        <v>23</v>
      </c>
    </row>
    <row r="1051" spans="1:19">
      <c r="A1051" t="n">
        <v>8668</v>
      </c>
      <c r="B1051" s="60" t="n">
        <v>68</v>
      </c>
      <c r="C1051" s="7" t="n">
        <v>1</v>
      </c>
    </row>
    <row r="1052" spans="1:19">
      <c r="A1052" t="s">
        <v>4</v>
      </c>
      <c r="B1052" s="4" t="s">
        <v>5</v>
      </c>
      <c r="C1052" s="4" t="s">
        <v>13</v>
      </c>
    </row>
    <row r="1053" spans="1:19">
      <c r="A1053" t="n">
        <v>8673</v>
      </c>
      <c r="B1053" s="54" t="n">
        <v>116</v>
      </c>
      <c r="C1053" s="7" t="n">
        <v>0</v>
      </c>
    </row>
    <row r="1054" spans="1:19">
      <c r="A1054" t="s">
        <v>4</v>
      </c>
      <c r="B1054" s="4" t="s">
        <v>5</v>
      </c>
      <c r="C1054" s="4" t="s">
        <v>13</v>
      </c>
      <c r="D1054" s="4" t="s">
        <v>10</v>
      </c>
    </row>
    <row r="1055" spans="1:19">
      <c r="A1055" t="n">
        <v>8675</v>
      </c>
      <c r="B1055" s="54" t="n">
        <v>116</v>
      </c>
      <c r="C1055" s="7" t="n">
        <v>2</v>
      </c>
      <c r="D1055" s="7" t="n">
        <v>1</v>
      </c>
    </row>
    <row r="1056" spans="1:19">
      <c r="A1056" t="s">
        <v>4</v>
      </c>
      <c r="B1056" s="4" t="s">
        <v>5</v>
      </c>
      <c r="C1056" s="4" t="s">
        <v>13</v>
      </c>
      <c r="D1056" s="4" t="s">
        <v>9</v>
      </c>
    </row>
    <row r="1057" spans="1:9">
      <c r="A1057" t="n">
        <v>8679</v>
      </c>
      <c r="B1057" s="54" t="n">
        <v>116</v>
      </c>
      <c r="C1057" s="7" t="n">
        <v>5</v>
      </c>
      <c r="D1057" s="7" t="n">
        <v>1065353216</v>
      </c>
    </row>
    <row r="1058" spans="1:9">
      <c r="A1058" t="s">
        <v>4</v>
      </c>
      <c r="B1058" s="4" t="s">
        <v>5</v>
      </c>
      <c r="C1058" s="4" t="s">
        <v>13</v>
      </c>
      <c r="D1058" s="4" t="s">
        <v>10</v>
      </c>
    </row>
    <row r="1059" spans="1:9">
      <c r="A1059" t="n">
        <v>8685</v>
      </c>
      <c r="B1059" s="54" t="n">
        <v>116</v>
      </c>
      <c r="C1059" s="7" t="n">
        <v>6</v>
      </c>
      <c r="D1059" s="7" t="n">
        <v>1</v>
      </c>
    </row>
    <row r="1060" spans="1:9">
      <c r="A1060" t="s">
        <v>4</v>
      </c>
      <c r="B1060" s="4" t="s">
        <v>5</v>
      </c>
      <c r="C1060" s="4" t="s">
        <v>13</v>
      </c>
      <c r="D1060" s="4" t="s">
        <v>10</v>
      </c>
      <c r="E1060" s="4" t="s">
        <v>10</v>
      </c>
      <c r="F1060" s="4" t="s">
        <v>9</v>
      </c>
    </row>
    <row r="1061" spans="1:9">
      <c r="A1061" t="n">
        <v>8689</v>
      </c>
      <c r="B1061" s="59" t="n">
        <v>84</v>
      </c>
      <c r="C1061" s="7" t="n">
        <v>0</v>
      </c>
      <c r="D1061" s="7" t="n">
        <v>2</v>
      </c>
      <c r="E1061" s="7" t="n">
        <v>100</v>
      </c>
      <c r="F1061" s="7" t="n">
        <v>1056964608</v>
      </c>
    </row>
    <row r="1062" spans="1:9">
      <c r="A1062" t="s">
        <v>4</v>
      </c>
      <c r="B1062" s="4" t="s">
        <v>5</v>
      </c>
      <c r="C1062" s="4" t="s">
        <v>13</v>
      </c>
      <c r="D1062" s="4" t="s">
        <v>10</v>
      </c>
      <c r="E1062" s="4" t="s">
        <v>13</v>
      </c>
    </row>
    <row r="1063" spans="1:9">
      <c r="A1063" t="n">
        <v>8699</v>
      </c>
      <c r="B1063" s="48" t="n">
        <v>39</v>
      </c>
      <c r="C1063" s="7" t="n">
        <v>13</v>
      </c>
      <c r="D1063" s="7" t="n">
        <v>65533</v>
      </c>
      <c r="E1063" s="7" t="n">
        <v>102</v>
      </c>
    </row>
    <row r="1064" spans="1:9">
      <c r="A1064" t="s">
        <v>4</v>
      </c>
      <c r="B1064" s="4" t="s">
        <v>5</v>
      </c>
      <c r="C1064" s="4" t="s">
        <v>13</v>
      </c>
      <c r="D1064" s="4" t="s">
        <v>10</v>
      </c>
      <c r="E1064" s="4" t="s">
        <v>13</v>
      </c>
    </row>
    <row r="1065" spans="1:9">
      <c r="A1065" t="n">
        <v>8704</v>
      </c>
      <c r="B1065" s="48" t="n">
        <v>39</v>
      </c>
      <c r="C1065" s="7" t="n">
        <v>13</v>
      </c>
      <c r="D1065" s="7" t="n">
        <v>65533</v>
      </c>
      <c r="E1065" s="7" t="n">
        <v>103</v>
      </c>
    </row>
    <row r="1066" spans="1:9">
      <c r="A1066" t="s">
        <v>4</v>
      </c>
      <c r="B1066" s="4" t="s">
        <v>5</v>
      </c>
      <c r="C1066" s="4" t="s">
        <v>13</v>
      </c>
      <c r="D1066" s="4" t="s">
        <v>10</v>
      </c>
      <c r="E1066" s="4" t="s">
        <v>13</v>
      </c>
    </row>
    <row r="1067" spans="1:9">
      <c r="A1067" t="n">
        <v>8709</v>
      </c>
      <c r="B1067" s="48" t="n">
        <v>39</v>
      </c>
      <c r="C1067" s="7" t="n">
        <v>13</v>
      </c>
      <c r="D1067" s="7" t="n">
        <v>65533</v>
      </c>
      <c r="E1067" s="7" t="n">
        <v>104</v>
      </c>
    </row>
    <row r="1068" spans="1:9">
      <c r="A1068" t="s">
        <v>4</v>
      </c>
      <c r="B1068" s="4" t="s">
        <v>5</v>
      </c>
      <c r="C1068" s="4" t="s">
        <v>10</v>
      </c>
      <c r="D1068" s="4" t="s">
        <v>13</v>
      </c>
      <c r="E1068" s="4" t="s">
        <v>13</v>
      </c>
      <c r="F1068" s="4" t="s">
        <v>6</v>
      </c>
    </row>
    <row r="1069" spans="1:9">
      <c r="A1069" t="n">
        <v>8714</v>
      </c>
      <c r="B1069" s="44" t="n">
        <v>47</v>
      </c>
      <c r="C1069" s="7" t="n">
        <v>3</v>
      </c>
      <c r="D1069" s="7" t="n">
        <v>0</v>
      </c>
      <c r="E1069" s="7" t="n">
        <v>0</v>
      </c>
      <c r="F1069" s="7" t="s">
        <v>137</v>
      </c>
    </row>
    <row r="1070" spans="1:9">
      <c r="A1070" t="s">
        <v>4</v>
      </c>
      <c r="B1070" s="4" t="s">
        <v>5</v>
      </c>
      <c r="C1070" s="4" t="s">
        <v>10</v>
      </c>
      <c r="D1070" s="4" t="s">
        <v>23</v>
      </c>
      <c r="E1070" s="4" t="s">
        <v>23</v>
      </c>
      <c r="F1070" s="4" t="s">
        <v>23</v>
      </c>
      <c r="G1070" s="4" t="s">
        <v>23</v>
      </c>
    </row>
    <row r="1071" spans="1:9">
      <c r="A1071" t="n">
        <v>8728</v>
      </c>
      <c r="B1071" s="50" t="n">
        <v>46</v>
      </c>
      <c r="C1071" s="7" t="n">
        <v>3</v>
      </c>
      <c r="D1071" s="7" t="n">
        <v>1.78999996185303</v>
      </c>
      <c r="E1071" s="7" t="n">
        <v>0.25</v>
      </c>
      <c r="F1071" s="7" t="n">
        <v>-14.4099998474121</v>
      </c>
      <c r="G1071" s="7" t="n">
        <v>220.100006103516</v>
      </c>
    </row>
    <row r="1072" spans="1:9">
      <c r="A1072" t="s">
        <v>4</v>
      </c>
      <c r="B1072" s="4" t="s">
        <v>5</v>
      </c>
      <c r="C1072" s="4" t="s">
        <v>10</v>
      </c>
      <c r="D1072" s="4" t="s">
        <v>13</v>
      </c>
      <c r="E1072" s="4" t="s">
        <v>6</v>
      </c>
      <c r="F1072" s="4" t="s">
        <v>23</v>
      </c>
      <c r="G1072" s="4" t="s">
        <v>23</v>
      </c>
      <c r="H1072" s="4" t="s">
        <v>23</v>
      </c>
    </row>
    <row r="1073" spans="1:8">
      <c r="A1073" t="n">
        <v>8747</v>
      </c>
      <c r="B1073" s="52" t="n">
        <v>48</v>
      </c>
      <c r="C1073" s="7" t="n">
        <v>1660</v>
      </c>
      <c r="D1073" s="7" t="n">
        <v>0</v>
      </c>
      <c r="E1073" s="7" t="s">
        <v>138</v>
      </c>
      <c r="F1073" s="7" t="n">
        <v>0</v>
      </c>
      <c r="G1073" s="7" t="n">
        <v>1</v>
      </c>
      <c r="H1073" s="7" t="n">
        <v>0</v>
      </c>
    </row>
    <row r="1074" spans="1:8">
      <c r="A1074" t="s">
        <v>4</v>
      </c>
      <c r="B1074" s="4" t="s">
        <v>5</v>
      </c>
      <c r="C1074" s="4" t="s">
        <v>10</v>
      </c>
      <c r="D1074" s="4" t="s">
        <v>9</v>
      </c>
    </row>
    <row r="1075" spans="1:8">
      <c r="A1075" t="n">
        <v>8775</v>
      </c>
      <c r="B1075" s="62" t="n">
        <v>44</v>
      </c>
      <c r="C1075" s="7" t="n">
        <v>5</v>
      </c>
      <c r="D1075" s="7" t="n">
        <v>1</v>
      </c>
    </row>
    <row r="1076" spans="1:8">
      <c r="A1076" t="s">
        <v>4</v>
      </c>
      <c r="B1076" s="4" t="s">
        <v>5</v>
      </c>
      <c r="C1076" s="4" t="s">
        <v>13</v>
      </c>
      <c r="D1076" s="4" t="s">
        <v>10</v>
      </c>
      <c r="E1076" s="4" t="s">
        <v>6</v>
      </c>
      <c r="F1076" s="4" t="s">
        <v>6</v>
      </c>
      <c r="G1076" s="4" t="s">
        <v>6</v>
      </c>
      <c r="H1076" s="4" t="s">
        <v>6</v>
      </c>
    </row>
    <row r="1077" spans="1:8">
      <c r="A1077" t="n">
        <v>8782</v>
      </c>
      <c r="B1077" s="39" t="n">
        <v>51</v>
      </c>
      <c r="C1077" s="7" t="n">
        <v>3</v>
      </c>
      <c r="D1077" s="7" t="n">
        <v>5</v>
      </c>
      <c r="E1077" s="7" t="s">
        <v>129</v>
      </c>
      <c r="F1077" s="7" t="s">
        <v>122</v>
      </c>
      <c r="G1077" s="7" t="s">
        <v>123</v>
      </c>
      <c r="H1077" s="7" t="s">
        <v>124</v>
      </c>
    </row>
    <row r="1078" spans="1:8">
      <c r="A1078" t="s">
        <v>4</v>
      </c>
      <c r="B1078" s="4" t="s">
        <v>5</v>
      </c>
      <c r="C1078" s="4" t="s">
        <v>10</v>
      </c>
      <c r="D1078" s="4" t="s">
        <v>13</v>
      </c>
      <c r="E1078" s="4" t="s">
        <v>6</v>
      </c>
      <c r="F1078" s="4" t="s">
        <v>23</v>
      </c>
      <c r="G1078" s="4" t="s">
        <v>23</v>
      </c>
      <c r="H1078" s="4" t="s">
        <v>23</v>
      </c>
    </row>
    <row r="1079" spans="1:8">
      <c r="A1079" t="n">
        <v>8795</v>
      </c>
      <c r="B1079" s="52" t="n">
        <v>48</v>
      </c>
      <c r="C1079" s="7" t="n">
        <v>5</v>
      </c>
      <c r="D1079" s="7" t="n">
        <v>0</v>
      </c>
      <c r="E1079" s="7" t="s">
        <v>107</v>
      </c>
      <c r="F1079" s="7" t="n">
        <v>0</v>
      </c>
      <c r="G1079" s="7" t="n">
        <v>1</v>
      </c>
      <c r="H1079" s="7" t="n">
        <v>0</v>
      </c>
    </row>
    <row r="1080" spans="1:8">
      <c r="A1080" t="s">
        <v>4</v>
      </c>
      <c r="B1080" s="4" t="s">
        <v>5</v>
      </c>
      <c r="C1080" s="4" t="s">
        <v>13</v>
      </c>
      <c r="D1080" s="4" t="s">
        <v>10</v>
      </c>
      <c r="E1080" s="4" t="s">
        <v>10</v>
      </c>
      <c r="F1080" s="4" t="s">
        <v>10</v>
      </c>
      <c r="G1080" s="4" t="s">
        <v>10</v>
      </c>
      <c r="H1080" s="4" t="s">
        <v>10</v>
      </c>
      <c r="I1080" s="4" t="s">
        <v>6</v>
      </c>
      <c r="J1080" s="4" t="s">
        <v>23</v>
      </c>
      <c r="K1080" s="4" t="s">
        <v>23</v>
      </c>
      <c r="L1080" s="4" t="s">
        <v>23</v>
      </c>
      <c r="M1080" s="4" t="s">
        <v>9</v>
      </c>
      <c r="N1080" s="4" t="s">
        <v>9</v>
      </c>
      <c r="O1080" s="4" t="s">
        <v>23</v>
      </c>
      <c r="P1080" s="4" t="s">
        <v>23</v>
      </c>
      <c r="Q1080" s="4" t="s">
        <v>23</v>
      </c>
      <c r="R1080" s="4" t="s">
        <v>23</v>
      </c>
      <c r="S1080" s="4" t="s">
        <v>13</v>
      </c>
    </row>
    <row r="1081" spans="1:8">
      <c r="A1081" t="n">
        <v>8821</v>
      </c>
      <c r="B1081" s="48" t="n">
        <v>39</v>
      </c>
      <c r="C1081" s="7" t="n">
        <v>12</v>
      </c>
      <c r="D1081" s="7" t="n">
        <v>65533</v>
      </c>
      <c r="E1081" s="7" t="n">
        <v>200</v>
      </c>
      <c r="F1081" s="7" t="n">
        <v>0</v>
      </c>
      <c r="G1081" s="7" t="n">
        <v>5</v>
      </c>
      <c r="H1081" s="7" t="n">
        <v>3</v>
      </c>
      <c r="I1081" s="7" t="s">
        <v>19</v>
      </c>
      <c r="J1081" s="7" t="n">
        <v>0</v>
      </c>
      <c r="K1081" s="7" t="n">
        <v>0.00999999977648258</v>
      </c>
      <c r="L1081" s="7" t="n">
        <v>0</v>
      </c>
      <c r="M1081" s="7" t="n">
        <v>0</v>
      </c>
      <c r="N1081" s="7" t="n">
        <v>0</v>
      </c>
      <c r="O1081" s="7" t="n">
        <v>0</v>
      </c>
      <c r="P1081" s="7" t="n">
        <v>1</v>
      </c>
      <c r="Q1081" s="7" t="n">
        <v>1</v>
      </c>
      <c r="R1081" s="7" t="n">
        <v>1</v>
      </c>
      <c r="S1081" s="7" t="n">
        <v>102</v>
      </c>
    </row>
    <row r="1082" spans="1:8">
      <c r="A1082" t="s">
        <v>4</v>
      </c>
      <c r="B1082" s="4" t="s">
        <v>5</v>
      </c>
      <c r="C1082" s="4" t="s">
        <v>13</v>
      </c>
      <c r="D1082" s="4" t="s">
        <v>10</v>
      </c>
      <c r="E1082" s="4" t="s">
        <v>23</v>
      </c>
      <c r="F1082" s="4" t="s">
        <v>10</v>
      </c>
      <c r="G1082" s="4" t="s">
        <v>9</v>
      </c>
      <c r="H1082" s="4" t="s">
        <v>9</v>
      </c>
      <c r="I1082" s="4" t="s">
        <v>10</v>
      </c>
      <c r="J1082" s="4" t="s">
        <v>10</v>
      </c>
      <c r="K1082" s="4" t="s">
        <v>9</v>
      </c>
      <c r="L1082" s="4" t="s">
        <v>9</v>
      </c>
      <c r="M1082" s="4" t="s">
        <v>9</v>
      </c>
      <c r="N1082" s="4" t="s">
        <v>9</v>
      </c>
      <c r="O1082" s="4" t="s">
        <v>6</v>
      </c>
    </row>
    <row r="1083" spans="1:8">
      <c r="A1083" t="n">
        <v>8871</v>
      </c>
      <c r="B1083" s="10" t="n">
        <v>50</v>
      </c>
      <c r="C1083" s="7" t="n">
        <v>0</v>
      </c>
      <c r="D1083" s="7" t="n">
        <v>15852</v>
      </c>
      <c r="E1083" s="7" t="n">
        <v>1</v>
      </c>
      <c r="F1083" s="7" t="n">
        <v>0</v>
      </c>
      <c r="G1083" s="7" t="n">
        <v>0</v>
      </c>
      <c r="H1083" s="7" t="n">
        <v>0</v>
      </c>
      <c r="I1083" s="7" t="n">
        <v>0</v>
      </c>
      <c r="J1083" s="7" t="n">
        <v>65533</v>
      </c>
      <c r="K1083" s="7" t="n">
        <v>0</v>
      </c>
      <c r="L1083" s="7" t="n">
        <v>0</v>
      </c>
      <c r="M1083" s="7" t="n">
        <v>0</v>
      </c>
      <c r="N1083" s="7" t="n">
        <v>0</v>
      </c>
      <c r="O1083" s="7" t="s">
        <v>19</v>
      </c>
    </row>
    <row r="1084" spans="1:8">
      <c r="A1084" t="s">
        <v>4</v>
      </c>
      <c r="B1084" s="4" t="s">
        <v>5</v>
      </c>
      <c r="C1084" s="4" t="s">
        <v>13</v>
      </c>
      <c r="D1084" s="4" t="s">
        <v>13</v>
      </c>
      <c r="E1084" s="4" t="s">
        <v>23</v>
      </c>
      <c r="F1084" s="4" t="s">
        <v>23</v>
      </c>
      <c r="G1084" s="4" t="s">
        <v>23</v>
      </c>
      <c r="H1084" s="4" t="s">
        <v>10</v>
      </c>
    </row>
    <row r="1085" spans="1:8">
      <c r="A1085" t="n">
        <v>8910</v>
      </c>
      <c r="B1085" s="55" t="n">
        <v>45</v>
      </c>
      <c r="C1085" s="7" t="n">
        <v>2</v>
      </c>
      <c r="D1085" s="7" t="n">
        <v>2</v>
      </c>
      <c r="E1085" s="7" t="n">
        <v>0.920000016689301</v>
      </c>
      <c r="F1085" s="7" t="n">
        <v>1.62000000476837</v>
      </c>
      <c r="G1085" s="7" t="n">
        <v>-4.84999990463257</v>
      </c>
      <c r="H1085" s="7" t="n">
        <v>5000</v>
      </c>
    </row>
    <row r="1086" spans="1:8">
      <c r="A1086" t="s">
        <v>4</v>
      </c>
      <c r="B1086" s="4" t="s">
        <v>5</v>
      </c>
      <c r="C1086" s="4" t="s">
        <v>13</v>
      </c>
      <c r="D1086" s="4" t="s">
        <v>13</v>
      </c>
      <c r="E1086" s="4" t="s">
        <v>23</v>
      </c>
      <c r="F1086" s="4" t="s">
        <v>23</v>
      </c>
      <c r="G1086" s="4" t="s">
        <v>23</v>
      </c>
      <c r="H1086" s="4" t="s">
        <v>10</v>
      </c>
      <c r="I1086" s="4" t="s">
        <v>13</v>
      </c>
    </row>
    <row r="1087" spans="1:8">
      <c r="A1087" t="n">
        <v>8927</v>
      </c>
      <c r="B1087" s="55" t="n">
        <v>45</v>
      </c>
      <c r="C1087" s="7" t="n">
        <v>4</v>
      </c>
      <c r="D1087" s="7" t="n">
        <v>2</v>
      </c>
      <c r="E1087" s="7" t="n">
        <v>6.61999988555908</v>
      </c>
      <c r="F1087" s="7" t="n">
        <v>180.399993896484</v>
      </c>
      <c r="G1087" s="7" t="n">
        <v>346</v>
      </c>
      <c r="H1087" s="7" t="n">
        <v>5000</v>
      </c>
      <c r="I1087" s="7" t="n">
        <v>1</v>
      </c>
    </row>
    <row r="1088" spans="1:8">
      <c r="A1088" t="s">
        <v>4</v>
      </c>
      <c r="B1088" s="4" t="s">
        <v>5</v>
      </c>
      <c r="C1088" s="4" t="s">
        <v>13</v>
      </c>
      <c r="D1088" s="4" t="s">
        <v>13</v>
      </c>
      <c r="E1088" s="4" t="s">
        <v>23</v>
      </c>
      <c r="F1088" s="4" t="s">
        <v>10</v>
      </c>
    </row>
    <row r="1089" spans="1:19">
      <c r="A1089" t="n">
        <v>8945</v>
      </c>
      <c r="B1089" s="55" t="n">
        <v>45</v>
      </c>
      <c r="C1089" s="7" t="n">
        <v>5</v>
      </c>
      <c r="D1089" s="7" t="n">
        <v>2</v>
      </c>
      <c r="E1089" s="7" t="n">
        <v>1.10000002384186</v>
      </c>
      <c r="F1089" s="7" t="n">
        <v>5000</v>
      </c>
    </row>
    <row r="1090" spans="1:19">
      <c r="A1090" t="s">
        <v>4</v>
      </c>
      <c r="B1090" s="4" t="s">
        <v>5</v>
      </c>
      <c r="C1090" s="4" t="s">
        <v>13</v>
      </c>
      <c r="D1090" s="4" t="s">
        <v>13</v>
      </c>
      <c r="E1090" s="4" t="s">
        <v>23</v>
      </c>
      <c r="F1090" s="4" t="s">
        <v>10</v>
      </c>
    </row>
    <row r="1091" spans="1:19">
      <c r="A1091" t="n">
        <v>8954</v>
      </c>
      <c r="B1091" s="55" t="n">
        <v>45</v>
      </c>
      <c r="C1091" s="7" t="n">
        <v>11</v>
      </c>
      <c r="D1091" s="7" t="n">
        <v>2</v>
      </c>
      <c r="E1091" s="7" t="n">
        <v>56.7999992370605</v>
      </c>
      <c r="F1091" s="7" t="n">
        <v>5000</v>
      </c>
    </row>
    <row r="1092" spans="1:19">
      <c r="A1092" t="s">
        <v>4</v>
      </c>
      <c r="B1092" s="4" t="s">
        <v>5</v>
      </c>
      <c r="C1092" s="4" t="s">
        <v>13</v>
      </c>
      <c r="D1092" s="4" t="s">
        <v>10</v>
      </c>
    </row>
    <row r="1093" spans="1:19">
      <c r="A1093" t="n">
        <v>8963</v>
      </c>
      <c r="B1093" s="28" t="n">
        <v>58</v>
      </c>
      <c r="C1093" s="7" t="n">
        <v>255</v>
      </c>
      <c r="D1093" s="7" t="n">
        <v>0</v>
      </c>
    </row>
    <row r="1094" spans="1:19">
      <c r="A1094" t="s">
        <v>4</v>
      </c>
      <c r="B1094" s="4" t="s">
        <v>5</v>
      </c>
      <c r="C1094" s="4" t="s">
        <v>10</v>
      </c>
    </row>
    <row r="1095" spans="1:19">
      <c r="A1095" t="n">
        <v>8967</v>
      </c>
      <c r="B1095" s="25" t="n">
        <v>16</v>
      </c>
      <c r="C1095" s="7" t="n">
        <v>1000</v>
      </c>
    </row>
    <row r="1096" spans="1:19">
      <c r="A1096" t="s">
        <v>4</v>
      </c>
      <c r="B1096" s="4" t="s">
        <v>5</v>
      </c>
      <c r="C1096" s="4" t="s">
        <v>13</v>
      </c>
      <c r="D1096" s="4" t="s">
        <v>10</v>
      </c>
      <c r="E1096" s="4" t="s">
        <v>6</v>
      </c>
    </row>
    <row r="1097" spans="1:19">
      <c r="A1097" t="n">
        <v>8970</v>
      </c>
      <c r="B1097" s="39" t="n">
        <v>51</v>
      </c>
      <c r="C1097" s="7" t="n">
        <v>4</v>
      </c>
      <c r="D1097" s="7" t="n">
        <v>5</v>
      </c>
      <c r="E1097" s="7" t="s">
        <v>139</v>
      </c>
    </row>
    <row r="1098" spans="1:19">
      <c r="A1098" t="s">
        <v>4</v>
      </c>
      <c r="B1098" s="4" t="s">
        <v>5</v>
      </c>
      <c r="C1098" s="4" t="s">
        <v>10</v>
      </c>
    </row>
    <row r="1099" spans="1:19">
      <c r="A1099" t="n">
        <v>8992</v>
      </c>
      <c r="B1099" s="25" t="n">
        <v>16</v>
      </c>
      <c r="C1099" s="7" t="n">
        <v>0</v>
      </c>
    </row>
    <row r="1100" spans="1:19">
      <c r="A1100" t="s">
        <v>4</v>
      </c>
      <c r="B1100" s="4" t="s">
        <v>5</v>
      </c>
      <c r="C1100" s="4" t="s">
        <v>10</v>
      </c>
      <c r="D1100" s="4" t="s">
        <v>13</v>
      </c>
      <c r="E1100" s="4" t="s">
        <v>9</v>
      </c>
      <c r="F1100" s="4" t="s">
        <v>52</v>
      </c>
      <c r="G1100" s="4" t="s">
        <v>13</v>
      </c>
      <c r="H1100" s="4" t="s">
        <v>13</v>
      </c>
      <c r="I1100" s="4" t="s">
        <v>13</v>
      </c>
    </row>
    <row r="1101" spans="1:19">
      <c r="A1101" t="n">
        <v>8995</v>
      </c>
      <c r="B1101" s="40" t="n">
        <v>26</v>
      </c>
      <c r="C1101" s="7" t="n">
        <v>5</v>
      </c>
      <c r="D1101" s="7" t="n">
        <v>17</v>
      </c>
      <c r="E1101" s="7" t="n">
        <v>3301</v>
      </c>
      <c r="F1101" s="7" t="s">
        <v>140</v>
      </c>
      <c r="G1101" s="7" t="n">
        <v>8</v>
      </c>
      <c r="H1101" s="7" t="n">
        <v>2</v>
      </c>
      <c r="I1101" s="7" t="n">
        <v>0</v>
      </c>
    </row>
    <row r="1102" spans="1:19">
      <c r="A1102" t="s">
        <v>4</v>
      </c>
      <c r="B1102" s="4" t="s">
        <v>5</v>
      </c>
      <c r="C1102" s="4" t="s">
        <v>10</v>
      </c>
    </row>
    <row r="1103" spans="1:19">
      <c r="A1103" t="n">
        <v>9047</v>
      </c>
      <c r="B1103" s="25" t="n">
        <v>16</v>
      </c>
      <c r="C1103" s="7" t="n">
        <v>1</v>
      </c>
    </row>
    <row r="1104" spans="1:19">
      <c r="A1104" t="s">
        <v>4</v>
      </c>
      <c r="B1104" s="4" t="s">
        <v>5</v>
      </c>
      <c r="C1104" s="4" t="s">
        <v>10</v>
      </c>
    </row>
    <row r="1105" spans="1:9">
      <c r="A1105" t="n">
        <v>9050</v>
      </c>
      <c r="B1105" s="25" t="n">
        <v>16</v>
      </c>
      <c r="C1105" s="7" t="n">
        <v>3301</v>
      </c>
    </row>
    <row r="1106" spans="1:9">
      <c r="A1106" t="s">
        <v>4</v>
      </c>
      <c r="B1106" s="4" t="s">
        <v>5</v>
      </c>
      <c r="C1106" s="4" t="s">
        <v>10</v>
      </c>
      <c r="D1106" s="4" t="s">
        <v>13</v>
      </c>
    </row>
    <row r="1107" spans="1:9">
      <c r="A1107" t="n">
        <v>9053</v>
      </c>
      <c r="B1107" s="41" t="n">
        <v>89</v>
      </c>
      <c r="C1107" s="7" t="n">
        <v>65533</v>
      </c>
      <c r="D1107" s="7" t="n">
        <v>0</v>
      </c>
    </row>
    <row r="1108" spans="1:9">
      <c r="A1108" t="s">
        <v>4</v>
      </c>
      <c r="B1108" s="4" t="s">
        <v>5</v>
      </c>
      <c r="C1108" s="4" t="s">
        <v>10</v>
      </c>
      <c r="D1108" s="4" t="s">
        <v>13</v>
      </c>
    </row>
    <row r="1109" spans="1:9">
      <c r="A1109" t="n">
        <v>9057</v>
      </c>
      <c r="B1109" s="41" t="n">
        <v>89</v>
      </c>
      <c r="C1109" s="7" t="n">
        <v>65533</v>
      </c>
      <c r="D1109" s="7" t="n">
        <v>1</v>
      </c>
    </row>
    <row r="1110" spans="1:9">
      <c r="A1110" t="s">
        <v>4</v>
      </c>
      <c r="B1110" s="4" t="s">
        <v>5</v>
      </c>
      <c r="C1110" s="4" t="s">
        <v>13</v>
      </c>
      <c r="D1110" s="4" t="s">
        <v>10</v>
      </c>
      <c r="E1110" s="4" t="s">
        <v>23</v>
      </c>
    </row>
    <row r="1111" spans="1:9">
      <c r="A1111" t="n">
        <v>9061</v>
      </c>
      <c r="B1111" s="28" t="n">
        <v>58</v>
      </c>
      <c r="C1111" s="7" t="n">
        <v>101</v>
      </c>
      <c r="D1111" s="7" t="n">
        <v>200</v>
      </c>
      <c r="E1111" s="7" t="n">
        <v>1</v>
      </c>
    </row>
    <row r="1112" spans="1:9">
      <c r="A1112" t="s">
        <v>4</v>
      </c>
      <c r="B1112" s="4" t="s">
        <v>5</v>
      </c>
      <c r="C1112" s="4" t="s">
        <v>13</v>
      </c>
      <c r="D1112" s="4" t="s">
        <v>10</v>
      </c>
    </row>
    <row r="1113" spans="1:9">
      <c r="A1113" t="n">
        <v>9069</v>
      </c>
      <c r="B1113" s="28" t="n">
        <v>58</v>
      </c>
      <c r="C1113" s="7" t="n">
        <v>254</v>
      </c>
      <c r="D1113" s="7" t="n">
        <v>0</v>
      </c>
    </row>
    <row r="1114" spans="1:9">
      <c r="A1114" t="s">
        <v>4</v>
      </c>
      <c r="B1114" s="4" t="s">
        <v>5</v>
      </c>
      <c r="C1114" s="4" t="s">
        <v>13</v>
      </c>
    </row>
    <row r="1115" spans="1:9">
      <c r="A1115" t="n">
        <v>9073</v>
      </c>
      <c r="B1115" s="55" t="n">
        <v>45</v>
      </c>
      <c r="C1115" s="7" t="n">
        <v>0</v>
      </c>
    </row>
    <row r="1116" spans="1:9">
      <c r="A1116" t="s">
        <v>4</v>
      </c>
      <c r="B1116" s="4" t="s">
        <v>5</v>
      </c>
      <c r="C1116" s="4" t="s">
        <v>13</v>
      </c>
      <c r="D1116" s="4" t="s">
        <v>13</v>
      </c>
      <c r="E1116" s="4" t="s">
        <v>23</v>
      </c>
      <c r="F1116" s="4" t="s">
        <v>23</v>
      </c>
      <c r="G1116" s="4" t="s">
        <v>23</v>
      </c>
      <c r="H1116" s="4" t="s">
        <v>10</v>
      </c>
    </row>
    <row r="1117" spans="1:9">
      <c r="A1117" t="n">
        <v>9075</v>
      </c>
      <c r="B1117" s="55" t="n">
        <v>45</v>
      </c>
      <c r="C1117" s="7" t="n">
        <v>2</v>
      </c>
      <c r="D1117" s="7" t="n">
        <v>3</v>
      </c>
      <c r="E1117" s="7" t="n">
        <v>-0.509999990463257</v>
      </c>
      <c r="F1117" s="7" t="n">
        <v>1.55999994277954</v>
      </c>
      <c r="G1117" s="7" t="n">
        <v>-5.67000007629395</v>
      </c>
      <c r="H1117" s="7" t="n">
        <v>0</v>
      </c>
    </row>
    <row r="1118" spans="1:9">
      <c r="A1118" t="s">
        <v>4</v>
      </c>
      <c r="B1118" s="4" t="s">
        <v>5</v>
      </c>
      <c r="C1118" s="4" t="s">
        <v>13</v>
      </c>
      <c r="D1118" s="4" t="s">
        <v>13</v>
      </c>
      <c r="E1118" s="4" t="s">
        <v>23</v>
      </c>
      <c r="F1118" s="4" t="s">
        <v>23</v>
      </c>
      <c r="G1118" s="4" t="s">
        <v>23</v>
      </c>
      <c r="H1118" s="4" t="s">
        <v>10</v>
      </c>
      <c r="I1118" s="4" t="s">
        <v>13</v>
      </c>
    </row>
    <row r="1119" spans="1:9">
      <c r="A1119" t="n">
        <v>9092</v>
      </c>
      <c r="B1119" s="55" t="n">
        <v>45</v>
      </c>
      <c r="C1119" s="7" t="n">
        <v>4</v>
      </c>
      <c r="D1119" s="7" t="n">
        <v>3</v>
      </c>
      <c r="E1119" s="7" t="n">
        <v>17.4400005340576</v>
      </c>
      <c r="F1119" s="7" t="n">
        <v>245.779998779297</v>
      </c>
      <c r="G1119" s="7" t="n">
        <v>346</v>
      </c>
      <c r="H1119" s="7" t="n">
        <v>0</v>
      </c>
      <c r="I1119" s="7" t="n">
        <v>1</v>
      </c>
    </row>
    <row r="1120" spans="1:9">
      <c r="A1120" t="s">
        <v>4</v>
      </c>
      <c r="B1120" s="4" t="s">
        <v>5</v>
      </c>
      <c r="C1120" s="4" t="s">
        <v>13</v>
      </c>
      <c r="D1120" s="4" t="s">
        <v>13</v>
      </c>
      <c r="E1120" s="4" t="s">
        <v>23</v>
      </c>
      <c r="F1120" s="4" t="s">
        <v>10</v>
      </c>
    </row>
    <row r="1121" spans="1:9">
      <c r="A1121" t="n">
        <v>9110</v>
      </c>
      <c r="B1121" s="55" t="n">
        <v>45</v>
      </c>
      <c r="C1121" s="7" t="n">
        <v>5</v>
      </c>
      <c r="D1121" s="7" t="n">
        <v>3</v>
      </c>
      <c r="E1121" s="7" t="n">
        <v>1.89999997615814</v>
      </c>
      <c r="F1121" s="7" t="n">
        <v>0</v>
      </c>
    </row>
    <row r="1122" spans="1:9">
      <c r="A1122" t="s">
        <v>4</v>
      </c>
      <c r="B1122" s="4" t="s">
        <v>5</v>
      </c>
      <c r="C1122" s="4" t="s">
        <v>13</v>
      </c>
      <c r="D1122" s="4" t="s">
        <v>13</v>
      </c>
      <c r="E1122" s="4" t="s">
        <v>23</v>
      </c>
      <c r="F1122" s="4" t="s">
        <v>10</v>
      </c>
    </row>
    <row r="1123" spans="1:9">
      <c r="A1123" t="n">
        <v>9119</v>
      </c>
      <c r="B1123" s="55" t="n">
        <v>45</v>
      </c>
      <c r="C1123" s="7" t="n">
        <v>11</v>
      </c>
      <c r="D1123" s="7" t="n">
        <v>3</v>
      </c>
      <c r="E1123" s="7" t="n">
        <v>56.7999992370605</v>
      </c>
      <c r="F1123" s="7" t="n">
        <v>0</v>
      </c>
    </row>
    <row r="1124" spans="1:9">
      <c r="A1124" t="s">
        <v>4</v>
      </c>
      <c r="B1124" s="4" t="s">
        <v>5</v>
      </c>
      <c r="C1124" s="4" t="s">
        <v>13</v>
      </c>
    </row>
    <row r="1125" spans="1:9">
      <c r="A1125" t="n">
        <v>9128</v>
      </c>
      <c r="B1125" s="54" t="n">
        <v>116</v>
      </c>
      <c r="C1125" s="7" t="n">
        <v>0</v>
      </c>
    </row>
    <row r="1126" spans="1:9">
      <c r="A1126" t="s">
        <v>4</v>
      </c>
      <c r="B1126" s="4" t="s">
        <v>5</v>
      </c>
      <c r="C1126" s="4" t="s">
        <v>13</v>
      </c>
      <c r="D1126" s="4" t="s">
        <v>10</v>
      </c>
    </row>
    <row r="1127" spans="1:9">
      <c r="A1127" t="n">
        <v>9130</v>
      </c>
      <c r="B1127" s="54" t="n">
        <v>116</v>
      </c>
      <c r="C1127" s="7" t="n">
        <v>2</v>
      </c>
      <c r="D1127" s="7" t="n">
        <v>1</v>
      </c>
    </row>
    <row r="1128" spans="1:9">
      <c r="A1128" t="s">
        <v>4</v>
      </c>
      <c r="B1128" s="4" t="s">
        <v>5</v>
      </c>
      <c r="C1128" s="4" t="s">
        <v>13</v>
      </c>
      <c r="D1128" s="4" t="s">
        <v>9</v>
      </c>
    </row>
    <row r="1129" spans="1:9">
      <c r="A1129" t="n">
        <v>9134</v>
      </c>
      <c r="B1129" s="54" t="n">
        <v>116</v>
      </c>
      <c r="C1129" s="7" t="n">
        <v>5</v>
      </c>
      <c r="D1129" s="7" t="n">
        <v>1112014848</v>
      </c>
    </row>
    <row r="1130" spans="1:9">
      <c r="A1130" t="s">
        <v>4</v>
      </c>
      <c r="B1130" s="4" t="s">
        <v>5</v>
      </c>
      <c r="C1130" s="4" t="s">
        <v>13</v>
      </c>
      <c r="D1130" s="4" t="s">
        <v>10</v>
      </c>
    </row>
    <row r="1131" spans="1:9">
      <c r="A1131" t="n">
        <v>9140</v>
      </c>
      <c r="B1131" s="54" t="n">
        <v>116</v>
      </c>
      <c r="C1131" s="7" t="n">
        <v>6</v>
      </c>
      <c r="D1131" s="7" t="n">
        <v>1</v>
      </c>
    </row>
    <row r="1132" spans="1:9">
      <c r="A1132" t="s">
        <v>4</v>
      </c>
      <c r="B1132" s="4" t="s">
        <v>5</v>
      </c>
      <c r="C1132" s="4" t="s">
        <v>13</v>
      </c>
      <c r="D1132" s="4" t="s">
        <v>13</v>
      </c>
      <c r="E1132" s="4" t="s">
        <v>23</v>
      </c>
      <c r="F1132" s="4" t="s">
        <v>23</v>
      </c>
      <c r="G1132" s="4" t="s">
        <v>23</v>
      </c>
      <c r="H1132" s="4" t="s">
        <v>10</v>
      </c>
    </row>
    <row r="1133" spans="1:9">
      <c r="A1133" t="n">
        <v>9144</v>
      </c>
      <c r="B1133" s="55" t="n">
        <v>45</v>
      </c>
      <c r="C1133" s="7" t="n">
        <v>2</v>
      </c>
      <c r="D1133" s="7" t="n">
        <v>3</v>
      </c>
      <c r="E1133" s="7" t="n">
        <v>-0.100000001490116</v>
      </c>
      <c r="F1133" s="7" t="n">
        <v>1.55999994277954</v>
      </c>
      <c r="G1133" s="7" t="n">
        <v>-5.19000005722046</v>
      </c>
      <c r="H1133" s="7" t="n">
        <v>2500</v>
      </c>
    </row>
    <row r="1134" spans="1:9">
      <c r="A1134" t="s">
        <v>4</v>
      </c>
      <c r="B1134" s="4" t="s">
        <v>5</v>
      </c>
      <c r="C1134" s="4" t="s">
        <v>13</v>
      </c>
      <c r="D1134" s="4" t="s">
        <v>13</v>
      </c>
      <c r="E1134" s="4" t="s">
        <v>23</v>
      </c>
      <c r="F1134" s="4" t="s">
        <v>23</v>
      </c>
      <c r="G1134" s="4" t="s">
        <v>23</v>
      </c>
      <c r="H1134" s="4" t="s">
        <v>10</v>
      </c>
      <c r="I1134" s="4" t="s">
        <v>13</v>
      </c>
    </row>
    <row r="1135" spans="1:9">
      <c r="A1135" t="n">
        <v>9161</v>
      </c>
      <c r="B1135" s="55" t="n">
        <v>45</v>
      </c>
      <c r="C1135" s="7" t="n">
        <v>4</v>
      </c>
      <c r="D1135" s="7" t="n">
        <v>3</v>
      </c>
      <c r="E1135" s="7" t="n">
        <v>10.6899995803833</v>
      </c>
      <c r="F1135" s="7" t="n">
        <v>336.279998779297</v>
      </c>
      <c r="G1135" s="7" t="n">
        <v>346</v>
      </c>
      <c r="H1135" s="7" t="n">
        <v>2500</v>
      </c>
      <c r="I1135" s="7" t="n">
        <v>1</v>
      </c>
    </row>
    <row r="1136" spans="1:9">
      <c r="A1136" t="s">
        <v>4</v>
      </c>
      <c r="B1136" s="4" t="s">
        <v>5</v>
      </c>
      <c r="C1136" s="4" t="s">
        <v>13</v>
      </c>
      <c r="D1136" s="4" t="s">
        <v>13</v>
      </c>
      <c r="E1136" s="4" t="s">
        <v>23</v>
      </c>
      <c r="F1136" s="4" t="s">
        <v>10</v>
      </c>
    </row>
    <row r="1137" spans="1:9">
      <c r="A1137" t="n">
        <v>9179</v>
      </c>
      <c r="B1137" s="55" t="n">
        <v>45</v>
      </c>
      <c r="C1137" s="7" t="n">
        <v>5</v>
      </c>
      <c r="D1137" s="7" t="n">
        <v>3</v>
      </c>
      <c r="E1137" s="7" t="n">
        <v>2.79999995231628</v>
      </c>
      <c r="F1137" s="7" t="n">
        <v>2500</v>
      </c>
    </row>
    <row r="1138" spans="1:9">
      <c r="A1138" t="s">
        <v>4</v>
      </c>
      <c r="B1138" s="4" t="s">
        <v>5</v>
      </c>
      <c r="C1138" s="4" t="s">
        <v>13</v>
      </c>
      <c r="D1138" s="4" t="s">
        <v>13</v>
      </c>
      <c r="E1138" s="4" t="s">
        <v>23</v>
      </c>
      <c r="F1138" s="4" t="s">
        <v>10</v>
      </c>
    </row>
    <row r="1139" spans="1:9">
      <c r="A1139" t="n">
        <v>9188</v>
      </c>
      <c r="B1139" s="55" t="n">
        <v>45</v>
      </c>
      <c r="C1139" s="7" t="n">
        <v>11</v>
      </c>
      <c r="D1139" s="7" t="n">
        <v>3</v>
      </c>
      <c r="E1139" s="7" t="n">
        <v>56.7999992370605</v>
      </c>
      <c r="F1139" s="7" t="n">
        <v>2500</v>
      </c>
    </row>
    <row r="1140" spans="1:9">
      <c r="A1140" t="s">
        <v>4</v>
      </c>
      <c r="B1140" s="4" t="s">
        <v>5</v>
      </c>
      <c r="C1140" s="4" t="s">
        <v>13</v>
      </c>
      <c r="D1140" s="4" t="s">
        <v>10</v>
      </c>
    </row>
    <row r="1141" spans="1:9">
      <c r="A1141" t="n">
        <v>9197</v>
      </c>
      <c r="B1141" s="28" t="n">
        <v>58</v>
      </c>
      <c r="C1141" s="7" t="n">
        <v>255</v>
      </c>
      <c r="D1141" s="7" t="n">
        <v>0</v>
      </c>
    </row>
    <row r="1142" spans="1:9">
      <c r="A1142" t="s">
        <v>4</v>
      </c>
      <c r="B1142" s="4" t="s">
        <v>5</v>
      </c>
      <c r="C1142" s="4" t="s">
        <v>13</v>
      </c>
      <c r="D1142" s="4" t="s">
        <v>10</v>
      </c>
      <c r="E1142" s="4" t="s">
        <v>6</v>
      </c>
      <c r="F1142" s="4" t="s">
        <v>6</v>
      </c>
      <c r="G1142" s="4" t="s">
        <v>6</v>
      </c>
      <c r="H1142" s="4" t="s">
        <v>6</v>
      </c>
    </row>
    <row r="1143" spans="1:9">
      <c r="A1143" t="n">
        <v>9201</v>
      </c>
      <c r="B1143" s="39" t="n">
        <v>51</v>
      </c>
      <c r="C1143" s="7" t="n">
        <v>3</v>
      </c>
      <c r="D1143" s="7" t="n">
        <v>5</v>
      </c>
      <c r="E1143" s="7" t="s">
        <v>129</v>
      </c>
      <c r="F1143" s="7" t="s">
        <v>122</v>
      </c>
      <c r="G1143" s="7" t="s">
        <v>123</v>
      </c>
      <c r="H1143" s="7" t="s">
        <v>124</v>
      </c>
    </row>
    <row r="1144" spans="1:9">
      <c r="A1144" t="s">
        <v>4</v>
      </c>
      <c r="B1144" s="4" t="s">
        <v>5</v>
      </c>
      <c r="C1144" s="4" t="s">
        <v>10</v>
      </c>
      <c r="D1144" s="4" t="s">
        <v>13</v>
      </c>
      <c r="E1144" s="4" t="s">
        <v>6</v>
      </c>
      <c r="F1144" s="4" t="s">
        <v>23</v>
      </c>
      <c r="G1144" s="4" t="s">
        <v>23</v>
      </c>
      <c r="H1144" s="4" t="s">
        <v>23</v>
      </c>
    </row>
    <row r="1145" spans="1:9">
      <c r="A1145" t="n">
        <v>9214</v>
      </c>
      <c r="B1145" s="52" t="n">
        <v>48</v>
      </c>
      <c r="C1145" s="7" t="n">
        <v>5</v>
      </c>
      <c r="D1145" s="7" t="n">
        <v>0</v>
      </c>
      <c r="E1145" s="7" t="s">
        <v>108</v>
      </c>
      <c r="F1145" s="7" t="n">
        <v>0.600000023841858</v>
      </c>
      <c r="G1145" s="7" t="n">
        <v>1</v>
      </c>
      <c r="H1145" s="7" t="n">
        <v>0</v>
      </c>
    </row>
    <row r="1146" spans="1:9">
      <c r="A1146" t="s">
        <v>4</v>
      </c>
      <c r="B1146" s="4" t="s">
        <v>5</v>
      </c>
      <c r="C1146" s="4" t="s">
        <v>10</v>
      </c>
    </row>
    <row r="1147" spans="1:9">
      <c r="A1147" t="n">
        <v>9240</v>
      </c>
      <c r="B1147" s="25" t="n">
        <v>16</v>
      </c>
      <c r="C1147" s="7" t="n">
        <v>600</v>
      </c>
    </row>
    <row r="1148" spans="1:9">
      <c r="A1148" t="s">
        <v>4</v>
      </c>
      <c r="B1148" s="4" t="s">
        <v>5</v>
      </c>
      <c r="C1148" s="4" t="s">
        <v>13</v>
      </c>
      <c r="D1148" s="4" t="s">
        <v>10</v>
      </c>
      <c r="E1148" s="4" t="s">
        <v>10</v>
      </c>
      <c r="F1148" s="4" t="s">
        <v>10</v>
      </c>
      <c r="G1148" s="4" t="s">
        <v>10</v>
      </c>
      <c r="H1148" s="4" t="s">
        <v>10</v>
      </c>
      <c r="I1148" s="4" t="s">
        <v>6</v>
      </c>
      <c r="J1148" s="4" t="s">
        <v>23</v>
      </c>
      <c r="K1148" s="4" t="s">
        <v>23</v>
      </c>
      <c r="L1148" s="4" t="s">
        <v>23</v>
      </c>
      <c r="M1148" s="4" t="s">
        <v>9</v>
      </c>
      <c r="N1148" s="4" t="s">
        <v>9</v>
      </c>
      <c r="O1148" s="4" t="s">
        <v>23</v>
      </c>
      <c r="P1148" s="4" t="s">
        <v>23</v>
      </c>
      <c r="Q1148" s="4" t="s">
        <v>23</v>
      </c>
      <c r="R1148" s="4" t="s">
        <v>23</v>
      </c>
      <c r="S1148" s="4" t="s">
        <v>13</v>
      </c>
    </row>
    <row r="1149" spans="1:9">
      <c r="A1149" t="n">
        <v>9243</v>
      </c>
      <c r="B1149" s="48" t="n">
        <v>39</v>
      </c>
      <c r="C1149" s="7" t="n">
        <v>12</v>
      </c>
      <c r="D1149" s="7" t="n">
        <v>65533</v>
      </c>
      <c r="E1149" s="7" t="n">
        <v>201</v>
      </c>
      <c r="F1149" s="7" t="n">
        <v>0</v>
      </c>
      <c r="G1149" s="7" t="n">
        <v>5</v>
      </c>
      <c r="H1149" s="7" t="n">
        <v>3</v>
      </c>
      <c r="I1149" s="7" t="s">
        <v>19</v>
      </c>
      <c r="J1149" s="7" t="n">
        <v>0</v>
      </c>
      <c r="K1149" s="7" t="n">
        <v>1</v>
      </c>
      <c r="L1149" s="7" t="n">
        <v>0.5</v>
      </c>
      <c r="M1149" s="7" t="n">
        <v>0</v>
      </c>
      <c r="N1149" s="7" t="n">
        <v>0</v>
      </c>
      <c r="O1149" s="7" t="n">
        <v>0</v>
      </c>
      <c r="P1149" s="7" t="n">
        <v>1.25</v>
      </c>
      <c r="Q1149" s="7" t="n">
        <v>1.25</v>
      </c>
      <c r="R1149" s="7" t="n">
        <v>1.25</v>
      </c>
      <c r="S1149" s="7" t="n">
        <v>103</v>
      </c>
    </row>
    <row r="1150" spans="1:9">
      <c r="A1150" t="s">
        <v>4</v>
      </c>
      <c r="B1150" s="4" t="s">
        <v>5</v>
      </c>
      <c r="C1150" s="4" t="s">
        <v>13</v>
      </c>
      <c r="D1150" s="4" t="s">
        <v>10</v>
      </c>
      <c r="E1150" s="4" t="s">
        <v>23</v>
      </c>
      <c r="F1150" s="4" t="s">
        <v>10</v>
      </c>
      <c r="G1150" s="4" t="s">
        <v>9</v>
      </c>
      <c r="H1150" s="4" t="s">
        <v>9</v>
      </c>
      <c r="I1150" s="4" t="s">
        <v>10</v>
      </c>
      <c r="J1150" s="4" t="s">
        <v>10</v>
      </c>
      <c r="K1150" s="4" t="s">
        <v>9</v>
      </c>
      <c r="L1150" s="4" t="s">
        <v>9</v>
      </c>
      <c r="M1150" s="4" t="s">
        <v>9</v>
      </c>
      <c r="N1150" s="4" t="s">
        <v>9</v>
      </c>
      <c r="O1150" s="4" t="s">
        <v>6</v>
      </c>
    </row>
    <row r="1151" spans="1:9">
      <c r="A1151" t="n">
        <v>9293</v>
      </c>
      <c r="B1151" s="10" t="n">
        <v>50</v>
      </c>
      <c r="C1151" s="7" t="n">
        <v>0</v>
      </c>
      <c r="D1151" s="7" t="n">
        <v>4350</v>
      </c>
      <c r="E1151" s="7" t="n">
        <v>0.899999976158142</v>
      </c>
      <c r="F1151" s="7" t="n">
        <v>0</v>
      </c>
      <c r="G1151" s="7" t="n">
        <v>0</v>
      </c>
      <c r="H1151" s="7" t="n">
        <v>1065353216</v>
      </c>
      <c r="I1151" s="7" t="n">
        <v>0</v>
      </c>
      <c r="J1151" s="7" t="n">
        <v>65533</v>
      </c>
      <c r="K1151" s="7" t="n">
        <v>0</v>
      </c>
      <c r="L1151" s="7" t="n">
        <v>0</v>
      </c>
      <c r="M1151" s="7" t="n">
        <v>0</v>
      </c>
      <c r="N1151" s="7" t="n">
        <v>0</v>
      </c>
      <c r="O1151" s="7" t="s">
        <v>19</v>
      </c>
    </row>
    <row r="1152" spans="1:9">
      <c r="A1152" t="s">
        <v>4</v>
      </c>
      <c r="B1152" s="4" t="s">
        <v>5</v>
      </c>
      <c r="C1152" s="4" t="s">
        <v>10</v>
      </c>
    </row>
    <row r="1153" spans="1:19">
      <c r="A1153" t="n">
        <v>9332</v>
      </c>
      <c r="B1153" s="25" t="n">
        <v>16</v>
      </c>
      <c r="C1153" s="7" t="n">
        <v>100</v>
      </c>
    </row>
    <row r="1154" spans="1:19">
      <c r="A1154" t="s">
        <v>4</v>
      </c>
      <c r="B1154" s="4" t="s">
        <v>5</v>
      </c>
      <c r="C1154" s="4" t="s">
        <v>13</v>
      </c>
      <c r="D1154" s="4" t="s">
        <v>10</v>
      </c>
      <c r="E1154" s="4" t="s">
        <v>23</v>
      </c>
      <c r="F1154" s="4" t="s">
        <v>10</v>
      </c>
      <c r="G1154" s="4" t="s">
        <v>9</v>
      </c>
      <c r="H1154" s="4" t="s">
        <v>9</v>
      </c>
      <c r="I1154" s="4" t="s">
        <v>10</v>
      </c>
      <c r="J1154" s="4" t="s">
        <v>10</v>
      </c>
      <c r="K1154" s="4" t="s">
        <v>9</v>
      </c>
      <c r="L1154" s="4" t="s">
        <v>9</v>
      </c>
      <c r="M1154" s="4" t="s">
        <v>9</v>
      </c>
      <c r="N1154" s="4" t="s">
        <v>9</v>
      </c>
      <c r="O1154" s="4" t="s">
        <v>6</v>
      </c>
    </row>
    <row r="1155" spans="1:19">
      <c r="A1155" t="n">
        <v>9335</v>
      </c>
      <c r="B1155" s="10" t="n">
        <v>50</v>
      </c>
      <c r="C1155" s="7" t="n">
        <v>0</v>
      </c>
      <c r="D1155" s="7" t="n">
        <v>4015</v>
      </c>
      <c r="E1155" s="7" t="n">
        <v>1</v>
      </c>
      <c r="F1155" s="7" t="n">
        <v>0</v>
      </c>
      <c r="G1155" s="7" t="n">
        <v>0</v>
      </c>
      <c r="H1155" s="7" t="n">
        <v>-1073741824</v>
      </c>
      <c r="I1155" s="7" t="n">
        <v>0</v>
      </c>
      <c r="J1155" s="7" t="n">
        <v>65533</v>
      </c>
      <c r="K1155" s="7" t="n">
        <v>0</v>
      </c>
      <c r="L1155" s="7" t="n">
        <v>0</v>
      </c>
      <c r="M1155" s="7" t="n">
        <v>0</v>
      </c>
      <c r="N1155" s="7" t="n">
        <v>0</v>
      </c>
      <c r="O1155" s="7" t="s">
        <v>19</v>
      </c>
    </row>
    <row r="1156" spans="1:19">
      <c r="A1156" t="s">
        <v>4</v>
      </c>
      <c r="B1156" s="4" t="s">
        <v>5</v>
      </c>
      <c r="C1156" s="4" t="s">
        <v>10</v>
      </c>
    </row>
    <row r="1157" spans="1:19">
      <c r="A1157" t="n">
        <v>9374</v>
      </c>
      <c r="B1157" s="25" t="n">
        <v>16</v>
      </c>
      <c r="C1157" s="7" t="n">
        <v>700</v>
      </c>
    </row>
    <row r="1158" spans="1:19">
      <c r="A1158" t="s">
        <v>4</v>
      </c>
      <c r="B1158" s="4" t="s">
        <v>5</v>
      </c>
      <c r="C1158" s="4" t="s">
        <v>13</v>
      </c>
      <c r="D1158" s="4" t="s">
        <v>10</v>
      </c>
      <c r="E1158" s="4" t="s">
        <v>23</v>
      </c>
      <c r="F1158" s="4" t="s">
        <v>10</v>
      </c>
      <c r="G1158" s="4" t="s">
        <v>9</v>
      </c>
      <c r="H1158" s="4" t="s">
        <v>9</v>
      </c>
      <c r="I1158" s="4" t="s">
        <v>10</v>
      </c>
      <c r="J1158" s="4" t="s">
        <v>10</v>
      </c>
      <c r="K1158" s="4" t="s">
        <v>9</v>
      </c>
      <c r="L1158" s="4" t="s">
        <v>9</v>
      </c>
      <c r="M1158" s="4" t="s">
        <v>9</v>
      </c>
      <c r="N1158" s="4" t="s">
        <v>9</v>
      </c>
      <c r="O1158" s="4" t="s">
        <v>6</v>
      </c>
    </row>
    <row r="1159" spans="1:19">
      <c r="A1159" t="n">
        <v>9377</v>
      </c>
      <c r="B1159" s="10" t="n">
        <v>50</v>
      </c>
      <c r="C1159" s="7" t="n">
        <v>0</v>
      </c>
      <c r="D1159" s="7" t="n">
        <v>4315</v>
      </c>
      <c r="E1159" s="7" t="n">
        <v>1</v>
      </c>
      <c r="F1159" s="7" t="n">
        <v>0</v>
      </c>
      <c r="G1159" s="7" t="n">
        <v>0</v>
      </c>
      <c r="H1159" s="7" t="n">
        <v>0</v>
      </c>
      <c r="I1159" s="7" t="n">
        <v>0</v>
      </c>
      <c r="J1159" s="7" t="n">
        <v>65533</v>
      </c>
      <c r="K1159" s="7" t="n">
        <v>0</v>
      </c>
      <c r="L1159" s="7" t="n">
        <v>0</v>
      </c>
      <c r="M1159" s="7" t="n">
        <v>0</v>
      </c>
      <c r="N1159" s="7" t="n">
        <v>0</v>
      </c>
      <c r="O1159" s="7" t="s">
        <v>19</v>
      </c>
    </row>
    <row r="1160" spans="1:19">
      <c r="A1160" t="s">
        <v>4</v>
      </c>
      <c r="B1160" s="4" t="s">
        <v>5</v>
      </c>
      <c r="C1160" s="4" t="s">
        <v>10</v>
      </c>
    </row>
    <row r="1161" spans="1:19">
      <c r="A1161" t="n">
        <v>9416</v>
      </c>
      <c r="B1161" s="25" t="n">
        <v>16</v>
      </c>
      <c r="C1161" s="7" t="n">
        <v>100</v>
      </c>
    </row>
    <row r="1162" spans="1:19">
      <c r="A1162" t="s">
        <v>4</v>
      </c>
      <c r="B1162" s="4" t="s">
        <v>5</v>
      </c>
      <c r="C1162" s="4" t="s">
        <v>13</v>
      </c>
      <c r="D1162" s="4" t="s">
        <v>10</v>
      </c>
      <c r="E1162" s="4" t="s">
        <v>23</v>
      </c>
      <c r="F1162" s="4" t="s">
        <v>10</v>
      </c>
      <c r="G1162" s="4" t="s">
        <v>9</v>
      </c>
      <c r="H1162" s="4" t="s">
        <v>9</v>
      </c>
      <c r="I1162" s="4" t="s">
        <v>10</v>
      </c>
      <c r="J1162" s="4" t="s">
        <v>10</v>
      </c>
      <c r="K1162" s="4" t="s">
        <v>9</v>
      </c>
      <c r="L1162" s="4" t="s">
        <v>9</v>
      </c>
      <c r="M1162" s="4" t="s">
        <v>9</v>
      </c>
      <c r="N1162" s="4" t="s">
        <v>9</v>
      </c>
      <c r="O1162" s="4" t="s">
        <v>6</v>
      </c>
    </row>
    <row r="1163" spans="1:19">
      <c r="A1163" t="n">
        <v>9419</v>
      </c>
      <c r="B1163" s="10" t="n">
        <v>50</v>
      </c>
      <c r="C1163" s="7" t="n">
        <v>0</v>
      </c>
      <c r="D1163" s="7" t="n">
        <v>4018</v>
      </c>
      <c r="E1163" s="7" t="n">
        <v>0.899999976158142</v>
      </c>
      <c r="F1163" s="7" t="n">
        <v>0</v>
      </c>
      <c r="G1163" s="7" t="n">
        <v>0</v>
      </c>
      <c r="H1163" s="7" t="n">
        <v>0</v>
      </c>
      <c r="I1163" s="7" t="n">
        <v>0</v>
      </c>
      <c r="J1163" s="7" t="n">
        <v>65533</v>
      </c>
      <c r="K1163" s="7" t="n">
        <v>0</v>
      </c>
      <c r="L1163" s="7" t="n">
        <v>0</v>
      </c>
      <c r="M1163" s="7" t="n">
        <v>0</v>
      </c>
      <c r="N1163" s="7" t="n">
        <v>0</v>
      </c>
      <c r="O1163" s="7" t="s">
        <v>19</v>
      </c>
    </row>
    <row r="1164" spans="1:19">
      <c r="A1164" t="s">
        <v>4</v>
      </c>
      <c r="B1164" s="4" t="s">
        <v>5</v>
      </c>
      <c r="C1164" s="4" t="s">
        <v>13</v>
      </c>
      <c r="D1164" s="4" t="s">
        <v>10</v>
      </c>
      <c r="E1164" s="4" t="s">
        <v>23</v>
      </c>
      <c r="F1164" s="4" t="s">
        <v>10</v>
      </c>
      <c r="G1164" s="4" t="s">
        <v>9</v>
      </c>
      <c r="H1164" s="4" t="s">
        <v>9</v>
      </c>
      <c r="I1164" s="4" t="s">
        <v>10</v>
      </c>
      <c r="J1164" s="4" t="s">
        <v>10</v>
      </c>
      <c r="K1164" s="4" t="s">
        <v>9</v>
      </c>
      <c r="L1164" s="4" t="s">
        <v>9</v>
      </c>
      <c r="M1164" s="4" t="s">
        <v>9</v>
      </c>
      <c r="N1164" s="4" t="s">
        <v>9</v>
      </c>
      <c r="O1164" s="4" t="s">
        <v>6</v>
      </c>
    </row>
    <row r="1165" spans="1:19">
      <c r="A1165" t="n">
        <v>9458</v>
      </c>
      <c r="B1165" s="10" t="n">
        <v>50</v>
      </c>
      <c r="C1165" s="7" t="n">
        <v>0</v>
      </c>
      <c r="D1165" s="7" t="n">
        <v>4163</v>
      </c>
      <c r="E1165" s="7" t="n">
        <v>0.899999976158142</v>
      </c>
      <c r="F1165" s="7" t="n">
        <v>0</v>
      </c>
      <c r="G1165" s="7" t="n">
        <v>0</v>
      </c>
      <c r="H1165" s="7" t="n">
        <v>0</v>
      </c>
      <c r="I1165" s="7" t="n">
        <v>0</v>
      </c>
      <c r="J1165" s="7" t="n">
        <v>65533</v>
      </c>
      <c r="K1165" s="7" t="n">
        <v>0</v>
      </c>
      <c r="L1165" s="7" t="n">
        <v>0</v>
      </c>
      <c r="M1165" s="7" t="n">
        <v>0</v>
      </c>
      <c r="N1165" s="7" t="n">
        <v>0</v>
      </c>
      <c r="O1165" s="7" t="s">
        <v>19</v>
      </c>
    </row>
    <row r="1166" spans="1:19">
      <c r="A1166" t="s">
        <v>4</v>
      </c>
      <c r="B1166" s="4" t="s">
        <v>5</v>
      </c>
      <c r="C1166" s="4" t="s">
        <v>10</v>
      </c>
    </row>
    <row r="1167" spans="1:19">
      <c r="A1167" t="n">
        <v>9497</v>
      </c>
      <c r="B1167" s="25" t="n">
        <v>16</v>
      </c>
      <c r="C1167" s="7" t="n">
        <v>400</v>
      </c>
    </row>
    <row r="1168" spans="1:19">
      <c r="A1168" t="s">
        <v>4</v>
      </c>
      <c r="B1168" s="4" t="s">
        <v>5</v>
      </c>
      <c r="C1168" s="4" t="s">
        <v>23</v>
      </c>
    </row>
    <row r="1169" spans="1:15">
      <c r="A1169" t="n">
        <v>9500</v>
      </c>
      <c r="B1169" s="60" t="n">
        <v>68</v>
      </c>
      <c r="C1169" s="7" t="n">
        <v>0.200000002980232</v>
      </c>
    </row>
    <row r="1170" spans="1:15">
      <c r="A1170" t="s">
        <v>4</v>
      </c>
      <c r="B1170" s="4" t="s">
        <v>5</v>
      </c>
      <c r="C1170" s="4" t="s">
        <v>10</v>
      </c>
    </row>
    <row r="1171" spans="1:15">
      <c r="A1171" t="n">
        <v>9505</v>
      </c>
      <c r="B1171" s="25" t="n">
        <v>16</v>
      </c>
      <c r="C1171" s="7" t="n">
        <v>100</v>
      </c>
    </row>
    <row r="1172" spans="1:15">
      <c r="A1172" t="s">
        <v>4</v>
      </c>
      <c r="B1172" s="4" t="s">
        <v>5</v>
      </c>
      <c r="C1172" s="4" t="s">
        <v>13</v>
      </c>
      <c r="D1172" s="4" t="s">
        <v>10</v>
      </c>
      <c r="E1172" s="4" t="s">
        <v>23</v>
      </c>
    </row>
    <row r="1173" spans="1:15">
      <c r="A1173" t="n">
        <v>9508</v>
      </c>
      <c r="B1173" s="28" t="n">
        <v>58</v>
      </c>
      <c r="C1173" s="7" t="n">
        <v>101</v>
      </c>
      <c r="D1173" s="7" t="n">
        <v>200</v>
      </c>
      <c r="E1173" s="7" t="n">
        <v>1</v>
      </c>
    </row>
    <row r="1174" spans="1:15">
      <c r="A1174" t="s">
        <v>4</v>
      </c>
      <c r="B1174" s="4" t="s">
        <v>5</v>
      </c>
      <c r="C1174" s="4" t="s">
        <v>13</v>
      </c>
      <c r="D1174" s="4" t="s">
        <v>10</v>
      </c>
    </row>
    <row r="1175" spans="1:15">
      <c r="A1175" t="n">
        <v>9516</v>
      </c>
      <c r="B1175" s="28" t="n">
        <v>58</v>
      </c>
      <c r="C1175" s="7" t="n">
        <v>254</v>
      </c>
      <c r="D1175" s="7" t="n">
        <v>0</v>
      </c>
    </row>
    <row r="1176" spans="1:15">
      <c r="A1176" t="s">
        <v>4</v>
      </c>
      <c r="B1176" s="4" t="s">
        <v>5</v>
      </c>
      <c r="C1176" s="4" t="s">
        <v>13</v>
      </c>
    </row>
    <row r="1177" spans="1:15">
      <c r="A1177" t="n">
        <v>9520</v>
      </c>
      <c r="B1177" s="55" t="n">
        <v>45</v>
      </c>
      <c r="C1177" s="7" t="n">
        <v>0</v>
      </c>
    </row>
    <row r="1178" spans="1:15">
      <c r="A1178" t="s">
        <v>4</v>
      </c>
      <c r="B1178" s="4" t="s">
        <v>5</v>
      </c>
      <c r="C1178" s="4" t="s">
        <v>13</v>
      </c>
      <c r="D1178" s="4" t="s">
        <v>13</v>
      </c>
      <c r="E1178" s="4" t="s">
        <v>23</v>
      </c>
      <c r="F1178" s="4" t="s">
        <v>23</v>
      </c>
      <c r="G1178" s="4" t="s">
        <v>23</v>
      </c>
      <c r="H1178" s="4" t="s">
        <v>10</v>
      </c>
    </row>
    <row r="1179" spans="1:15">
      <c r="A1179" t="n">
        <v>9522</v>
      </c>
      <c r="B1179" s="55" t="n">
        <v>45</v>
      </c>
      <c r="C1179" s="7" t="n">
        <v>2</v>
      </c>
      <c r="D1179" s="7" t="n">
        <v>3</v>
      </c>
      <c r="E1179" s="7" t="n">
        <v>0.0399999991059303</v>
      </c>
      <c r="F1179" s="7" t="n">
        <v>1.07000005245209</v>
      </c>
      <c r="G1179" s="7" t="n">
        <v>-15.289999961853</v>
      </c>
      <c r="H1179" s="7" t="n">
        <v>0</v>
      </c>
    </row>
    <row r="1180" spans="1:15">
      <c r="A1180" t="s">
        <v>4</v>
      </c>
      <c r="B1180" s="4" t="s">
        <v>5</v>
      </c>
      <c r="C1180" s="4" t="s">
        <v>13</v>
      </c>
      <c r="D1180" s="4" t="s">
        <v>13</v>
      </c>
      <c r="E1180" s="4" t="s">
        <v>23</v>
      </c>
      <c r="F1180" s="4" t="s">
        <v>23</v>
      </c>
      <c r="G1180" s="4" t="s">
        <v>23</v>
      </c>
      <c r="H1180" s="4" t="s">
        <v>10</v>
      </c>
      <c r="I1180" s="4" t="s">
        <v>13</v>
      </c>
    </row>
    <row r="1181" spans="1:15">
      <c r="A1181" t="n">
        <v>9539</v>
      </c>
      <c r="B1181" s="55" t="n">
        <v>45</v>
      </c>
      <c r="C1181" s="7" t="n">
        <v>4</v>
      </c>
      <c r="D1181" s="7" t="n">
        <v>3</v>
      </c>
      <c r="E1181" s="7" t="n">
        <v>19.1599998474121</v>
      </c>
      <c r="F1181" s="7" t="n">
        <v>79.3399963378906</v>
      </c>
      <c r="G1181" s="7" t="n">
        <v>346</v>
      </c>
      <c r="H1181" s="7" t="n">
        <v>0</v>
      </c>
      <c r="I1181" s="7" t="n">
        <v>1</v>
      </c>
    </row>
    <row r="1182" spans="1:15">
      <c r="A1182" t="s">
        <v>4</v>
      </c>
      <c r="B1182" s="4" t="s">
        <v>5</v>
      </c>
      <c r="C1182" s="4" t="s">
        <v>13</v>
      </c>
      <c r="D1182" s="4" t="s">
        <v>13</v>
      </c>
      <c r="E1182" s="4" t="s">
        <v>23</v>
      </c>
      <c r="F1182" s="4" t="s">
        <v>10</v>
      </c>
    </row>
    <row r="1183" spans="1:15">
      <c r="A1183" t="n">
        <v>9557</v>
      </c>
      <c r="B1183" s="55" t="n">
        <v>45</v>
      </c>
      <c r="C1183" s="7" t="n">
        <v>5</v>
      </c>
      <c r="D1183" s="7" t="n">
        <v>3</v>
      </c>
      <c r="E1183" s="7" t="n">
        <v>4.59999990463257</v>
      </c>
      <c r="F1183" s="7" t="n">
        <v>0</v>
      </c>
    </row>
    <row r="1184" spans="1:15">
      <c r="A1184" t="s">
        <v>4</v>
      </c>
      <c r="B1184" s="4" t="s">
        <v>5</v>
      </c>
      <c r="C1184" s="4" t="s">
        <v>13</v>
      </c>
      <c r="D1184" s="4" t="s">
        <v>13</v>
      </c>
      <c r="E1184" s="4" t="s">
        <v>23</v>
      </c>
      <c r="F1184" s="4" t="s">
        <v>10</v>
      </c>
    </row>
    <row r="1185" spans="1:9">
      <c r="A1185" t="n">
        <v>9566</v>
      </c>
      <c r="B1185" s="55" t="n">
        <v>45</v>
      </c>
      <c r="C1185" s="7" t="n">
        <v>11</v>
      </c>
      <c r="D1185" s="7" t="n">
        <v>3</v>
      </c>
      <c r="E1185" s="7" t="n">
        <v>56.7999992370605</v>
      </c>
      <c r="F1185" s="7" t="n">
        <v>0</v>
      </c>
    </row>
    <row r="1186" spans="1:9">
      <c r="A1186" t="s">
        <v>4</v>
      </c>
      <c r="B1186" s="4" t="s">
        <v>5</v>
      </c>
      <c r="C1186" s="4" t="s">
        <v>23</v>
      </c>
    </row>
    <row r="1187" spans="1:9">
      <c r="A1187" t="n">
        <v>9575</v>
      </c>
      <c r="B1187" s="60" t="n">
        <v>68</v>
      </c>
      <c r="C1187" s="7" t="n">
        <v>1</v>
      </c>
    </row>
    <row r="1188" spans="1:9">
      <c r="A1188" t="s">
        <v>4</v>
      </c>
      <c r="B1188" s="4" t="s">
        <v>5</v>
      </c>
      <c r="C1188" s="4" t="s">
        <v>13</v>
      </c>
      <c r="D1188" s="4" t="s">
        <v>10</v>
      </c>
      <c r="E1188" s="4" t="s">
        <v>10</v>
      </c>
      <c r="F1188" s="4" t="s">
        <v>9</v>
      </c>
    </row>
    <row r="1189" spans="1:9">
      <c r="A1189" t="n">
        <v>9580</v>
      </c>
      <c r="B1189" s="59" t="n">
        <v>84</v>
      </c>
      <c r="C1189" s="7" t="n">
        <v>0</v>
      </c>
      <c r="D1189" s="7" t="n">
        <v>0</v>
      </c>
      <c r="E1189" s="7" t="n">
        <v>100</v>
      </c>
      <c r="F1189" s="7" t="n">
        <v>1056964608</v>
      </c>
    </row>
    <row r="1190" spans="1:9">
      <c r="A1190" t="s">
        <v>4</v>
      </c>
      <c r="B1190" s="4" t="s">
        <v>5</v>
      </c>
      <c r="C1190" s="4" t="s">
        <v>13</v>
      </c>
      <c r="D1190" s="4" t="s">
        <v>10</v>
      </c>
      <c r="E1190" s="4" t="s">
        <v>13</v>
      </c>
    </row>
    <row r="1191" spans="1:9">
      <c r="A1191" t="n">
        <v>9590</v>
      </c>
      <c r="B1191" s="48" t="n">
        <v>39</v>
      </c>
      <c r="C1191" s="7" t="n">
        <v>13</v>
      </c>
      <c r="D1191" s="7" t="n">
        <v>65533</v>
      </c>
      <c r="E1191" s="7" t="n">
        <v>102</v>
      </c>
    </row>
    <row r="1192" spans="1:9">
      <c r="A1192" t="s">
        <v>4</v>
      </c>
      <c r="B1192" s="4" t="s">
        <v>5</v>
      </c>
      <c r="C1192" s="4" t="s">
        <v>13</v>
      </c>
      <c r="D1192" s="4" t="s">
        <v>10</v>
      </c>
      <c r="E1192" s="4" t="s">
        <v>13</v>
      </c>
    </row>
    <row r="1193" spans="1:9">
      <c r="A1193" t="n">
        <v>9595</v>
      </c>
      <c r="B1193" s="48" t="n">
        <v>39</v>
      </c>
      <c r="C1193" s="7" t="n">
        <v>13</v>
      </c>
      <c r="D1193" s="7" t="n">
        <v>65533</v>
      </c>
      <c r="E1193" s="7" t="n">
        <v>103</v>
      </c>
    </row>
    <row r="1194" spans="1:9">
      <c r="A1194" t="s">
        <v>4</v>
      </c>
      <c r="B1194" s="4" t="s">
        <v>5</v>
      </c>
      <c r="C1194" s="4" t="s">
        <v>10</v>
      </c>
      <c r="D1194" s="4" t="s">
        <v>13</v>
      </c>
      <c r="E1194" s="4" t="s">
        <v>6</v>
      </c>
      <c r="F1194" s="4" t="s">
        <v>23</v>
      </c>
      <c r="G1194" s="4" t="s">
        <v>23</v>
      </c>
      <c r="H1194" s="4" t="s">
        <v>23</v>
      </c>
    </row>
    <row r="1195" spans="1:9">
      <c r="A1195" t="n">
        <v>9600</v>
      </c>
      <c r="B1195" s="52" t="n">
        <v>48</v>
      </c>
      <c r="C1195" s="7" t="n">
        <v>5</v>
      </c>
      <c r="D1195" s="7" t="n">
        <v>0</v>
      </c>
      <c r="E1195" s="7" t="s">
        <v>73</v>
      </c>
      <c r="F1195" s="7" t="n">
        <v>0</v>
      </c>
      <c r="G1195" s="7" t="n">
        <v>0.5</v>
      </c>
      <c r="H1195" s="7" t="n">
        <v>0</v>
      </c>
    </row>
    <row r="1196" spans="1:9">
      <c r="A1196" t="s">
        <v>4</v>
      </c>
      <c r="B1196" s="4" t="s">
        <v>5</v>
      </c>
      <c r="C1196" s="4" t="s">
        <v>13</v>
      </c>
      <c r="D1196" s="4" t="s">
        <v>10</v>
      </c>
      <c r="E1196" s="4" t="s">
        <v>10</v>
      </c>
      <c r="F1196" s="4" t="s">
        <v>10</v>
      </c>
      <c r="G1196" s="4" t="s">
        <v>10</v>
      </c>
      <c r="H1196" s="4" t="s">
        <v>10</v>
      </c>
      <c r="I1196" s="4" t="s">
        <v>6</v>
      </c>
      <c r="J1196" s="4" t="s">
        <v>23</v>
      </c>
      <c r="K1196" s="4" t="s">
        <v>23</v>
      </c>
      <c r="L1196" s="4" t="s">
        <v>23</v>
      </c>
      <c r="M1196" s="4" t="s">
        <v>9</v>
      </c>
      <c r="N1196" s="4" t="s">
        <v>9</v>
      </c>
      <c r="O1196" s="4" t="s">
        <v>23</v>
      </c>
      <c r="P1196" s="4" t="s">
        <v>23</v>
      </c>
      <c r="Q1196" s="4" t="s">
        <v>23</v>
      </c>
      <c r="R1196" s="4" t="s">
        <v>23</v>
      </c>
      <c r="S1196" s="4" t="s">
        <v>13</v>
      </c>
    </row>
    <row r="1197" spans="1:9">
      <c r="A1197" t="n">
        <v>9624</v>
      </c>
      <c r="B1197" s="48" t="n">
        <v>39</v>
      </c>
      <c r="C1197" s="7" t="n">
        <v>12</v>
      </c>
      <c r="D1197" s="7" t="n">
        <v>65533</v>
      </c>
      <c r="E1197" s="7" t="n">
        <v>202</v>
      </c>
      <c r="F1197" s="7" t="n">
        <v>0</v>
      </c>
      <c r="G1197" s="7" t="n">
        <v>1660</v>
      </c>
      <c r="H1197" s="7" t="n">
        <v>3</v>
      </c>
      <c r="I1197" s="7" t="s">
        <v>19</v>
      </c>
      <c r="J1197" s="7" t="n">
        <v>0</v>
      </c>
      <c r="K1197" s="7" t="n">
        <v>0</v>
      </c>
      <c r="L1197" s="7" t="n">
        <v>0</v>
      </c>
      <c r="M1197" s="7" t="n">
        <v>0</v>
      </c>
      <c r="N1197" s="7" t="n">
        <v>0</v>
      </c>
      <c r="O1197" s="7" t="n">
        <v>0</v>
      </c>
      <c r="P1197" s="7" t="n">
        <v>0.75</v>
      </c>
      <c r="Q1197" s="7" t="n">
        <v>0.75</v>
      </c>
      <c r="R1197" s="7" t="n">
        <v>0.75</v>
      </c>
      <c r="S1197" s="7" t="n">
        <v>255</v>
      </c>
    </row>
    <row r="1198" spans="1:9">
      <c r="A1198" t="s">
        <v>4</v>
      </c>
      <c r="B1198" s="4" t="s">
        <v>5</v>
      </c>
      <c r="C1198" s="4" t="s">
        <v>13</v>
      </c>
      <c r="D1198" s="4" t="s">
        <v>13</v>
      </c>
      <c r="E1198" s="4" t="s">
        <v>23</v>
      </c>
      <c r="F1198" s="4" t="s">
        <v>23</v>
      </c>
      <c r="G1198" s="4" t="s">
        <v>23</v>
      </c>
      <c r="H1198" s="4" t="s">
        <v>10</v>
      </c>
    </row>
    <row r="1199" spans="1:9">
      <c r="A1199" t="n">
        <v>9674</v>
      </c>
      <c r="B1199" s="55" t="n">
        <v>45</v>
      </c>
      <c r="C1199" s="7" t="n">
        <v>2</v>
      </c>
      <c r="D1199" s="7" t="n">
        <v>3</v>
      </c>
      <c r="E1199" s="7" t="n">
        <v>0.569999992847443</v>
      </c>
      <c r="F1199" s="7" t="n">
        <v>1.55999994277954</v>
      </c>
      <c r="G1199" s="7" t="n">
        <v>-15.4300003051758</v>
      </c>
      <c r="H1199" s="7" t="n">
        <v>3000</v>
      </c>
    </row>
    <row r="1200" spans="1:9">
      <c r="A1200" t="s">
        <v>4</v>
      </c>
      <c r="B1200" s="4" t="s">
        <v>5</v>
      </c>
      <c r="C1200" s="4" t="s">
        <v>13</v>
      </c>
      <c r="D1200" s="4" t="s">
        <v>13</v>
      </c>
      <c r="E1200" s="4" t="s">
        <v>23</v>
      </c>
      <c r="F1200" s="4" t="s">
        <v>23</v>
      </c>
      <c r="G1200" s="4" t="s">
        <v>23</v>
      </c>
      <c r="H1200" s="4" t="s">
        <v>10</v>
      </c>
      <c r="I1200" s="4" t="s">
        <v>13</v>
      </c>
    </row>
    <row r="1201" spans="1:19">
      <c r="A1201" t="n">
        <v>9691</v>
      </c>
      <c r="B1201" s="55" t="n">
        <v>45</v>
      </c>
      <c r="C1201" s="7" t="n">
        <v>4</v>
      </c>
      <c r="D1201" s="7" t="n">
        <v>3</v>
      </c>
      <c r="E1201" s="7" t="n">
        <v>7.57000017166138</v>
      </c>
      <c r="F1201" s="7" t="n">
        <v>29.1800003051758</v>
      </c>
      <c r="G1201" s="7" t="n">
        <v>346</v>
      </c>
      <c r="H1201" s="7" t="n">
        <v>3000</v>
      </c>
      <c r="I1201" s="7" t="n">
        <v>1</v>
      </c>
    </row>
    <row r="1202" spans="1:19">
      <c r="A1202" t="s">
        <v>4</v>
      </c>
      <c r="B1202" s="4" t="s">
        <v>5</v>
      </c>
      <c r="C1202" s="4" t="s">
        <v>13</v>
      </c>
      <c r="D1202" s="4" t="s">
        <v>13</v>
      </c>
      <c r="E1202" s="4" t="s">
        <v>23</v>
      </c>
      <c r="F1202" s="4" t="s">
        <v>10</v>
      </c>
    </row>
    <row r="1203" spans="1:19">
      <c r="A1203" t="n">
        <v>9709</v>
      </c>
      <c r="B1203" s="55" t="n">
        <v>45</v>
      </c>
      <c r="C1203" s="7" t="n">
        <v>5</v>
      </c>
      <c r="D1203" s="7" t="n">
        <v>3</v>
      </c>
      <c r="E1203" s="7" t="n">
        <v>3</v>
      </c>
      <c r="F1203" s="7" t="n">
        <v>3000</v>
      </c>
    </row>
    <row r="1204" spans="1:19">
      <c r="A1204" t="s">
        <v>4</v>
      </c>
      <c r="B1204" s="4" t="s">
        <v>5</v>
      </c>
      <c r="C1204" s="4" t="s">
        <v>13</v>
      </c>
      <c r="D1204" s="4" t="s">
        <v>13</v>
      </c>
      <c r="E1204" s="4" t="s">
        <v>23</v>
      </c>
      <c r="F1204" s="4" t="s">
        <v>10</v>
      </c>
    </row>
    <row r="1205" spans="1:19">
      <c r="A1205" t="n">
        <v>9718</v>
      </c>
      <c r="B1205" s="55" t="n">
        <v>45</v>
      </c>
      <c r="C1205" s="7" t="n">
        <v>11</v>
      </c>
      <c r="D1205" s="7" t="n">
        <v>3</v>
      </c>
      <c r="E1205" s="7" t="n">
        <v>56.7999992370605</v>
      </c>
      <c r="F1205" s="7" t="n">
        <v>3000</v>
      </c>
    </row>
    <row r="1206" spans="1:19">
      <c r="A1206" t="s">
        <v>4</v>
      </c>
      <c r="B1206" s="4" t="s">
        <v>5</v>
      </c>
      <c r="C1206" s="4" t="s">
        <v>10</v>
      </c>
    </row>
    <row r="1207" spans="1:19">
      <c r="A1207" t="n">
        <v>9727</v>
      </c>
      <c r="B1207" s="25" t="n">
        <v>16</v>
      </c>
      <c r="C1207" s="7" t="n">
        <v>200</v>
      </c>
    </row>
    <row r="1208" spans="1:19">
      <c r="A1208" t="s">
        <v>4</v>
      </c>
      <c r="B1208" s="4" t="s">
        <v>5</v>
      </c>
      <c r="C1208" s="4" t="s">
        <v>10</v>
      </c>
      <c r="D1208" s="4" t="s">
        <v>13</v>
      </c>
      <c r="E1208" s="4" t="s">
        <v>6</v>
      </c>
      <c r="F1208" s="4" t="s">
        <v>23</v>
      </c>
      <c r="G1208" s="4" t="s">
        <v>23</v>
      </c>
      <c r="H1208" s="4" t="s">
        <v>23</v>
      </c>
    </row>
    <row r="1209" spans="1:19">
      <c r="A1209" t="n">
        <v>9730</v>
      </c>
      <c r="B1209" s="52" t="n">
        <v>48</v>
      </c>
      <c r="C1209" s="7" t="n">
        <v>3</v>
      </c>
      <c r="D1209" s="7" t="n">
        <v>0</v>
      </c>
      <c r="E1209" s="7" t="s">
        <v>105</v>
      </c>
      <c r="F1209" s="7" t="n">
        <v>-1</v>
      </c>
      <c r="G1209" s="7" t="n">
        <v>0.75</v>
      </c>
      <c r="H1209" s="7" t="n">
        <v>0</v>
      </c>
    </row>
    <row r="1210" spans="1:19">
      <c r="A1210" t="s">
        <v>4</v>
      </c>
      <c r="B1210" s="4" t="s">
        <v>5</v>
      </c>
      <c r="C1210" s="4" t="s">
        <v>10</v>
      </c>
    </row>
    <row r="1211" spans="1:19">
      <c r="A1211" t="n">
        <v>9760</v>
      </c>
      <c r="B1211" s="25" t="n">
        <v>16</v>
      </c>
      <c r="C1211" s="7" t="n">
        <v>250</v>
      </c>
    </row>
    <row r="1212" spans="1:19">
      <c r="A1212" t="s">
        <v>4</v>
      </c>
      <c r="B1212" s="4" t="s">
        <v>5</v>
      </c>
      <c r="C1212" s="4" t="s">
        <v>10</v>
      </c>
      <c r="D1212" s="4" t="s">
        <v>10</v>
      </c>
      <c r="E1212" s="4" t="s">
        <v>23</v>
      </c>
      <c r="F1212" s="4" t="s">
        <v>23</v>
      </c>
      <c r="G1212" s="4" t="s">
        <v>23</v>
      </c>
      <c r="H1212" s="4" t="s">
        <v>23</v>
      </c>
      <c r="I1212" s="4" t="s">
        <v>23</v>
      </c>
      <c r="J1212" s="4" t="s">
        <v>13</v>
      </c>
      <c r="K1212" s="4" t="s">
        <v>10</v>
      </c>
    </row>
    <row r="1213" spans="1:19">
      <c r="A1213" t="n">
        <v>9763</v>
      </c>
      <c r="B1213" s="56" t="n">
        <v>55</v>
      </c>
      <c r="C1213" s="7" t="n">
        <v>3</v>
      </c>
      <c r="D1213" s="7" t="n">
        <v>65026</v>
      </c>
      <c r="E1213" s="7" t="n">
        <v>3.92000007629395</v>
      </c>
      <c r="F1213" s="7" t="n">
        <v>0.25</v>
      </c>
      <c r="G1213" s="7" t="n">
        <v>-11.8699998855591</v>
      </c>
      <c r="H1213" s="7" t="n">
        <v>0.100000001490116</v>
      </c>
      <c r="I1213" s="7" t="n">
        <v>3</v>
      </c>
      <c r="J1213" s="7" t="n">
        <v>0</v>
      </c>
      <c r="K1213" s="7" t="n">
        <v>1</v>
      </c>
    </row>
    <row r="1214" spans="1:19">
      <c r="A1214" t="s">
        <v>4</v>
      </c>
      <c r="B1214" s="4" t="s">
        <v>5</v>
      </c>
      <c r="C1214" s="4" t="s">
        <v>13</v>
      </c>
      <c r="D1214" s="4" t="s">
        <v>10</v>
      </c>
      <c r="E1214" s="4" t="s">
        <v>23</v>
      </c>
      <c r="F1214" s="4" t="s">
        <v>10</v>
      </c>
      <c r="G1214" s="4" t="s">
        <v>9</v>
      </c>
      <c r="H1214" s="4" t="s">
        <v>9</v>
      </c>
      <c r="I1214" s="4" t="s">
        <v>10</v>
      </c>
      <c r="J1214" s="4" t="s">
        <v>10</v>
      </c>
      <c r="K1214" s="4" t="s">
        <v>9</v>
      </c>
      <c r="L1214" s="4" t="s">
        <v>9</v>
      </c>
      <c r="M1214" s="4" t="s">
        <v>9</v>
      </c>
      <c r="N1214" s="4" t="s">
        <v>9</v>
      </c>
      <c r="O1214" s="4" t="s">
        <v>6</v>
      </c>
    </row>
    <row r="1215" spans="1:19">
      <c r="A1215" t="n">
        <v>9791</v>
      </c>
      <c r="B1215" s="10" t="n">
        <v>50</v>
      </c>
      <c r="C1215" s="7" t="n">
        <v>0</v>
      </c>
      <c r="D1215" s="7" t="n">
        <v>4023</v>
      </c>
      <c r="E1215" s="7" t="n">
        <v>1</v>
      </c>
      <c r="F1215" s="7" t="n">
        <v>0</v>
      </c>
      <c r="G1215" s="7" t="n">
        <v>0</v>
      </c>
      <c r="H1215" s="7" t="n">
        <v>-1073741824</v>
      </c>
      <c r="I1215" s="7" t="n">
        <v>0</v>
      </c>
      <c r="J1215" s="7" t="n">
        <v>65533</v>
      </c>
      <c r="K1215" s="7" t="n">
        <v>0</v>
      </c>
      <c r="L1215" s="7" t="n">
        <v>0</v>
      </c>
      <c r="M1215" s="7" t="n">
        <v>0</v>
      </c>
      <c r="N1215" s="7" t="n">
        <v>0</v>
      </c>
      <c r="O1215" s="7" t="s">
        <v>19</v>
      </c>
    </row>
    <row r="1216" spans="1:19">
      <c r="A1216" t="s">
        <v>4</v>
      </c>
      <c r="B1216" s="4" t="s">
        <v>5</v>
      </c>
      <c r="C1216" s="4" t="s">
        <v>10</v>
      </c>
    </row>
    <row r="1217" spans="1:15">
      <c r="A1217" t="n">
        <v>9830</v>
      </c>
      <c r="B1217" s="25" t="n">
        <v>16</v>
      </c>
      <c r="C1217" s="7" t="n">
        <v>500</v>
      </c>
    </row>
    <row r="1218" spans="1:15">
      <c r="A1218" t="s">
        <v>4</v>
      </c>
      <c r="B1218" s="4" t="s">
        <v>5</v>
      </c>
      <c r="C1218" s="4" t="s">
        <v>13</v>
      </c>
      <c r="D1218" s="4" t="s">
        <v>23</v>
      </c>
      <c r="E1218" s="4" t="s">
        <v>23</v>
      </c>
      <c r="F1218" s="4" t="s">
        <v>23</v>
      </c>
    </row>
    <row r="1219" spans="1:15">
      <c r="A1219" t="n">
        <v>9833</v>
      </c>
      <c r="B1219" s="55" t="n">
        <v>45</v>
      </c>
      <c r="C1219" s="7" t="n">
        <v>9</v>
      </c>
      <c r="D1219" s="7" t="n">
        <v>0.699999988079071</v>
      </c>
      <c r="E1219" s="7" t="n">
        <v>0.200000002980232</v>
      </c>
      <c r="F1219" s="7" t="n">
        <v>0.5</v>
      </c>
    </row>
    <row r="1220" spans="1:15">
      <c r="A1220" t="s">
        <v>4</v>
      </c>
      <c r="B1220" s="4" t="s">
        <v>5</v>
      </c>
      <c r="C1220" s="4" t="s">
        <v>10</v>
      </c>
      <c r="D1220" s="4" t="s">
        <v>13</v>
      </c>
      <c r="E1220" s="4" t="s">
        <v>6</v>
      </c>
      <c r="F1220" s="4" t="s">
        <v>23</v>
      </c>
      <c r="G1220" s="4" t="s">
        <v>23</v>
      </c>
      <c r="H1220" s="4" t="s">
        <v>23</v>
      </c>
    </row>
    <row r="1221" spans="1:15">
      <c r="A1221" t="n">
        <v>9847</v>
      </c>
      <c r="B1221" s="52" t="n">
        <v>48</v>
      </c>
      <c r="C1221" s="7" t="n">
        <v>1660</v>
      </c>
      <c r="D1221" s="7" t="n">
        <v>0</v>
      </c>
      <c r="E1221" s="7" t="s">
        <v>135</v>
      </c>
      <c r="F1221" s="7" t="n">
        <v>0.100000001490116</v>
      </c>
      <c r="G1221" s="7" t="n">
        <v>0.25</v>
      </c>
      <c r="H1221" s="7" t="n">
        <v>0</v>
      </c>
    </row>
    <row r="1222" spans="1:15">
      <c r="A1222" t="s">
        <v>4</v>
      </c>
      <c r="B1222" s="4" t="s">
        <v>5</v>
      </c>
      <c r="C1222" s="4" t="s">
        <v>13</v>
      </c>
      <c r="D1222" s="4" t="s">
        <v>10</v>
      </c>
      <c r="E1222" s="4" t="s">
        <v>23</v>
      </c>
      <c r="F1222" s="4" t="s">
        <v>10</v>
      </c>
      <c r="G1222" s="4" t="s">
        <v>9</v>
      </c>
      <c r="H1222" s="4" t="s">
        <v>9</v>
      </c>
      <c r="I1222" s="4" t="s">
        <v>10</v>
      </c>
      <c r="J1222" s="4" t="s">
        <v>10</v>
      </c>
      <c r="K1222" s="4" t="s">
        <v>9</v>
      </c>
      <c r="L1222" s="4" t="s">
        <v>9</v>
      </c>
      <c r="M1222" s="4" t="s">
        <v>9</v>
      </c>
      <c r="N1222" s="4" t="s">
        <v>9</v>
      </c>
      <c r="O1222" s="4" t="s">
        <v>6</v>
      </c>
    </row>
    <row r="1223" spans="1:15">
      <c r="A1223" t="n">
        <v>9875</v>
      </c>
      <c r="B1223" s="10" t="n">
        <v>50</v>
      </c>
      <c r="C1223" s="7" t="n">
        <v>0</v>
      </c>
      <c r="D1223" s="7" t="n">
        <v>5115</v>
      </c>
      <c r="E1223" s="7" t="n">
        <v>0.899999976158142</v>
      </c>
      <c r="F1223" s="7" t="n">
        <v>0</v>
      </c>
      <c r="G1223" s="7" t="n">
        <v>0</v>
      </c>
      <c r="H1223" s="7" t="n">
        <v>0</v>
      </c>
      <c r="I1223" s="7" t="n">
        <v>0</v>
      </c>
      <c r="J1223" s="7" t="n">
        <v>65533</v>
      </c>
      <c r="K1223" s="7" t="n">
        <v>0</v>
      </c>
      <c r="L1223" s="7" t="n">
        <v>0</v>
      </c>
      <c r="M1223" s="7" t="n">
        <v>0</v>
      </c>
      <c r="N1223" s="7" t="n">
        <v>0</v>
      </c>
      <c r="O1223" s="7" t="s">
        <v>19</v>
      </c>
    </row>
    <row r="1224" spans="1:15">
      <c r="A1224" t="s">
        <v>4</v>
      </c>
      <c r="B1224" s="4" t="s">
        <v>5</v>
      </c>
      <c r="C1224" s="4" t="s">
        <v>13</v>
      </c>
      <c r="D1224" s="4" t="s">
        <v>10</v>
      </c>
      <c r="E1224" s="4" t="s">
        <v>23</v>
      </c>
      <c r="F1224" s="4" t="s">
        <v>10</v>
      </c>
      <c r="G1224" s="4" t="s">
        <v>9</v>
      </c>
      <c r="H1224" s="4" t="s">
        <v>9</v>
      </c>
      <c r="I1224" s="4" t="s">
        <v>10</v>
      </c>
      <c r="J1224" s="4" t="s">
        <v>10</v>
      </c>
      <c r="K1224" s="4" t="s">
        <v>9</v>
      </c>
      <c r="L1224" s="4" t="s">
        <v>9</v>
      </c>
      <c r="M1224" s="4" t="s">
        <v>9</v>
      </c>
      <c r="N1224" s="4" t="s">
        <v>9</v>
      </c>
      <c r="O1224" s="4" t="s">
        <v>6</v>
      </c>
    </row>
    <row r="1225" spans="1:15">
      <c r="A1225" t="n">
        <v>9914</v>
      </c>
      <c r="B1225" s="10" t="n">
        <v>50</v>
      </c>
      <c r="C1225" s="7" t="n">
        <v>0</v>
      </c>
      <c r="D1225" s="7" t="n">
        <v>4190</v>
      </c>
      <c r="E1225" s="7" t="n">
        <v>0.800000011920929</v>
      </c>
      <c r="F1225" s="7" t="n">
        <v>0</v>
      </c>
      <c r="G1225" s="7" t="n">
        <v>0</v>
      </c>
      <c r="H1225" s="7" t="n">
        <v>0</v>
      </c>
      <c r="I1225" s="7" t="n">
        <v>0</v>
      </c>
      <c r="J1225" s="7" t="n">
        <v>65533</v>
      </c>
      <c r="K1225" s="7" t="n">
        <v>0</v>
      </c>
      <c r="L1225" s="7" t="n">
        <v>0</v>
      </c>
      <c r="M1225" s="7" t="n">
        <v>0</v>
      </c>
      <c r="N1225" s="7" t="n">
        <v>0</v>
      </c>
      <c r="O1225" s="7" t="s">
        <v>19</v>
      </c>
    </row>
    <row r="1226" spans="1:15">
      <c r="A1226" t="s">
        <v>4</v>
      </c>
      <c r="B1226" s="4" t="s">
        <v>5</v>
      </c>
      <c r="C1226" s="4" t="s">
        <v>13</v>
      </c>
      <c r="D1226" s="4" t="s">
        <v>9</v>
      </c>
      <c r="E1226" s="4" t="s">
        <v>9</v>
      </c>
      <c r="F1226" s="4" t="s">
        <v>9</v>
      </c>
    </row>
    <row r="1227" spans="1:15">
      <c r="A1227" t="n">
        <v>9953</v>
      </c>
      <c r="B1227" s="10" t="n">
        <v>50</v>
      </c>
      <c r="C1227" s="7" t="n">
        <v>255</v>
      </c>
      <c r="D1227" s="7" t="n">
        <v>1050253722</v>
      </c>
      <c r="E1227" s="7" t="n">
        <v>1065353216</v>
      </c>
      <c r="F1227" s="7" t="n">
        <v>1045220557</v>
      </c>
    </row>
    <row r="1228" spans="1:15">
      <c r="A1228" t="s">
        <v>4</v>
      </c>
      <c r="B1228" s="4" t="s">
        <v>5</v>
      </c>
      <c r="C1228" s="4" t="s">
        <v>10</v>
      </c>
    </row>
    <row r="1229" spans="1:15">
      <c r="A1229" t="n">
        <v>9967</v>
      </c>
      <c r="B1229" s="25" t="n">
        <v>16</v>
      </c>
      <c r="C1229" s="7" t="n">
        <v>200</v>
      </c>
    </row>
    <row r="1230" spans="1:15">
      <c r="A1230" t="s">
        <v>4</v>
      </c>
      <c r="B1230" s="4" t="s">
        <v>5</v>
      </c>
      <c r="C1230" s="4" t="s">
        <v>13</v>
      </c>
      <c r="D1230" s="4" t="s">
        <v>10</v>
      </c>
      <c r="E1230" s="4" t="s">
        <v>23</v>
      </c>
      <c r="F1230" s="4" t="s">
        <v>10</v>
      </c>
      <c r="G1230" s="4" t="s">
        <v>9</v>
      </c>
      <c r="H1230" s="4" t="s">
        <v>9</v>
      </c>
      <c r="I1230" s="4" t="s">
        <v>10</v>
      </c>
      <c r="J1230" s="4" t="s">
        <v>10</v>
      </c>
      <c r="K1230" s="4" t="s">
        <v>9</v>
      </c>
      <c r="L1230" s="4" t="s">
        <v>9</v>
      </c>
      <c r="M1230" s="4" t="s">
        <v>9</v>
      </c>
      <c r="N1230" s="4" t="s">
        <v>9</v>
      </c>
      <c r="O1230" s="4" t="s">
        <v>6</v>
      </c>
    </row>
    <row r="1231" spans="1:15">
      <c r="A1231" t="n">
        <v>9970</v>
      </c>
      <c r="B1231" s="10" t="n">
        <v>50</v>
      </c>
      <c r="C1231" s="7" t="n">
        <v>0</v>
      </c>
      <c r="D1231" s="7" t="n">
        <v>4190</v>
      </c>
      <c r="E1231" s="7" t="n">
        <v>1</v>
      </c>
      <c r="F1231" s="7" t="n">
        <v>0</v>
      </c>
      <c r="G1231" s="7" t="n">
        <v>0</v>
      </c>
      <c r="H1231" s="7" t="n">
        <v>0</v>
      </c>
      <c r="I1231" s="7" t="n">
        <v>0</v>
      </c>
      <c r="J1231" s="7" t="n">
        <v>65533</v>
      </c>
      <c r="K1231" s="7" t="n">
        <v>0</v>
      </c>
      <c r="L1231" s="7" t="n">
        <v>0</v>
      </c>
      <c r="M1231" s="7" t="n">
        <v>0</v>
      </c>
      <c r="N1231" s="7" t="n">
        <v>0</v>
      </c>
      <c r="O1231" s="7" t="s">
        <v>19</v>
      </c>
    </row>
    <row r="1232" spans="1:15">
      <c r="A1232" t="s">
        <v>4</v>
      </c>
      <c r="B1232" s="4" t="s">
        <v>5</v>
      </c>
      <c r="C1232" s="4" t="s">
        <v>10</v>
      </c>
    </row>
    <row r="1233" spans="1:15">
      <c r="A1233" t="n">
        <v>10009</v>
      </c>
      <c r="B1233" s="25" t="n">
        <v>16</v>
      </c>
      <c r="C1233" s="7" t="n">
        <v>300</v>
      </c>
    </row>
    <row r="1234" spans="1:15">
      <c r="A1234" t="s">
        <v>4</v>
      </c>
      <c r="B1234" s="4" t="s">
        <v>5</v>
      </c>
      <c r="C1234" s="4" t="s">
        <v>13</v>
      </c>
      <c r="D1234" s="4" t="s">
        <v>23</v>
      </c>
      <c r="E1234" s="4" t="s">
        <v>23</v>
      </c>
      <c r="F1234" s="4" t="s">
        <v>23</v>
      </c>
    </row>
    <row r="1235" spans="1:15">
      <c r="A1235" t="n">
        <v>10012</v>
      </c>
      <c r="B1235" s="55" t="n">
        <v>45</v>
      </c>
      <c r="C1235" s="7" t="n">
        <v>9</v>
      </c>
      <c r="D1235" s="7" t="n">
        <v>0.0500000007450581</v>
      </c>
      <c r="E1235" s="7" t="n">
        <v>0.0500000007450581</v>
      </c>
      <c r="F1235" s="7" t="n">
        <v>2</v>
      </c>
    </row>
    <row r="1236" spans="1:15">
      <c r="A1236" t="s">
        <v>4</v>
      </c>
      <c r="B1236" s="4" t="s">
        <v>5</v>
      </c>
      <c r="C1236" s="4" t="s">
        <v>10</v>
      </c>
    </row>
    <row r="1237" spans="1:15">
      <c r="A1237" t="n">
        <v>10026</v>
      </c>
      <c r="B1237" s="25" t="n">
        <v>16</v>
      </c>
      <c r="C1237" s="7" t="n">
        <v>2000</v>
      </c>
    </row>
    <row r="1238" spans="1:15">
      <c r="A1238" t="s">
        <v>4</v>
      </c>
      <c r="B1238" s="4" t="s">
        <v>5</v>
      </c>
      <c r="C1238" s="4" t="s">
        <v>10</v>
      </c>
    </row>
    <row r="1239" spans="1:15">
      <c r="A1239" t="n">
        <v>10029</v>
      </c>
      <c r="B1239" s="25" t="n">
        <v>16</v>
      </c>
      <c r="C1239" s="7" t="n">
        <v>1000</v>
      </c>
    </row>
    <row r="1240" spans="1:15">
      <c r="A1240" t="s">
        <v>4</v>
      </c>
      <c r="B1240" s="4" t="s">
        <v>5</v>
      </c>
      <c r="C1240" s="4" t="s">
        <v>13</v>
      </c>
      <c r="D1240" s="4" t="s">
        <v>10</v>
      </c>
      <c r="E1240" s="4" t="s">
        <v>23</v>
      </c>
    </row>
    <row r="1241" spans="1:15">
      <c r="A1241" t="n">
        <v>10032</v>
      </c>
      <c r="B1241" s="28" t="n">
        <v>58</v>
      </c>
      <c r="C1241" s="7" t="n">
        <v>101</v>
      </c>
      <c r="D1241" s="7" t="n">
        <v>500</v>
      </c>
      <c r="E1241" s="7" t="n">
        <v>1</v>
      </c>
    </row>
    <row r="1242" spans="1:15">
      <c r="A1242" t="s">
        <v>4</v>
      </c>
      <c r="B1242" s="4" t="s">
        <v>5</v>
      </c>
      <c r="C1242" s="4" t="s">
        <v>13</v>
      </c>
      <c r="D1242" s="4" t="s">
        <v>10</v>
      </c>
    </row>
    <row r="1243" spans="1:15">
      <c r="A1243" t="n">
        <v>10040</v>
      </c>
      <c r="B1243" s="28" t="n">
        <v>58</v>
      </c>
      <c r="C1243" s="7" t="n">
        <v>254</v>
      </c>
      <c r="D1243" s="7" t="n">
        <v>0</v>
      </c>
    </row>
    <row r="1244" spans="1:15">
      <c r="A1244" t="s">
        <v>4</v>
      </c>
      <c r="B1244" s="4" t="s">
        <v>5</v>
      </c>
      <c r="C1244" s="4" t="s">
        <v>13</v>
      </c>
    </row>
    <row r="1245" spans="1:15">
      <c r="A1245" t="n">
        <v>10044</v>
      </c>
      <c r="B1245" s="55" t="n">
        <v>45</v>
      </c>
      <c r="C1245" s="7" t="n">
        <v>0</v>
      </c>
    </row>
    <row r="1246" spans="1:15">
      <c r="A1246" t="s">
        <v>4</v>
      </c>
      <c r="B1246" s="4" t="s">
        <v>5</v>
      </c>
      <c r="C1246" s="4" t="s">
        <v>13</v>
      </c>
      <c r="D1246" s="4" t="s">
        <v>13</v>
      </c>
      <c r="E1246" s="4" t="s">
        <v>23</v>
      </c>
      <c r="F1246" s="4" t="s">
        <v>23</v>
      </c>
      <c r="G1246" s="4" t="s">
        <v>23</v>
      </c>
      <c r="H1246" s="4" t="s">
        <v>10</v>
      </c>
    </row>
    <row r="1247" spans="1:15">
      <c r="A1247" t="n">
        <v>10046</v>
      </c>
      <c r="B1247" s="55" t="n">
        <v>45</v>
      </c>
      <c r="C1247" s="7" t="n">
        <v>2</v>
      </c>
      <c r="D1247" s="7" t="n">
        <v>3</v>
      </c>
      <c r="E1247" s="7" t="n">
        <v>0.990000009536743</v>
      </c>
      <c r="F1247" s="7" t="n">
        <v>1.80999994277954</v>
      </c>
      <c r="G1247" s="7" t="n">
        <v>-10.9099998474121</v>
      </c>
      <c r="H1247" s="7" t="n">
        <v>0</v>
      </c>
    </row>
    <row r="1248" spans="1:15">
      <c r="A1248" t="s">
        <v>4</v>
      </c>
      <c r="B1248" s="4" t="s">
        <v>5</v>
      </c>
      <c r="C1248" s="4" t="s">
        <v>13</v>
      </c>
      <c r="D1248" s="4" t="s">
        <v>13</v>
      </c>
      <c r="E1248" s="4" t="s">
        <v>23</v>
      </c>
      <c r="F1248" s="4" t="s">
        <v>23</v>
      </c>
      <c r="G1248" s="4" t="s">
        <v>23</v>
      </c>
      <c r="H1248" s="4" t="s">
        <v>10</v>
      </c>
      <c r="I1248" s="4" t="s">
        <v>13</v>
      </c>
    </row>
    <row r="1249" spans="1:9">
      <c r="A1249" t="n">
        <v>10063</v>
      </c>
      <c r="B1249" s="55" t="n">
        <v>45</v>
      </c>
      <c r="C1249" s="7" t="n">
        <v>4</v>
      </c>
      <c r="D1249" s="7" t="n">
        <v>3</v>
      </c>
      <c r="E1249" s="7" t="n">
        <v>344.779998779297</v>
      </c>
      <c r="F1249" s="7" t="n">
        <v>9.80000019073486</v>
      </c>
      <c r="G1249" s="7" t="n">
        <v>346</v>
      </c>
      <c r="H1249" s="7" t="n">
        <v>0</v>
      </c>
      <c r="I1249" s="7" t="n">
        <v>1</v>
      </c>
    </row>
    <row r="1250" spans="1:9">
      <c r="A1250" t="s">
        <v>4</v>
      </c>
      <c r="B1250" s="4" t="s">
        <v>5</v>
      </c>
      <c r="C1250" s="4" t="s">
        <v>13</v>
      </c>
      <c r="D1250" s="4" t="s">
        <v>13</v>
      </c>
      <c r="E1250" s="4" t="s">
        <v>23</v>
      </c>
      <c r="F1250" s="4" t="s">
        <v>10</v>
      </c>
    </row>
    <row r="1251" spans="1:9">
      <c r="A1251" t="n">
        <v>10081</v>
      </c>
      <c r="B1251" s="55" t="n">
        <v>45</v>
      </c>
      <c r="C1251" s="7" t="n">
        <v>5</v>
      </c>
      <c r="D1251" s="7" t="n">
        <v>3</v>
      </c>
      <c r="E1251" s="7" t="n">
        <v>4.80000019073486</v>
      </c>
      <c r="F1251" s="7" t="n">
        <v>0</v>
      </c>
    </row>
    <row r="1252" spans="1:9">
      <c r="A1252" t="s">
        <v>4</v>
      </c>
      <c r="B1252" s="4" t="s">
        <v>5</v>
      </c>
      <c r="C1252" s="4" t="s">
        <v>13</v>
      </c>
      <c r="D1252" s="4" t="s">
        <v>13</v>
      </c>
      <c r="E1252" s="4" t="s">
        <v>23</v>
      </c>
      <c r="F1252" s="4" t="s">
        <v>10</v>
      </c>
    </row>
    <row r="1253" spans="1:9">
      <c r="A1253" t="n">
        <v>10090</v>
      </c>
      <c r="B1253" s="55" t="n">
        <v>45</v>
      </c>
      <c r="C1253" s="7" t="n">
        <v>11</v>
      </c>
      <c r="D1253" s="7" t="n">
        <v>3</v>
      </c>
      <c r="E1253" s="7" t="n">
        <v>56.7999992370605</v>
      </c>
      <c r="F1253" s="7" t="n">
        <v>0</v>
      </c>
    </row>
    <row r="1254" spans="1:9">
      <c r="A1254" t="s">
        <v>4</v>
      </c>
      <c r="B1254" s="4" t="s">
        <v>5</v>
      </c>
      <c r="C1254" s="4" t="s">
        <v>10</v>
      </c>
      <c r="D1254" s="4" t="s">
        <v>23</v>
      </c>
      <c r="E1254" s="4" t="s">
        <v>23</v>
      </c>
      <c r="F1254" s="4" t="s">
        <v>23</v>
      </c>
      <c r="G1254" s="4" t="s">
        <v>23</v>
      </c>
    </row>
    <row r="1255" spans="1:9">
      <c r="A1255" t="n">
        <v>10099</v>
      </c>
      <c r="B1255" s="50" t="n">
        <v>46</v>
      </c>
      <c r="C1255" s="7" t="n">
        <v>3</v>
      </c>
      <c r="D1255" s="7" t="n">
        <v>3.92000007629395</v>
      </c>
      <c r="E1255" s="7" t="n">
        <v>0.25</v>
      </c>
      <c r="F1255" s="7" t="n">
        <v>-11.8699998855591</v>
      </c>
      <c r="G1255" s="7" t="n">
        <v>220.100006103516</v>
      </c>
    </row>
    <row r="1256" spans="1:9">
      <c r="A1256" t="s">
        <v>4</v>
      </c>
      <c r="B1256" s="4" t="s">
        <v>5</v>
      </c>
      <c r="C1256" s="4" t="s">
        <v>10</v>
      </c>
      <c r="D1256" s="4" t="s">
        <v>23</v>
      </c>
      <c r="E1256" s="4" t="s">
        <v>23</v>
      </c>
      <c r="F1256" s="4" t="s">
        <v>23</v>
      </c>
      <c r="G1256" s="4" t="s">
        <v>23</v>
      </c>
    </row>
    <row r="1257" spans="1:9">
      <c r="A1257" t="n">
        <v>10118</v>
      </c>
      <c r="B1257" s="50" t="n">
        <v>46</v>
      </c>
      <c r="C1257" s="7" t="n">
        <v>5</v>
      </c>
      <c r="D1257" s="7" t="n">
        <v>0.600000023841858</v>
      </c>
      <c r="E1257" s="7" t="n">
        <v>0.25</v>
      </c>
      <c r="F1257" s="7" t="n">
        <v>-7.98999977111816</v>
      </c>
      <c r="G1257" s="7" t="n">
        <v>185.699996948242</v>
      </c>
    </row>
    <row r="1258" spans="1:9">
      <c r="A1258" t="s">
        <v>4</v>
      </c>
      <c r="B1258" s="4" t="s">
        <v>5</v>
      </c>
      <c r="C1258" s="4" t="s">
        <v>10</v>
      </c>
      <c r="D1258" s="4" t="s">
        <v>23</v>
      </c>
      <c r="E1258" s="4" t="s">
        <v>23</v>
      </c>
      <c r="F1258" s="4" t="s">
        <v>23</v>
      </c>
      <c r="G1258" s="4" t="s">
        <v>23</v>
      </c>
    </row>
    <row r="1259" spans="1:9">
      <c r="A1259" t="n">
        <v>10137</v>
      </c>
      <c r="B1259" s="50" t="n">
        <v>46</v>
      </c>
      <c r="C1259" s="7" t="n">
        <v>1660</v>
      </c>
      <c r="D1259" s="7" t="n">
        <v>0</v>
      </c>
      <c r="E1259" s="7" t="n">
        <v>0.25</v>
      </c>
      <c r="F1259" s="7" t="n">
        <v>-17.5</v>
      </c>
      <c r="G1259" s="7" t="n">
        <v>0</v>
      </c>
    </row>
    <row r="1260" spans="1:9">
      <c r="A1260" t="s">
        <v>4</v>
      </c>
      <c r="B1260" s="4" t="s">
        <v>5</v>
      </c>
      <c r="C1260" s="4" t="s">
        <v>10</v>
      </c>
      <c r="D1260" s="4" t="s">
        <v>13</v>
      </c>
      <c r="E1260" s="4" t="s">
        <v>6</v>
      </c>
      <c r="F1260" s="4" t="s">
        <v>23</v>
      </c>
      <c r="G1260" s="4" t="s">
        <v>23</v>
      </c>
      <c r="H1260" s="4" t="s">
        <v>23</v>
      </c>
    </row>
    <row r="1261" spans="1:9">
      <c r="A1261" t="n">
        <v>10156</v>
      </c>
      <c r="B1261" s="52" t="n">
        <v>48</v>
      </c>
      <c r="C1261" s="7" t="n">
        <v>1660</v>
      </c>
      <c r="D1261" s="7" t="n">
        <v>0</v>
      </c>
      <c r="E1261" s="7" t="s">
        <v>141</v>
      </c>
      <c r="F1261" s="7" t="n">
        <v>0</v>
      </c>
      <c r="G1261" s="7" t="n">
        <v>0.5</v>
      </c>
      <c r="H1261" s="7" t="n">
        <v>0</v>
      </c>
    </row>
    <row r="1262" spans="1:9">
      <c r="A1262" t="s">
        <v>4</v>
      </c>
      <c r="B1262" s="4" t="s">
        <v>5</v>
      </c>
      <c r="C1262" s="4" t="s">
        <v>13</v>
      </c>
      <c r="D1262" s="4" t="s">
        <v>13</v>
      </c>
      <c r="E1262" s="4" t="s">
        <v>23</v>
      </c>
      <c r="F1262" s="4" t="s">
        <v>23</v>
      </c>
      <c r="G1262" s="4" t="s">
        <v>23</v>
      </c>
      <c r="H1262" s="4" t="s">
        <v>10</v>
      </c>
    </row>
    <row r="1263" spans="1:9">
      <c r="A1263" t="n">
        <v>10184</v>
      </c>
      <c r="B1263" s="55" t="n">
        <v>45</v>
      </c>
      <c r="C1263" s="7" t="n">
        <v>2</v>
      </c>
      <c r="D1263" s="7" t="n">
        <v>3</v>
      </c>
      <c r="E1263" s="7" t="n">
        <v>0.949999988079071</v>
      </c>
      <c r="F1263" s="7" t="n">
        <v>1.80999994277954</v>
      </c>
      <c r="G1263" s="7" t="n">
        <v>-10.8699998855591</v>
      </c>
      <c r="H1263" s="7" t="n">
        <v>6000</v>
      </c>
    </row>
    <row r="1264" spans="1:9">
      <c r="A1264" t="s">
        <v>4</v>
      </c>
      <c r="B1264" s="4" t="s">
        <v>5</v>
      </c>
      <c r="C1264" s="4" t="s">
        <v>13</v>
      </c>
      <c r="D1264" s="4" t="s">
        <v>13</v>
      </c>
      <c r="E1264" s="4" t="s">
        <v>23</v>
      </c>
      <c r="F1264" s="4" t="s">
        <v>23</v>
      </c>
      <c r="G1264" s="4" t="s">
        <v>23</v>
      </c>
      <c r="H1264" s="4" t="s">
        <v>10</v>
      </c>
      <c r="I1264" s="4" t="s">
        <v>13</v>
      </c>
    </row>
    <row r="1265" spans="1:9">
      <c r="A1265" t="n">
        <v>10201</v>
      </c>
      <c r="B1265" s="55" t="n">
        <v>45</v>
      </c>
      <c r="C1265" s="7" t="n">
        <v>4</v>
      </c>
      <c r="D1265" s="7" t="n">
        <v>3</v>
      </c>
      <c r="E1265" s="7" t="n">
        <v>344.779998779297</v>
      </c>
      <c r="F1265" s="7" t="n">
        <v>19.3999996185303</v>
      </c>
      <c r="G1265" s="7" t="n">
        <v>346</v>
      </c>
      <c r="H1265" s="7" t="n">
        <v>6000</v>
      </c>
      <c r="I1265" s="7" t="n">
        <v>1</v>
      </c>
    </row>
    <row r="1266" spans="1:9">
      <c r="A1266" t="s">
        <v>4</v>
      </c>
      <c r="B1266" s="4" t="s">
        <v>5</v>
      </c>
      <c r="C1266" s="4" t="s">
        <v>13</v>
      </c>
      <c r="D1266" s="4" t="s">
        <v>13</v>
      </c>
      <c r="E1266" s="4" t="s">
        <v>23</v>
      </c>
      <c r="F1266" s="4" t="s">
        <v>10</v>
      </c>
    </row>
    <row r="1267" spans="1:9">
      <c r="A1267" t="n">
        <v>10219</v>
      </c>
      <c r="B1267" s="55" t="n">
        <v>45</v>
      </c>
      <c r="C1267" s="7" t="n">
        <v>5</v>
      </c>
      <c r="D1267" s="7" t="n">
        <v>3</v>
      </c>
      <c r="E1267" s="7" t="n">
        <v>4.80000019073486</v>
      </c>
      <c r="F1267" s="7" t="n">
        <v>6000</v>
      </c>
    </row>
    <row r="1268" spans="1:9">
      <c r="A1268" t="s">
        <v>4</v>
      </c>
      <c r="B1268" s="4" t="s">
        <v>5</v>
      </c>
      <c r="C1268" s="4" t="s">
        <v>13</v>
      </c>
      <c r="D1268" s="4" t="s">
        <v>10</v>
      </c>
    </row>
    <row r="1269" spans="1:9">
      <c r="A1269" t="n">
        <v>10228</v>
      </c>
      <c r="B1269" s="28" t="n">
        <v>58</v>
      </c>
      <c r="C1269" s="7" t="n">
        <v>255</v>
      </c>
      <c r="D1269" s="7" t="n">
        <v>0</v>
      </c>
    </row>
    <row r="1270" spans="1:9">
      <c r="A1270" t="s">
        <v>4</v>
      </c>
      <c r="B1270" s="4" t="s">
        <v>5</v>
      </c>
      <c r="C1270" s="4" t="s">
        <v>10</v>
      </c>
    </row>
    <row r="1271" spans="1:9">
      <c r="A1271" t="n">
        <v>10232</v>
      </c>
      <c r="B1271" s="25" t="n">
        <v>16</v>
      </c>
      <c r="C1271" s="7" t="n">
        <v>500</v>
      </c>
    </row>
    <row r="1272" spans="1:9">
      <c r="A1272" t="s">
        <v>4</v>
      </c>
      <c r="B1272" s="4" t="s">
        <v>5</v>
      </c>
      <c r="C1272" s="4" t="s">
        <v>13</v>
      </c>
      <c r="D1272" s="4" t="s">
        <v>10</v>
      </c>
      <c r="E1272" s="4" t="s">
        <v>6</v>
      </c>
    </row>
    <row r="1273" spans="1:9">
      <c r="A1273" t="n">
        <v>10235</v>
      </c>
      <c r="B1273" s="39" t="n">
        <v>51</v>
      </c>
      <c r="C1273" s="7" t="n">
        <v>4</v>
      </c>
      <c r="D1273" s="7" t="n">
        <v>5</v>
      </c>
      <c r="E1273" s="7" t="s">
        <v>126</v>
      </c>
    </row>
    <row r="1274" spans="1:9">
      <c r="A1274" t="s">
        <v>4</v>
      </c>
      <c r="B1274" s="4" t="s">
        <v>5</v>
      </c>
      <c r="C1274" s="4" t="s">
        <v>10</v>
      </c>
    </row>
    <row r="1275" spans="1:9">
      <c r="A1275" t="n">
        <v>10248</v>
      </c>
      <c r="B1275" s="25" t="n">
        <v>16</v>
      </c>
      <c r="C1275" s="7" t="n">
        <v>0</v>
      </c>
    </row>
    <row r="1276" spans="1:9">
      <c r="A1276" t="s">
        <v>4</v>
      </c>
      <c r="B1276" s="4" t="s">
        <v>5</v>
      </c>
      <c r="C1276" s="4" t="s">
        <v>10</v>
      </c>
      <c r="D1276" s="4" t="s">
        <v>13</v>
      </c>
      <c r="E1276" s="4" t="s">
        <v>9</v>
      </c>
      <c r="F1276" s="4" t="s">
        <v>52</v>
      </c>
      <c r="G1276" s="4" t="s">
        <v>13</v>
      </c>
      <c r="H1276" s="4" t="s">
        <v>13</v>
      </c>
      <c r="I1276" s="4" t="s">
        <v>13</v>
      </c>
    </row>
    <row r="1277" spans="1:9">
      <c r="A1277" t="n">
        <v>10251</v>
      </c>
      <c r="B1277" s="40" t="n">
        <v>26</v>
      </c>
      <c r="C1277" s="7" t="n">
        <v>5</v>
      </c>
      <c r="D1277" s="7" t="n">
        <v>17</v>
      </c>
      <c r="E1277" s="7" t="n">
        <v>3302</v>
      </c>
      <c r="F1277" s="7" t="s">
        <v>142</v>
      </c>
      <c r="G1277" s="7" t="n">
        <v>8</v>
      </c>
      <c r="H1277" s="7" t="n">
        <v>2</v>
      </c>
      <c r="I1277" s="7" t="n">
        <v>0</v>
      </c>
    </row>
    <row r="1278" spans="1:9">
      <c r="A1278" t="s">
        <v>4</v>
      </c>
      <c r="B1278" s="4" t="s">
        <v>5</v>
      </c>
      <c r="C1278" s="4" t="s">
        <v>10</v>
      </c>
    </row>
    <row r="1279" spans="1:9">
      <c r="A1279" t="n">
        <v>10276</v>
      </c>
      <c r="B1279" s="25" t="n">
        <v>16</v>
      </c>
      <c r="C1279" s="7" t="n">
        <v>1</v>
      </c>
    </row>
    <row r="1280" spans="1:9">
      <c r="A1280" t="s">
        <v>4</v>
      </c>
      <c r="B1280" s="4" t="s">
        <v>5</v>
      </c>
      <c r="C1280" s="4" t="s">
        <v>10</v>
      </c>
    </row>
    <row r="1281" spans="1:9">
      <c r="A1281" t="n">
        <v>10279</v>
      </c>
      <c r="B1281" s="25" t="n">
        <v>16</v>
      </c>
      <c r="C1281" s="7" t="n">
        <v>1800</v>
      </c>
    </row>
    <row r="1282" spans="1:9">
      <c r="A1282" t="s">
        <v>4</v>
      </c>
      <c r="B1282" s="4" t="s">
        <v>5</v>
      </c>
      <c r="C1282" s="4" t="s">
        <v>10</v>
      </c>
      <c r="D1282" s="4" t="s">
        <v>13</v>
      </c>
    </row>
    <row r="1283" spans="1:9">
      <c r="A1283" t="n">
        <v>10282</v>
      </c>
      <c r="B1283" s="41" t="n">
        <v>89</v>
      </c>
      <c r="C1283" s="7" t="n">
        <v>65533</v>
      </c>
      <c r="D1283" s="7" t="n">
        <v>0</v>
      </c>
    </row>
    <row r="1284" spans="1:9">
      <c r="A1284" t="s">
        <v>4</v>
      </c>
      <c r="B1284" s="4" t="s">
        <v>5</v>
      </c>
      <c r="C1284" s="4" t="s">
        <v>13</v>
      </c>
      <c r="D1284" s="4" t="s">
        <v>10</v>
      </c>
      <c r="E1284" s="4" t="s">
        <v>6</v>
      </c>
    </row>
    <row r="1285" spans="1:9">
      <c r="A1285" t="n">
        <v>10286</v>
      </c>
      <c r="B1285" s="39" t="n">
        <v>51</v>
      </c>
      <c r="C1285" s="7" t="n">
        <v>4</v>
      </c>
      <c r="D1285" s="7" t="n">
        <v>3</v>
      </c>
      <c r="E1285" s="7" t="s">
        <v>126</v>
      </c>
    </row>
    <row r="1286" spans="1:9">
      <c r="A1286" t="s">
        <v>4</v>
      </c>
      <c r="B1286" s="4" t="s">
        <v>5</v>
      </c>
      <c r="C1286" s="4" t="s">
        <v>10</v>
      </c>
    </row>
    <row r="1287" spans="1:9">
      <c r="A1287" t="n">
        <v>10299</v>
      </c>
      <c r="B1287" s="25" t="n">
        <v>16</v>
      </c>
      <c r="C1287" s="7" t="n">
        <v>0</v>
      </c>
    </row>
    <row r="1288" spans="1:9">
      <c r="A1288" t="s">
        <v>4</v>
      </c>
      <c r="B1288" s="4" t="s">
        <v>5</v>
      </c>
      <c r="C1288" s="4" t="s">
        <v>10</v>
      </c>
      <c r="D1288" s="4" t="s">
        <v>13</v>
      </c>
      <c r="E1288" s="4" t="s">
        <v>9</v>
      </c>
      <c r="F1288" s="4" t="s">
        <v>52</v>
      </c>
      <c r="G1288" s="4" t="s">
        <v>13</v>
      </c>
      <c r="H1288" s="4" t="s">
        <v>13</v>
      </c>
      <c r="I1288" s="4" t="s">
        <v>13</v>
      </c>
    </row>
    <row r="1289" spans="1:9">
      <c r="A1289" t="n">
        <v>10302</v>
      </c>
      <c r="B1289" s="40" t="n">
        <v>26</v>
      </c>
      <c r="C1289" s="7" t="n">
        <v>3</v>
      </c>
      <c r="D1289" s="7" t="n">
        <v>17</v>
      </c>
      <c r="E1289" s="7" t="n">
        <v>2302</v>
      </c>
      <c r="F1289" s="7" t="s">
        <v>143</v>
      </c>
      <c r="G1289" s="7" t="n">
        <v>8</v>
      </c>
      <c r="H1289" s="7" t="n">
        <v>2</v>
      </c>
      <c r="I1289" s="7" t="n">
        <v>0</v>
      </c>
    </row>
    <row r="1290" spans="1:9">
      <c r="A1290" t="s">
        <v>4</v>
      </c>
      <c r="B1290" s="4" t="s">
        <v>5</v>
      </c>
      <c r="C1290" s="4" t="s">
        <v>10</v>
      </c>
    </row>
    <row r="1291" spans="1:9">
      <c r="A1291" t="n">
        <v>10326</v>
      </c>
      <c r="B1291" s="25" t="n">
        <v>16</v>
      </c>
      <c r="C1291" s="7" t="n">
        <v>1</v>
      </c>
    </row>
    <row r="1292" spans="1:9">
      <c r="A1292" t="s">
        <v>4</v>
      </c>
      <c r="B1292" s="4" t="s">
        <v>5</v>
      </c>
      <c r="C1292" s="4" t="s">
        <v>10</v>
      </c>
    </row>
    <row r="1293" spans="1:9">
      <c r="A1293" t="n">
        <v>10329</v>
      </c>
      <c r="B1293" s="25" t="n">
        <v>16</v>
      </c>
      <c r="C1293" s="7" t="n">
        <v>1800</v>
      </c>
    </row>
    <row r="1294" spans="1:9">
      <c r="A1294" t="s">
        <v>4</v>
      </c>
      <c r="B1294" s="4" t="s">
        <v>5</v>
      </c>
      <c r="C1294" s="4" t="s">
        <v>10</v>
      </c>
      <c r="D1294" s="4" t="s">
        <v>13</v>
      </c>
    </row>
    <row r="1295" spans="1:9">
      <c r="A1295" t="n">
        <v>10332</v>
      </c>
      <c r="B1295" s="41" t="n">
        <v>89</v>
      </c>
      <c r="C1295" s="7" t="n">
        <v>65533</v>
      </c>
      <c r="D1295" s="7" t="n">
        <v>0</v>
      </c>
    </row>
    <row r="1296" spans="1:9">
      <c r="A1296" t="s">
        <v>4</v>
      </c>
      <c r="B1296" s="4" t="s">
        <v>5</v>
      </c>
      <c r="C1296" s="4" t="s">
        <v>10</v>
      </c>
      <c r="D1296" s="4" t="s">
        <v>13</v>
      </c>
    </row>
    <row r="1297" spans="1:9">
      <c r="A1297" t="n">
        <v>10336</v>
      </c>
      <c r="B1297" s="41" t="n">
        <v>89</v>
      </c>
      <c r="C1297" s="7" t="n">
        <v>65533</v>
      </c>
      <c r="D1297" s="7" t="n">
        <v>1</v>
      </c>
    </row>
    <row r="1298" spans="1:9">
      <c r="A1298" t="s">
        <v>4</v>
      </c>
      <c r="B1298" s="4" t="s">
        <v>5</v>
      </c>
      <c r="C1298" s="4" t="s">
        <v>13</v>
      </c>
      <c r="D1298" s="4" t="s">
        <v>10</v>
      </c>
      <c r="E1298" s="4" t="s">
        <v>23</v>
      </c>
    </row>
    <row r="1299" spans="1:9">
      <c r="A1299" t="n">
        <v>10340</v>
      </c>
      <c r="B1299" s="28" t="n">
        <v>58</v>
      </c>
      <c r="C1299" s="7" t="n">
        <v>101</v>
      </c>
      <c r="D1299" s="7" t="n">
        <v>500</v>
      </c>
      <c r="E1299" s="7" t="n">
        <v>1</v>
      </c>
    </row>
    <row r="1300" spans="1:9">
      <c r="A1300" t="s">
        <v>4</v>
      </c>
      <c r="B1300" s="4" t="s">
        <v>5</v>
      </c>
      <c r="C1300" s="4" t="s">
        <v>13</v>
      </c>
      <c r="D1300" s="4" t="s">
        <v>10</v>
      </c>
    </row>
    <row r="1301" spans="1:9">
      <c r="A1301" t="n">
        <v>10348</v>
      </c>
      <c r="B1301" s="28" t="n">
        <v>58</v>
      </c>
      <c r="C1301" s="7" t="n">
        <v>254</v>
      </c>
      <c r="D1301" s="7" t="n">
        <v>0</v>
      </c>
    </row>
    <row r="1302" spans="1:9">
      <c r="A1302" t="s">
        <v>4</v>
      </c>
      <c r="B1302" s="4" t="s">
        <v>5</v>
      </c>
      <c r="C1302" s="4" t="s">
        <v>13</v>
      </c>
    </row>
    <row r="1303" spans="1:9">
      <c r="A1303" t="n">
        <v>10352</v>
      </c>
      <c r="B1303" s="55" t="n">
        <v>45</v>
      </c>
      <c r="C1303" s="7" t="n">
        <v>0</v>
      </c>
    </row>
    <row r="1304" spans="1:9">
      <c r="A1304" t="s">
        <v>4</v>
      </c>
      <c r="B1304" s="4" t="s">
        <v>5</v>
      </c>
      <c r="C1304" s="4" t="s">
        <v>13</v>
      </c>
      <c r="D1304" s="4" t="s">
        <v>13</v>
      </c>
      <c r="E1304" s="4" t="s">
        <v>23</v>
      </c>
      <c r="F1304" s="4" t="s">
        <v>23</v>
      </c>
      <c r="G1304" s="4" t="s">
        <v>23</v>
      </c>
      <c r="H1304" s="4" t="s">
        <v>10</v>
      </c>
    </row>
    <row r="1305" spans="1:9">
      <c r="A1305" t="n">
        <v>10354</v>
      </c>
      <c r="B1305" s="55" t="n">
        <v>45</v>
      </c>
      <c r="C1305" s="7" t="n">
        <v>2</v>
      </c>
      <c r="D1305" s="7" t="n">
        <v>3</v>
      </c>
      <c r="E1305" s="7" t="n">
        <v>8.72999954223633</v>
      </c>
      <c r="F1305" s="7" t="n">
        <v>1.25999999046326</v>
      </c>
      <c r="G1305" s="7" t="n">
        <v>-10.8900003433228</v>
      </c>
      <c r="H1305" s="7" t="n">
        <v>0</v>
      </c>
    </row>
    <row r="1306" spans="1:9">
      <c r="A1306" t="s">
        <v>4</v>
      </c>
      <c r="B1306" s="4" t="s">
        <v>5</v>
      </c>
      <c r="C1306" s="4" t="s">
        <v>13</v>
      </c>
      <c r="D1306" s="4" t="s">
        <v>13</v>
      </c>
      <c r="E1306" s="4" t="s">
        <v>23</v>
      </c>
      <c r="F1306" s="4" t="s">
        <v>23</v>
      </c>
      <c r="G1306" s="4" t="s">
        <v>23</v>
      </c>
      <c r="H1306" s="4" t="s">
        <v>10</v>
      </c>
      <c r="I1306" s="4" t="s">
        <v>13</v>
      </c>
    </row>
    <row r="1307" spans="1:9">
      <c r="A1307" t="n">
        <v>10371</v>
      </c>
      <c r="B1307" s="55" t="n">
        <v>45</v>
      </c>
      <c r="C1307" s="7" t="n">
        <v>4</v>
      </c>
      <c r="D1307" s="7" t="n">
        <v>3</v>
      </c>
      <c r="E1307" s="7" t="n">
        <v>13.039999961853</v>
      </c>
      <c r="F1307" s="7" t="n">
        <v>222.169998168945</v>
      </c>
      <c r="G1307" s="7" t="n">
        <v>0</v>
      </c>
      <c r="H1307" s="7" t="n">
        <v>0</v>
      </c>
      <c r="I1307" s="7" t="n">
        <v>1</v>
      </c>
    </row>
    <row r="1308" spans="1:9">
      <c r="A1308" t="s">
        <v>4</v>
      </c>
      <c r="B1308" s="4" t="s">
        <v>5</v>
      </c>
      <c r="C1308" s="4" t="s">
        <v>13</v>
      </c>
      <c r="D1308" s="4" t="s">
        <v>13</v>
      </c>
      <c r="E1308" s="4" t="s">
        <v>23</v>
      </c>
      <c r="F1308" s="4" t="s">
        <v>10</v>
      </c>
    </row>
    <row r="1309" spans="1:9">
      <c r="A1309" t="n">
        <v>10389</v>
      </c>
      <c r="B1309" s="55" t="n">
        <v>45</v>
      </c>
      <c r="C1309" s="7" t="n">
        <v>5</v>
      </c>
      <c r="D1309" s="7" t="n">
        <v>3</v>
      </c>
      <c r="E1309" s="7" t="n">
        <v>1.39999997615814</v>
      </c>
      <c r="F1309" s="7" t="n">
        <v>0</v>
      </c>
    </row>
    <row r="1310" spans="1:9">
      <c r="A1310" t="s">
        <v>4</v>
      </c>
      <c r="B1310" s="4" t="s">
        <v>5</v>
      </c>
      <c r="C1310" s="4" t="s">
        <v>13</v>
      </c>
      <c r="D1310" s="4" t="s">
        <v>13</v>
      </c>
      <c r="E1310" s="4" t="s">
        <v>23</v>
      </c>
      <c r="F1310" s="4" t="s">
        <v>10</v>
      </c>
    </row>
    <row r="1311" spans="1:9">
      <c r="A1311" t="n">
        <v>10398</v>
      </c>
      <c r="B1311" s="55" t="n">
        <v>45</v>
      </c>
      <c r="C1311" s="7" t="n">
        <v>11</v>
      </c>
      <c r="D1311" s="7" t="n">
        <v>3</v>
      </c>
      <c r="E1311" s="7" t="n">
        <v>47.7000007629395</v>
      </c>
      <c r="F1311" s="7" t="n">
        <v>0</v>
      </c>
    </row>
    <row r="1312" spans="1:9">
      <c r="A1312" t="s">
        <v>4</v>
      </c>
      <c r="B1312" s="4" t="s">
        <v>5</v>
      </c>
      <c r="C1312" s="4" t="s">
        <v>10</v>
      </c>
      <c r="D1312" s="4" t="s">
        <v>9</v>
      </c>
    </row>
    <row r="1313" spans="1:9">
      <c r="A1313" t="n">
        <v>10407</v>
      </c>
      <c r="B1313" s="49" t="n">
        <v>43</v>
      </c>
      <c r="C1313" s="7" t="n">
        <v>5</v>
      </c>
      <c r="D1313" s="7" t="n">
        <v>1</v>
      </c>
    </row>
    <row r="1314" spans="1:9">
      <c r="A1314" t="s">
        <v>4</v>
      </c>
      <c r="B1314" s="4" t="s">
        <v>5</v>
      </c>
      <c r="C1314" s="4" t="s">
        <v>10</v>
      </c>
      <c r="D1314" s="4" t="s">
        <v>9</v>
      </c>
    </row>
    <row r="1315" spans="1:9">
      <c r="A1315" t="n">
        <v>10414</v>
      </c>
      <c r="B1315" s="49" t="n">
        <v>43</v>
      </c>
      <c r="C1315" s="7" t="n">
        <v>0</v>
      </c>
      <c r="D1315" s="7" t="n">
        <v>1</v>
      </c>
    </row>
    <row r="1316" spans="1:9">
      <c r="A1316" t="s">
        <v>4</v>
      </c>
      <c r="B1316" s="4" t="s">
        <v>5</v>
      </c>
      <c r="C1316" s="4" t="s">
        <v>10</v>
      </c>
      <c r="D1316" s="4" t="s">
        <v>9</v>
      </c>
    </row>
    <row r="1317" spans="1:9">
      <c r="A1317" t="n">
        <v>10421</v>
      </c>
      <c r="B1317" s="49" t="n">
        <v>43</v>
      </c>
      <c r="C1317" s="7" t="n">
        <v>61489</v>
      </c>
      <c r="D1317" s="7" t="n">
        <v>1</v>
      </c>
    </row>
    <row r="1318" spans="1:9">
      <c r="A1318" t="s">
        <v>4</v>
      </c>
      <c r="B1318" s="4" t="s">
        <v>5</v>
      </c>
      <c r="C1318" s="4" t="s">
        <v>10</v>
      </c>
      <c r="D1318" s="4" t="s">
        <v>9</v>
      </c>
    </row>
    <row r="1319" spans="1:9">
      <c r="A1319" t="n">
        <v>10428</v>
      </c>
      <c r="B1319" s="49" t="n">
        <v>43</v>
      </c>
      <c r="C1319" s="7" t="n">
        <v>61490</v>
      </c>
      <c r="D1319" s="7" t="n">
        <v>1</v>
      </c>
    </row>
    <row r="1320" spans="1:9">
      <c r="A1320" t="s">
        <v>4</v>
      </c>
      <c r="B1320" s="4" t="s">
        <v>5</v>
      </c>
      <c r="C1320" s="4" t="s">
        <v>10</v>
      </c>
      <c r="D1320" s="4" t="s">
        <v>9</v>
      </c>
    </row>
    <row r="1321" spans="1:9">
      <c r="A1321" t="n">
        <v>10435</v>
      </c>
      <c r="B1321" s="49" t="n">
        <v>43</v>
      </c>
      <c r="C1321" s="7" t="n">
        <v>61488</v>
      </c>
      <c r="D1321" s="7" t="n">
        <v>1</v>
      </c>
    </row>
    <row r="1322" spans="1:9">
      <c r="A1322" t="s">
        <v>4</v>
      </c>
      <c r="B1322" s="4" t="s">
        <v>5</v>
      </c>
      <c r="C1322" s="4" t="s">
        <v>10</v>
      </c>
      <c r="D1322" s="4" t="s">
        <v>9</v>
      </c>
    </row>
    <row r="1323" spans="1:9">
      <c r="A1323" t="n">
        <v>10442</v>
      </c>
      <c r="B1323" s="49" t="n">
        <v>43</v>
      </c>
      <c r="C1323" s="7" t="n">
        <v>7032</v>
      </c>
      <c r="D1323" s="7" t="n">
        <v>1</v>
      </c>
    </row>
    <row r="1324" spans="1:9">
      <c r="A1324" t="s">
        <v>4</v>
      </c>
      <c r="B1324" s="4" t="s">
        <v>5</v>
      </c>
      <c r="C1324" s="4" t="s">
        <v>10</v>
      </c>
      <c r="D1324" s="4" t="s">
        <v>23</v>
      </c>
      <c r="E1324" s="4" t="s">
        <v>23</v>
      </c>
      <c r="F1324" s="4" t="s">
        <v>23</v>
      </c>
      <c r="G1324" s="4" t="s">
        <v>23</v>
      </c>
    </row>
    <row r="1325" spans="1:9">
      <c r="A1325" t="n">
        <v>10449</v>
      </c>
      <c r="B1325" s="50" t="n">
        <v>46</v>
      </c>
      <c r="C1325" s="7" t="n">
        <v>3</v>
      </c>
      <c r="D1325" s="7" t="n">
        <v>8.78999996185303</v>
      </c>
      <c r="E1325" s="7" t="n">
        <v>0</v>
      </c>
      <c r="F1325" s="7" t="n">
        <v>-10.8000001907349</v>
      </c>
      <c r="G1325" s="7" t="n">
        <v>231.600006103516</v>
      </c>
    </row>
    <row r="1326" spans="1:9">
      <c r="A1326" t="s">
        <v>4</v>
      </c>
      <c r="B1326" s="4" t="s">
        <v>5</v>
      </c>
      <c r="C1326" s="4" t="s">
        <v>10</v>
      </c>
      <c r="D1326" s="4" t="s">
        <v>23</v>
      </c>
      <c r="E1326" s="4" t="s">
        <v>23</v>
      </c>
      <c r="F1326" s="4" t="s">
        <v>23</v>
      </c>
      <c r="G1326" s="4" t="s">
        <v>23</v>
      </c>
    </row>
    <row r="1327" spans="1:9">
      <c r="A1327" t="n">
        <v>10468</v>
      </c>
      <c r="B1327" s="50" t="n">
        <v>46</v>
      </c>
      <c r="C1327" s="7" t="n">
        <v>1660</v>
      </c>
      <c r="D1327" s="7" t="n">
        <v>-1.12999999523163</v>
      </c>
      <c r="E1327" s="7" t="n">
        <v>0.25</v>
      </c>
      <c r="F1327" s="7" t="n">
        <v>-18.2299995422363</v>
      </c>
      <c r="G1327" s="7" t="n">
        <v>57.2999992370605</v>
      </c>
    </row>
    <row r="1328" spans="1:9">
      <c r="A1328" t="s">
        <v>4</v>
      </c>
      <c r="B1328" s="4" t="s">
        <v>5</v>
      </c>
      <c r="C1328" s="4" t="s">
        <v>13</v>
      </c>
      <c r="D1328" s="4" t="s">
        <v>10</v>
      </c>
      <c r="E1328" s="4" t="s">
        <v>6</v>
      </c>
      <c r="F1328" s="4" t="s">
        <v>6</v>
      </c>
      <c r="G1328" s="4" t="s">
        <v>6</v>
      </c>
      <c r="H1328" s="4" t="s">
        <v>6</v>
      </c>
    </row>
    <row r="1329" spans="1:8">
      <c r="A1329" t="n">
        <v>10487</v>
      </c>
      <c r="B1329" s="39" t="n">
        <v>51</v>
      </c>
      <c r="C1329" s="7" t="n">
        <v>3</v>
      </c>
      <c r="D1329" s="7" t="n">
        <v>3</v>
      </c>
      <c r="E1329" s="7" t="s">
        <v>129</v>
      </c>
      <c r="F1329" s="7" t="s">
        <v>122</v>
      </c>
      <c r="G1329" s="7" t="s">
        <v>123</v>
      </c>
      <c r="H1329" s="7" t="s">
        <v>124</v>
      </c>
    </row>
    <row r="1330" spans="1:8">
      <c r="A1330" t="s">
        <v>4</v>
      </c>
      <c r="B1330" s="4" t="s">
        <v>5</v>
      </c>
      <c r="C1330" s="4" t="s">
        <v>13</v>
      </c>
      <c r="D1330" s="4" t="s">
        <v>13</v>
      </c>
      <c r="E1330" s="4" t="s">
        <v>23</v>
      </c>
      <c r="F1330" s="4" t="s">
        <v>23</v>
      </c>
      <c r="G1330" s="4" t="s">
        <v>23</v>
      </c>
      <c r="H1330" s="4" t="s">
        <v>10</v>
      </c>
    </row>
    <row r="1331" spans="1:8">
      <c r="A1331" t="n">
        <v>10500</v>
      </c>
      <c r="B1331" s="55" t="n">
        <v>45</v>
      </c>
      <c r="C1331" s="7" t="n">
        <v>2</v>
      </c>
      <c r="D1331" s="7" t="n">
        <v>3</v>
      </c>
      <c r="E1331" s="7" t="n">
        <v>8.47000026702881</v>
      </c>
      <c r="F1331" s="7" t="n">
        <v>1.3400000333786</v>
      </c>
      <c r="G1331" s="7" t="n">
        <v>-10.789999961853</v>
      </c>
      <c r="H1331" s="7" t="n">
        <v>4000</v>
      </c>
    </row>
    <row r="1332" spans="1:8">
      <c r="A1332" t="s">
        <v>4</v>
      </c>
      <c r="B1332" s="4" t="s">
        <v>5</v>
      </c>
      <c r="C1332" s="4" t="s">
        <v>13</v>
      </c>
      <c r="D1332" s="4" t="s">
        <v>13</v>
      </c>
      <c r="E1332" s="4" t="s">
        <v>23</v>
      </c>
      <c r="F1332" s="4" t="s">
        <v>23</v>
      </c>
      <c r="G1332" s="4" t="s">
        <v>23</v>
      </c>
      <c r="H1332" s="4" t="s">
        <v>10</v>
      </c>
      <c r="I1332" s="4" t="s">
        <v>13</v>
      </c>
    </row>
    <row r="1333" spans="1:8">
      <c r="A1333" t="n">
        <v>10517</v>
      </c>
      <c r="B1333" s="55" t="n">
        <v>45</v>
      </c>
      <c r="C1333" s="7" t="n">
        <v>4</v>
      </c>
      <c r="D1333" s="7" t="n">
        <v>3</v>
      </c>
      <c r="E1333" s="7" t="n">
        <v>10.3900003433228</v>
      </c>
      <c r="F1333" s="7" t="n">
        <v>244.800003051758</v>
      </c>
      <c r="G1333" s="7" t="n">
        <v>0</v>
      </c>
      <c r="H1333" s="7" t="n">
        <v>4000</v>
      </c>
      <c r="I1333" s="7" t="n">
        <v>1</v>
      </c>
    </row>
    <row r="1334" spans="1:8">
      <c r="A1334" t="s">
        <v>4</v>
      </c>
      <c r="B1334" s="4" t="s">
        <v>5</v>
      </c>
      <c r="C1334" s="4" t="s">
        <v>13</v>
      </c>
      <c r="D1334" s="4" t="s">
        <v>13</v>
      </c>
      <c r="E1334" s="4" t="s">
        <v>23</v>
      </c>
      <c r="F1334" s="4" t="s">
        <v>10</v>
      </c>
    </row>
    <row r="1335" spans="1:8">
      <c r="A1335" t="n">
        <v>10535</v>
      </c>
      <c r="B1335" s="55" t="n">
        <v>45</v>
      </c>
      <c r="C1335" s="7" t="n">
        <v>5</v>
      </c>
      <c r="D1335" s="7" t="n">
        <v>3</v>
      </c>
      <c r="E1335" s="7" t="n">
        <v>1.5</v>
      </c>
      <c r="F1335" s="7" t="n">
        <v>4000</v>
      </c>
    </row>
    <row r="1336" spans="1:8">
      <c r="A1336" t="s">
        <v>4</v>
      </c>
      <c r="B1336" s="4" t="s">
        <v>5</v>
      </c>
      <c r="C1336" s="4" t="s">
        <v>13</v>
      </c>
      <c r="D1336" s="4" t="s">
        <v>13</v>
      </c>
      <c r="E1336" s="4" t="s">
        <v>23</v>
      </c>
      <c r="F1336" s="4" t="s">
        <v>10</v>
      </c>
    </row>
    <row r="1337" spans="1:8">
      <c r="A1337" t="n">
        <v>10544</v>
      </c>
      <c r="B1337" s="55" t="n">
        <v>45</v>
      </c>
      <c r="C1337" s="7" t="n">
        <v>11</v>
      </c>
      <c r="D1337" s="7" t="n">
        <v>3</v>
      </c>
      <c r="E1337" s="7" t="n">
        <v>47.9000015258789</v>
      </c>
      <c r="F1337" s="7" t="n">
        <v>4000</v>
      </c>
    </row>
    <row r="1338" spans="1:8">
      <c r="A1338" t="s">
        <v>4</v>
      </c>
      <c r="B1338" s="4" t="s">
        <v>5</v>
      </c>
      <c r="C1338" s="4" t="s">
        <v>10</v>
      </c>
      <c r="D1338" s="4" t="s">
        <v>6</v>
      </c>
      <c r="E1338" s="4" t="s">
        <v>13</v>
      </c>
      <c r="F1338" s="4" t="s">
        <v>13</v>
      </c>
      <c r="G1338" s="4" t="s">
        <v>13</v>
      </c>
      <c r="H1338" s="4" t="s">
        <v>13</v>
      </c>
      <c r="I1338" s="4" t="s">
        <v>13</v>
      </c>
      <c r="J1338" s="4" t="s">
        <v>23</v>
      </c>
      <c r="K1338" s="4" t="s">
        <v>23</v>
      </c>
      <c r="L1338" s="4" t="s">
        <v>23</v>
      </c>
      <c r="M1338" s="4" t="s">
        <v>23</v>
      </c>
      <c r="N1338" s="4" t="s">
        <v>13</v>
      </c>
    </row>
    <row r="1339" spans="1:8">
      <c r="A1339" t="n">
        <v>10553</v>
      </c>
      <c r="B1339" s="61" t="n">
        <v>34</v>
      </c>
      <c r="C1339" s="7" t="n">
        <v>3</v>
      </c>
      <c r="D1339" s="7" t="s">
        <v>144</v>
      </c>
      <c r="E1339" s="7" t="n">
        <v>0</v>
      </c>
      <c r="F1339" s="7" t="n">
        <v>1</v>
      </c>
      <c r="G1339" s="7" t="n">
        <v>0</v>
      </c>
      <c r="H1339" s="7" t="n">
        <v>0</v>
      </c>
      <c r="I1339" s="7" t="n">
        <v>0</v>
      </c>
      <c r="J1339" s="7" t="n">
        <v>0.200000002980232</v>
      </c>
      <c r="K1339" s="7" t="n">
        <v>130</v>
      </c>
      <c r="L1339" s="7" t="n">
        <v>130.800003051758</v>
      </c>
      <c r="M1339" s="7" t="n">
        <v>-1</v>
      </c>
      <c r="N1339" s="7" t="n">
        <v>0</v>
      </c>
    </row>
    <row r="1340" spans="1:8">
      <c r="A1340" t="s">
        <v>4</v>
      </c>
      <c r="B1340" s="4" t="s">
        <v>5</v>
      </c>
      <c r="C1340" s="4" t="s">
        <v>10</v>
      </c>
      <c r="D1340" s="4" t="s">
        <v>9</v>
      </c>
    </row>
    <row r="1341" spans="1:8">
      <c r="A1341" t="n">
        <v>10595</v>
      </c>
      <c r="B1341" s="63" t="n">
        <v>98</v>
      </c>
      <c r="C1341" s="7" t="n">
        <v>3</v>
      </c>
      <c r="D1341" s="7" t="n">
        <v>1056964608</v>
      </c>
    </row>
    <row r="1342" spans="1:8">
      <c r="A1342" t="s">
        <v>4</v>
      </c>
      <c r="B1342" s="4" t="s">
        <v>5</v>
      </c>
      <c r="C1342" s="4" t="s">
        <v>10</v>
      </c>
    </row>
    <row r="1343" spans="1:8">
      <c r="A1343" t="n">
        <v>10602</v>
      </c>
      <c r="B1343" s="25" t="n">
        <v>16</v>
      </c>
      <c r="C1343" s="7" t="n">
        <v>300</v>
      </c>
    </row>
    <row r="1344" spans="1:8">
      <c r="A1344" t="s">
        <v>4</v>
      </c>
      <c r="B1344" s="4" t="s">
        <v>5</v>
      </c>
      <c r="C1344" s="4" t="s">
        <v>13</v>
      </c>
      <c r="D1344" s="4" t="s">
        <v>10</v>
      </c>
      <c r="E1344" s="4" t="s">
        <v>10</v>
      </c>
      <c r="F1344" s="4" t="s">
        <v>10</v>
      </c>
      <c r="G1344" s="4" t="s">
        <v>10</v>
      </c>
      <c r="H1344" s="4" t="s">
        <v>10</v>
      </c>
      <c r="I1344" s="4" t="s">
        <v>6</v>
      </c>
      <c r="J1344" s="4" t="s">
        <v>23</v>
      </c>
      <c r="K1344" s="4" t="s">
        <v>23</v>
      </c>
      <c r="L1344" s="4" t="s">
        <v>23</v>
      </c>
      <c r="M1344" s="4" t="s">
        <v>9</v>
      </c>
      <c r="N1344" s="4" t="s">
        <v>9</v>
      </c>
      <c r="O1344" s="4" t="s">
        <v>23</v>
      </c>
      <c r="P1344" s="4" t="s">
        <v>23</v>
      </c>
      <c r="Q1344" s="4" t="s">
        <v>23</v>
      </c>
      <c r="R1344" s="4" t="s">
        <v>23</v>
      </c>
      <c r="S1344" s="4" t="s">
        <v>13</v>
      </c>
    </row>
    <row r="1345" spans="1:19">
      <c r="A1345" t="n">
        <v>10605</v>
      </c>
      <c r="B1345" s="48" t="n">
        <v>39</v>
      </c>
      <c r="C1345" s="7" t="n">
        <v>12</v>
      </c>
      <c r="D1345" s="7" t="n">
        <v>65533</v>
      </c>
      <c r="E1345" s="7" t="n">
        <v>211</v>
      </c>
      <c r="F1345" s="7" t="n">
        <v>0</v>
      </c>
      <c r="G1345" s="7" t="n">
        <v>3</v>
      </c>
      <c r="H1345" s="7" t="n">
        <v>3</v>
      </c>
      <c r="I1345" s="7" t="s">
        <v>145</v>
      </c>
      <c r="J1345" s="7" t="n">
        <v>0</v>
      </c>
      <c r="K1345" s="7" t="n">
        <v>0</v>
      </c>
      <c r="L1345" s="7" t="n">
        <v>0</v>
      </c>
      <c r="M1345" s="7" t="n">
        <v>0</v>
      </c>
      <c r="N1345" s="7" t="n">
        <v>0</v>
      </c>
      <c r="O1345" s="7" t="n">
        <v>0</v>
      </c>
      <c r="P1345" s="7" t="n">
        <v>1</v>
      </c>
      <c r="Q1345" s="7" t="n">
        <v>1</v>
      </c>
      <c r="R1345" s="7" t="n">
        <v>1</v>
      </c>
      <c r="S1345" s="7" t="n">
        <v>109</v>
      </c>
    </row>
    <row r="1346" spans="1:19">
      <c r="A1346" t="s">
        <v>4</v>
      </c>
      <c r="B1346" s="4" t="s">
        <v>5</v>
      </c>
      <c r="C1346" s="4" t="s">
        <v>13</v>
      </c>
      <c r="D1346" s="4" t="s">
        <v>10</v>
      </c>
      <c r="E1346" s="4" t="s">
        <v>23</v>
      </c>
      <c r="F1346" s="4" t="s">
        <v>10</v>
      </c>
      <c r="G1346" s="4" t="s">
        <v>9</v>
      </c>
      <c r="H1346" s="4" t="s">
        <v>9</v>
      </c>
      <c r="I1346" s="4" t="s">
        <v>10</v>
      </c>
      <c r="J1346" s="4" t="s">
        <v>10</v>
      </c>
      <c r="K1346" s="4" t="s">
        <v>9</v>
      </c>
      <c r="L1346" s="4" t="s">
        <v>9</v>
      </c>
      <c r="M1346" s="4" t="s">
        <v>9</v>
      </c>
      <c r="N1346" s="4" t="s">
        <v>9</v>
      </c>
      <c r="O1346" s="4" t="s">
        <v>6</v>
      </c>
    </row>
    <row r="1347" spans="1:19">
      <c r="A1347" t="n">
        <v>10680</v>
      </c>
      <c r="B1347" s="10" t="n">
        <v>50</v>
      </c>
      <c r="C1347" s="7" t="n">
        <v>0</v>
      </c>
      <c r="D1347" s="7" t="n">
        <v>4029</v>
      </c>
      <c r="E1347" s="7" t="n">
        <v>1</v>
      </c>
      <c r="F1347" s="7" t="n">
        <v>0</v>
      </c>
      <c r="G1347" s="7" t="n">
        <v>0</v>
      </c>
      <c r="H1347" s="7" t="n">
        <v>-1082130432</v>
      </c>
      <c r="I1347" s="7" t="n">
        <v>0</v>
      </c>
      <c r="J1347" s="7" t="n">
        <v>65533</v>
      </c>
      <c r="K1347" s="7" t="n">
        <v>0</v>
      </c>
      <c r="L1347" s="7" t="n">
        <v>0</v>
      </c>
      <c r="M1347" s="7" t="n">
        <v>0</v>
      </c>
      <c r="N1347" s="7" t="n">
        <v>0</v>
      </c>
      <c r="O1347" s="7" t="s">
        <v>19</v>
      </c>
    </row>
    <row r="1348" spans="1:19">
      <c r="A1348" t="s">
        <v>4</v>
      </c>
      <c r="B1348" s="4" t="s">
        <v>5</v>
      </c>
      <c r="C1348" s="4" t="s">
        <v>13</v>
      </c>
      <c r="D1348" s="4" t="s">
        <v>10</v>
      </c>
      <c r="E1348" s="4" t="s">
        <v>23</v>
      </c>
      <c r="F1348" s="4" t="s">
        <v>10</v>
      </c>
      <c r="G1348" s="4" t="s">
        <v>9</v>
      </c>
      <c r="H1348" s="4" t="s">
        <v>9</v>
      </c>
      <c r="I1348" s="4" t="s">
        <v>10</v>
      </c>
      <c r="J1348" s="4" t="s">
        <v>10</v>
      </c>
      <c r="K1348" s="4" t="s">
        <v>9</v>
      </c>
      <c r="L1348" s="4" t="s">
        <v>9</v>
      </c>
      <c r="M1348" s="4" t="s">
        <v>9</v>
      </c>
      <c r="N1348" s="4" t="s">
        <v>9</v>
      </c>
      <c r="O1348" s="4" t="s">
        <v>6</v>
      </c>
    </row>
    <row r="1349" spans="1:19">
      <c r="A1349" t="n">
        <v>10719</v>
      </c>
      <c r="B1349" s="10" t="n">
        <v>50</v>
      </c>
      <c r="C1349" s="7" t="n">
        <v>0</v>
      </c>
      <c r="D1349" s="7" t="n">
        <v>4217</v>
      </c>
      <c r="E1349" s="7" t="n">
        <v>1</v>
      </c>
      <c r="F1349" s="7" t="n">
        <v>30</v>
      </c>
      <c r="G1349" s="7" t="n">
        <v>0</v>
      </c>
      <c r="H1349" s="7" t="n">
        <v>-1073741824</v>
      </c>
      <c r="I1349" s="7" t="n">
        <v>0</v>
      </c>
      <c r="J1349" s="7" t="n">
        <v>65533</v>
      </c>
      <c r="K1349" s="7" t="n">
        <v>0</v>
      </c>
      <c r="L1349" s="7" t="n">
        <v>0</v>
      </c>
      <c r="M1349" s="7" t="n">
        <v>0</v>
      </c>
      <c r="N1349" s="7" t="n">
        <v>0</v>
      </c>
      <c r="O1349" s="7" t="s">
        <v>19</v>
      </c>
    </row>
    <row r="1350" spans="1:19">
      <c r="A1350" t="s">
        <v>4</v>
      </c>
      <c r="B1350" s="4" t="s">
        <v>5</v>
      </c>
      <c r="C1350" s="4" t="s">
        <v>10</v>
      </c>
    </row>
    <row r="1351" spans="1:19">
      <c r="A1351" t="n">
        <v>10758</v>
      </c>
      <c r="B1351" s="25" t="n">
        <v>16</v>
      </c>
      <c r="C1351" s="7" t="n">
        <v>1100</v>
      </c>
    </row>
    <row r="1352" spans="1:19">
      <c r="A1352" t="s">
        <v>4</v>
      </c>
      <c r="B1352" s="4" t="s">
        <v>5</v>
      </c>
      <c r="C1352" s="4" t="s">
        <v>10</v>
      </c>
      <c r="D1352" s="4" t="s">
        <v>6</v>
      </c>
      <c r="E1352" s="4" t="s">
        <v>13</v>
      </c>
      <c r="F1352" s="4" t="s">
        <v>13</v>
      </c>
      <c r="G1352" s="4" t="s">
        <v>13</v>
      </c>
      <c r="H1352" s="4" t="s">
        <v>13</v>
      </c>
      <c r="I1352" s="4" t="s">
        <v>13</v>
      </c>
      <c r="J1352" s="4" t="s">
        <v>23</v>
      </c>
      <c r="K1352" s="4" t="s">
        <v>23</v>
      </c>
      <c r="L1352" s="4" t="s">
        <v>23</v>
      </c>
      <c r="M1352" s="4" t="s">
        <v>23</v>
      </c>
      <c r="N1352" s="4" t="s">
        <v>13</v>
      </c>
    </row>
    <row r="1353" spans="1:19">
      <c r="A1353" t="n">
        <v>10761</v>
      </c>
      <c r="B1353" s="61" t="n">
        <v>34</v>
      </c>
      <c r="C1353" s="7" t="n">
        <v>3</v>
      </c>
      <c r="D1353" s="7" t="s">
        <v>144</v>
      </c>
      <c r="E1353" s="7" t="n">
        <v>1</v>
      </c>
      <c r="F1353" s="7" t="n">
        <v>1</v>
      </c>
      <c r="G1353" s="7" t="n">
        <v>0</v>
      </c>
      <c r="H1353" s="7" t="n">
        <v>0</v>
      </c>
      <c r="I1353" s="7" t="n">
        <v>0</v>
      </c>
      <c r="J1353" s="7" t="n">
        <v>0.200000002980232</v>
      </c>
      <c r="K1353" s="7" t="n">
        <v>130.800003051758</v>
      </c>
      <c r="L1353" s="7" t="n">
        <v>131.866668701172</v>
      </c>
      <c r="M1353" s="7" t="n">
        <v>-1</v>
      </c>
      <c r="N1353" s="7" t="n">
        <v>0</v>
      </c>
    </row>
    <row r="1354" spans="1:19">
      <c r="A1354" t="s">
        <v>4</v>
      </c>
      <c r="B1354" s="4" t="s">
        <v>5</v>
      </c>
      <c r="C1354" s="4" t="s">
        <v>10</v>
      </c>
    </row>
    <row r="1355" spans="1:19">
      <c r="A1355" t="n">
        <v>10803</v>
      </c>
      <c r="B1355" s="25" t="n">
        <v>16</v>
      </c>
      <c r="C1355" s="7" t="n">
        <v>2000</v>
      </c>
    </row>
    <row r="1356" spans="1:19">
      <c r="A1356" t="s">
        <v>4</v>
      </c>
      <c r="B1356" s="4" t="s">
        <v>5</v>
      </c>
      <c r="C1356" s="4" t="s">
        <v>10</v>
      </c>
      <c r="D1356" s="4" t="s">
        <v>6</v>
      </c>
      <c r="E1356" s="4" t="s">
        <v>13</v>
      </c>
      <c r="F1356" s="4" t="s">
        <v>13</v>
      </c>
      <c r="G1356" s="4" t="s">
        <v>13</v>
      </c>
      <c r="H1356" s="4" t="s">
        <v>13</v>
      </c>
      <c r="I1356" s="4" t="s">
        <v>13</v>
      </c>
      <c r="J1356" s="4" t="s">
        <v>23</v>
      </c>
      <c r="K1356" s="4" t="s">
        <v>23</v>
      </c>
      <c r="L1356" s="4" t="s">
        <v>23</v>
      </c>
      <c r="M1356" s="4" t="s">
        <v>23</v>
      </c>
      <c r="N1356" s="4" t="s">
        <v>13</v>
      </c>
    </row>
    <row r="1357" spans="1:19">
      <c r="A1357" t="n">
        <v>10806</v>
      </c>
      <c r="B1357" s="61" t="n">
        <v>34</v>
      </c>
      <c r="C1357" s="7" t="n">
        <v>3</v>
      </c>
      <c r="D1357" s="7" t="s">
        <v>144</v>
      </c>
      <c r="E1357" s="7" t="n">
        <v>0</v>
      </c>
      <c r="F1357" s="7" t="n">
        <v>1</v>
      </c>
      <c r="G1357" s="7" t="n">
        <v>0</v>
      </c>
      <c r="H1357" s="7" t="n">
        <v>0</v>
      </c>
      <c r="I1357" s="7" t="n">
        <v>0</v>
      </c>
      <c r="J1357" s="7" t="n">
        <v>0.200000002980232</v>
      </c>
      <c r="K1357" s="7" t="n">
        <v>131.899993896484</v>
      </c>
      <c r="L1357" s="7" t="n">
        <v>133.33332824707</v>
      </c>
      <c r="M1357" s="7" t="n">
        <v>-1</v>
      </c>
      <c r="N1357" s="7" t="n">
        <v>0</v>
      </c>
    </row>
    <row r="1358" spans="1:19">
      <c r="A1358" t="s">
        <v>4</v>
      </c>
      <c r="B1358" s="4" t="s">
        <v>5</v>
      </c>
      <c r="C1358" s="4" t="s">
        <v>10</v>
      </c>
      <c r="D1358" s="4" t="s">
        <v>9</v>
      </c>
    </row>
    <row r="1359" spans="1:19">
      <c r="A1359" t="n">
        <v>10848</v>
      </c>
      <c r="B1359" s="63" t="n">
        <v>98</v>
      </c>
      <c r="C1359" s="7" t="n">
        <v>3</v>
      </c>
      <c r="D1359" s="7" t="n">
        <v>1067030938</v>
      </c>
    </row>
    <row r="1360" spans="1:19">
      <c r="A1360" t="s">
        <v>4</v>
      </c>
      <c r="B1360" s="4" t="s">
        <v>5</v>
      </c>
      <c r="C1360" s="4" t="s">
        <v>10</v>
      </c>
    </row>
    <row r="1361" spans="1:19">
      <c r="A1361" t="n">
        <v>10855</v>
      </c>
      <c r="B1361" s="25" t="n">
        <v>16</v>
      </c>
      <c r="C1361" s="7" t="n">
        <v>466</v>
      </c>
    </row>
    <row r="1362" spans="1:19">
      <c r="A1362" t="s">
        <v>4</v>
      </c>
      <c r="B1362" s="4" t="s">
        <v>5</v>
      </c>
      <c r="C1362" s="4" t="s">
        <v>13</v>
      </c>
      <c r="D1362" s="4" t="s">
        <v>23</v>
      </c>
      <c r="E1362" s="4" t="s">
        <v>23</v>
      </c>
      <c r="F1362" s="4" t="s">
        <v>23</v>
      </c>
    </row>
    <row r="1363" spans="1:19">
      <c r="A1363" t="n">
        <v>10858</v>
      </c>
      <c r="B1363" s="55" t="n">
        <v>45</v>
      </c>
      <c r="C1363" s="7" t="n">
        <v>9</v>
      </c>
      <c r="D1363" s="7" t="n">
        <v>0.100000001490116</v>
      </c>
      <c r="E1363" s="7" t="n">
        <v>0.0199999995529652</v>
      </c>
      <c r="F1363" s="7" t="n">
        <v>0.400000005960464</v>
      </c>
    </row>
    <row r="1364" spans="1:19">
      <c r="A1364" t="s">
        <v>4</v>
      </c>
      <c r="B1364" s="4" t="s">
        <v>5</v>
      </c>
      <c r="C1364" s="4" t="s">
        <v>13</v>
      </c>
      <c r="D1364" s="4" t="s">
        <v>10</v>
      </c>
      <c r="E1364" s="4" t="s">
        <v>23</v>
      </c>
      <c r="F1364" s="4" t="s">
        <v>10</v>
      </c>
      <c r="G1364" s="4" t="s">
        <v>9</v>
      </c>
      <c r="H1364" s="4" t="s">
        <v>9</v>
      </c>
      <c r="I1364" s="4" t="s">
        <v>10</v>
      </c>
      <c r="J1364" s="4" t="s">
        <v>10</v>
      </c>
      <c r="K1364" s="4" t="s">
        <v>9</v>
      </c>
      <c r="L1364" s="4" t="s">
        <v>9</v>
      </c>
      <c r="M1364" s="4" t="s">
        <v>9</v>
      </c>
      <c r="N1364" s="4" t="s">
        <v>9</v>
      </c>
      <c r="O1364" s="4" t="s">
        <v>6</v>
      </c>
    </row>
    <row r="1365" spans="1:19">
      <c r="A1365" t="n">
        <v>10872</v>
      </c>
      <c r="B1365" s="10" t="n">
        <v>50</v>
      </c>
      <c r="C1365" s="7" t="n">
        <v>0</v>
      </c>
      <c r="D1365" s="7" t="n">
        <v>4015</v>
      </c>
      <c r="E1365" s="7" t="n">
        <v>1</v>
      </c>
      <c r="F1365" s="7" t="n">
        <v>0</v>
      </c>
      <c r="G1365" s="7" t="n">
        <v>0</v>
      </c>
      <c r="H1365" s="7" t="n">
        <v>1077936128</v>
      </c>
      <c r="I1365" s="7" t="n">
        <v>0</v>
      </c>
      <c r="J1365" s="7" t="n">
        <v>65533</v>
      </c>
      <c r="K1365" s="7" t="n">
        <v>0</v>
      </c>
      <c r="L1365" s="7" t="n">
        <v>0</v>
      </c>
      <c r="M1365" s="7" t="n">
        <v>0</v>
      </c>
      <c r="N1365" s="7" t="n">
        <v>0</v>
      </c>
      <c r="O1365" s="7" t="s">
        <v>19</v>
      </c>
    </row>
    <row r="1366" spans="1:19">
      <c r="A1366" t="s">
        <v>4</v>
      </c>
      <c r="B1366" s="4" t="s">
        <v>5</v>
      </c>
      <c r="C1366" s="4" t="s">
        <v>13</v>
      </c>
      <c r="D1366" s="4" t="s">
        <v>10</v>
      </c>
      <c r="E1366" s="4" t="s">
        <v>10</v>
      </c>
      <c r="F1366" s="4" t="s">
        <v>9</v>
      </c>
    </row>
    <row r="1367" spans="1:19">
      <c r="A1367" t="n">
        <v>10911</v>
      </c>
      <c r="B1367" s="59" t="n">
        <v>84</v>
      </c>
      <c r="C1367" s="7" t="n">
        <v>0</v>
      </c>
      <c r="D1367" s="7" t="n">
        <v>2</v>
      </c>
      <c r="E1367" s="7" t="n">
        <v>100</v>
      </c>
      <c r="F1367" s="7" t="n">
        <v>1058642330</v>
      </c>
    </row>
    <row r="1368" spans="1:19">
      <c r="A1368" t="s">
        <v>4</v>
      </c>
      <c r="B1368" s="4" t="s">
        <v>5</v>
      </c>
      <c r="C1368" s="4" t="s">
        <v>13</v>
      </c>
      <c r="D1368" s="4" t="s">
        <v>10</v>
      </c>
      <c r="E1368" s="4" t="s">
        <v>6</v>
      </c>
      <c r="F1368" s="4" t="s">
        <v>6</v>
      </c>
      <c r="G1368" s="4" t="s">
        <v>6</v>
      </c>
      <c r="H1368" s="4" t="s">
        <v>6</v>
      </c>
    </row>
    <row r="1369" spans="1:19">
      <c r="A1369" t="n">
        <v>10921</v>
      </c>
      <c r="B1369" s="39" t="n">
        <v>51</v>
      </c>
      <c r="C1369" s="7" t="n">
        <v>3</v>
      </c>
      <c r="D1369" s="7" t="n">
        <v>3</v>
      </c>
      <c r="E1369" s="7" t="s">
        <v>125</v>
      </c>
      <c r="F1369" s="7" t="s">
        <v>122</v>
      </c>
      <c r="G1369" s="7" t="s">
        <v>123</v>
      </c>
      <c r="H1369" s="7" t="s">
        <v>124</v>
      </c>
    </row>
    <row r="1370" spans="1:19">
      <c r="A1370" t="s">
        <v>4</v>
      </c>
      <c r="B1370" s="4" t="s">
        <v>5</v>
      </c>
      <c r="C1370" s="4" t="s">
        <v>13</v>
      </c>
    </row>
    <row r="1371" spans="1:19">
      <c r="A1371" t="n">
        <v>10934</v>
      </c>
      <c r="B1371" s="55" t="n">
        <v>45</v>
      </c>
      <c r="C1371" s="7" t="n">
        <v>0</v>
      </c>
    </row>
    <row r="1372" spans="1:19">
      <c r="A1372" t="s">
        <v>4</v>
      </c>
      <c r="B1372" s="4" t="s">
        <v>5</v>
      </c>
      <c r="C1372" s="4" t="s">
        <v>13</v>
      </c>
      <c r="D1372" s="4" t="s">
        <v>13</v>
      </c>
      <c r="E1372" s="4" t="s">
        <v>23</v>
      </c>
      <c r="F1372" s="4" t="s">
        <v>23</v>
      </c>
      <c r="G1372" s="4" t="s">
        <v>23</v>
      </c>
      <c r="H1372" s="4" t="s">
        <v>10</v>
      </c>
    </row>
    <row r="1373" spans="1:19">
      <c r="A1373" t="n">
        <v>10936</v>
      </c>
      <c r="B1373" s="55" t="n">
        <v>45</v>
      </c>
      <c r="C1373" s="7" t="n">
        <v>2</v>
      </c>
      <c r="D1373" s="7" t="n">
        <v>3</v>
      </c>
      <c r="E1373" s="7" t="n">
        <v>8.55000019073486</v>
      </c>
      <c r="F1373" s="7" t="n">
        <v>1.08000004291534</v>
      </c>
      <c r="G1373" s="7" t="n">
        <v>-11.0200004577637</v>
      </c>
      <c r="H1373" s="7" t="n">
        <v>300</v>
      </c>
    </row>
    <row r="1374" spans="1:19">
      <c r="A1374" t="s">
        <v>4</v>
      </c>
      <c r="B1374" s="4" t="s">
        <v>5</v>
      </c>
      <c r="C1374" s="4" t="s">
        <v>13</v>
      </c>
      <c r="D1374" s="4" t="s">
        <v>13</v>
      </c>
      <c r="E1374" s="4" t="s">
        <v>23</v>
      </c>
      <c r="F1374" s="4" t="s">
        <v>23</v>
      </c>
      <c r="G1374" s="4" t="s">
        <v>23</v>
      </c>
      <c r="H1374" s="4" t="s">
        <v>10</v>
      </c>
      <c r="I1374" s="4" t="s">
        <v>13</v>
      </c>
    </row>
    <row r="1375" spans="1:19">
      <c r="A1375" t="n">
        <v>10953</v>
      </c>
      <c r="B1375" s="55" t="n">
        <v>45</v>
      </c>
      <c r="C1375" s="7" t="n">
        <v>4</v>
      </c>
      <c r="D1375" s="7" t="n">
        <v>3</v>
      </c>
      <c r="E1375" s="7" t="n">
        <v>0.300000011920929</v>
      </c>
      <c r="F1375" s="7" t="n">
        <v>237.509994506836</v>
      </c>
      <c r="G1375" s="7" t="n">
        <v>10</v>
      </c>
      <c r="H1375" s="7" t="n">
        <v>300</v>
      </c>
      <c r="I1375" s="7" t="n">
        <v>1</v>
      </c>
    </row>
    <row r="1376" spans="1:19">
      <c r="A1376" t="s">
        <v>4</v>
      </c>
      <c r="B1376" s="4" t="s">
        <v>5</v>
      </c>
      <c r="C1376" s="4" t="s">
        <v>13</v>
      </c>
      <c r="D1376" s="4" t="s">
        <v>13</v>
      </c>
      <c r="E1376" s="4" t="s">
        <v>23</v>
      </c>
      <c r="F1376" s="4" t="s">
        <v>10</v>
      </c>
    </row>
    <row r="1377" spans="1:15">
      <c r="A1377" t="n">
        <v>10971</v>
      </c>
      <c r="B1377" s="55" t="n">
        <v>45</v>
      </c>
      <c r="C1377" s="7" t="n">
        <v>5</v>
      </c>
      <c r="D1377" s="7" t="n">
        <v>3</v>
      </c>
      <c r="E1377" s="7" t="n">
        <v>1.89999997615814</v>
      </c>
      <c r="F1377" s="7" t="n">
        <v>300</v>
      </c>
    </row>
    <row r="1378" spans="1:15">
      <c r="A1378" t="s">
        <v>4</v>
      </c>
      <c r="B1378" s="4" t="s">
        <v>5</v>
      </c>
      <c r="C1378" s="4" t="s">
        <v>13</v>
      </c>
      <c r="D1378" s="4" t="s">
        <v>13</v>
      </c>
      <c r="E1378" s="4" t="s">
        <v>23</v>
      </c>
      <c r="F1378" s="4" t="s">
        <v>10</v>
      </c>
    </row>
    <row r="1379" spans="1:15">
      <c r="A1379" t="n">
        <v>10980</v>
      </c>
      <c r="B1379" s="55" t="n">
        <v>45</v>
      </c>
      <c r="C1379" s="7" t="n">
        <v>11</v>
      </c>
      <c r="D1379" s="7" t="n">
        <v>3</v>
      </c>
      <c r="E1379" s="7" t="n">
        <v>49.4000015258789</v>
      </c>
      <c r="F1379" s="7" t="n">
        <v>300</v>
      </c>
    </row>
    <row r="1380" spans="1:15">
      <c r="A1380" t="s">
        <v>4</v>
      </c>
      <c r="B1380" s="4" t="s">
        <v>5</v>
      </c>
      <c r="C1380" s="4" t="s">
        <v>13</v>
      </c>
      <c r="D1380" s="4" t="s">
        <v>10</v>
      </c>
    </row>
    <row r="1381" spans="1:15">
      <c r="A1381" t="n">
        <v>10989</v>
      </c>
      <c r="B1381" s="55" t="n">
        <v>45</v>
      </c>
      <c r="C1381" s="7" t="n">
        <v>7</v>
      </c>
      <c r="D1381" s="7" t="n">
        <v>255</v>
      </c>
    </row>
    <row r="1382" spans="1:15">
      <c r="A1382" t="s">
        <v>4</v>
      </c>
      <c r="B1382" s="4" t="s">
        <v>5</v>
      </c>
      <c r="C1382" s="4" t="s">
        <v>13</v>
      </c>
      <c r="D1382" s="4" t="s">
        <v>13</v>
      </c>
      <c r="E1382" s="4" t="s">
        <v>23</v>
      </c>
      <c r="F1382" s="4" t="s">
        <v>23</v>
      </c>
      <c r="G1382" s="4" t="s">
        <v>23</v>
      </c>
      <c r="H1382" s="4" t="s">
        <v>10</v>
      </c>
    </row>
    <row r="1383" spans="1:15">
      <c r="A1383" t="n">
        <v>10993</v>
      </c>
      <c r="B1383" s="55" t="n">
        <v>45</v>
      </c>
      <c r="C1383" s="7" t="n">
        <v>2</v>
      </c>
      <c r="D1383" s="7" t="n">
        <v>3</v>
      </c>
      <c r="E1383" s="7" t="n">
        <v>8.55000019073486</v>
      </c>
      <c r="F1383" s="7" t="n">
        <v>1.08000004291534</v>
      </c>
      <c r="G1383" s="7" t="n">
        <v>-11.0200004577637</v>
      </c>
      <c r="H1383" s="7" t="n">
        <v>7000</v>
      </c>
    </row>
    <row r="1384" spans="1:15">
      <c r="A1384" t="s">
        <v>4</v>
      </c>
      <c r="B1384" s="4" t="s">
        <v>5</v>
      </c>
      <c r="C1384" s="4" t="s">
        <v>13</v>
      </c>
      <c r="D1384" s="4" t="s">
        <v>13</v>
      </c>
      <c r="E1384" s="4" t="s">
        <v>23</v>
      </c>
      <c r="F1384" s="4" t="s">
        <v>23</v>
      </c>
      <c r="G1384" s="4" t="s">
        <v>23</v>
      </c>
      <c r="H1384" s="4" t="s">
        <v>10</v>
      </c>
      <c r="I1384" s="4" t="s">
        <v>13</v>
      </c>
    </row>
    <row r="1385" spans="1:15">
      <c r="A1385" t="n">
        <v>11010</v>
      </c>
      <c r="B1385" s="55" t="n">
        <v>45</v>
      </c>
      <c r="C1385" s="7" t="n">
        <v>4</v>
      </c>
      <c r="D1385" s="7" t="n">
        <v>3</v>
      </c>
      <c r="E1385" s="7" t="n">
        <v>7.32999992370605</v>
      </c>
      <c r="F1385" s="7" t="n">
        <v>237.509994506836</v>
      </c>
      <c r="G1385" s="7" t="n">
        <v>10</v>
      </c>
      <c r="H1385" s="7" t="n">
        <v>7000</v>
      </c>
      <c r="I1385" s="7" t="n">
        <v>1</v>
      </c>
    </row>
    <row r="1386" spans="1:15">
      <c r="A1386" t="s">
        <v>4</v>
      </c>
      <c r="B1386" s="4" t="s">
        <v>5</v>
      </c>
      <c r="C1386" s="4" t="s">
        <v>13</v>
      </c>
      <c r="D1386" s="4" t="s">
        <v>13</v>
      </c>
      <c r="E1386" s="4" t="s">
        <v>23</v>
      </c>
      <c r="F1386" s="4" t="s">
        <v>10</v>
      </c>
    </row>
    <row r="1387" spans="1:15">
      <c r="A1387" t="n">
        <v>11028</v>
      </c>
      <c r="B1387" s="55" t="n">
        <v>45</v>
      </c>
      <c r="C1387" s="7" t="n">
        <v>5</v>
      </c>
      <c r="D1387" s="7" t="n">
        <v>3</v>
      </c>
      <c r="E1387" s="7" t="n">
        <v>1.60000002384186</v>
      </c>
      <c r="F1387" s="7" t="n">
        <v>7000</v>
      </c>
    </row>
    <row r="1388" spans="1:15">
      <c r="A1388" t="s">
        <v>4</v>
      </c>
      <c r="B1388" s="4" t="s">
        <v>5</v>
      </c>
      <c r="C1388" s="4" t="s">
        <v>13</v>
      </c>
      <c r="D1388" s="4" t="s">
        <v>13</v>
      </c>
      <c r="E1388" s="4" t="s">
        <v>23</v>
      </c>
      <c r="F1388" s="4" t="s">
        <v>10</v>
      </c>
    </row>
    <row r="1389" spans="1:15">
      <c r="A1389" t="n">
        <v>11037</v>
      </c>
      <c r="B1389" s="55" t="n">
        <v>45</v>
      </c>
      <c r="C1389" s="7" t="n">
        <v>11</v>
      </c>
      <c r="D1389" s="7" t="n">
        <v>3</v>
      </c>
      <c r="E1389" s="7" t="n">
        <v>49.4000015258789</v>
      </c>
      <c r="F1389" s="7" t="n">
        <v>7000</v>
      </c>
    </row>
    <row r="1390" spans="1:15">
      <c r="A1390" t="s">
        <v>4</v>
      </c>
      <c r="B1390" s="4" t="s">
        <v>5</v>
      </c>
      <c r="C1390" s="4" t="s">
        <v>10</v>
      </c>
    </row>
    <row r="1391" spans="1:15">
      <c r="A1391" t="n">
        <v>11046</v>
      </c>
      <c r="B1391" s="25" t="n">
        <v>16</v>
      </c>
      <c r="C1391" s="7" t="n">
        <v>50</v>
      </c>
    </row>
    <row r="1392" spans="1:15">
      <c r="A1392" t="s">
        <v>4</v>
      </c>
      <c r="B1392" s="4" t="s">
        <v>5</v>
      </c>
      <c r="C1392" s="4" t="s">
        <v>13</v>
      </c>
      <c r="D1392" s="4" t="s">
        <v>10</v>
      </c>
      <c r="E1392" s="4" t="s">
        <v>23</v>
      </c>
      <c r="F1392" s="4" t="s">
        <v>10</v>
      </c>
      <c r="G1392" s="4" t="s">
        <v>9</v>
      </c>
      <c r="H1392" s="4" t="s">
        <v>9</v>
      </c>
      <c r="I1392" s="4" t="s">
        <v>10</v>
      </c>
      <c r="J1392" s="4" t="s">
        <v>10</v>
      </c>
      <c r="K1392" s="4" t="s">
        <v>9</v>
      </c>
      <c r="L1392" s="4" t="s">
        <v>9</v>
      </c>
      <c r="M1392" s="4" t="s">
        <v>9</v>
      </c>
      <c r="N1392" s="4" t="s">
        <v>9</v>
      </c>
      <c r="O1392" s="4" t="s">
        <v>6</v>
      </c>
    </row>
    <row r="1393" spans="1:15">
      <c r="A1393" t="n">
        <v>11049</v>
      </c>
      <c r="B1393" s="10" t="n">
        <v>50</v>
      </c>
      <c r="C1393" s="7" t="n">
        <v>0</v>
      </c>
      <c r="D1393" s="7" t="n">
        <v>4124</v>
      </c>
      <c r="E1393" s="7" t="n">
        <v>1</v>
      </c>
      <c r="F1393" s="7" t="n">
        <v>0</v>
      </c>
      <c r="G1393" s="7" t="n">
        <v>0</v>
      </c>
      <c r="H1393" s="7" t="n">
        <v>0</v>
      </c>
      <c r="I1393" s="7" t="n">
        <v>0</v>
      </c>
      <c r="J1393" s="7" t="n">
        <v>65533</v>
      </c>
      <c r="K1393" s="7" t="n">
        <v>0</v>
      </c>
      <c r="L1393" s="7" t="n">
        <v>0</v>
      </c>
      <c r="M1393" s="7" t="n">
        <v>0</v>
      </c>
      <c r="N1393" s="7" t="n">
        <v>0</v>
      </c>
      <c r="O1393" s="7" t="s">
        <v>19</v>
      </c>
    </row>
    <row r="1394" spans="1:15">
      <c r="A1394" t="s">
        <v>4</v>
      </c>
      <c r="B1394" s="4" t="s">
        <v>5</v>
      </c>
      <c r="C1394" s="4" t="s">
        <v>10</v>
      </c>
    </row>
    <row r="1395" spans="1:15">
      <c r="A1395" t="n">
        <v>11088</v>
      </c>
      <c r="B1395" s="25" t="n">
        <v>16</v>
      </c>
      <c r="C1395" s="7" t="n">
        <v>150</v>
      </c>
    </row>
    <row r="1396" spans="1:15">
      <c r="A1396" t="s">
        <v>4</v>
      </c>
      <c r="B1396" s="4" t="s">
        <v>5</v>
      </c>
      <c r="C1396" s="4" t="s">
        <v>10</v>
      </c>
      <c r="D1396" s="4" t="s">
        <v>9</v>
      </c>
    </row>
    <row r="1397" spans="1:15">
      <c r="A1397" t="n">
        <v>11091</v>
      </c>
      <c r="B1397" s="63" t="n">
        <v>98</v>
      </c>
      <c r="C1397" s="7" t="n">
        <v>3</v>
      </c>
      <c r="D1397" s="7" t="n">
        <v>1065353216</v>
      </c>
    </row>
    <row r="1398" spans="1:15">
      <c r="A1398" t="s">
        <v>4</v>
      </c>
      <c r="B1398" s="4" t="s">
        <v>5</v>
      </c>
      <c r="C1398" s="4" t="s">
        <v>13</v>
      </c>
      <c r="D1398" s="4" t="s">
        <v>10</v>
      </c>
      <c r="E1398" s="4" t="s">
        <v>10</v>
      </c>
      <c r="F1398" s="4" t="s">
        <v>9</v>
      </c>
    </row>
    <row r="1399" spans="1:15">
      <c r="A1399" t="n">
        <v>11098</v>
      </c>
      <c r="B1399" s="59" t="n">
        <v>84</v>
      </c>
      <c r="C1399" s="7" t="n">
        <v>1</v>
      </c>
      <c r="D1399" s="7" t="n">
        <v>0</v>
      </c>
      <c r="E1399" s="7" t="n">
        <v>500</v>
      </c>
      <c r="F1399" s="7" t="n">
        <v>0</v>
      </c>
    </row>
    <row r="1400" spans="1:15">
      <c r="A1400" t="s">
        <v>4</v>
      </c>
      <c r="B1400" s="4" t="s">
        <v>5</v>
      </c>
      <c r="C1400" s="4" t="s">
        <v>10</v>
      </c>
    </row>
    <row r="1401" spans="1:15">
      <c r="A1401" t="n">
        <v>11108</v>
      </c>
      <c r="B1401" s="25" t="n">
        <v>16</v>
      </c>
      <c r="C1401" s="7" t="n">
        <v>1000</v>
      </c>
    </row>
    <row r="1402" spans="1:15">
      <c r="A1402" t="s">
        <v>4</v>
      </c>
      <c r="B1402" s="4" t="s">
        <v>5</v>
      </c>
      <c r="C1402" s="4" t="s">
        <v>13</v>
      </c>
      <c r="D1402" s="4" t="s">
        <v>23</v>
      </c>
      <c r="E1402" s="4" t="s">
        <v>23</v>
      </c>
      <c r="F1402" s="4" t="s">
        <v>23</v>
      </c>
    </row>
    <row r="1403" spans="1:15">
      <c r="A1403" t="n">
        <v>11111</v>
      </c>
      <c r="B1403" s="55" t="n">
        <v>45</v>
      </c>
      <c r="C1403" s="7" t="n">
        <v>9</v>
      </c>
      <c r="D1403" s="7" t="n">
        <v>0.0199999995529652</v>
      </c>
      <c r="E1403" s="7" t="n">
        <v>0.0199999995529652</v>
      </c>
      <c r="F1403" s="7" t="n">
        <v>0.5</v>
      </c>
    </row>
    <row r="1404" spans="1:15">
      <c r="A1404" t="s">
        <v>4</v>
      </c>
      <c r="B1404" s="4" t="s">
        <v>5</v>
      </c>
      <c r="C1404" s="4" t="s">
        <v>13</v>
      </c>
      <c r="D1404" s="4" t="s">
        <v>10</v>
      </c>
      <c r="E1404" s="4" t="s">
        <v>6</v>
      </c>
    </row>
    <row r="1405" spans="1:15">
      <c r="A1405" t="n">
        <v>11125</v>
      </c>
      <c r="B1405" s="39" t="n">
        <v>51</v>
      </c>
      <c r="C1405" s="7" t="n">
        <v>4</v>
      </c>
      <c r="D1405" s="7" t="n">
        <v>3</v>
      </c>
      <c r="E1405" s="7" t="s">
        <v>146</v>
      </c>
    </row>
    <row r="1406" spans="1:15">
      <c r="A1406" t="s">
        <v>4</v>
      </c>
      <c r="B1406" s="4" t="s">
        <v>5</v>
      </c>
      <c r="C1406" s="4" t="s">
        <v>10</v>
      </c>
    </row>
    <row r="1407" spans="1:15">
      <c r="A1407" t="n">
        <v>11139</v>
      </c>
      <c r="B1407" s="25" t="n">
        <v>16</v>
      </c>
      <c r="C1407" s="7" t="n">
        <v>0</v>
      </c>
    </row>
    <row r="1408" spans="1:15">
      <c r="A1408" t="s">
        <v>4</v>
      </c>
      <c r="B1408" s="4" t="s">
        <v>5</v>
      </c>
      <c r="C1408" s="4" t="s">
        <v>10</v>
      </c>
      <c r="D1408" s="4" t="s">
        <v>13</v>
      </c>
      <c r="E1408" s="4" t="s">
        <v>9</v>
      </c>
      <c r="F1408" s="4" t="s">
        <v>52</v>
      </c>
      <c r="G1408" s="4" t="s">
        <v>13</v>
      </c>
      <c r="H1408" s="4" t="s">
        <v>13</v>
      </c>
      <c r="I1408" s="4" t="s">
        <v>13</v>
      </c>
    </row>
    <row r="1409" spans="1:15">
      <c r="A1409" t="n">
        <v>11142</v>
      </c>
      <c r="B1409" s="40" t="n">
        <v>26</v>
      </c>
      <c r="C1409" s="7" t="n">
        <v>3</v>
      </c>
      <c r="D1409" s="7" t="n">
        <v>17</v>
      </c>
      <c r="E1409" s="7" t="n">
        <v>2303</v>
      </c>
      <c r="F1409" s="7" t="s">
        <v>147</v>
      </c>
      <c r="G1409" s="7" t="n">
        <v>8</v>
      </c>
      <c r="H1409" s="7" t="n">
        <v>2</v>
      </c>
      <c r="I1409" s="7" t="n">
        <v>0</v>
      </c>
    </row>
    <row r="1410" spans="1:15">
      <c r="A1410" t="s">
        <v>4</v>
      </c>
      <c r="B1410" s="4" t="s">
        <v>5</v>
      </c>
      <c r="C1410" s="4" t="s">
        <v>10</v>
      </c>
    </row>
    <row r="1411" spans="1:15">
      <c r="A1411" t="n">
        <v>11163</v>
      </c>
      <c r="B1411" s="25" t="n">
        <v>16</v>
      </c>
      <c r="C1411" s="7" t="n">
        <v>1</v>
      </c>
    </row>
    <row r="1412" spans="1:15">
      <c r="A1412" t="s">
        <v>4</v>
      </c>
      <c r="B1412" s="4" t="s">
        <v>5</v>
      </c>
      <c r="C1412" s="4" t="s">
        <v>10</v>
      </c>
    </row>
    <row r="1413" spans="1:15">
      <c r="A1413" t="n">
        <v>11166</v>
      </c>
      <c r="B1413" s="25" t="n">
        <v>16</v>
      </c>
      <c r="C1413" s="7" t="n">
        <v>2303</v>
      </c>
    </row>
    <row r="1414" spans="1:15">
      <c r="A1414" t="s">
        <v>4</v>
      </c>
      <c r="B1414" s="4" t="s">
        <v>5</v>
      </c>
      <c r="C1414" s="4" t="s">
        <v>10</v>
      </c>
      <c r="D1414" s="4" t="s">
        <v>13</v>
      </c>
    </row>
    <row r="1415" spans="1:15">
      <c r="A1415" t="n">
        <v>11169</v>
      </c>
      <c r="B1415" s="41" t="n">
        <v>89</v>
      </c>
      <c r="C1415" s="7" t="n">
        <v>65533</v>
      </c>
      <c r="D1415" s="7" t="n">
        <v>0</v>
      </c>
    </row>
    <row r="1416" spans="1:15">
      <c r="A1416" t="s">
        <v>4</v>
      </c>
      <c r="B1416" s="4" t="s">
        <v>5</v>
      </c>
      <c r="C1416" s="4" t="s">
        <v>10</v>
      </c>
      <c r="D1416" s="4" t="s">
        <v>13</v>
      </c>
    </row>
    <row r="1417" spans="1:15">
      <c r="A1417" t="n">
        <v>11173</v>
      </c>
      <c r="B1417" s="41" t="n">
        <v>89</v>
      </c>
      <c r="C1417" s="7" t="n">
        <v>65533</v>
      </c>
      <c r="D1417" s="7" t="n">
        <v>1</v>
      </c>
    </row>
    <row r="1418" spans="1:15">
      <c r="A1418" t="s">
        <v>4</v>
      </c>
      <c r="B1418" s="4" t="s">
        <v>5</v>
      </c>
      <c r="C1418" s="4" t="s">
        <v>13</v>
      </c>
      <c r="D1418" s="4" t="s">
        <v>10</v>
      </c>
      <c r="E1418" s="4" t="s">
        <v>23</v>
      </c>
    </row>
    <row r="1419" spans="1:15">
      <c r="A1419" t="n">
        <v>11177</v>
      </c>
      <c r="B1419" s="28" t="n">
        <v>58</v>
      </c>
      <c r="C1419" s="7" t="n">
        <v>101</v>
      </c>
      <c r="D1419" s="7" t="n">
        <v>200</v>
      </c>
      <c r="E1419" s="7" t="n">
        <v>1</v>
      </c>
    </row>
    <row r="1420" spans="1:15">
      <c r="A1420" t="s">
        <v>4</v>
      </c>
      <c r="B1420" s="4" t="s">
        <v>5</v>
      </c>
      <c r="C1420" s="4" t="s">
        <v>13</v>
      </c>
      <c r="D1420" s="4" t="s">
        <v>10</v>
      </c>
    </row>
    <row r="1421" spans="1:15">
      <c r="A1421" t="n">
        <v>11185</v>
      </c>
      <c r="B1421" s="28" t="n">
        <v>58</v>
      </c>
      <c r="C1421" s="7" t="n">
        <v>254</v>
      </c>
      <c r="D1421" s="7" t="n">
        <v>0</v>
      </c>
    </row>
    <row r="1422" spans="1:15">
      <c r="A1422" t="s">
        <v>4</v>
      </c>
      <c r="B1422" s="4" t="s">
        <v>5</v>
      </c>
      <c r="C1422" s="4" t="s">
        <v>13</v>
      </c>
    </row>
    <row r="1423" spans="1:15">
      <c r="A1423" t="n">
        <v>11189</v>
      </c>
      <c r="B1423" s="55" t="n">
        <v>45</v>
      </c>
      <c r="C1423" s="7" t="n">
        <v>0</v>
      </c>
    </row>
    <row r="1424" spans="1:15">
      <c r="A1424" t="s">
        <v>4</v>
      </c>
      <c r="B1424" s="4" t="s">
        <v>5</v>
      </c>
      <c r="C1424" s="4" t="s">
        <v>13</v>
      </c>
      <c r="D1424" s="4" t="s">
        <v>13</v>
      </c>
      <c r="E1424" s="4" t="s">
        <v>23</v>
      </c>
      <c r="F1424" s="4" t="s">
        <v>23</v>
      </c>
      <c r="G1424" s="4" t="s">
        <v>23</v>
      </c>
      <c r="H1424" s="4" t="s">
        <v>10</v>
      </c>
    </row>
    <row r="1425" spans="1:9">
      <c r="A1425" t="n">
        <v>11191</v>
      </c>
      <c r="B1425" s="55" t="n">
        <v>45</v>
      </c>
      <c r="C1425" s="7" t="n">
        <v>2</v>
      </c>
      <c r="D1425" s="7" t="n">
        <v>3</v>
      </c>
      <c r="E1425" s="7" t="n">
        <v>8.72000026702881</v>
      </c>
      <c r="F1425" s="7" t="n">
        <v>0.939999997615814</v>
      </c>
      <c r="G1425" s="7" t="n">
        <v>-11.2200002670288</v>
      </c>
      <c r="H1425" s="7" t="n">
        <v>0</v>
      </c>
    </row>
    <row r="1426" spans="1:9">
      <c r="A1426" t="s">
        <v>4</v>
      </c>
      <c r="B1426" s="4" t="s">
        <v>5</v>
      </c>
      <c r="C1426" s="4" t="s">
        <v>13</v>
      </c>
      <c r="D1426" s="4" t="s">
        <v>13</v>
      </c>
      <c r="E1426" s="4" t="s">
        <v>23</v>
      </c>
      <c r="F1426" s="4" t="s">
        <v>23</v>
      </c>
      <c r="G1426" s="4" t="s">
        <v>23</v>
      </c>
      <c r="H1426" s="4" t="s">
        <v>10</v>
      </c>
      <c r="I1426" s="4" t="s">
        <v>13</v>
      </c>
    </row>
    <row r="1427" spans="1:9">
      <c r="A1427" t="n">
        <v>11208</v>
      </c>
      <c r="B1427" s="55" t="n">
        <v>45</v>
      </c>
      <c r="C1427" s="7" t="n">
        <v>4</v>
      </c>
      <c r="D1427" s="7" t="n">
        <v>3</v>
      </c>
      <c r="E1427" s="7" t="n">
        <v>22.4899997711182</v>
      </c>
      <c r="F1427" s="7" t="n">
        <v>196.940002441406</v>
      </c>
      <c r="G1427" s="7" t="n">
        <v>10</v>
      </c>
      <c r="H1427" s="7" t="n">
        <v>0</v>
      </c>
      <c r="I1427" s="7" t="n">
        <v>1</v>
      </c>
    </row>
    <row r="1428" spans="1:9">
      <c r="A1428" t="s">
        <v>4</v>
      </c>
      <c r="B1428" s="4" t="s">
        <v>5</v>
      </c>
      <c r="C1428" s="4" t="s">
        <v>13</v>
      </c>
      <c r="D1428" s="4" t="s">
        <v>13</v>
      </c>
      <c r="E1428" s="4" t="s">
        <v>23</v>
      </c>
      <c r="F1428" s="4" t="s">
        <v>10</v>
      </c>
    </row>
    <row r="1429" spans="1:9">
      <c r="A1429" t="n">
        <v>11226</v>
      </c>
      <c r="B1429" s="55" t="n">
        <v>45</v>
      </c>
      <c r="C1429" s="7" t="n">
        <v>5</v>
      </c>
      <c r="D1429" s="7" t="n">
        <v>3</v>
      </c>
      <c r="E1429" s="7" t="n">
        <v>1.60000002384186</v>
      </c>
      <c r="F1429" s="7" t="n">
        <v>0</v>
      </c>
    </row>
    <row r="1430" spans="1:9">
      <c r="A1430" t="s">
        <v>4</v>
      </c>
      <c r="B1430" s="4" t="s">
        <v>5</v>
      </c>
      <c r="C1430" s="4" t="s">
        <v>13</v>
      </c>
      <c r="D1430" s="4" t="s">
        <v>13</v>
      </c>
      <c r="E1430" s="4" t="s">
        <v>23</v>
      </c>
      <c r="F1430" s="4" t="s">
        <v>10</v>
      </c>
    </row>
    <row r="1431" spans="1:9">
      <c r="A1431" t="n">
        <v>11235</v>
      </c>
      <c r="B1431" s="55" t="n">
        <v>45</v>
      </c>
      <c r="C1431" s="7" t="n">
        <v>11</v>
      </c>
      <c r="D1431" s="7" t="n">
        <v>3</v>
      </c>
      <c r="E1431" s="7" t="n">
        <v>41.4000015258789</v>
      </c>
      <c r="F1431" s="7" t="n">
        <v>0</v>
      </c>
    </row>
    <row r="1432" spans="1:9">
      <c r="A1432" t="s">
        <v>4</v>
      </c>
      <c r="B1432" s="4" t="s">
        <v>5</v>
      </c>
      <c r="C1432" s="4" t="s">
        <v>13</v>
      </c>
      <c r="D1432" s="4" t="s">
        <v>13</v>
      </c>
      <c r="E1432" s="4" t="s">
        <v>23</v>
      </c>
      <c r="F1432" s="4" t="s">
        <v>23</v>
      </c>
      <c r="G1432" s="4" t="s">
        <v>23</v>
      </c>
      <c r="H1432" s="4" t="s">
        <v>10</v>
      </c>
    </row>
    <row r="1433" spans="1:9">
      <c r="A1433" t="n">
        <v>11244</v>
      </c>
      <c r="B1433" s="55" t="n">
        <v>45</v>
      </c>
      <c r="C1433" s="7" t="n">
        <v>2</v>
      </c>
      <c r="D1433" s="7" t="n">
        <v>3</v>
      </c>
      <c r="E1433" s="7" t="n">
        <v>8.56999969482422</v>
      </c>
      <c r="F1433" s="7" t="n">
        <v>0.939999997615814</v>
      </c>
      <c r="G1433" s="7" t="n">
        <v>-11.1099996566772</v>
      </c>
      <c r="H1433" s="7" t="n">
        <v>2000</v>
      </c>
    </row>
    <row r="1434" spans="1:9">
      <c r="A1434" t="s">
        <v>4</v>
      </c>
      <c r="B1434" s="4" t="s">
        <v>5</v>
      </c>
      <c r="C1434" s="4" t="s">
        <v>13</v>
      </c>
      <c r="D1434" s="4" t="s">
        <v>13</v>
      </c>
      <c r="E1434" s="4" t="s">
        <v>23</v>
      </c>
      <c r="F1434" s="4" t="s">
        <v>23</v>
      </c>
      <c r="G1434" s="4" t="s">
        <v>23</v>
      </c>
      <c r="H1434" s="4" t="s">
        <v>10</v>
      </c>
      <c r="I1434" s="4" t="s">
        <v>13</v>
      </c>
    </row>
    <row r="1435" spans="1:9">
      <c r="A1435" t="n">
        <v>11261</v>
      </c>
      <c r="B1435" s="55" t="n">
        <v>45</v>
      </c>
      <c r="C1435" s="7" t="n">
        <v>4</v>
      </c>
      <c r="D1435" s="7" t="n">
        <v>3</v>
      </c>
      <c r="E1435" s="7" t="n">
        <v>22.4899997711182</v>
      </c>
      <c r="F1435" s="7" t="n">
        <v>220.080001831055</v>
      </c>
      <c r="G1435" s="7" t="n">
        <v>10</v>
      </c>
      <c r="H1435" s="7" t="n">
        <v>2000</v>
      </c>
      <c r="I1435" s="7" t="n">
        <v>1</v>
      </c>
    </row>
    <row r="1436" spans="1:9">
      <c r="A1436" t="s">
        <v>4</v>
      </c>
      <c r="B1436" s="4" t="s">
        <v>5</v>
      </c>
      <c r="C1436" s="4" t="s">
        <v>13</v>
      </c>
      <c r="D1436" s="4" t="s">
        <v>13</v>
      </c>
      <c r="E1436" s="4" t="s">
        <v>23</v>
      </c>
      <c r="F1436" s="4" t="s">
        <v>10</v>
      </c>
    </row>
    <row r="1437" spans="1:9">
      <c r="A1437" t="n">
        <v>11279</v>
      </c>
      <c r="B1437" s="55" t="n">
        <v>45</v>
      </c>
      <c r="C1437" s="7" t="n">
        <v>5</v>
      </c>
      <c r="D1437" s="7" t="n">
        <v>3</v>
      </c>
      <c r="E1437" s="7" t="n">
        <v>1.29999995231628</v>
      </c>
      <c r="F1437" s="7" t="n">
        <v>2000</v>
      </c>
    </row>
    <row r="1438" spans="1:9">
      <c r="A1438" t="s">
        <v>4</v>
      </c>
      <c r="B1438" s="4" t="s">
        <v>5</v>
      </c>
      <c r="C1438" s="4" t="s">
        <v>13</v>
      </c>
      <c r="D1438" s="4" t="s">
        <v>10</v>
      </c>
      <c r="E1438" s="4" t="s">
        <v>6</v>
      </c>
      <c r="F1438" s="4" t="s">
        <v>6</v>
      </c>
      <c r="G1438" s="4" t="s">
        <v>6</v>
      </c>
      <c r="H1438" s="4" t="s">
        <v>6</v>
      </c>
    </row>
    <row r="1439" spans="1:9">
      <c r="A1439" t="n">
        <v>11288</v>
      </c>
      <c r="B1439" s="39" t="n">
        <v>51</v>
      </c>
      <c r="C1439" s="7" t="n">
        <v>3</v>
      </c>
      <c r="D1439" s="7" t="n">
        <v>3</v>
      </c>
      <c r="E1439" s="7" t="s">
        <v>125</v>
      </c>
      <c r="F1439" s="7" t="s">
        <v>122</v>
      </c>
      <c r="G1439" s="7" t="s">
        <v>123</v>
      </c>
      <c r="H1439" s="7" t="s">
        <v>124</v>
      </c>
    </row>
    <row r="1440" spans="1:9">
      <c r="A1440" t="s">
        <v>4</v>
      </c>
      <c r="B1440" s="4" t="s">
        <v>5</v>
      </c>
      <c r="C1440" s="4" t="s">
        <v>10</v>
      </c>
      <c r="D1440" s="4" t="s">
        <v>6</v>
      </c>
      <c r="E1440" s="4" t="s">
        <v>13</v>
      </c>
      <c r="F1440" s="4" t="s">
        <v>13</v>
      </c>
      <c r="G1440" s="4" t="s">
        <v>13</v>
      </c>
      <c r="H1440" s="4" t="s">
        <v>13</v>
      </c>
      <c r="I1440" s="4" t="s">
        <v>13</v>
      </c>
      <c r="J1440" s="4" t="s">
        <v>23</v>
      </c>
      <c r="K1440" s="4" t="s">
        <v>23</v>
      </c>
      <c r="L1440" s="4" t="s">
        <v>23</v>
      </c>
      <c r="M1440" s="4" t="s">
        <v>23</v>
      </c>
      <c r="N1440" s="4" t="s">
        <v>13</v>
      </c>
    </row>
    <row r="1441" spans="1:14">
      <c r="A1441" t="n">
        <v>11301</v>
      </c>
      <c r="B1441" s="61" t="n">
        <v>34</v>
      </c>
      <c r="C1441" s="7" t="n">
        <v>3</v>
      </c>
      <c r="D1441" s="7" t="s">
        <v>148</v>
      </c>
      <c r="E1441" s="7" t="n">
        <v>0</v>
      </c>
      <c r="F1441" s="7" t="n">
        <v>1</v>
      </c>
      <c r="G1441" s="7" t="n">
        <v>0</v>
      </c>
      <c r="H1441" s="7" t="n">
        <v>0</v>
      </c>
      <c r="I1441" s="7" t="n">
        <v>0</v>
      </c>
      <c r="J1441" s="7" t="n">
        <v>0</v>
      </c>
      <c r="K1441" s="7" t="n">
        <v>133.33332824707</v>
      </c>
      <c r="L1441" s="7" t="n">
        <v>133.66667175293</v>
      </c>
      <c r="M1441" s="7" t="n">
        <v>-1</v>
      </c>
      <c r="N1441" s="7" t="n">
        <v>0</v>
      </c>
    </row>
    <row r="1442" spans="1:14">
      <c r="A1442" t="s">
        <v>4</v>
      </c>
      <c r="B1442" s="4" t="s">
        <v>5</v>
      </c>
      <c r="C1442" s="4" t="s">
        <v>10</v>
      </c>
      <c r="D1442" s="4" t="s">
        <v>9</v>
      </c>
    </row>
    <row r="1443" spans="1:14">
      <c r="A1443" t="n">
        <v>11343</v>
      </c>
      <c r="B1443" s="63" t="n">
        <v>98</v>
      </c>
      <c r="C1443" s="7" t="n">
        <v>3</v>
      </c>
      <c r="D1443" s="7" t="n">
        <v>1053609165</v>
      </c>
    </row>
    <row r="1444" spans="1:14">
      <c r="A1444" t="s">
        <v>4</v>
      </c>
      <c r="B1444" s="4" t="s">
        <v>5</v>
      </c>
      <c r="C1444" s="4" t="s">
        <v>10</v>
      </c>
      <c r="D1444" s="4" t="s">
        <v>9</v>
      </c>
      <c r="E1444" s="4" t="s">
        <v>13</v>
      </c>
    </row>
    <row r="1445" spans="1:14">
      <c r="A1445" t="n">
        <v>11350</v>
      </c>
      <c r="B1445" s="64" t="n">
        <v>35</v>
      </c>
      <c r="C1445" s="7" t="n">
        <v>3</v>
      </c>
      <c r="D1445" s="7" t="n">
        <v>0</v>
      </c>
      <c r="E1445" s="7" t="n">
        <v>0</v>
      </c>
    </row>
    <row r="1446" spans="1:14">
      <c r="A1446" t="s">
        <v>4</v>
      </c>
      <c r="B1446" s="4" t="s">
        <v>5</v>
      </c>
      <c r="C1446" s="4" t="s">
        <v>13</v>
      </c>
      <c r="D1446" s="4" t="s">
        <v>10</v>
      </c>
    </row>
    <row r="1447" spans="1:14">
      <c r="A1447" t="n">
        <v>11358</v>
      </c>
      <c r="B1447" s="55" t="n">
        <v>45</v>
      </c>
      <c r="C1447" s="7" t="n">
        <v>7</v>
      </c>
      <c r="D1447" s="7" t="n">
        <v>255</v>
      </c>
    </row>
    <row r="1448" spans="1:14">
      <c r="A1448" t="s">
        <v>4</v>
      </c>
      <c r="B1448" s="4" t="s">
        <v>5</v>
      </c>
      <c r="C1448" s="4" t="s">
        <v>13</v>
      </c>
      <c r="D1448" s="4" t="s">
        <v>13</v>
      </c>
      <c r="E1448" s="4" t="s">
        <v>23</v>
      </c>
      <c r="F1448" s="4" t="s">
        <v>23</v>
      </c>
      <c r="G1448" s="4" t="s">
        <v>23</v>
      </c>
      <c r="H1448" s="4" t="s">
        <v>10</v>
      </c>
    </row>
    <row r="1449" spans="1:14">
      <c r="A1449" t="n">
        <v>11362</v>
      </c>
      <c r="B1449" s="55" t="n">
        <v>45</v>
      </c>
      <c r="C1449" s="7" t="n">
        <v>2</v>
      </c>
      <c r="D1449" s="7" t="n">
        <v>2</v>
      </c>
      <c r="E1449" s="7" t="n">
        <v>6.32000017166138</v>
      </c>
      <c r="F1449" s="7" t="n">
        <v>0.959999978542328</v>
      </c>
      <c r="G1449" s="7" t="n">
        <v>-12.8400001525879</v>
      </c>
      <c r="H1449" s="7" t="n">
        <v>1000</v>
      </c>
    </row>
    <row r="1450" spans="1:14">
      <c r="A1450" t="s">
        <v>4</v>
      </c>
      <c r="B1450" s="4" t="s">
        <v>5</v>
      </c>
      <c r="C1450" s="4" t="s">
        <v>13</v>
      </c>
      <c r="D1450" s="4" t="s">
        <v>13</v>
      </c>
      <c r="E1450" s="4" t="s">
        <v>23</v>
      </c>
      <c r="F1450" s="4" t="s">
        <v>23</v>
      </c>
      <c r="G1450" s="4" t="s">
        <v>23</v>
      </c>
      <c r="H1450" s="4" t="s">
        <v>10</v>
      </c>
      <c r="I1450" s="4" t="s">
        <v>13</v>
      </c>
    </row>
    <row r="1451" spans="1:14">
      <c r="A1451" t="n">
        <v>11379</v>
      </c>
      <c r="B1451" s="55" t="n">
        <v>45</v>
      </c>
      <c r="C1451" s="7" t="n">
        <v>4</v>
      </c>
      <c r="D1451" s="7" t="n">
        <v>2</v>
      </c>
      <c r="E1451" s="7" t="n">
        <v>345.459991455078</v>
      </c>
      <c r="F1451" s="7" t="n">
        <v>234.399993896484</v>
      </c>
      <c r="G1451" s="7" t="n">
        <v>18</v>
      </c>
      <c r="H1451" s="7" t="n">
        <v>1000</v>
      </c>
      <c r="I1451" s="7" t="n">
        <v>1</v>
      </c>
    </row>
    <row r="1452" spans="1:14">
      <c r="A1452" t="s">
        <v>4</v>
      </c>
      <c r="B1452" s="4" t="s">
        <v>5</v>
      </c>
      <c r="C1452" s="4" t="s">
        <v>13</v>
      </c>
      <c r="D1452" s="4" t="s">
        <v>13</v>
      </c>
      <c r="E1452" s="4" t="s">
        <v>23</v>
      </c>
      <c r="F1452" s="4" t="s">
        <v>10</v>
      </c>
    </row>
    <row r="1453" spans="1:14">
      <c r="A1453" t="n">
        <v>11397</v>
      </c>
      <c r="B1453" s="55" t="n">
        <v>45</v>
      </c>
      <c r="C1453" s="7" t="n">
        <v>5</v>
      </c>
      <c r="D1453" s="7" t="n">
        <v>2</v>
      </c>
      <c r="E1453" s="7" t="n">
        <v>1</v>
      </c>
      <c r="F1453" s="7" t="n">
        <v>1000</v>
      </c>
    </row>
    <row r="1454" spans="1:14">
      <c r="A1454" t="s">
        <v>4</v>
      </c>
      <c r="B1454" s="4" t="s">
        <v>5</v>
      </c>
      <c r="C1454" s="4" t="s">
        <v>13</v>
      </c>
      <c r="D1454" s="4" t="s">
        <v>13</v>
      </c>
      <c r="E1454" s="4" t="s">
        <v>23</v>
      </c>
      <c r="F1454" s="4" t="s">
        <v>10</v>
      </c>
    </row>
    <row r="1455" spans="1:14">
      <c r="A1455" t="n">
        <v>11406</v>
      </c>
      <c r="B1455" s="55" t="n">
        <v>45</v>
      </c>
      <c r="C1455" s="7" t="n">
        <v>11</v>
      </c>
      <c r="D1455" s="7" t="n">
        <v>2</v>
      </c>
      <c r="E1455" s="7" t="n">
        <v>67.1999969482422</v>
      </c>
      <c r="F1455" s="7" t="n">
        <v>1000</v>
      </c>
    </row>
    <row r="1456" spans="1:14">
      <c r="A1456" t="s">
        <v>4</v>
      </c>
      <c r="B1456" s="4" t="s">
        <v>5</v>
      </c>
      <c r="C1456" s="4" t="s">
        <v>13</v>
      </c>
      <c r="D1456" s="4" t="s">
        <v>10</v>
      </c>
      <c r="E1456" s="4" t="s">
        <v>10</v>
      </c>
      <c r="F1456" s="4" t="s">
        <v>9</v>
      </c>
    </row>
    <row r="1457" spans="1:14">
      <c r="A1457" t="n">
        <v>11415</v>
      </c>
      <c r="B1457" s="59" t="n">
        <v>84</v>
      </c>
      <c r="C1457" s="7" t="n">
        <v>0</v>
      </c>
      <c r="D1457" s="7" t="n">
        <v>2</v>
      </c>
      <c r="E1457" s="7" t="n">
        <v>100</v>
      </c>
      <c r="F1457" s="7" t="n">
        <v>1053609165</v>
      </c>
    </row>
    <row r="1458" spans="1:14">
      <c r="A1458" t="s">
        <v>4</v>
      </c>
      <c r="B1458" s="4" t="s">
        <v>5</v>
      </c>
      <c r="C1458" s="4" t="s">
        <v>13</v>
      </c>
      <c r="D1458" s="4" t="s">
        <v>23</v>
      </c>
      <c r="E1458" s="4" t="s">
        <v>23</v>
      </c>
      <c r="F1458" s="4" t="s">
        <v>23</v>
      </c>
    </row>
    <row r="1459" spans="1:14">
      <c r="A1459" t="n">
        <v>11425</v>
      </c>
      <c r="B1459" s="55" t="n">
        <v>45</v>
      </c>
      <c r="C1459" s="7" t="n">
        <v>9</v>
      </c>
      <c r="D1459" s="7" t="n">
        <v>0.0500000007450581</v>
      </c>
      <c r="E1459" s="7" t="n">
        <v>0.100000001490116</v>
      </c>
      <c r="F1459" s="7" t="n">
        <v>0.600000023841858</v>
      </c>
    </row>
    <row r="1460" spans="1:14">
      <c r="A1460" t="s">
        <v>4</v>
      </c>
      <c r="B1460" s="4" t="s">
        <v>5</v>
      </c>
      <c r="C1460" s="4" t="s">
        <v>10</v>
      </c>
      <c r="D1460" s="4" t="s">
        <v>6</v>
      </c>
      <c r="E1460" s="4" t="s">
        <v>13</v>
      </c>
      <c r="F1460" s="4" t="s">
        <v>13</v>
      </c>
      <c r="G1460" s="4" t="s">
        <v>13</v>
      </c>
      <c r="H1460" s="4" t="s">
        <v>13</v>
      </c>
      <c r="I1460" s="4" t="s">
        <v>13</v>
      </c>
      <c r="J1460" s="4" t="s">
        <v>23</v>
      </c>
      <c r="K1460" s="4" t="s">
        <v>23</v>
      </c>
      <c r="L1460" s="4" t="s">
        <v>23</v>
      </c>
      <c r="M1460" s="4" t="s">
        <v>23</v>
      </c>
      <c r="N1460" s="4" t="s">
        <v>13</v>
      </c>
    </row>
    <row r="1461" spans="1:14">
      <c r="A1461" t="n">
        <v>11439</v>
      </c>
      <c r="B1461" s="61" t="n">
        <v>34</v>
      </c>
      <c r="C1461" s="7" t="n">
        <v>3</v>
      </c>
      <c r="D1461" s="7" t="s">
        <v>148</v>
      </c>
      <c r="E1461" s="7" t="n">
        <v>0</v>
      </c>
      <c r="F1461" s="7" t="n">
        <v>1</v>
      </c>
      <c r="G1461" s="7" t="n">
        <v>0</v>
      </c>
      <c r="H1461" s="7" t="n">
        <v>0</v>
      </c>
      <c r="I1461" s="7" t="n">
        <v>0</v>
      </c>
      <c r="J1461" s="7" t="n">
        <v>0.100000001490116</v>
      </c>
      <c r="K1461" s="7" t="n">
        <v>133.866668701172</v>
      </c>
      <c r="L1461" s="7" t="n">
        <v>-1</v>
      </c>
      <c r="M1461" s="7" t="n">
        <v>-1</v>
      </c>
      <c r="N1461" s="7" t="n">
        <v>0</v>
      </c>
    </row>
    <row r="1462" spans="1:14">
      <c r="A1462" t="s">
        <v>4</v>
      </c>
      <c r="B1462" s="4" t="s">
        <v>5</v>
      </c>
      <c r="C1462" s="4" t="s">
        <v>13</v>
      </c>
      <c r="D1462" s="4" t="s">
        <v>10</v>
      </c>
      <c r="E1462" s="4" t="s">
        <v>10</v>
      </c>
      <c r="F1462" s="4" t="s">
        <v>10</v>
      </c>
      <c r="G1462" s="4" t="s">
        <v>10</v>
      </c>
      <c r="H1462" s="4" t="s">
        <v>10</v>
      </c>
      <c r="I1462" s="4" t="s">
        <v>6</v>
      </c>
      <c r="J1462" s="4" t="s">
        <v>23</v>
      </c>
      <c r="K1462" s="4" t="s">
        <v>23</v>
      </c>
      <c r="L1462" s="4" t="s">
        <v>23</v>
      </c>
      <c r="M1462" s="4" t="s">
        <v>9</v>
      </c>
      <c r="N1462" s="4" t="s">
        <v>9</v>
      </c>
      <c r="O1462" s="4" t="s">
        <v>23</v>
      </c>
      <c r="P1462" s="4" t="s">
        <v>23</v>
      </c>
      <c r="Q1462" s="4" t="s">
        <v>23</v>
      </c>
      <c r="R1462" s="4" t="s">
        <v>23</v>
      </c>
      <c r="S1462" s="4" t="s">
        <v>13</v>
      </c>
    </row>
    <row r="1463" spans="1:14">
      <c r="A1463" t="n">
        <v>11481</v>
      </c>
      <c r="B1463" s="48" t="n">
        <v>39</v>
      </c>
      <c r="C1463" s="7" t="n">
        <v>12</v>
      </c>
      <c r="D1463" s="7" t="n">
        <v>3</v>
      </c>
      <c r="E1463" s="7" t="n">
        <v>213</v>
      </c>
      <c r="F1463" s="7" t="n">
        <v>0</v>
      </c>
      <c r="G1463" s="7" t="n">
        <v>3</v>
      </c>
      <c r="H1463" s="7" t="n">
        <v>3</v>
      </c>
      <c r="I1463" s="7" t="s">
        <v>19</v>
      </c>
      <c r="J1463" s="7" t="n">
        <v>0</v>
      </c>
      <c r="K1463" s="7" t="n">
        <v>0</v>
      </c>
      <c r="L1463" s="7" t="n">
        <v>0</v>
      </c>
      <c r="M1463" s="7" t="n">
        <v>0</v>
      </c>
      <c r="N1463" s="7" t="n">
        <v>0</v>
      </c>
      <c r="O1463" s="7" t="n">
        <v>0</v>
      </c>
      <c r="P1463" s="7" t="n">
        <v>1</v>
      </c>
      <c r="Q1463" s="7" t="n">
        <v>1</v>
      </c>
      <c r="R1463" s="7" t="n">
        <v>1</v>
      </c>
      <c r="S1463" s="7" t="n">
        <v>103</v>
      </c>
    </row>
    <row r="1464" spans="1:14">
      <c r="A1464" t="s">
        <v>4</v>
      </c>
      <c r="B1464" s="4" t="s">
        <v>5</v>
      </c>
      <c r="C1464" s="4" t="s">
        <v>10</v>
      </c>
      <c r="D1464" s="4" t="s">
        <v>9</v>
      </c>
    </row>
    <row r="1465" spans="1:14">
      <c r="A1465" t="n">
        <v>11531</v>
      </c>
      <c r="B1465" s="63" t="n">
        <v>98</v>
      </c>
      <c r="C1465" s="7" t="n">
        <v>3</v>
      </c>
      <c r="D1465" s="7" t="n">
        <v>1065353216</v>
      </c>
    </row>
    <row r="1466" spans="1:14">
      <c r="A1466" t="s">
        <v>4</v>
      </c>
      <c r="B1466" s="4" t="s">
        <v>5</v>
      </c>
      <c r="C1466" s="4" t="s">
        <v>13</v>
      </c>
      <c r="D1466" s="4" t="s">
        <v>10</v>
      </c>
      <c r="E1466" s="4" t="s">
        <v>23</v>
      </c>
      <c r="F1466" s="4" t="s">
        <v>10</v>
      </c>
      <c r="G1466" s="4" t="s">
        <v>9</v>
      </c>
      <c r="H1466" s="4" t="s">
        <v>9</v>
      </c>
      <c r="I1466" s="4" t="s">
        <v>10</v>
      </c>
      <c r="J1466" s="4" t="s">
        <v>10</v>
      </c>
      <c r="K1466" s="4" t="s">
        <v>9</v>
      </c>
      <c r="L1466" s="4" t="s">
        <v>9</v>
      </c>
      <c r="M1466" s="4" t="s">
        <v>9</v>
      </c>
      <c r="N1466" s="4" t="s">
        <v>9</v>
      </c>
      <c r="O1466" s="4" t="s">
        <v>6</v>
      </c>
    </row>
    <row r="1467" spans="1:14">
      <c r="A1467" t="n">
        <v>11538</v>
      </c>
      <c r="B1467" s="10" t="n">
        <v>50</v>
      </c>
      <c r="C1467" s="7" t="n">
        <v>0</v>
      </c>
      <c r="D1467" s="7" t="n">
        <v>4344</v>
      </c>
      <c r="E1467" s="7" t="n">
        <v>1</v>
      </c>
      <c r="F1467" s="7" t="n">
        <v>0</v>
      </c>
      <c r="G1467" s="7" t="n">
        <v>0</v>
      </c>
      <c r="H1467" s="7" t="n">
        <v>0</v>
      </c>
      <c r="I1467" s="7" t="n">
        <v>0</v>
      </c>
      <c r="J1467" s="7" t="n">
        <v>65533</v>
      </c>
      <c r="K1467" s="7" t="n">
        <v>0</v>
      </c>
      <c r="L1467" s="7" t="n">
        <v>0</v>
      </c>
      <c r="M1467" s="7" t="n">
        <v>0</v>
      </c>
      <c r="N1467" s="7" t="n">
        <v>0</v>
      </c>
      <c r="O1467" s="7" t="s">
        <v>19</v>
      </c>
    </row>
    <row r="1468" spans="1:14">
      <c r="A1468" t="s">
        <v>4</v>
      </c>
      <c r="B1468" s="4" t="s">
        <v>5</v>
      </c>
      <c r="C1468" s="4" t="s">
        <v>13</v>
      </c>
      <c r="D1468" s="4" t="s">
        <v>10</v>
      </c>
      <c r="E1468" s="4" t="s">
        <v>6</v>
      </c>
      <c r="F1468" s="4" t="s">
        <v>6</v>
      </c>
      <c r="G1468" s="4" t="s">
        <v>6</v>
      </c>
      <c r="H1468" s="4" t="s">
        <v>6</v>
      </c>
    </row>
    <row r="1469" spans="1:14">
      <c r="A1469" t="n">
        <v>11577</v>
      </c>
      <c r="B1469" s="39" t="n">
        <v>51</v>
      </c>
      <c r="C1469" s="7" t="n">
        <v>3</v>
      </c>
      <c r="D1469" s="7" t="n">
        <v>3</v>
      </c>
      <c r="E1469" s="7" t="s">
        <v>149</v>
      </c>
      <c r="F1469" s="7" t="s">
        <v>130</v>
      </c>
      <c r="G1469" s="7" t="s">
        <v>123</v>
      </c>
      <c r="H1469" s="7" t="s">
        <v>124</v>
      </c>
    </row>
    <row r="1470" spans="1:14">
      <c r="A1470" t="s">
        <v>4</v>
      </c>
      <c r="B1470" s="4" t="s">
        <v>5</v>
      </c>
      <c r="C1470" s="4" t="s">
        <v>10</v>
      </c>
      <c r="D1470" s="4" t="s">
        <v>23</v>
      </c>
      <c r="E1470" s="4" t="s">
        <v>23</v>
      </c>
      <c r="F1470" s="4" t="s">
        <v>23</v>
      </c>
      <c r="G1470" s="4" t="s">
        <v>23</v>
      </c>
    </row>
    <row r="1471" spans="1:14">
      <c r="A1471" t="n">
        <v>11590</v>
      </c>
      <c r="B1471" s="65" t="n">
        <v>131</v>
      </c>
      <c r="C1471" s="7" t="n">
        <v>3</v>
      </c>
      <c r="D1471" s="7" t="n">
        <v>0</v>
      </c>
      <c r="E1471" s="7" t="n">
        <v>0</v>
      </c>
      <c r="F1471" s="7" t="n">
        <v>1</v>
      </c>
      <c r="G1471" s="7" t="n">
        <v>0.200000002980232</v>
      </c>
    </row>
    <row r="1472" spans="1:14">
      <c r="A1472" t="s">
        <v>4</v>
      </c>
      <c r="B1472" s="4" t="s">
        <v>5</v>
      </c>
      <c r="C1472" s="4" t="s">
        <v>10</v>
      </c>
      <c r="D1472" s="4" t="s">
        <v>10</v>
      </c>
      <c r="E1472" s="4" t="s">
        <v>23</v>
      </c>
      <c r="F1472" s="4" t="s">
        <v>23</v>
      </c>
      <c r="G1472" s="4" t="s">
        <v>23</v>
      </c>
      <c r="H1472" s="4" t="s">
        <v>23</v>
      </c>
      <c r="I1472" s="4" t="s">
        <v>13</v>
      </c>
      <c r="J1472" s="4" t="s">
        <v>10</v>
      </c>
    </row>
    <row r="1473" spans="1:19">
      <c r="A1473" t="n">
        <v>11609</v>
      </c>
      <c r="B1473" s="56" t="n">
        <v>55</v>
      </c>
      <c r="C1473" s="7" t="n">
        <v>3</v>
      </c>
      <c r="D1473" s="7" t="n">
        <v>65533</v>
      </c>
      <c r="E1473" s="7" t="n">
        <v>6.3899998664856</v>
      </c>
      <c r="F1473" s="7" t="n">
        <v>0</v>
      </c>
      <c r="G1473" s="7" t="n">
        <v>-12.6999998092651</v>
      </c>
      <c r="H1473" s="7" t="n">
        <v>5</v>
      </c>
      <c r="I1473" s="7" t="n">
        <v>0</v>
      </c>
      <c r="J1473" s="7" t="n">
        <v>1</v>
      </c>
    </row>
    <row r="1474" spans="1:19">
      <c r="A1474" t="s">
        <v>4</v>
      </c>
      <c r="B1474" s="4" t="s">
        <v>5</v>
      </c>
      <c r="C1474" s="4" t="s">
        <v>10</v>
      </c>
    </row>
    <row r="1475" spans="1:19">
      <c r="A1475" t="n">
        <v>11633</v>
      </c>
      <c r="B1475" s="25" t="n">
        <v>16</v>
      </c>
      <c r="C1475" s="7" t="n">
        <v>800</v>
      </c>
    </row>
    <row r="1476" spans="1:19">
      <c r="A1476" t="s">
        <v>4</v>
      </c>
      <c r="B1476" s="4" t="s">
        <v>5</v>
      </c>
      <c r="C1476" s="4" t="s">
        <v>13</v>
      </c>
      <c r="D1476" s="4" t="s">
        <v>10</v>
      </c>
      <c r="E1476" s="4" t="s">
        <v>23</v>
      </c>
    </row>
    <row r="1477" spans="1:19">
      <c r="A1477" t="n">
        <v>11636</v>
      </c>
      <c r="B1477" s="28" t="n">
        <v>58</v>
      </c>
      <c r="C1477" s="7" t="n">
        <v>101</v>
      </c>
      <c r="D1477" s="7" t="n">
        <v>200</v>
      </c>
      <c r="E1477" s="7" t="n">
        <v>1</v>
      </c>
    </row>
    <row r="1478" spans="1:19">
      <c r="A1478" t="s">
        <v>4</v>
      </c>
      <c r="B1478" s="4" t="s">
        <v>5</v>
      </c>
      <c r="C1478" s="4" t="s">
        <v>13</v>
      </c>
      <c r="D1478" s="4" t="s">
        <v>10</v>
      </c>
    </row>
    <row r="1479" spans="1:19">
      <c r="A1479" t="n">
        <v>11644</v>
      </c>
      <c r="B1479" s="28" t="n">
        <v>58</v>
      </c>
      <c r="C1479" s="7" t="n">
        <v>254</v>
      </c>
      <c r="D1479" s="7" t="n">
        <v>0</v>
      </c>
    </row>
    <row r="1480" spans="1:19">
      <c r="A1480" t="s">
        <v>4</v>
      </c>
      <c r="B1480" s="4" t="s">
        <v>5</v>
      </c>
      <c r="C1480" s="4" t="s">
        <v>13</v>
      </c>
    </row>
    <row r="1481" spans="1:19">
      <c r="A1481" t="n">
        <v>11648</v>
      </c>
      <c r="B1481" s="55" t="n">
        <v>45</v>
      </c>
      <c r="C1481" s="7" t="n">
        <v>0</v>
      </c>
    </row>
    <row r="1482" spans="1:19">
      <c r="A1482" t="s">
        <v>4</v>
      </c>
      <c r="B1482" s="4" t="s">
        <v>5</v>
      </c>
      <c r="C1482" s="4" t="s">
        <v>13</v>
      </c>
      <c r="D1482" s="4" t="s">
        <v>13</v>
      </c>
      <c r="E1482" s="4" t="s">
        <v>23</v>
      </c>
      <c r="F1482" s="4" t="s">
        <v>23</v>
      </c>
      <c r="G1482" s="4" t="s">
        <v>23</v>
      </c>
      <c r="H1482" s="4" t="s">
        <v>10</v>
      </c>
    </row>
    <row r="1483" spans="1:19">
      <c r="A1483" t="n">
        <v>11650</v>
      </c>
      <c r="B1483" s="55" t="n">
        <v>45</v>
      </c>
      <c r="C1483" s="7" t="n">
        <v>2</v>
      </c>
      <c r="D1483" s="7" t="n">
        <v>3</v>
      </c>
      <c r="E1483" s="7" t="n">
        <v>3.67000007629395</v>
      </c>
      <c r="F1483" s="7" t="n">
        <v>0.959999978542328</v>
      </c>
      <c r="G1483" s="7" t="n">
        <v>-14.9499998092651</v>
      </c>
      <c r="H1483" s="7" t="n">
        <v>0</v>
      </c>
    </row>
    <row r="1484" spans="1:19">
      <c r="A1484" t="s">
        <v>4</v>
      </c>
      <c r="B1484" s="4" t="s">
        <v>5</v>
      </c>
      <c r="C1484" s="4" t="s">
        <v>13</v>
      </c>
      <c r="D1484" s="4" t="s">
        <v>13</v>
      </c>
      <c r="E1484" s="4" t="s">
        <v>23</v>
      </c>
      <c r="F1484" s="4" t="s">
        <v>23</v>
      </c>
      <c r="G1484" s="4" t="s">
        <v>23</v>
      </c>
      <c r="H1484" s="4" t="s">
        <v>10</v>
      </c>
      <c r="I1484" s="4" t="s">
        <v>13</v>
      </c>
    </row>
    <row r="1485" spans="1:19">
      <c r="A1485" t="n">
        <v>11667</v>
      </c>
      <c r="B1485" s="55" t="n">
        <v>45</v>
      </c>
      <c r="C1485" s="7" t="n">
        <v>4</v>
      </c>
      <c r="D1485" s="7" t="n">
        <v>3</v>
      </c>
      <c r="E1485" s="7" t="n">
        <v>359.649993896484</v>
      </c>
      <c r="F1485" s="7" t="n">
        <v>39.8699989318848</v>
      </c>
      <c r="G1485" s="7" t="n">
        <v>17.8199996948242</v>
      </c>
      <c r="H1485" s="7" t="n">
        <v>0</v>
      </c>
      <c r="I1485" s="7" t="n">
        <v>1</v>
      </c>
    </row>
    <row r="1486" spans="1:19">
      <c r="A1486" t="s">
        <v>4</v>
      </c>
      <c r="B1486" s="4" t="s">
        <v>5</v>
      </c>
      <c r="C1486" s="4" t="s">
        <v>13</v>
      </c>
      <c r="D1486" s="4" t="s">
        <v>13</v>
      </c>
      <c r="E1486" s="4" t="s">
        <v>23</v>
      </c>
      <c r="F1486" s="4" t="s">
        <v>10</v>
      </c>
    </row>
    <row r="1487" spans="1:19">
      <c r="A1487" t="n">
        <v>11685</v>
      </c>
      <c r="B1487" s="55" t="n">
        <v>45</v>
      </c>
      <c r="C1487" s="7" t="n">
        <v>5</v>
      </c>
      <c r="D1487" s="7" t="n">
        <v>3</v>
      </c>
      <c r="E1487" s="7" t="n">
        <v>2.09999990463257</v>
      </c>
      <c r="F1487" s="7" t="n">
        <v>0</v>
      </c>
    </row>
    <row r="1488" spans="1:19">
      <c r="A1488" t="s">
        <v>4</v>
      </c>
      <c r="B1488" s="4" t="s">
        <v>5</v>
      </c>
      <c r="C1488" s="4" t="s">
        <v>13</v>
      </c>
      <c r="D1488" s="4" t="s">
        <v>13</v>
      </c>
      <c r="E1488" s="4" t="s">
        <v>23</v>
      </c>
      <c r="F1488" s="4" t="s">
        <v>10</v>
      </c>
    </row>
    <row r="1489" spans="1:10">
      <c r="A1489" t="n">
        <v>11694</v>
      </c>
      <c r="B1489" s="55" t="n">
        <v>45</v>
      </c>
      <c r="C1489" s="7" t="n">
        <v>11</v>
      </c>
      <c r="D1489" s="7" t="n">
        <v>3</v>
      </c>
      <c r="E1489" s="7" t="n">
        <v>66.9000015258789</v>
      </c>
      <c r="F1489" s="7" t="n">
        <v>0</v>
      </c>
    </row>
    <row r="1490" spans="1:10">
      <c r="A1490" t="s">
        <v>4</v>
      </c>
      <c r="B1490" s="4" t="s">
        <v>5</v>
      </c>
      <c r="C1490" s="4" t="s">
        <v>10</v>
      </c>
      <c r="D1490" s="4" t="s">
        <v>13</v>
      </c>
    </row>
    <row r="1491" spans="1:10">
      <c r="A1491" t="n">
        <v>11703</v>
      </c>
      <c r="B1491" s="57" t="n">
        <v>56</v>
      </c>
      <c r="C1491" s="7" t="n">
        <v>3</v>
      </c>
      <c r="D1491" s="7" t="n">
        <v>1</v>
      </c>
    </row>
    <row r="1492" spans="1:10">
      <c r="A1492" t="s">
        <v>4</v>
      </c>
      <c r="B1492" s="4" t="s">
        <v>5</v>
      </c>
      <c r="C1492" s="4" t="s">
        <v>10</v>
      </c>
      <c r="D1492" s="4" t="s">
        <v>23</v>
      </c>
      <c r="E1492" s="4" t="s">
        <v>23</v>
      </c>
      <c r="F1492" s="4" t="s">
        <v>23</v>
      </c>
      <c r="G1492" s="4" t="s">
        <v>23</v>
      </c>
    </row>
    <row r="1493" spans="1:10">
      <c r="A1493" t="n">
        <v>11707</v>
      </c>
      <c r="B1493" s="50" t="n">
        <v>46</v>
      </c>
      <c r="C1493" s="7" t="n">
        <v>3</v>
      </c>
      <c r="D1493" s="7" t="n">
        <v>3.95000004768372</v>
      </c>
      <c r="E1493" s="7" t="n">
        <v>0.150000005960464</v>
      </c>
      <c r="F1493" s="7" t="n">
        <v>-14.6400003433228</v>
      </c>
      <c r="G1493" s="7" t="n">
        <v>231.600006103516</v>
      </c>
    </row>
    <row r="1494" spans="1:10">
      <c r="A1494" t="s">
        <v>4</v>
      </c>
      <c r="B1494" s="4" t="s">
        <v>5</v>
      </c>
      <c r="C1494" s="4" t="s">
        <v>10</v>
      </c>
      <c r="D1494" s="4" t="s">
        <v>10</v>
      </c>
      <c r="E1494" s="4" t="s">
        <v>23</v>
      </c>
      <c r="F1494" s="4" t="s">
        <v>23</v>
      </c>
      <c r="G1494" s="4" t="s">
        <v>23</v>
      </c>
      <c r="H1494" s="4" t="s">
        <v>23</v>
      </c>
      <c r="I1494" s="4" t="s">
        <v>13</v>
      </c>
      <c r="J1494" s="4" t="s">
        <v>10</v>
      </c>
    </row>
    <row r="1495" spans="1:10">
      <c r="A1495" t="n">
        <v>11726</v>
      </c>
      <c r="B1495" s="56" t="n">
        <v>55</v>
      </c>
      <c r="C1495" s="7" t="n">
        <v>3</v>
      </c>
      <c r="D1495" s="7" t="n">
        <v>65533</v>
      </c>
      <c r="E1495" s="7" t="n">
        <v>2.21000003814697</v>
      </c>
      <c r="F1495" s="7" t="n">
        <v>0.159999996423721</v>
      </c>
      <c r="G1495" s="7" t="n">
        <v>-16.0100002288818</v>
      </c>
      <c r="H1495" s="7" t="n">
        <v>8</v>
      </c>
      <c r="I1495" s="7" t="n">
        <v>0</v>
      </c>
      <c r="J1495" s="7" t="n">
        <v>1</v>
      </c>
    </row>
    <row r="1496" spans="1:10">
      <c r="A1496" t="s">
        <v>4</v>
      </c>
      <c r="B1496" s="4" t="s">
        <v>5</v>
      </c>
      <c r="C1496" s="4" t="s">
        <v>13</v>
      </c>
      <c r="D1496" s="4" t="s">
        <v>13</v>
      </c>
      <c r="E1496" s="4" t="s">
        <v>23</v>
      </c>
      <c r="F1496" s="4" t="s">
        <v>23</v>
      </c>
      <c r="G1496" s="4" t="s">
        <v>23</v>
      </c>
      <c r="H1496" s="4" t="s">
        <v>10</v>
      </c>
    </row>
    <row r="1497" spans="1:10">
      <c r="A1497" t="n">
        <v>11750</v>
      </c>
      <c r="B1497" s="55" t="n">
        <v>45</v>
      </c>
      <c r="C1497" s="7" t="n">
        <v>2</v>
      </c>
      <c r="D1497" s="7" t="n">
        <v>2</v>
      </c>
      <c r="E1497" s="7" t="n">
        <v>1.62999999523163</v>
      </c>
      <c r="F1497" s="7" t="n">
        <v>1.3400000333786</v>
      </c>
      <c r="G1497" s="7" t="n">
        <v>-16.7199993133545</v>
      </c>
      <c r="H1497" s="7" t="n">
        <v>1500</v>
      </c>
    </row>
    <row r="1498" spans="1:10">
      <c r="A1498" t="s">
        <v>4</v>
      </c>
      <c r="B1498" s="4" t="s">
        <v>5</v>
      </c>
      <c r="C1498" s="4" t="s">
        <v>13</v>
      </c>
      <c r="D1498" s="4" t="s">
        <v>13</v>
      </c>
      <c r="E1498" s="4" t="s">
        <v>23</v>
      </c>
      <c r="F1498" s="4" t="s">
        <v>23</v>
      </c>
      <c r="G1498" s="4" t="s">
        <v>23</v>
      </c>
      <c r="H1498" s="4" t="s">
        <v>10</v>
      </c>
      <c r="I1498" s="4" t="s">
        <v>13</v>
      </c>
    </row>
    <row r="1499" spans="1:10">
      <c r="A1499" t="n">
        <v>11767</v>
      </c>
      <c r="B1499" s="55" t="n">
        <v>45</v>
      </c>
      <c r="C1499" s="7" t="n">
        <v>4</v>
      </c>
      <c r="D1499" s="7" t="n">
        <v>2</v>
      </c>
      <c r="E1499" s="7" t="n">
        <v>350.519989013672</v>
      </c>
      <c r="F1499" s="7" t="n">
        <v>353.089996337891</v>
      </c>
      <c r="G1499" s="7" t="n">
        <v>8</v>
      </c>
      <c r="H1499" s="7" t="n">
        <v>1500</v>
      </c>
      <c r="I1499" s="7" t="n">
        <v>1</v>
      </c>
    </row>
    <row r="1500" spans="1:10">
      <c r="A1500" t="s">
        <v>4</v>
      </c>
      <c r="B1500" s="4" t="s">
        <v>5</v>
      </c>
      <c r="C1500" s="4" t="s">
        <v>13</v>
      </c>
      <c r="D1500" s="4" t="s">
        <v>13</v>
      </c>
      <c r="E1500" s="4" t="s">
        <v>23</v>
      </c>
      <c r="F1500" s="4" t="s">
        <v>10</v>
      </c>
    </row>
    <row r="1501" spans="1:10">
      <c r="A1501" t="n">
        <v>11785</v>
      </c>
      <c r="B1501" s="55" t="n">
        <v>45</v>
      </c>
      <c r="C1501" s="7" t="n">
        <v>5</v>
      </c>
      <c r="D1501" s="7" t="n">
        <v>2</v>
      </c>
      <c r="E1501" s="7" t="n">
        <v>2.70000004768372</v>
      </c>
      <c r="F1501" s="7" t="n">
        <v>1500</v>
      </c>
    </row>
    <row r="1502" spans="1:10">
      <c r="A1502" t="s">
        <v>4</v>
      </c>
      <c r="B1502" s="4" t="s">
        <v>5</v>
      </c>
      <c r="C1502" s="4" t="s">
        <v>13</v>
      </c>
      <c r="D1502" s="4" t="s">
        <v>13</v>
      </c>
      <c r="E1502" s="4" t="s">
        <v>23</v>
      </c>
      <c r="F1502" s="4" t="s">
        <v>10</v>
      </c>
    </row>
    <row r="1503" spans="1:10">
      <c r="A1503" t="n">
        <v>11794</v>
      </c>
      <c r="B1503" s="55" t="n">
        <v>45</v>
      </c>
      <c r="C1503" s="7" t="n">
        <v>11</v>
      </c>
      <c r="D1503" s="7" t="n">
        <v>2</v>
      </c>
      <c r="E1503" s="7" t="n">
        <v>67.1999969482422</v>
      </c>
      <c r="F1503" s="7" t="n">
        <v>1500</v>
      </c>
    </row>
    <row r="1504" spans="1:10">
      <c r="A1504" t="s">
        <v>4</v>
      </c>
      <c r="B1504" s="4" t="s">
        <v>5</v>
      </c>
      <c r="C1504" s="4" t="s">
        <v>13</v>
      </c>
      <c r="D1504" s="4" t="s">
        <v>10</v>
      </c>
    </row>
    <row r="1505" spans="1:10">
      <c r="A1505" t="n">
        <v>11803</v>
      </c>
      <c r="B1505" s="28" t="n">
        <v>58</v>
      </c>
      <c r="C1505" s="7" t="n">
        <v>255</v>
      </c>
      <c r="D1505" s="7" t="n">
        <v>0</v>
      </c>
    </row>
    <row r="1506" spans="1:10">
      <c r="A1506" t="s">
        <v>4</v>
      </c>
      <c r="B1506" s="4" t="s">
        <v>5</v>
      </c>
      <c r="C1506" s="4" t="s">
        <v>10</v>
      </c>
      <c r="D1506" s="4" t="s">
        <v>13</v>
      </c>
    </row>
    <row r="1507" spans="1:10">
      <c r="A1507" t="n">
        <v>11807</v>
      </c>
      <c r="B1507" s="57" t="n">
        <v>56</v>
      </c>
      <c r="C1507" s="7" t="n">
        <v>3</v>
      </c>
      <c r="D1507" s="7" t="n">
        <v>0</v>
      </c>
    </row>
    <row r="1508" spans="1:10">
      <c r="A1508" t="s">
        <v>4</v>
      </c>
      <c r="B1508" s="4" t="s">
        <v>5</v>
      </c>
      <c r="C1508" s="4" t="s">
        <v>13</v>
      </c>
      <c r="D1508" s="4" t="s">
        <v>23</v>
      </c>
      <c r="E1508" s="4" t="s">
        <v>23</v>
      </c>
      <c r="F1508" s="4" t="s">
        <v>23</v>
      </c>
    </row>
    <row r="1509" spans="1:10">
      <c r="A1509" t="n">
        <v>11811</v>
      </c>
      <c r="B1509" s="55" t="n">
        <v>45</v>
      </c>
      <c r="C1509" s="7" t="n">
        <v>9</v>
      </c>
      <c r="D1509" s="7" t="n">
        <v>0.0399999991059303</v>
      </c>
      <c r="E1509" s="7" t="n">
        <v>0.0299999993294477</v>
      </c>
      <c r="F1509" s="7" t="n">
        <v>0.75</v>
      </c>
    </row>
    <row r="1510" spans="1:10">
      <c r="A1510" t="s">
        <v>4</v>
      </c>
      <c r="B1510" s="4" t="s">
        <v>5</v>
      </c>
      <c r="C1510" s="4" t="s">
        <v>13</v>
      </c>
      <c r="D1510" s="4" t="s">
        <v>10</v>
      </c>
      <c r="E1510" s="4" t="s">
        <v>10</v>
      </c>
      <c r="F1510" s="4" t="s">
        <v>9</v>
      </c>
    </row>
    <row r="1511" spans="1:10">
      <c r="A1511" t="n">
        <v>11825</v>
      </c>
      <c r="B1511" s="59" t="n">
        <v>84</v>
      </c>
      <c r="C1511" s="7" t="n">
        <v>1</v>
      </c>
      <c r="D1511" s="7" t="n">
        <v>0</v>
      </c>
      <c r="E1511" s="7" t="n">
        <v>2</v>
      </c>
      <c r="F1511" s="7" t="n">
        <v>0</v>
      </c>
    </row>
    <row r="1512" spans="1:10">
      <c r="A1512" t="s">
        <v>4</v>
      </c>
      <c r="B1512" s="4" t="s">
        <v>5</v>
      </c>
      <c r="C1512" s="4" t="s">
        <v>13</v>
      </c>
      <c r="D1512" s="4" t="s">
        <v>10</v>
      </c>
      <c r="E1512" s="4" t="s">
        <v>13</v>
      </c>
    </row>
    <row r="1513" spans="1:10">
      <c r="A1513" t="n">
        <v>11835</v>
      </c>
      <c r="B1513" s="48" t="n">
        <v>39</v>
      </c>
      <c r="C1513" s="7" t="n">
        <v>14</v>
      </c>
      <c r="D1513" s="7" t="n">
        <v>65533</v>
      </c>
      <c r="E1513" s="7" t="n">
        <v>103</v>
      </c>
    </row>
    <row r="1514" spans="1:10">
      <c r="A1514" t="s">
        <v>4</v>
      </c>
      <c r="B1514" s="4" t="s">
        <v>5</v>
      </c>
      <c r="C1514" s="4" t="s">
        <v>10</v>
      </c>
      <c r="D1514" s="4" t="s">
        <v>6</v>
      </c>
      <c r="E1514" s="4" t="s">
        <v>13</v>
      </c>
      <c r="F1514" s="4" t="s">
        <v>13</v>
      </c>
      <c r="G1514" s="4" t="s">
        <v>13</v>
      </c>
      <c r="H1514" s="4" t="s">
        <v>13</v>
      </c>
      <c r="I1514" s="4" t="s">
        <v>13</v>
      </c>
      <c r="J1514" s="4" t="s">
        <v>23</v>
      </c>
      <c r="K1514" s="4" t="s">
        <v>23</v>
      </c>
      <c r="L1514" s="4" t="s">
        <v>23</v>
      </c>
      <c r="M1514" s="4" t="s">
        <v>23</v>
      </c>
      <c r="N1514" s="4" t="s">
        <v>13</v>
      </c>
    </row>
    <row r="1515" spans="1:10">
      <c r="A1515" t="n">
        <v>11840</v>
      </c>
      <c r="B1515" s="61" t="n">
        <v>34</v>
      </c>
      <c r="C1515" s="7" t="n">
        <v>3</v>
      </c>
      <c r="D1515" s="7" t="s">
        <v>150</v>
      </c>
      <c r="E1515" s="7" t="n">
        <v>0</v>
      </c>
      <c r="F1515" s="7" t="n">
        <v>1</v>
      </c>
      <c r="G1515" s="7" t="n">
        <v>0</v>
      </c>
      <c r="H1515" s="7" t="n">
        <v>0</v>
      </c>
      <c r="I1515" s="7" t="n">
        <v>0</v>
      </c>
      <c r="J1515" s="7" t="n">
        <v>0.300000011920929</v>
      </c>
      <c r="K1515" s="7" t="n">
        <v>134.66667175293</v>
      </c>
      <c r="L1515" s="7" t="n">
        <v>135.266662597656</v>
      </c>
      <c r="M1515" s="7" t="n">
        <v>-1</v>
      </c>
      <c r="N1515" s="7" t="n">
        <v>0</v>
      </c>
    </row>
    <row r="1516" spans="1:10">
      <c r="A1516" t="s">
        <v>4</v>
      </c>
      <c r="B1516" s="4" t="s">
        <v>5</v>
      </c>
      <c r="C1516" s="4" t="s">
        <v>13</v>
      </c>
      <c r="D1516" s="4" t="s">
        <v>10</v>
      </c>
      <c r="E1516" s="4" t="s">
        <v>10</v>
      </c>
      <c r="F1516" s="4" t="s">
        <v>10</v>
      </c>
      <c r="G1516" s="4" t="s">
        <v>10</v>
      </c>
      <c r="H1516" s="4" t="s">
        <v>10</v>
      </c>
      <c r="I1516" s="4" t="s">
        <v>6</v>
      </c>
      <c r="J1516" s="4" t="s">
        <v>23</v>
      </c>
      <c r="K1516" s="4" t="s">
        <v>23</v>
      </c>
      <c r="L1516" s="4" t="s">
        <v>23</v>
      </c>
      <c r="M1516" s="4" t="s">
        <v>9</v>
      </c>
      <c r="N1516" s="4" t="s">
        <v>9</v>
      </c>
      <c r="O1516" s="4" t="s">
        <v>23</v>
      </c>
      <c r="P1516" s="4" t="s">
        <v>23</v>
      </c>
      <c r="Q1516" s="4" t="s">
        <v>23</v>
      </c>
      <c r="R1516" s="4" t="s">
        <v>23</v>
      </c>
      <c r="S1516" s="4" t="s">
        <v>13</v>
      </c>
    </row>
    <row r="1517" spans="1:10">
      <c r="A1517" t="n">
        <v>11882</v>
      </c>
      <c r="B1517" s="48" t="n">
        <v>39</v>
      </c>
      <c r="C1517" s="7" t="n">
        <v>12</v>
      </c>
      <c r="D1517" s="7" t="n">
        <v>65533</v>
      </c>
      <c r="E1517" s="7" t="n">
        <v>213</v>
      </c>
      <c r="F1517" s="7" t="n">
        <v>0</v>
      </c>
      <c r="G1517" s="7" t="n">
        <v>3</v>
      </c>
      <c r="H1517" s="7" t="n">
        <v>3</v>
      </c>
      <c r="I1517" s="7" t="s">
        <v>19</v>
      </c>
      <c r="J1517" s="7" t="n">
        <v>0</v>
      </c>
      <c r="K1517" s="7" t="n">
        <v>0</v>
      </c>
      <c r="L1517" s="7" t="n">
        <v>1</v>
      </c>
      <c r="M1517" s="7" t="n">
        <v>0</v>
      </c>
      <c r="N1517" s="7" t="n">
        <v>0</v>
      </c>
      <c r="O1517" s="7" t="n">
        <v>0</v>
      </c>
      <c r="P1517" s="7" t="n">
        <v>1</v>
      </c>
      <c r="Q1517" s="7" t="n">
        <v>1</v>
      </c>
      <c r="R1517" s="7" t="n">
        <v>1</v>
      </c>
      <c r="S1517" s="7" t="n">
        <v>106</v>
      </c>
    </row>
    <row r="1518" spans="1:10">
      <c r="A1518" t="s">
        <v>4</v>
      </c>
      <c r="B1518" s="4" t="s">
        <v>5</v>
      </c>
      <c r="C1518" s="4" t="s">
        <v>13</v>
      </c>
      <c r="D1518" s="4" t="s">
        <v>10</v>
      </c>
      <c r="E1518" s="4" t="s">
        <v>13</v>
      </c>
      <c r="F1518" s="4" t="s">
        <v>10</v>
      </c>
    </row>
    <row r="1519" spans="1:10">
      <c r="A1519" t="n">
        <v>11932</v>
      </c>
      <c r="B1519" s="48" t="n">
        <v>39</v>
      </c>
      <c r="C1519" s="7" t="n">
        <v>18</v>
      </c>
      <c r="D1519" s="7" t="n">
        <v>65533</v>
      </c>
      <c r="E1519" s="7" t="n">
        <v>106</v>
      </c>
      <c r="F1519" s="7" t="n">
        <v>2000</v>
      </c>
    </row>
    <row r="1520" spans="1:10">
      <c r="A1520" t="s">
        <v>4</v>
      </c>
      <c r="B1520" s="4" t="s">
        <v>5</v>
      </c>
      <c r="C1520" s="4" t="s">
        <v>10</v>
      </c>
      <c r="D1520" s="4" t="s">
        <v>9</v>
      </c>
    </row>
    <row r="1521" spans="1:19">
      <c r="A1521" t="n">
        <v>11939</v>
      </c>
      <c r="B1521" s="63" t="n">
        <v>98</v>
      </c>
      <c r="C1521" s="7" t="n">
        <v>3</v>
      </c>
      <c r="D1521" s="7" t="n">
        <v>1057803469</v>
      </c>
    </row>
    <row r="1522" spans="1:19">
      <c r="A1522" t="s">
        <v>4</v>
      </c>
      <c r="B1522" s="4" t="s">
        <v>5</v>
      </c>
      <c r="C1522" s="4" t="s">
        <v>10</v>
      </c>
      <c r="D1522" s="4" t="s">
        <v>9</v>
      </c>
      <c r="E1522" s="4" t="s">
        <v>13</v>
      </c>
    </row>
    <row r="1523" spans="1:19">
      <c r="A1523" t="n">
        <v>11946</v>
      </c>
      <c r="B1523" s="64" t="n">
        <v>35</v>
      </c>
      <c r="C1523" s="7" t="n">
        <v>3</v>
      </c>
      <c r="D1523" s="7" t="n">
        <v>0</v>
      </c>
      <c r="E1523" s="7" t="n">
        <v>0</v>
      </c>
    </row>
    <row r="1524" spans="1:19">
      <c r="A1524" t="s">
        <v>4</v>
      </c>
      <c r="B1524" s="4" t="s">
        <v>5</v>
      </c>
      <c r="C1524" s="4" t="s">
        <v>13</v>
      </c>
      <c r="D1524" s="4" t="s">
        <v>10</v>
      </c>
    </row>
    <row r="1525" spans="1:19">
      <c r="A1525" t="n">
        <v>11954</v>
      </c>
      <c r="B1525" s="55" t="n">
        <v>45</v>
      </c>
      <c r="C1525" s="7" t="n">
        <v>7</v>
      </c>
      <c r="D1525" s="7" t="n">
        <v>255</v>
      </c>
    </row>
    <row r="1526" spans="1:19">
      <c r="A1526" t="s">
        <v>4</v>
      </c>
      <c r="B1526" s="4" t="s">
        <v>5</v>
      </c>
      <c r="C1526" s="4" t="s">
        <v>13</v>
      </c>
    </row>
    <row r="1527" spans="1:19">
      <c r="A1527" t="n">
        <v>11958</v>
      </c>
      <c r="B1527" s="55" t="n">
        <v>45</v>
      </c>
      <c r="C1527" s="7" t="n">
        <v>0</v>
      </c>
    </row>
    <row r="1528" spans="1:19">
      <c r="A1528" t="s">
        <v>4</v>
      </c>
      <c r="B1528" s="4" t="s">
        <v>5</v>
      </c>
      <c r="C1528" s="4" t="s">
        <v>13</v>
      </c>
      <c r="D1528" s="4" t="s">
        <v>13</v>
      </c>
      <c r="E1528" s="4" t="s">
        <v>23</v>
      </c>
      <c r="F1528" s="4" t="s">
        <v>23</v>
      </c>
      <c r="G1528" s="4" t="s">
        <v>23</v>
      </c>
      <c r="H1528" s="4" t="s">
        <v>10</v>
      </c>
    </row>
    <row r="1529" spans="1:19">
      <c r="A1529" t="n">
        <v>11960</v>
      </c>
      <c r="B1529" s="55" t="n">
        <v>45</v>
      </c>
      <c r="C1529" s="7" t="n">
        <v>2</v>
      </c>
      <c r="D1529" s="7" t="n">
        <v>3</v>
      </c>
      <c r="E1529" s="7" t="n">
        <v>1.5</v>
      </c>
      <c r="F1529" s="7" t="n">
        <v>1.3400000333786</v>
      </c>
      <c r="G1529" s="7" t="n">
        <v>-16.8299999237061</v>
      </c>
      <c r="H1529" s="7" t="n">
        <v>8000</v>
      </c>
    </row>
    <row r="1530" spans="1:19">
      <c r="A1530" t="s">
        <v>4</v>
      </c>
      <c r="B1530" s="4" t="s">
        <v>5</v>
      </c>
      <c r="C1530" s="4" t="s">
        <v>13</v>
      </c>
      <c r="D1530" s="4" t="s">
        <v>13</v>
      </c>
      <c r="E1530" s="4" t="s">
        <v>23</v>
      </c>
      <c r="F1530" s="4" t="s">
        <v>23</v>
      </c>
      <c r="G1530" s="4" t="s">
        <v>23</v>
      </c>
      <c r="H1530" s="4" t="s">
        <v>10</v>
      </c>
      <c r="I1530" s="4" t="s">
        <v>13</v>
      </c>
    </row>
    <row r="1531" spans="1:19">
      <c r="A1531" t="n">
        <v>11977</v>
      </c>
      <c r="B1531" s="55" t="n">
        <v>45</v>
      </c>
      <c r="C1531" s="7" t="n">
        <v>4</v>
      </c>
      <c r="D1531" s="7" t="n">
        <v>3</v>
      </c>
      <c r="E1531" s="7" t="n">
        <v>14.789999961853</v>
      </c>
      <c r="F1531" s="7" t="n">
        <v>315.549987792969</v>
      </c>
      <c r="G1531" s="7" t="n">
        <v>8</v>
      </c>
      <c r="H1531" s="7" t="n">
        <v>8000</v>
      </c>
      <c r="I1531" s="7" t="n">
        <v>1</v>
      </c>
    </row>
    <row r="1532" spans="1:19">
      <c r="A1532" t="s">
        <v>4</v>
      </c>
      <c r="B1532" s="4" t="s">
        <v>5</v>
      </c>
      <c r="C1532" s="4" t="s">
        <v>13</v>
      </c>
      <c r="D1532" s="4" t="s">
        <v>13</v>
      </c>
      <c r="E1532" s="4" t="s">
        <v>23</v>
      </c>
      <c r="F1532" s="4" t="s">
        <v>10</v>
      </c>
    </row>
    <row r="1533" spans="1:19">
      <c r="A1533" t="n">
        <v>11995</v>
      </c>
      <c r="B1533" s="55" t="n">
        <v>45</v>
      </c>
      <c r="C1533" s="7" t="n">
        <v>5</v>
      </c>
      <c r="D1533" s="7" t="n">
        <v>3</v>
      </c>
      <c r="E1533" s="7" t="n">
        <v>2.29999995231628</v>
      </c>
      <c r="F1533" s="7" t="n">
        <v>200</v>
      </c>
    </row>
    <row r="1534" spans="1:19">
      <c r="A1534" t="s">
        <v>4</v>
      </c>
      <c r="B1534" s="4" t="s">
        <v>5</v>
      </c>
      <c r="C1534" s="4" t="s">
        <v>13</v>
      </c>
      <c r="D1534" s="4" t="s">
        <v>13</v>
      </c>
      <c r="E1534" s="4" t="s">
        <v>23</v>
      </c>
      <c r="F1534" s="4" t="s">
        <v>10</v>
      </c>
    </row>
    <row r="1535" spans="1:19">
      <c r="A1535" t="n">
        <v>12004</v>
      </c>
      <c r="B1535" s="55" t="n">
        <v>45</v>
      </c>
      <c r="C1535" s="7" t="n">
        <v>11</v>
      </c>
      <c r="D1535" s="7" t="n">
        <v>3</v>
      </c>
      <c r="E1535" s="7" t="n">
        <v>67.1999969482422</v>
      </c>
      <c r="F1535" s="7" t="n">
        <v>8000</v>
      </c>
    </row>
    <row r="1536" spans="1:19">
      <c r="A1536" t="s">
        <v>4</v>
      </c>
      <c r="B1536" s="4" t="s">
        <v>5</v>
      </c>
      <c r="C1536" s="4" t="s">
        <v>13</v>
      </c>
      <c r="D1536" s="4" t="s">
        <v>23</v>
      </c>
      <c r="E1536" s="4" t="s">
        <v>23</v>
      </c>
      <c r="F1536" s="4" t="s">
        <v>23</v>
      </c>
    </row>
    <row r="1537" spans="1:9">
      <c r="A1537" t="n">
        <v>12013</v>
      </c>
      <c r="B1537" s="55" t="n">
        <v>45</v>
      </c>
      <c r="C1537" s="7" t="n">
        <v>9</v>
      </c>
      <c r="D1537" s="7" t="n">
        <v>0.150000005960464</v>
      </c>
      <c r="E1537" s="7" t="n">
        <v>0.150000005960464</v>
      </c>
      <c r="F1537" s="7" t="n">
        <v>0.449999988079071</v>
      </c>
    </row>
    <row r="1538" spans="1:9">
      <c r="A1538" t="s">
        <v>4</v>
      </c>
      <c r="B1538" s="4" t="s">
        <v>5</v>
      </c>
      <c r="C1538" s="4" t="s">
        <v>13</v>
      </c>
      <c r="D1538" s="4" t="s">
        <v>10</v>
      </c>
      <c r="E1538" s="4" t="s">
        <v>10</v>
      </c>
      <c r="F1538" s="4" t="s">
        <v>9</v>
      </c>
    </row>
    <row r="1539" spans="1:9">
      <c r="A1539" t="n">
        <v>12027</v>
      </c>
      <c r="B1539" s="59" t="n">
        <v>84</v>
      </c>
      <c r="C1539" s="7" t="n">
        <v>0</v>
      </c>
      <c r="D1539" s="7" t="n">
        <v>2</v>
      </c>
      <c r="E1539" s="7" t="n">
        <v>200</v>
      </c>
      <c r="F1539" s="7" t="n">
        <v>1059481190</v>
      </c>
    </row>
    <row r="1540" spans="1:9">
      <c r="A1540" t="s">
        <v>4</v>
      </c>
      <c r="B1540" s="4" t="s">
        <v>5</v>
      </c>
      <c r="C1540" s="4" t="s">
        <v>10</v>
      </c>
      <c r="D1540" s="4" t="s">
        <v>6</v>
      </c>
      <c r="E1540" s="4" t="s">
        <v>13</v>
      </c>
      <c r="F1540" s="4" t="s">
        <v>13</v>
      </c>
      <c r="G1540" s="4" t="s">
        <v>13</v>
      </c>
      <c r="H1540" s="4" t="s">
        <v>13</v>
      </c>
      <c r="I1540" s="4" t="s">
        <v>13</v>
      </c>
      <c r="J1540" s="4" t="s">
        <v>23</v>
      </c>
      <c r="K1540" s="4" t="s">
        <v>23</v>
      </c>
      <c r="L1540" s="4" t="s">
        <v>23</v>
      </c>
      <c r="M1540" s="4" t="s">
        <v>23</v>
      </c>
      <c r="N1540" s="4" t="s">
        <v>13</v>
      </c>
    </row>
    <row r="1541" spans="1:9">
      <c r="A1541" t="n">
        <v>12037</v>
      </c>
      <c r="B1541" s="61" t="n">
        <v>34</v>
      </c>
      <c r="C1541" s="7" t="n">
        <v>3</v>
      </c>
      <c r="D1541" s="7" t="s">
        <v>151</v>
      </c>
      <c r="E1541" s="7" t="n">
        <v>0</v>
      </c>
      <c r="F1541" s="7" t="n">
        <v>1</v>
      </c>
      <c r="G1541" s="7" t="n">
        <v>0</v>
      </c>
      <c r="H1541" s="7" t="n">
        <v>0</v>
      </c>
      <c r="I1541" s="7" t="n">
        <v>0</v>
      </c>
      <c r="J1541" s="7" t="n">
        <v>0</v>
      </c>
      <c r="K1541" s="7" t="n">
        <v>135.300003051758</v>
      </c>
      <c r="L1541" s="7" t="n">
        <v>136.133331298828</v>
      </c>
      <c r="M1541" s="7" t="n">
        <v>-1</v>
      </c>
      <c r="N1541" s="7" t="n">
        <v>0</v>
      </c>
    </row>
    <row r="1542" spans="1:9">
      <c r="A1542" t="s">
        <v>4</v>
      </c>
      <c r="B1542" s="4" t="s">
        <v>5</v>
      </c>
      <c r="C1542" s="4" t="s">
        <v>10</v>
      </c>
      <c r="D1542" s="4" t="s">
        <v>9</v>
      </c>
    </row>
    <row r="1543" spans="1:9">
      <c r="A1543" t="n">
        <v>12079</v>
      </c>
      <c r="B1543" s="63" t="n">
        <v>98</v>
      </c>
      <c r="C1543" s="7" t="n">
        <v>3</v>
      </c>
      <c r="D1543" s="7" t="n">
        <v>1070386381</v>
      </c>
    </row>
    <row r="1544" spans="1:9">
      <c r="A1544" t="s">
        <v>4</v>
      </c>
      <c r="B1544" s="4" t="s">
        <v>5</v>
      </c>
      <c r="C1544" s="4" t="s">
        <v>10</v>
      </c>
    </row>
    <row r="1545" spans="1:9">
      <c r="A1545" t="n">
        <v>12086</v>
      </c>
      <c r="B1545" s="25" t="n">
        <v>16</v>
      </c>
      <c r="C1545" s="7" t="n">
        <v>133</v>
      </c>
    </row>
    <row r="1546" spans="1:9">
      <c r="A1546" t="s">
        <v>4</v>
      </c>
      <c r="B1546" s="4" t="s">
        <v>5</v>
      </c>
      <c r="C1546" s="4" t="s">
        <v>13</v>
      </c>
      <c r="D1546" s="4" t="s">
        <v>10</v>
      </c>
      <c r="E1546" s="4" t="s">
        <v>10</v>
      </c>
      <c r="F1546" s="4" t="s">
        <v>9</v>
      </c>
    </row>
    <row r="1547" spans="1:9">
      <c r="A1547" t="n">
        <v>12089</v>
      </c>
      <c r="B1547" s="59" t="n">
        <v>84</v>
      </c>
      <c r="C1547" s="7" t="n">
        <v>1</v>
      </c>
      <c r="D1547" s="7" t="n">
        <v>0</v>
      </c>
      <c r="E1547" s="7" t="n">
        <v>200</v>
      </c>
      <c r="F1547" s="7" t="n">
        <v>0</v>
      </c>
    </row>
    <row r="1548" spans="1:9">
      <c r="A1548" t="s">
        <v>4</v>
      </c>
      <c r="B1548" s="4" t="s">
        <v>5</v>
      </c>
      <c r="C1548" s="4" t="s">
        <v>13</v>
      </c>
      <c r="D1548" s="4" t="s">
        <v>10</v>
      </c>
      <c r="E1548" s="4" t="s">
        <v>10</v>
      </c>
      <c r="F1548" s="4" t="s">
        <v>10</v>
      </c>
      <c r="G1548" s="4" t="s">
        <v>10</v>
      </c>
      <c r="H1548" s="4" t="s">
        <v>10</v>
      </c>
      <c r="I1548" s="4" t="s">
        <v>6</v>
      </c>
      <c r="J1548" s="4" t="s">
        <v>23</v>
      </c>
      <c r="K1548" s="4" t="s">
        <v>23</v>
      </c>
      <c r="L1548" s="4" t="s">
        <v>23</v>
      </c>
      <c r="M1548" s="4" t="s">
        <v>9</v>
      </c>
      <c r="N1548" s="4" t="s">
        <v>9</v>
      </c>
      <c r="O1548" s="4" t="s">
        <v>23</v>
      </c>
      <c r="P1548" s="4" t="s">
        <v>23</v>
      </c>
      <c r="Q1548" s="4" t="s">
        <v>23</v>
      </c>
      <c r="R1548" s="4" t="s">
        <v>23</v>
      </c>
      <c r="S1548" s="4" t="s">
        <v>13</v>
      </c>
    </row>
    <row r="1549" spans="1:9">
      <c r="A1549" t="n">
        <v>12099</v>
      </c>
      <c r="B1549" s="48" t="n">
        <v>39</v>
      </c>
      <c r="C1549" s="7" t="n">
        <v>12</v>
      </c>
      <c r="D1549" s="7" t="n">
        <v>65533</v>
      </c>
      <c r="E1549" s="7" t="n">
        <v>214</v>
      </c>
      <c r="F1549" s="7" t="n">
        <v>0</v>
      </c>
      <c r="G1549" s="7" t="n">
        <v>3</v>
      </c>
      <c r="H1549" s="7" t="n">
        <v>3</v>
      </c>
      <c r="I1549" s="7" t="s">
        <v>19</v>
      </c>
      <c r="J1549" s="7" t="n">
        <v>0</v>
      </c>
      <c r="K1549" s="7" t="n">
        <v>1</v>
      </c>
      <c r="L1549" s="7" t="n">
        <v>0</v>
      </c>
      <c r="M1549" s="7" t="n">
        <v>0</v>
      </c>
      <c r="N1549" s="7" t="n">
        <v>0</v>
      </c>
      <c r="O1549" s="7" t="n">
        <v>0</v>
      </c>
      <c r="P1549" s="7" t="n">
        <v>0.75</v>
      </c>
      <c r="Q1549" s="7" t="n">
        <v>0.75</v>
      </c>
      <c r="R1549" s="7" t="n">
        <v>0.75</v>
      </c>
      <c r="S1549" s="7" t="n">
        <v>103</v>
      </c>
    </row>
    <row r="1550" spans="1:9">
      <c r="A1550" t="s">
        <v>4</v>
      </c>
      <c r="B1550" s="4" t="s">
        <v>5</v>
      </c>
      <c r="C1550" s="4" t="s">
        <v>10</v>
      </c>
      <c r="D1550" s="4" t="s">
        <v>13</v>
      </c>
      <c r="E1550" s="4" t="s">
        <v>6</v>
      </c>
      <c r="F1550" s="4" t="s">
        <v>23</v>
      </c>
      <c r="G1550" s="4" t="s">
        <v>23</v>
      </c>
      <c r="H1550" s="4" t="s">
        <v>23</v>
      </c>
    </row>
    <row r="1551" spans="1:9">
      <c r="A1551" t="n">
        <v>12149</v>
      </c>
      <c r="B1551" s="52" t="n">
        <v>48</v>
      </c>
      <c r="C1551" s="7" t="n">
        <v>1660</v>
      </c>
      <c r="D1551" s="7" t="n">
        <v>0</v>
      </c>
      <c r="E1551" s="7" t="s">
        <v>152</v>
      </c>
      <c r="F1551" s="7" t="n">
        <v>0</v>
      </c>
      <c r="G1551" s="7" t="n">
        <v>0.5</v>
      </c>
      <c r="H1551" s="7" t="n">
        <v>0</v>
      </c>
    </row>
    <row r="1552" spans="1:9">
      <c r="A1552" t="s">
        <v>4</v>
      </c>
      <c r="B1552" s="4" t="s">
        <v>5</v>
      </c>
      <c r="C1552" s="4" t="s">
        <v>13</v>
      </c>
      <c r="D1552" s="4" t="s">
        <v>10</v>
      </c>
      <c r="E1552" s="4" t="s">
        <v>10</v>
      </c>
      <c r="F1552" s="4" t="s">
        <v>10</v>
      </c>
      <c r="G1552" s="4" t="s">
        <v>10</v>
      </c>
      <c r="H1552" s="4" t="s">
        <v>10</v>
      </c>
      <c r="I1552" s="4" t="s">
        <v>6</v>
      </c>
      <c r="J1552" s="4" t="s">
        <v>23</v>
      </c>
      <c r="K1552" s="4" t="s">
        <v>23</v>
      </c>
      <c r="L1552" s="4" t="s">
        <v>23</v>
      </c>
      <c r="M1552" s="4" t="s">
        <v>9</v>
      </c>
      <c r="N1552" s="4" t="s">
        <v>9</v>
      </c>
      <c r="O1552" s="4" t="s">
        <v>23</v>
      </c>
      <c r="P1552" s="4" t="s">
        <v>23</v>
      </c>
      <c r="Q1552" s="4" t="s">
        <v>23</v>
      </c>
      <c r="R1552" s="4" t="s">
        <v>23</v>
      </c>
      <c r="S1552" s="4" t="s">
        <v>13</v>
      </c>
    </row>
    <row r="1553" spans="1:19">
      <c r="A1553" t="n">
        <v>12176</v>
      </c>
      <c r="B1553" s="48" t="n">
        <v>39</v>
      </c>
      <c r="C1553" s="7" t="n">
        <v>12</v>
      </c>
      <c r="D1553" s="7" t="n">
        <v>65533</v>
      </c>
      <c r="E1553" s="7" t="n">
        <v>205</v>
      </c>
      <c r="F1553" s="7" t="n">
        <v>0</v>
      </c>
      <c r="G1553" s="7" t="n">
        <v>1660</v>
      </c>
      <c r="H1553" s="7" t="n">
        <v>3</v>
      </c>
      <c r="I1553" s="7" t="s">
        <v>19</v>
      </c>
      <c r="J1553" s="7" t="n">
        <v>0</v>
      </c>
      <c r="K1553" s="7" t="n">
        <v>0.5</v>
      </c>
      <c r="L1553" s="7" t="n">
        <v>2</v>
      </c>
      <c r="M1553" s="7" t="n">
        <v>0</v>
      </c>
      <c r="N1553" s="7" t="n">
        <v>0</v>
      </c>
      <c r="O1553" s="7" t="n">
        <v>0</v>
      </c>
      <c r="P1553" s="7" t="n">
        <v>1.25</v>
      </c>
      <c r="Q1553" s="7" t="n">
        <v>1.25</v>
      </c>
      <c r="R1553" s="7" t="n">
        <v>1.25</v>
      </c>
      <c r="S1553" s="7" t="n">
        <v>255</v>
      </c>
    </row>
    <row r="1554" spans="1:19">
      <c r="A1554" t="s">
        <v>4</v>
      </c>
      <c r="B1554" s="4" t="s">
        <v>5</v>
      </c>
      <c r="C1554" s="4" t="s">
        <v>13</v>
      </c>
      <c r="D1554" s="4" t="s">
        <v>10</v>
      </c>
      <c r="E1554" s="4" t="s">
        <v>23</v>
      </c>
      <c r="F1554" s="4" t="s">
        <v>10</v>
      </c>
      <c r="G1554" s="4" t="s">
        <v>9</v>
      </c>
      <c r="H1554" s="4" t="s">
        <v>9</v>
      </c>
      <c r="I1554" s="4" t="s">
        <v>10</v>
      </c>
      <c r="J1554" s="4" t="s">
        <v>10</v>
      </c>
      <c r="K1554" s="4" t="s">
        <v>9</v>
      </c>
      <c r="L1554" s="4" t="s">
        <v>9</v>
      </c>
      <c r="M1554" s="4" t="s">
        <v>9</v>
      </c>
      <c r="N1554" s="4" t="s">
        <v>9</v>
      </c>
      <c r="O1554" s="4" t="s">
        <v>6</v>
      </c>
    </row>
    <row r="1555" spans="1:19">
      <c r="A1555" t="n">
        <v>12226</v>
      </c>
      <c r="B1555" s="10" t="n">
        <v>50</v>
      </c>
      <c r="C1555" s="7" t="n">
        <v>0</v>
      </c>
      <c r="D1555" s="7" t="n">
        <v>4010</v>
      </c>
      <c r="E1555" s="7" t="n">
        <v>1</v>
      </c>
      <c r="F1555" s="7" t="n">
        <v>0</v>
      </c>
      <c r="G1555" s="7" t="n">
        <v>0</v>
      </c>
      <c r="H1555" s="7" t="n">
        <v>-1069547520</v>
      </c>
      <c r="I1555" s="7" t="n">
        <v>0</v>
      </c>
      <c r="J1555" s="7" t="n">
        <v>65533</v>
      </c>
      <c r="K1555" s="7" t="n">
        <v>0</v>
      </c>
      <c r="L1555" s="7" t="n">
        <v>0</v>
      </c>
      <c r="M1555" s="7" t="n">
        <v>0</v>
      </c>
      <c r="N1555" s="7" t="n">
        <v>0</v>
      </c>
      <c r="O1555" s="7" t="s">
        <v>19</v>
      </c>
    </row>
    <row r="1556" spans="1:19">
      <c r="A1556" t="s">
        <v>4</v>
      </c>
      <c r="B1556" s="4" t="s">
        <v>5</v>
      </c>
      <c r="C1556" s="4" t="s">
        <v>13</v>
      </c>
      <c r="D1556" s="4" t="s">
        <v>10</v>
      </c>
      <c r="E1556" s="4" t="s">
        <v>23</v>
      </c>
      <c r="F1556" s="4" t="s">
        <v>10</v>
      </c>
      <c r="G1556" s="4" t="s">
        <v>9</v>
      </c>
      <c r="H1556" s="4" t="s">
        <v>9</v>
      </c>
      <c r="I1556" s="4" t="s">
        <v>10</v>
      </c>
      <c r="J1556" s="4" t="s">
        <v>10</v>
      </c>
      <c r="K1556" s="4" t="s">
        <v>9</v>
      </c>
      <c r="L1556" s="4" t="s">
        <v>9</v>
      </c>
      <c r="M1556" s="4" t="s">
        <v>9</v>
      </c>
      <c r="N1556" s="4" t="s">
        <v>9</v>
      </c>
      <c r="O1556" s="4" t="s">
        <v>6</v>
      </c>
    </row>
    <row r="1557" spans="1:19">
      <c r="A1557" t="n">
        <v>12265</v>
      </c>
      <c r="B1557" s="10" t="n">
        <v>50</v>
      </c>
      <c r="C1557" s="7" t="n">
        <v>0</v>
      </c>
      <c r="D1557" s="7" t="n">
        <v>4187</v>
      </c>
      <c r="E1557" s="7" t="n">
        <v>0.899999976158142</v>
      </c>
      <c r="F1557" s="7" t="n">
        <v>30</v>
      </c>
      <c r="G1557" s="7" t="n">
        <v>0</v>
      </c>
      <c r="H1557" s="7" t="n">
        <v>-1082130432</v>
      </c>
      <c r="I1557" s="7" t="n">
        <v>0</v>
      </c>
      <c r="J1557" s="7" t="n">
        <v>65533</v>
      </c>
      <c r="K1557" s="7" t="n">
        <v>0</v>
      </c>
      <c r="L1557" s="7" t="n">
        <v>0</v>
      </c>
      <c r="M1557" s="7" t="n">
        <v>0</v>
      </c>
      <c r="N1557" s="7" t="n">
        <v>0</v>
      </c>
      <c r="O1557" s="7" t="s">
        <v>19</v>
      </c>
    </row>
    <row r="1558" spans="1:19">
      <c r="A1558" t="s">
        <v>4</v>
      </c>
      <c r="B1558" s="4" t="s">
        <v>5</v>
      </c>
      <c r="C1558" s="4" t="s">
        <v>10</v>
      </c>
      <c r="D1558" s="4" t="s">
        <v>9</v>
      </c>
      <c r="E1558" s="4" t="s">
        <v>13</v>
      </c>
    </row>
    <row r="1559" spans="1:19">
      <c r="A1559" t="n">
        <v>12304</v>
      </c>
      <c r="B1559" s="64" t="n">
        <v>35</v>
      </c>
      <c r="C1559" s="7" t="n">
        <v>3</v>
      </c>
      <c r="D1559" s="7" t="n">
        <v>0</v>
      </c>
      <c r="E1559" s="7" t="n">
        <v>0</v>
      </c>
    </row>
    <row r="1560" spans="1:19">
      <c r="A1560" t="s">
        <v>4</v>
      </c>
      <c r="B1560" s="4" t="s">
        <v>5</v>
      </c>
      <c r="C1560" s="4" t="s">
        <v>13</v>
      </c>
      <c r="D1560" s="4" t="s">
        <v>10</v>
      </c>
      <c r="E1560" s="4" t="s">
        <v>13</v>
      </c>
    </row>
    <row r="1561" spans="1:19">
      <c r="A1561" t="n">
        <v>12312</v>
      </c>
      <c r="B1561" s="48" t="n">
        <v>39</v>
      </c>
      <c r="C1561" s="7" t="n">
        <v>14</v>
      </c>
      <c r="D1561" s="7" t="n">
        <v>65533</v>
      </c>
      <c r="E1561" s="7" t="n">
        <v>103</v>
      </c>
    </row>
    <row r="1562" spans="1:19">
      <c r="A1562" t="s">
        <v>4</v>
      </c>
      <c r="B1562" s="4" t="s">
        <v>5</v>
      </c>
      <c r="C1562" s="4" t="s">
        <v>13</v>
      </c>
      <c r="D1562" s="4" t="s">
        <v>10</v>
      </c>
      <c r="E1562" s="4" t="s">
        <v>6</v>
      </c>
      <c r="F1562" s="4" t="s">
        <v>6</v>
      </c>
      <c r="G1562" s="4" t="s">
        <v>6</v>
      </c>
      <c r="H1562" s="4" t="s">
        <v>6</v>
      </c>
    </row>
    <row r="1563" spans="1:19">
      <c r="A1563" t="n">
        <v>12317</v>
      </c>
      <c r="B1563" s="39" t="n">
        <v>51</v>
      </c>
      <c r="C1563" s="7" t="n">
        <v>3</v>
      </c>
      <c r="D1563" s="7" t="n">
        <v>3</v>
      </c>
      <c r="E1563" s="7" t="s">
        <v>153</v>
      </c>
      <c r="F1563" s="7" t="s">
        <v>122</v>
      </c>
      <c r="G1563" s="7" t="s">
        <v>123</v>
      </c>
      <c r="H1563" s="7" t="s">
        <v>124</v>
      </c>
    </row>
    <row r="1564" spans="1:19">
      <c r="A1564" t="s">
        <v>4</v>
      </c>
      <c r="B1564" s="4" t="s">
        <v>5</v>
      </c>
      <c r="C1564" s="4" t="s">
        <v>10</v>
      </c>
      <c r="D1564" s="4" t="s">
        <v>6</v>
      </c>
      <c r="E1564" s="4" t="s">
        <v>13</v>
      </c>
      <c r="F1564" s="4" t="s">
        <v>13</v>
      </c>
      <c r="G1564" s="4" t="s">
        <v>13</v>
      </c>
      <c r="H1564" s="4" t="s">
        <v>13</v>
      </c>
      <c r="I1564" s="4" t="s">
        <v>13</v>
      </c>
      <c r="J1564" s="4" t="s">
        <v>23</v>
      </c>
      <c r="K1564" s="4" t="s">
        <v>23</v>
      </c>
      <c r="L1564" s="4" t="s">
        <v>23</v>
      </c>
      <c r="M1564" s="4" t="s">
        <v>23</v>
      </c>
      <c r="N1564" s="4" t="s">
        <v>13</v>
      </c>
    </row>
    <row r="1565" spans="1:19">
      <c r="A1565" t="n">
        <v>12330</v>
      </c>
      <c r="B1565" s="61" t="n">
        <v>34</v>
      </c>
      <c r="C1565" s="7" t="n">
        <v>3</v>
      </c>
      <c r="D1565" s="7" t="s">
        <v>151</v>
      </c>
      <c r="E1565" s="7" t="n">
        <v>0</v>
      </c>
      <c r="F1565" s="7" t="n">
        <v>1</v>
      </c>
      <c r="G1565" s="7" t="n">
        <v>0</v>
      </c>
      <c r="H1565" s="7" t="n">
        <v>0</v>
      </c>
      <c r="I1565" s="7" t="n">
        <v>0</v>
      </c>
      <c r="J1565" s="7" t="n">
        <v>0</v>
      </c>
      <c r="K1565" s="7" t="n">
        <v>136.16667175293</v>
      </c>
      <c r="L1565" s="7" t="n">
        <v>136.66667175293</v>
      </c>
      <c r="M1565" s="7" t="n">
        <v>-1</v>
      </c>
      <c r="N1565" s="7" t="n">
        <v>0</v>
      </c>
    </row>
    <row r="1566" spans="1:19">
      <c r="A1566" t="s">
        <v>4</v>
      </c>
      <c r="B1566" s="4" t="s">
        <v>5</v>
      </c>
      <c r="C1566" s="4" t="s">
        <v>10</v>
      </c>
      <c r="D1566" s="4" t="s">
        <v>9</v>
      </c>
    </row>
    <row r="1567" spans="1:19">
      <c r="A1567" t="n">
        <v>12372</v>
      </c>
      <c r="B1567" s="63" t="n">
        <v>98</v>
      </c>
      <c r="C1567" s="7" t="n">
        <v>3</v>
      </c>
      <c r="D1567" s="7" t="n">
        <v>1070386381</v>
      </c>
    </row>
    <row r="1568" spans="1:19">
      <c r="A1568" t="s">
        <v>4</v>
      </c>
      <c r="B1568" s="4" t="s">
        <v>5</v>
      </c>
      <c r="C1568" s="4" t="s">
        <v>13</v>
      </c>
      <c r="D1568" s="4" t="s">
        <v>10</v>
      </c>
      <c r="E1568" s="4" t="s">
        <v>10</v>
      </c>
      <c r="F1568" s="4" t="s">
        <v>9</v>
      </c>
    </row>
    <row r="1569" spans="1:19">
      <c r="A1569" t="n">
        <v>12379</v>
      </c>
      <c r="B1569" s="59" t="n">
        <v>84</v>
      </c>
      <c r="C1569" s="7" t="n">
        <v>0</v>
      </c>
      <c r="D1569" s="7" t="n">
        <v>2</v>
      </c>
      <c r="E1569" s="7" t="n">
        <v>200</v>
      </c>
      <c r="F1569" s="7" t="n">
        <v>1059481190</v>
      </c>
    </row>
    <row r="1570" spans="1:19">
      <c r="A1570" t="s">
        <v>4</v>
      </c>
      <c r="B1570" s="4" t="s">
        <v>5</v>
      </c>
      <c r="C1570" s="4" t="s">
        <v>13</v>
      </c>
      <c r="D1570" s="4" t="s">
        <v>23</v>
      </c>
      <c r="E1570" s="4" t="s">
        <v>23</v>
      </c>
      <c r="F1570" s="4" t="s">
        <v>23</v>
      </c>
    </row>
    <row r="1571" spans="1:19">
      <c r="A1571" t="n">
        <v>12389</v>
      </c>
      <c r="B1571" s="55" t="n">
        <v>45</v>
      </c>
      <c r="C1571" s="7" t="n">
        <v>9</v>
      </c>
      <c r="D1571" s="7" t="n">
        <v>0.174999997019768</v>
      </c>
      <c r="E1571" s="7" t="n">
        <v>0.174999997019768</v>
      </c>
      <c r="F1571" s="7" t="n">
        <v>0.449999988079071</v>
      </c>
    </row>
    <row r="1572" spans="1:19">
      <c r="A1572" t="s">
        <v>4</v>
      </c>
      <c r="B1572" s="4" t="s">
        <v>5</v>
      </c>
      <c r="C1572" s="4" t="s">
        <v>10</v>
      </c>
    </row>
    <row r="1573" spans="1:19">
      <c r="A1573" t="n">
        <v>12403</v>
      </c>
      <c r="B1573" s="25" t="n">
        <v>16</v>
      </c>
      <c r="C1573" s="7" t="n">
        <v>100</v>
      </c>
    </row>
    <row r="1574" spans="1:19">
      <c r="A1574" t="s">
        <v>4</v>
      </c>
      <c r="B1574" s="4" t="s">
        <v>5</v>
      </c>
      <c r="C1574" s="4" t="s">
        <v>13</v>
      </c>
      <c r="D1574" s="4" t="s">
        <v>10</v>
      </c>
      <c r="E1574" s="4" t="s">
        <v>10</v>
      </c>
      <c r="F1574" s="4" t="s">
        <v>9</v>
      </c>
    </row>
    <row r="1575" spans="1:19">
      <c r="A1575" t="n">
        <v>12406</v>
      </c>
      <c r="B1575" s="59" t="n">
        <v>84</v>
      </c>
      <c r="C1575" s="7" t="n">
        <v>1</v>
      </c>
      <c r="D1575" s="7" t="n">
        <v>0</v>
      </c>
      <c r="E1575" s="7" t="n">
        <v>200</v>
      </c>
      <c r="F1575" s="7" t="n">
        <v>0</v>
      </c>
    </row>
    <row r="1576" spans="1:19">
      <c r="A1576" t="s">
        <v>4</v>
      </c>
      <c r="B1576" s="4" t="s">
        <v>5</v>
      </c>
      <c r="C1576" s="4" t="s">
        <v>13</v>
      </c>
      <c r="D1576" s="4" t="s">
        <v>10</v>
      </c>
      <c r="E1576" s="4" t="s">
        <v>10</v>
      </c>
      <c r="F1576" s="4" t="s">
        <v>10</v>
      </c>
      <c r="G1576" s="4" t="s">
        <v>10</v>
      </c>
      <c r="H1576" s="4" t="s">
        <v>10</v>
      </c>
      <c r="I1576" s="4" t="s">
        <v>6</v>
      </c>
      <c r="J1576" s="4" t="s">
        <v>23</v>
      </c>
      <c r="K1576" s="4" t="s">
        <v>23</v>
      </c>
      <c r="L1576" s="4" t="s">
        <v>23</v>
      </c>
      <c r="M1576" s="4" t="s">
        <v>9</v>
      </c>
      <c r="N1576" s="4" t="s">
        <v>9</v>
      </c>
      <c r="O1576" s="4" t="s">
        <v>23</v>
      </c>
      <c r="P1576" s="4" t="s">
        <v>23</v>
      </c>
      <c r="Q1576" s="4" t="s">
        <v>23</v>
      </c>
      <c r="R1576" s="4" t="s">
        <v>23</v>
      </c>
      <c r="S1576" s="4" t="s">
        <v>13</v>
      </c>
    </row>
    <row r="1577" spans="1:19">
      <c r="A1577" t="n">
        <v>12416</v>
      </c>
      <c r="B1577" s="48" t="n">
        <v>39</v>
      </c>
      <c r="C1577" s="7" t="n">
        <v>12</v>
      </c>
      <c r="D1577" s="7" t="n">
        <v>65533</v>
      </c>
      <c r="E1577" s="7" t="n">
        <v>214</v>
      </c>
      <c r="F1577" s="7" t="n">
        <v>0</v>
      </c>
      <c r="G1577" s="7" t="n">
        <v>3</v>
      </c>
      <c r="H1577" s="7" t="n">
        <v>3</v>
      </c>
      <c r="I1577" s="7" t="s">
        <v>19</v>
      </c>
      <c r="J1577" s="7" t="n">
        <v>0</v>
      </c>
      <c r="K1577" s="7" t="n">
        <v>0.400000005960464</v>
      </c>
      <c r="L1577" s="7" t="n">
        <v>0</v>
      </c>
      <c r="M1577" s="7" t="n">
        <v>0</v>
      </c>
      <c r="N1577" s="7" t="n">
        <v>0</v>
      </c>
      <c r="O1577" s="7" t="n">
        <v>0</v>
      </c>
      <c r="P1577" s="7" t="n">
        <v>0.75</v>
      </c>
      <c r="Q1577" s="7" t="n">
        <v>0.75</v>
      </c>
      <c r="R1577" s="7" t="n">
        <v>0.75</v>
      </c>
      <c r="S1577" s="7" t="n">
        <v>104</v>
      </c>
    </row>
    <row r="1578" spans="1:19">
      <c r="A1578" t="s">
        <v>4</v>
      </c>
      <c r="B1578" s="4" t="s">
        <v>5</v>
      </c>
      <c r="C1578" s="4" t="s">
        <v>13</v>
      </c>
      <c r="D1578" s="4" t="s">
        <v>10</v>
      </c>
      <c r="E1578" s="4" t="s">
        <v>13</v>
      </c>
      <c r="F1578" s="4" t="s">
        <v>10</v>
      </c>
    </row>
    <row r="1579" spans="1:19">
      <c r="A1579" t="n">
        <v>12466</v>
      </c>
      <c r="B1579" s="48" t="n">
        <v>39</v>
      </c>
      <c r="C1579" s="7" t="n">
        <v>18</v>
      </c>
      <c r="D1579" s="7" t="n">
        <v>65533</v>
      </c>
      <c r="E1579" s="7" t="n">
        <v>104</v>
      </c>
      <c r="F1579" s="7" t="n">
        <v>530</v>
      </c>
    </row>
    <row r="1580" spans="1:19">
      <c r="A1580" t="s">
        <v>4</v>
      </c>
      <c r="B1580" s="4" t="s">
        <v>5</v>
      </c>
      <c r="C1580" s="4" t="s">
        <v>10</v>
      </c>
      <c r="D1580" s="4" t="s">
        <v>13</v>
      </c>
      <c r="E1580" s="4" t="s">
        <v>6</v>
      </c>
      <c r="F1580" s="4" t="s">
        <v>23</v>
      </c>
      <c r="G1580" s="4" t="s">
        <v>23</v>
      </c>
      <c r="H1580" s="4" t="s">
        <v>23</v>
      </c>
    </row>
    <row r="1581" spans="1:19">
      <c r="A1581" t="n">
        <v>12473</v>
      </c>
      <c r="B1581" s="52" t="n">
        <v>48</v>
      </c>
      <c r="C1581" s="7" t="n">
        <v>1660</v>
      </c>
      <c r="D1581" s="7" t="n">
        <v>0</v>
      </c>
      <c r="E1581" s="7" t="s">
        <v>152</v>
      </c>
      <c r="F1581" s="7" t="n">
        <v>0</v>
      </c>
      <c r="G1581" s="7" t="n">
        <v>0.5</v>
      </c>
      <c r="H1581" s="7" t="n">
        <v>0</v>
      </c>
    </row>
    <row r="1582" spans="1:19">
      <c r="A1582" t="s">
        <v>4</v>
      </c>
      <c r="B1582" s="4" t="s">
        <v>5</v>
      </c>
      <c r="C1582" s="4" t="s">
        <v>13</v>
      </c>
      <c r="D1582" s="4" t="s">
        <v>10</v>
      </c>
      <c r="E1582" s="4" t="s">
        <v>10</v>
      </c>
      <c r="F1582" s="4" t="s">
        <v>10</v>
      </c>
      <c r="G1582" s="4" t="s">
        <v>10</v>
      </c>
      <c r="H1582" s="4" t="s">
        <v>10</v>
      </c>
      <c r="I1582" s="4" t="s">
        <v>6</v>
      </c>
      <c r="J1582" s="4" t="s">
        <v>23</v>
      </c>
      <c r="K1582" s="4" t="s">
        <v>23</v>
      </c>
      <c r="L1582" s="4" t="s">
        <v>23</v>
      </c>
      <c r="M1582" s="4" t="s">
        <v>9</v>
      </c>
      <c r="N1582" s="4" t="s">
        <v>9</v>
      </c>
      <c r="O1582" s="4" t="s">
        <v>23</v>
      </c>
      <c r="P1582" s="4" t="s">
        <v>23</v>
      </c>
      <c r="Q1582" s="4" t="s">
        <v>23</v>
      </c>
      <c r="R1582" s="4" t="s">
        <v>23</v>
      </c>
      <c r="S1582" s="4" t="s">
        <v>13</v>
      </c>
    </row>
    <row r="1583" spans="1:19">
      <c r="A1583" t="n">
        <v>12500</v>
      </c>
      <c r="B1583" s="48" t="n">
        <v>39</v>
      </c>
      <c r="C1583" s="7" t="n">
        <v>12</v>
      </c>
      <c r="D1583" s="7" t="n">
        <v>65533</v>
      </c>
      <c r="E1583" s="7" t="n">
        <v>205</v>
      </c>
      <c r="F1583" s="7" t="n">
        <v>0</v>
      </c>
      <c r="G1583" s="7" t="n">
        <v>1660</v>
      </c>
      <c r="H1583" s="7" t="n">
        <v>3</v>
      </c>
      <c r="I1583" s="7" t="s">
        <v>19</v>
      </c>
      <c r="J1583" s="7" t="n">
        <v>0</v>
      </c>
      <c r="K1583" s="7" t="n">
        <v>0.5</v>
      </c>
      <c r="L1583" s="7" t="n">
        <v>2</v>
      </c>
      <c r="M1583" s="7" t="n">
        <v>0</v>
      </c>
      <c r="N1583" s="7" t="n">
        <v>0</v>
      </c>
      <c r="O1583" s="7" t="n">
        <v>0</v>
      </c>
      <c r="P1583" s="7" t="n">
        <v>1.25</v>
      </c>
      <c r="Q1583" s="7" t="n">
        <v>1.25</v>
      </c>
      <c r="R1583" s="7" t="n">
        <v>1.25</v>
      </c>
      <c r="S1583" s="7" t="n">
        <v>255</v>
      </c>
    </row>
    <row r="1584" spans="1:19">
      <c r="A1584" t="s">
        <v>4</v>
      </c>
      <c r="B1584" s="4" t="s">
        <v>5</v>
      </c>
      <c r="C1584" s="4" t="s">
        <v>13</v>
      </c>
      <c r="D1584" s="4" t="s">
        <v>10</v>
      </c>
      <c r="E1584" s="4" t="s">
        <v>23</v>
      </c>
      <c r="F1584" s="4" t="s">
        <v>10</v>
      </c>
      <c r="G1584" s="4" t="s">
        <v>9</v>
      </c>
      <c r="H1584" s="4" t="s">
        <v>9</v>
      </c>
      <c r="I1584" s="4" t="s">
        <v>10</v>
      </c>
      <c r="J1584" s="4" t="s">
        <v>10</v>
      </c>
      <c r="K1584" s="4" t="s">
        <v>9</v>
      </c>
      <c r="L1584" s="4" t="s">
        <v>9</v>
      </c>
      <c r="M1584" s="4" t="s">
        <v>9</v>
      </c>
      <c r="N1584" s="4" t="s">
        <v>9</v>
      </c>
      <c r="O1584" s="4" t="s">
        <v>6</v>
      </c>
    </row>
    <row r="1585" spans="1:19">
      <c r="A1585" t="n">
        <v>12550</v>
      </c>
      <c r="B1585" s="10" t="n">
        <v>50</v>
      </c>
      <c r="C1585" s="7" t="n">
        <v>0</v>
      </c>
      <c r="D1585" s="7" t="n">
        <v>4010</v>
      </c>
      <c r="E1585" s="7" t="n">
        <v>1</v>
      </c>
      <c r="F1585" s="7" t="n">
        <v>0</v>
      </c>
      <c r="G1585" s="7" t="n">
        <v>0</v>
      </c>
      <c r="H1585" s="7" t="n">
        <v>-1069547520</v>
      </c>
      <c r="I1585" s="7" t="n">
        <v>0</v>
      </c>
      <c r="J1585" s="7" t="n">
        <v>65533</v>
      </c>
      <c r="K1585" s="7" t="n">
        <v>0</v>
      </c>
      <c r="L1585" s="7" t="n">
        <v>0</v>
      </c>
      <c r="M1585" s="7" t="n">
        <v>0</v>
      </c>
      <c r="N1585" s="7" t="n">
        <v>0</v>
      </c>
      <c r="O1585" s="7" t="s">
        <v>19</v>
      </c>
    </row>
    <row r="1586" spans="1:19">
      <c r="A1586" t="s">
        <v>4</v>
      </c>
      <c r="B1586" s="4" t="s">
        <v>5</v>
      </c>
      <c r="C1586" s="4" t="s">
        <v>13</v>
      </c>
      <c r="D1586" s="4" t="s">
        <v>10</v>
      </c>
      <c r="E1586" s="4" t="s">
        <v>23</v>
      </c>
      <c r="F1586" s="4" t="s">
        <v>10</v>
      </c>
      <c r="G1586" s="4" t="s">
        <v>9</v>
      </c>
      <c r="H1586" s="4" t="s">
        <v>9</v>
      </c>
      <c r="I1586" s="4" t="s">
        <v>10</v>
      </c>
      <c r="J1586" s="4" t="s">
        <v>10</v>
      </c>
      <c r="K1586" s="4" t="s">
        <v>9</v>
      </c>
      <c r="L1586" s="4" t="s">
        <v>9</v>
      </c>
      <c r="M1586" s="4" t="s">
        <v>9</v>
      </c>
      <c r="N1586" s="4" t="s">
        <v>9</v>
      </c>
      <c r="O1586" s="4" t="s">
        <v>6</v>
      </c>
    </row>
    <row r="1587" spans="1:19">
      <c r="A1587" t="n">
        <v>12589</v>
      </c>
      <c r="B1587" s="10" t="n">
        <v>50</v>
      </c>
      <c r="C1587" s="7" t="n">
        <v>0</v>
      </c>
      <c r="D1587" s="7" t="n">
        <v>4187</v>
      </c>
      <c r="E1587" s="7" t="n">
        <v>0.899999976158142</v>
      </c>
      <c r="F1587" s="7" t="n">
        <v>30</v>
      </c>
      <c r="G1587" s="7" t="n">
        <v>0</v>
      </c>
      <c r="H1587" s="7" t="n">
        <v>-1082130432</v>
      </c>
      <c r="I1587" s="7" t="n">
        <v>0</v>
      </c>
      <c r="J1587" s="7" t="n">
        <v>65533</v>
      </c>
      <c r="K1587" s="7" t="n">
        <v>0</v>
      </c>
      <c r="L1587" s="7" t="n">
        <v>0</v>
      </c>
      <c r="M1587" s="7" t="n">
        <v>0</v>
      </c>
      <c r="N1587" s="7" t="n">
        <v>0</v>
      </c>
      <c r="O1587" s="7" t="s">
        <v>19</v>
      </c>
    </row>
    <row r="1588" spans="1:19">
      <c r="A1588" t="s">
        <v>4</v>
      </c>
      <c r="B1588" s="4" t="s">
        <v>5</v>
      </c>
      <c r="C1588" s="4" t="s">
        <v>10</v>
      </c>
      <c r="D1588" s="4" t="s">
        <v>9</v>
      </c>
      <c r="E1588" s="4" t="s">
        <v>13</v>
      </c>
    </row>
    <row r="1589" spans="1:19">
      <c r="A1589" t="n">
        <v>12628</v>
      </c>
      <c r="B1589" s="64" t="n">
        <v>35</v>
      </c>
      <c r="C1589" s="7" t="n">
        <v>3</v>
      </c>
      <c r="D1589" s="7" t="n">
        <v>0</v>
      </c>
      <c r="E1589" s="7" t="n">
        <v>0</v>
      </c>
    </row>
    <row r="1590" spans="1:19">
      <c r="A1590" t="s">
        <v>4</v>
      </c>
      <c r="B1590" s="4" t="s">
        <v>5</v>
      </c>
      <c r="C1590" s="4" t="s">
        <v>10</v>
      </c>
      <c r="D1590" s="4" t="s">
        <v>6</v>
      </c>
      <c r="E1590" s="4" t="s">
        <v>13</v>
      </c>
      <c r="F1590" s="4" t="s">
        <v>13</v>
      </c>
      <c r="G1590" s="4" t="s">
        <v>13</v>
      </c>
      <c r="H1590" s="4" t="s">
        <v>13</v>
      </c>
      <c r="I1590" s="4" t="s">
        <v>13</v>
      </c>
      <c r="J1590" s="4" t="s">
        <v>23</v>
      </c>
      <c r="K1590" s="4" t="s">
        <v>23</v>
      </c>
      <c r="L1590" s="4" t="s">
        <v>23</v>
      </c>
      <c r="M1590" s="4" t="s">
        <v>23</v>
      </c>
      <c r="N1590" s="4" t="s">
        <v>13</v>
      </c>
    </row>
    <row r="1591" spans="1:19">
      <c r="A1591" t="n">
        <v>12636</v>
      </c>
      <c r="B1591" s="61" t="n">
        <v>34</v>
      </c>
      <c r="C1591" s="7" t="n">
        <v>3</v>
      </c>
      <c r="D1591" s="7" t="s">
        <v>151</v>
      </c>
      <c r="E1591" s="7" t="n">
        <v>0</v>
      </c>
      <c r="F1591" s="7" t="n">
        <v>1</v>
      </c>
      <c r="G1591" s="7" t="n">
        <v>0</v>
      </c>
      <c r="H1591" s="7" t="n">
        <v>0</v>
      </c>
      <c r="I1591" s="7" t="n">
        <v>0</v>
      </c>
      <c r="J1591" s="7" t="n">
        <v>0</v>
      </c>
      <c r="K1591" s="7" t="n">
        <v>136.699996948242</v>
      </c>
      <c r="L1591" s="7" t="n">
        <v>-1</v>
      </c>
      <c r="M1591" s="7" t="n">
        <v>-1</v>
      </c>
      <c r="N1591" s="7" t="n">
        <v>0</v>
      </c>
    </row>
    <row r="1592" spans="1:19">
      <c r="A1592" t="s">
        <v>4</v>
      </c>
      <c r="B1592" s="4" t="s">
        <v>5</v>
      </c>
      <c r="C1592" s="4" t="s">
        <v>10</v>
      </c>
      <c r="D1592" s="4" t="s">
        <v>9</v>
      </c>
    </row>
    <row r="1593" spans="1:19">
      <c r="A1593" t="n">
        <v>12678</v>
      </c>
      <c r="B1593" s="63" t="n">
        <v>98</v>
      </c>
      <c r="C1593" s="7" t="n">
        <v>3</v>
      </c>
      <c r="D1593" s="7" t="n">
        <v>1061158912</v>
      </c>
    </row>
    <row r="1594" spans="1:19">
      <c r="A1594" t="s">
        <v>4</v>
      </c>
      <c r="B1594" s="4" t="s">
        <v>5</v>
      </c>
      <c r="C1594" s="4" t="s">
        <v>10</v>
      </c>
    </row>
    <row r="1595" spans="1:19">
      <c r="A1595" t="n">
        <v>12685</v>
      </c>
      <c r="B1595" s="25" t="n">
        <v>16</v>
      </c>
      <c r="C1595" s="7" t="n">
        <v>500</v>
      </c>
    </row>
    <row r="1596" spans="1:19">
      <c r="A1596" t="s">
        <v>4</v>
      </c>
      <c r="B1596" s="4" t="s">
        <v>5</v>
      </c>
      <c r="C1596" s="4" t="s">
        <v>13</v>
      </c>
      <c r="D1596" s="4" t="s">
        <v>10</v>
      </c>
      <c r="E1596" s="4" t="s">
        <v>23</v>
      </c>
    </row>
    <row r="1597" spans="1:19">
      <c r="A1597" t="n">
        <v>12688</v>
      </c>
      <c r="B1597" s="28" t="n">
        <v>58</v>
      </c>
      <c r="C1597" s="7" t="n">
        <v>101</v>
      </c>
      <c r="D1597" s="7" t="n">
        <v>500</v>
      </c>
      <c r="E1597" s="7" t="n">
        <v>1</v>
      </c>
    </row>
    <row r="1598" spans="1:19">
      <c r="A1598" t="s">
        <v>4</v>
      </c>
      <c r="B1598" s="4" t="s">
        <v>5</v>
      </c>
      <c r="C1598" s="4" t="s">
        <v>13</v>
      </c>
      <c r="D1598" s="4" t="s">
        <v>10</v>
      </c>
    </row>
    <row r="1599" spans="1:19">
      <c r="A1599" t="n">
        <v>12696</v>
      </c>
      <c r="B1599" s="28" t="n">
        <v>58</v>
      </c>
      <c r="C1599" s="7" t="n">
        <v>254</v>
      </c>
      <c r="D1599" s="7" t="n">
        <v>0</v>
      </c>
    </row>
    <row r="1600" spans="1:19">
      <c r="A1600" t="s">
        <v>4</v>
      </c>
      <c r="B1600" s="4" t="s">
        <v>5</v>
      </c>
      <c r="C1600" s="4" t="s">
        <v>13</v>
      </c>
    </row>
    <row r="1601" spans="1:15">
      <c r="A1601" t="n">
        <v>12700</v>
      </c>
      <c r="B1601" s="55" t="n">
        <v>45</v>
      </c>
      <c r="C1601" s="7" t="n">
        <v>0</v>
      </c>
    </row>
    <row r="1602" spans="1:15">
      <c r="A1602" t="s">
        <v>4</v>
      </c>
      <c r="B1602" s="4" t="s">
        <v>5</v>
      </c>
      <c r="C1602" s="4" t="s">
        <v>13</v>
      </c>
      <c r="D1602" s="4" t="s">
        <v>13</v>
      </c>
      <c r="E1602" s="4" t="s">
        <v>23</v>
      </c>
      <c r="F1602" s="4" t="s">
        <v>23</v>
      </c>
      <c r="G1602" s="4" t="s">
        <v>23</v>
      </c>
      <c r="H1602" s="4" t="s">
        <v>10</v>
      </c>
    </row>
    <row r="1603" spans="1:15">
      <c r="A1603" t="n">
        <v>12702</v>
      </c>
      <c r="B1603" s="55" t="n">
        <v>45</v>
      </c>
      <c r="C1603" s="7" t="n">
        <v>2</v>
      </c>
      <c r="D1603" s="7" t="n">
        <v>3</v>
      </c>
      <c r="E1603" s="7" t="n">
        <v>2.15000009536743</v>
      </c>
      <c r="F1603" s="7" t="n">
        <v>1.64999997615814</v>
      </c>
      <c r="G1603" s="7" t="n">
        <v>-16.5200004577637</v>
      </c>
      <c r="H1603" s="7" t="n">
        <v>0</v>
      </c>
    </row>
    <row r="1604" spans="1:15">
      <c r="A1604" t="s">
        <v>4</v>
      </c>
      <c r="B1604" s="4" t="s">
        <v>5</v>
      </c>
      <c r="C1604" s="4" t="s">
        <v>13</v>
      </c>
      <c r="D1604" s="4" t="s">
        <v>13</v>
      </c>
      <c r="E1604" s="4" t="s">
        <v>23</v>
      </c>
      <c r="F1604" s="4" t="s">
        <v>23</v>
      </c>
      <c r="G1604" s="4" t="s">
        <v>23</v>
      </c>
      <c r="H1604" s="4" t="s">
        <v>10</v>
      </c>
      <c r="I1604" s="4" t="s">
        <v>13</v>
      </c>
    </row>
    <row r="1605" spans="1:15">
      <c r="A1605" t="n">
        <v>12719</v>
      </c>
      <c r="B1605" s="55" t="n">
        <v>45</v>
      </c>
      <c r="C1605" s="7" t="n">
        <v>4</v>
      </c>
      <c r="D1605" s="7" t="n">
        <v>3</v>
      </c>
      <c r="E1605" s="7" t="n">
        <v>20.7700004577637</v>
      </c>
      <c r="F1605" s="7" t="n">
        <v>146.479995727539</v>
      </c>
      <c r="G1605" s="7" t="n">
        <v>8</v>
      </c>
      <c r="H1605" s="7" t="n">
        <v>0</v>
      </c>
      <c r="I1605" s="7" t="n">
        <v>1</v>
      </c>
    </row>
    <row r="1606" spans="1:15">
      <c r="A1606" t="s">
        <v>4</v>
      </c>
      <c r="B1606" s="4" t="s">
        <v>5</v>
      </c>
      <c r="C1606" s="4" t="s">
        <v>13</v>
      </c>
      <c r="D1606" s="4" t="s">
        <v>13</v>
      </c>
      <c r="E1606" s="4" t="s">
        <v>23</v>
      </c>
      <c r="F1606" s="4" t="s">
        <v>10</v>
      </c>
    </row>
    <row r="1607" spans="1:15">
      <c r="A1607" t="n">
        <v>12737</v>
      </c>
      <c r="B1607" s="55" t="n">
        <v>45</v>
      </c>
      <c r="C1607" s="7" t="n">
        <v>5</v>
      </c>
      <c r="D1607" s="7" t="n">
        <v>3</v>
      </c>
      <c r="E1607" s="7" t="n">
        <v>1</v>
      </c>
      <c r="F1607" s="7" t="n">
        <v>0</v>
      </c>
    </row>
    <row r="1608" spans="1:15">
      <c r="A1608" t="s">
        <v>4</v>
      </c>
      <c r="B1608" s="4" t="s">
        <v>5</v>
      </c>
      <c r="C1608" s="4" t="s">
        <v>13</v>
      </c>
      <c r="D1608" s="4" t="s">
        <v>13</v>
      </c>
      <c r="E1608" s="4" t="s">
        <v>23</v>
      </c>
      <c r="F1608" s="4" t="s">
        <v>10</v>
      </c>
    </row>
    <row r="1609" spans="1:15">
      <c r="A1609" t="n">
        <v>12746</v>
      </c>
      <c r="B1609" s="55" t="n">
        <v>45</v>
      </c>
      <c r="C1609" s="7" t="n">
        <v>11</v>
      </c>
      <c r="D1609" s="7" t="n">
        <v>3</v>
      </c>
      <c r="E1609" s="7" t="n">
        <v>66.5999984741211</v>
      </c>
      <c r="F1609" s="7" t="n">
        <v>0</v>
      </c>
    </row>
    <row r="1610" spans="1:15">
      <c r="A1610" t="s">
        <v>4</v>
      </c>
      <c r="B1610" s="4" t="s">
        <v>5</v>
      </c>
      <c r="C1610" s="4" t="s">
        <v>10</v>
      </c>
      <c r="D1610" s="4" t="s">
        <v>23</v>
      </c>
      <c r="E1610" s="4" t="s">
        <v>23</v>
      </c>
      <c r="F1610" s="4" t="s">
        <v>23</v>
      </c>
      <c r="G1610" s="4" t="s">
        <v>23</v>
      </c>
    </row>
    <row r="1611" spans="1:15">
      <c r="A1611" t="n">
        <v>12755</v>
      </c>
      <c r="B1611" s="50" t="n">
        <v>46</v>
      </c>
      <c r="C1611" s="7" t="n">
        <v>1660</v>
      </c>
      <c r="D1611" s="7" t="n">
        <v>-1.12999999523163</v>
      </c>
      <c r="E1611" s="7" t="n">
        <v>0.25</v>
      </c>
      <c r="F1611" s="7" t="n">
        <v>-18.2299995422363</v>
      </c>
      <c r="G1611" s="7" t="n">
        <v>68.8000030517578</v>
      </c>
    </row>
    <row r="1612" spans="1:15">
      <c r="A1612" t="s">
        <v>4</v>
      </c>
      <c r="B1612" s="4" t="s">
        <v>5</v>
      </c>
      <c r="C1612" s="4" t="s">
        <v>13</v>
      </c>
      <c r="D1612" s="4" t="s">
        <v>10</v>
      </c>
      <c r="E1612" s="4" t="s">
        <v>13</v>
      </c>
    </row>
    <row r="1613" spans="1:15">
      <c r="A1613" t="n">
        <v>12774</v>
      </c>
      <c r="B1613" s="48" t="n">
        <v>39</v>
      </c>
      <c r="C1613" s="7" t="n">
        <v>13</v>
      </c>
      <c r="D1613" s="7" t="n">
        <v>65533</v>
      </c>
      <c r="E1613" s="7" t="n">
        <v>104</v>
      </c>
    </row>
    <row r="1614" spans="1:15">
      <c r="A1614" t="s">
        <v>4</v>
      </c>
      <c r="B1614" s="4" t="s">
        <v>5</v>
      </c>
      <c r="C1614" s="4" t="s">
        <v>13</v>
      </c>
      <c r="D1614" s="4" t="s">
        <v>10</v>
      </c>
      <c r="E1614" s="4" t="s">
        <v>6</v>
      </c>
      <c r="F1614" s="4" t="s">
        <v>6</v>
      </c>
      <c r="G1614" s="4" t="s">
        <v>6</v>
      </c>
      <c r="H1614" s="4" t="s">
        <v>6</v>
      </c>
    </row>
    <row r="1615" spans="1:15">
      <c r="A1615" t="n">
        <v>12779</v>
      </c>
      <c r="B1615" s="39" t="n">
        <v>51</v>
      </c>
      <c r="C1615" s="7" t="n">
        <v>3</v>
      </c>
      <c r="D1615" s="7" t="n">
        <v>3</v>
      </c>
      <c r="E1615" s="7" t="s">
        <v>154</v>
      </c>
      <c r="F1615" s="7" t="s">
        <v>122</v>
      </c>
      <c r="G1615" s="7" t="s">
        <v>123</v>
      </c>
      <c r="H1615" s="7" t="s">
        <v>124</v>
      </c>
    </row>
    <row r="1616" spans="1:15">
      <c r="A1616" t="s">
        <v>4</v>
      </c>
      <c r="B1616" s="4" t="s">
        <v>5</v>
      </c>
      <c r="C1616" s="4" t="s">
        <v>13</v>
      </c>
      <c r="D1616" s="4" t="s">
        <v>10</v>
      </c>
      <c r="E1616" s="4" t="s">
        <v>10</v>
      </c>
      <c r="F1616" s="4" t="s">
        <v>9</v>
      </c>
    </row>
    <row r="1617" spans="1:9">
      <c r="A1617" t="n">
        <v>12792</v>
      </c>
      <c r="B1617" s="59" t="n">
        <v>84</v>
      </c>
      <c r="C1617" s="7" t="n">
        <v>0</v>
      </c>
      <c r="D1617" s="7" t="n">
        <v>2</v>
      </c>
      <c r="E1617" s="7" t="n">
        <v>100</v>
      </c>
      <c r="F1617" s="7" t="n">
        <v>1056964608</v>
      </c>
    </row>
    <row r="1618" spans="1:9">
      <c r="A1618" t="s">
        <v>4</v>
      </c>
      <c r="B1618" s="4" t="s">
        <v>5</v>
      </c>
      <c r="C1618" s="4" t="s">
        <v>10</v>
      </c>
      <c r="D1618" s="4" t="s">
        <v>23</v>
      </c>
      <c r="E1618" s="4" t="s">
        <v>23</v>
      </c>
      <c r="F1618" s="4" t="s">
        <v>23</v>
      </c>
      <c r="G1618" s="4" t="s">
        <v>10</v>
      </c>
      <c r="H1618" s="4" t="s">
        <v>10</v>
      </c>
    </row>
    <row r="1619" spans="1:9">
      <c r="A1619" t="n">
        <v>12802</v>
      </c>
      <c r="B1619" s="66" t="n">
        <v>60</v>
      </c>
      <c r="C1619" s="7" t="n">
        <v>3</v>
      </c>
      <c r="D1619" s="7" t="n">
        <v>40</v>
      </c>
      <c r="E1619" s="7" t="n">
        <v>0</v>
      </c>
      <c r="F1619" s="7" t="n">
        <v>0</v>
      </c>
      <c r="G1619" s="7" t="n">
        <v>0</v>
      </c>
      <c r="H1619" s="7" t="n">
        <v>0</v>
      </c>
    </row>
    <row r="1620" spans="1:9">
      <c r="A1620" t="s">
        <v>4</v>
      </c>
      <c r="B1620" s="4" t="s">
        <v>5</v>
      </c>
      <c r="C1620" s="4" t="s">
        <v>10</v>
      </c>
      <c r="D1620" s="4" t="s">
        <v>6</v>
      </c>
      <c r="E1620" s="4" t="s">
        <v>13</v>
      </c>
      <c r="F1620" s="4" t="s">
        <v>13</v>
      </c>
      <c r="G1620" s="4" t="s">
        <v>13</v>
      </c>
      <c r="H1620" s="4" t="s">
        <v>13</v>
      </c>
      <c r="I1620" s="4" t="s">
        <v>13</v>
      </c>
      <c r="J1620" s="4" t="s">
        <v>23</v>
      </c>
      <c r="K1620" s="4" t="s">
        <v>23</v>
      </c>
      <c r="L1620" s="4" t="s">
        <v>23</v>
      </c>
      <c r="M1620" s="4" t="s">
        <v>23</v>
      </c>
      <c r="N1620" s="4" t="s">
        <v>13</v>
      </c>
    </row>
    <row r="1621" spans="1:9">
      <c r="A1621" t="n">
        <v>12821</v>
      </c>
      <c r="B1621" s="61" t="n">
        <v>34</v>
      </c>
      <c r="C1621" s="7" t="n">
        <v>3</v>
      </c>
      <c r="D1621" s="7" t="s">
        <v>155</v>
      </c>
      <c r="E1621" s="7" t="n">
        <v>0</v>
      </c>
      <c r="F1621" s="7" t="n">
        <v>1</v>
      </c>
      <c r="G1621" s="7" t="n">
        <v>0</v>
      </c>
      <c r="H1621" s="7" t="n">
        <v>0</v>
      </c>
      <c r="I1621" s="7" t="n">
        <v>0</v>
      </c>
      <c r="J1621" s="7" t="n">
        <v>0</v>
      </c>
      <c r="K1621" s="7" t="n">
        <v>140.100006103516</v>
      </c>
      <c r="L1621" s="7" t="n">
        <v>-1</v>
      </c>
      <c r="M1621" s="7" t="n">
        <v>-1</v>
      </c>
      <c r="N1621" s="7" t="n">
        <v>0</v>
      </c>
    </row>
    <row r="1622" spans="1:9">
      <c r="A1622" t="s">
        <v>4</v>
      </c>
      <c r="B1622" s="4" t="s">
        <v>5</v>
      </c>
      <c r="C1622" s="4" t="s">
        <v>10</v>
      </c>
      <c r="D1622" s="4" t="s">
        <v>9</v>
      </c>
    </row>
    <row r="1623" spans="1:9">
      <c r="A1623" t="n">
        <v>12863</v>
      </c>
      <c r="B1623" s="63" t="n">
        <v>98</v>
      </c>
      <c r="C1623" s="7" t="n">
        <v>3</v>
      </c>
      <c r="D1623" s="7" t="n">
        <v>1069547520</v>
      </c>
    </row>
    <row r="1624" spans="1:9">
      <c r="A1624" t="s">
        <v>4</v>
      </c>
      <c r="B1624" s="4" t="s">
        <v>5</v>
      </c>
      <c r="C1624" s="4" t="s">
        <v>13</v>
      </c>
      <c r="D1624" s="4" t="s">
        <v>13</v>
      </c>
      <c r="E1624" s="4" t="s">
        <v>23</v>
      </c>
      <c r="F1624" s="4" t="s">
        <v>23</v>
      </c>
      <c r="G1624" s="4" t="s">
        <v>23</v>
      </c>
      <c r="H1624" s="4" t="s">
        <v>10</v>
      </c>
    </row>
    <row r="1625" spans="1:9">
      <c r="A1625" t="n">
        <v>12870</v>
      </c>
      <c r="B1625" s="55" t="n">
        <v>45</v>
      </c>
      <c r="C1625" s="7" t="n">
        <v>2</v>
      </c>
      <c r="D1625" s="7" t="n">
        <v>3</v>
      </c>
      <c r="E1625" s="7" t="n">
        <v>2.16000008583069</v>
      </c>
      <c r="F1625" s="7" t="n">
        <v>1.64999997615814</v>
      </c>
      <c r="G1625" s="7" t="n">
        <v>-16.3299999237061</v>
      </c>
      <c r="H1625" s="7" t="n">
        <v>2000</v>
      </c>
    </row>
    <row r="1626" spans="1:9">
      <c r="A1626" t="s">
        <v>4</v>
      </c>
      <c r="B1626" s="4" t="s">
        <v>5</v>
      </c>
      <c r="C1626" s="4" t="s">
        <v>13</v>
      </c>
      <c r="D1626" s="4" t="s">
        <v>13</v>
      </c>
      <c r="E1626" s="4" t="s">
        <v>23</v>
      </c>
      <c r="F1626" s="4" t="s">
        <v>23</v>
      </c>
      <c r="G1626" s="4" t="s">
        <v>23</v>
      </c>
      <c r="H1626" s="4" t="s">
        <v>10</v>
      </c>
      <c r="I1626" s="4" t="s">
        <v>13</v>
      </c>
    </row>
    <row r="1627" spans="1:9">
      <c r="A1627" t="n">
        <v>12887</v>
      </c>
      <c r="B1627" s="55" t="n">
        <v>45</v>
      </c>
      <c r="C1627" s="7" t="n">
        <v>4</v>
      </c>
      <c r="D1627" s="7" t="n">
        <v>3</v>
      </c>
      <c r="E1627" s="7" t="n">
        <v>21.1000003814697</v>
      </c>
      <c r="F1627" s="7" t="n">
        <v>120.620002746582</v>
      </c>
      <c r="G1627" s="7" t="n">
        <v>8</v>
      </c>
      <c r="H1627" s="7" t="n">
        <v>2000</v>
      </c>
      <c r="I1627" s="7" t="n">
        <v>1</v>
      </c>
    </row>
    <row r="1628" spans="1:9">
      <c r="A1628" t="s">
        <v>4</v>
      </c>
      <c r="B1628" s="4" t="s">
        <v>5</v>
      </c>
      <c r="C1628" s="4" t="s">
        <v>10</v>
      </c>
    </row>
    <row r="1629" spans="1:9">
      <c r="A1629" t="n">
        <v>12905</v>
      </c>
      <c r="B1629" s="25" t="n">
        <v>16</v>
      </c>
      <c r="C1629" s="7" t="n">
        <v>350</v>
      </c>
    </row>
    <row r="1630" spans="1:9">
      <c r="A1630" t="s">
        <v>4</v>
      </c>
      <c r="B1630" s="4" t="s">
        <v>5</v>
      </c>
      <c r="C1630" s="4" t="s">
        <v>10</v>
      </c>
      <c r="D1630" s="4" t="s">
        <v>9</v>
      </c>
    </row>
    <row r="1631" spans="1:9">
      <c r="A1631" t="n">
        <v>12908</v>
      </c>
      <c r="B1631" s="63" t="n">
        <v>98</v>
      </c>
      <c r="C1631" s="7" t="n">
        <v>3</v>
      </c>
      <c r="D1631" s="7" t="n">
        <v>1028443341</v>
      </c>
    </row>
    <row r="1632" spans="1:9">
      <c r="A1632" t="s">
        <v>4</v>
      </c>
      <c r="B1632" s="4" t="s">
        <v>5</v>
      </c>
      <c r="C1632" s="4" t="s">
        <v>13</v>
      </c>
      <c r="D1632" s="4" t="s">
        <v>10</v>
      </c>
    </row>
    <row r="1633" spans="1:14">
      <c r="A1633" t="n">
        <v>12915</v>
      </c>
      <c r="B1633" s="55" t="n">
        <v>45</v>
      </c>
      <c r="C1633" s="7" t="n">
        <v>7</v>
      </c>
      <c r="D1633" s="7" t="n">
        <v>255</v>
      </c>
    </row>
    <row r="1634" spans="1:14">
      <c r="A1634" t="s">
        <v>4</v>
      </c>
      <c r="B1634" s="4" t="s">
        <v>5</v>
      </c>
      <c r="C1634" s="4" t="s">
        <v>13</v>
      </c>
      <c r="D1634" s="4" t="s">
        <v>10</v>
      </c>
      <c r="E1634" s="4" t="s">
        <v>23</v>
      </c>
    </row>
    <row r="1635" spans="1:14">
      <c r="A1635" t="n">
        <v>12919</v>
      </c>
      <c r="B1635" s="28" t="n">
        <v>58</v>
      </c>
      <c r="C1635" s="7" t="n">
        <v>101</v>
      </c>
      <c r="D1635" s="7" t="n">
        <v>200</v>
      </c>
      <c r="E1635" s="7" t="n">
        <v>1</v>
      </c>
    </row>
    <row r="1636" spans="1:14">
      <c r="A1636" t="s">
        <v>4</v>
      </c>
      <c r="B1636" s="4" t="s">
        <v>5</v>
      </c>
      <c r="C1636" s="4" t="s">
        <v>13</v>
      </c>
      <c r="D1636" s="4" t="s">
        <v>10</v>
      </c>
    </row>
    <row r="1637" spans="1:14">
      <c r="A1637" t="n">
        <v>12927</v>
      </c>
      <c r="B1637" s="28" t="n">
        <v>58</v>
      </c>
      <c r="C1637" s="7" t="n">
        <v>254</v>
      </c>
      <c r="D1637" s="7" t="n">
        <v>0</v>
      </c>
    </row>
    <row r="1638" spans="1:14">
      <c r="A1638" t="s">
        <v>4</v>
      </c>
      <c r="B1638" s="4" t="s">
        <v>5</v>
      </c>
      <c r="C1638" s="4" t="s">
        <v>13</v>
      </c>
    </row>
    <row r="1639" spans="1:14">
      <c r="A1639" t="n">
        <v>12931</v>
      </c>
      <c r="B1639" s="55" t="n">
        <v>45</v>
      </c>
      <c r="C1639" s="7" t="n">
        <v>0</v>
      </c>
    </row>
    <row r="1640" spans="1:14">
      <c r="A1640" t="s">
        <v>4</v>
      </c>
      <c r="B1640" s="4" t="s">
        <v>5</v>
      </c>
      <c r="C1640" s="4" t="s">
        <v>13</v>
      </c>
      <c r="D1640" s="4" t="s">
        <v>13</v>
      </c>
      <c r="E1640" s="4" t="s">
        <v>23</v>
      </c>
      <c r="F1640" s="4" t="s">
        <v>23</v>
      </c>
      <c r="G1640" s="4" t="s">
        <v>23</v>
      </c>
      <c r="H1640" s="4" t="s">
        <v>10</v>
      </c>
    </row>
    <row r="1641" spans="1:14">
      <c r="A1641" t="n">
        <v>12933</v>
      </c>
      <c r="B1641" s="55" t="n">
        <v>45</v>
      </c>
      <c r="C1641" s="7" t="n">
        <v>2</v>
      </c>
      <c r="D1641" s="7" t="n">
        <v>3</v>
      </c>
      <c r="E1641" s="7" t="n">
        <v>1.77999997138977</v>
      </c>
      <c r="F1641" s="7" t="n">
        <v>1.20000004768372</v>
      </c>
      <c r="G1641" s="7" t="n">
        <v>-16.3299999237061</v>
      </c>
      <c r="H1641" s="7" t="n">
        <v>0</v>
      </c>
    </row>
    <row r="1642" spans="1:14">
      <c r="A1642" t="s">
        <v>4</v>
      </c>
      <c r="B1642" s="4" t="s">
        <v>5</v>
      </c>
      <c r="C1642" s="4" t="s">
        <v>13</v>
      </c>
      <c r="D1642" s="4" t="s">
        <v>13</v>
      </c>
      <c r="E1642" s="4" t="s">
        <v>23</v>
      </c>
      <c r="F1642" s="4" t="s">
        <v>23</v>
      </c>
      <c r="G1642" s="4" t="s">
        <v>23</v>
      </c>
      <c r="H1642" s="4" t="s">
        <v>10</v>
      </c>
      <c r="I1642" s="4" t="s">
        <v>13</v>
      </c>
    </row>
    <row r="1643" spans="1:14">
      <c r="A1643" t="n">
        <v>12950</v>
      </c>
      <c r="B1643" s="55" t="n">
        <v>45</v>
      </c>
      <c r="C1643" s="7" t="n">
        <v>4</v>
      </c>
      <c r="D1643" s="7" t="n">
        <v>3</v>
      </c>
      <c r="E1643" s="7" t="n">
        <v>28.3799991607666</v>
      </c>
      <c r="F1643" s="7" t="n">
        <v>80.2799987792969</v>
      </c>
      <c r="G1643" s="7" t="n">
        <v>8</v>
      </c>
      <c r="H1643" s="7" t="n">
        <v>0</v>
      </c>
      <c r="I1643" s="7" t="n">
        <v>1</v>
      </c>
    </row>
    <row r="1644" spans="1:14">
      <c r="A1644" t="s">
        <v>4</v>
      </c>
      <c r="B1644" s="4" t="s">
        <v>5</v>
      </c>
      <c r="C1644" s="4" t="s">
        <v>13</v>
      </c>
      <c r="D1644" s="4" t="s">
        <v>13</v>
      </c>
      <c r="E1644" s="4" t="s">
        <v>23</v>
      </c>
      <c r="F1644" s="4" t="s">
        <v>10</v>
      </c>
    </row>
    <row r="1645" spans="1:14">
      <c r="A1645" t="n">
        <v>12968</v>
      </c>
      <c r="B1645" s="55" t="n">
        <v>45</v>
      </c>
      <c r="C1645" s="7" t="n">
        <v>5</v>
      </c>
      <c r="D1645" s="7" t="n">
        <v>3</v>
      </c>
      <c r="E1645" s="7" t="n">
        <v>1.79999995231628</v>
      </c>
      <c r="F1645" s="7" t="n">
        <v>0</v>
      </c>
    </row>
    <row r="1646" spans="1:14">
      <c r="A1646" t="s">
        <v>4</v>
      </c>
      <c r="B1646" s="4" t="s">
        <v>5</v>
      </c>
      <c r="C1646" s="4" t="s">
        <v>13</v>
      </c>
      <c r="D1646" s="4" t="s">
        <v>13</v>
      </c>
      <c r="E1646" s="4" t="s">
        <v>23</v>
      </c>
      <c r="F1646" s="4" t="s">
        <v>10</v>
      </c>
    </row>
    <row r="1647" spans="1:14">
      <c r="A1647" t="n">
        <v>12977</v>
      </c>
      <c r="B1647" s="55" t="n">
        <v>45</v>
      </c>
      <c r="C1647" s="7" t="n">
        <v>11</v>
      </c>
      <c r="D1647" s="7" t="n">
        <v>3</v>
      </c>
      <c r="E1647" s="7" t="n">
        <v>66.5999984741211</v>
      </c>
      <c r="F1647" s="7" t="n">
        <v>0</v>
      </c>
    </row>
    <row r="1648" spans="1:14">
      <c r="A1648" t="s">
        <v>4</v>
      </c>
      <c r="B1648" s="4" t="s">
        <v>5</v>
      </c>
      <c r="C1648" s="4" t="s">
        <v>10</v>
      </c>
      <c r="D1648" s="4" t="s">
        <v>23</v>
      </c>
      <c r="E1648" s="4" t="s">
        <v>23</v>
      </c>
      <c r="F1648" s="4" t="s">
        <v>23</v>
      </c>
      <c r="G1648" s="4" t="s">
        <v>23</v>
      </c>
    </row>
    <row r="1649" spans="1:9">
      <c r="A1649" t="n">
        <v>12986</v>
      </c>
      <c r="B1649" s="50" t="n">
        <v>46</v>
      </c>
      <c r="C1649" s="7" t="n">
        <v>1660</v>
      </c>
      <c r="D1649" s="7" t="n">
        <v>-1.12999999523163</v>
      </c>
      <c r="E1649" s="7" t="n">
        <v>0.25</v>
      </c>
      <c r="F1649" s="7" t="n">
        <v>-18.2299995422363</v>
      </c>
      <c r="G1649" s="7" t="n">
        <v>57.2999992370605</v>
      </c>
    </row>
    <row r="1650" spans="1:9">
      <c r="A1650" t="s">
        <v>4</v>
      </c>
      <c r="B1650" s="4" t="s">
        <v>5</v>
      </c>
      <c r="C1650" s="4" t="s">
        <v>10</v>
      </c>
      <c r="D1650" s="4" t="s">
        <v>23</v>
      </c>
      <c r="E1650" s="4" t="s">
        <v>23</v>
      </c>
      <c r="F1650" s="4" t="s">
        <v>23</v>
      </c>
      <c r="G1650" s="4" t="s">
        <v>10</v>
      </c>
      <c r="H1650" s="4" t="s">
        <v>10</v>
      </c>
    </row>
    <row r="1651" spans="1:9">
      <c r="A1651" t="n">
        <v>13005</v>
      </c>
      <c r="B1651" s="66" t="n">
        <v>60</v>
      </c>
      <c r="C1651" s="7" t="n">
        <v>3</v>
      </c>
      <c r="D1651" s="7" t="n">
        <v>0</v>
      </c>
      <c r="E1651" s="7" t="n">
        <v>0</v>
      </c>
      <c r="F1651" s="7" t="n">
        <v>0</v>
      </c>
      <c r="G1651" s="7" t="n">
        <v>500</v>
      </c>
      <c r="H1651" s="7" t="n">
        <v>0</v>
      </c>
    </row>
    <row r="1652" spans="1:9">
      <c r="A1652" t="s">
        <v>4</v>
      </c>
      <c r="B1652" s="4" t="s">
        <v>5</v>
      </c>
      <c r="C1652" s="4" t="s">
        <v>10</v>
      </c>
      <c r="D1652" s="4" t="s">
        <v>9</v>
      </c>
    </row>
    <row r="1653" spans="1:9">
      <c r="A1653" t="n">
        <v>13024</v>
      </c>
      <c r="B1653" s="63" t="n">
        <v>98</v>
      </c>
      <c r="C1653" s="7" t="n">
        <v>3</v>
      </c>
      <c r="D1653" s="7" t="n">
        <v>1067030938</v>
      </c>
    </row>
    <row r="1654" spans="1:9">
      <c r="A1654" t="s">
        <v>4</v>
      </c>
      <c r="B1654" s="4" t="s">
        <v>5</v>
      </c>
      <c r="C1654" s="4" t="s">
        <v>13</v>
      </c>
      <c r="D1654" s="4" t="s">
        <v>10</v>
      </c>
      <c r="E1654" s="4" t="s">
        <v>10</v>
      </c>
      <c r="F1654" s="4" t="s">
        <v>10</v>
      </c>
      <c r="G1654" s="4" t="s">
        <v>10</v>
      </c>
      <c r="H1654" s="4" t="s">
        <v>10</v>
      </c>
      <c r="I1654" s="4" t="s">
        <v>6</v>
      </c>
      <c r="J1654" s="4" t="s">
        <v>23</v>
      </c>
      <c r="K1654" s="4" t="s">
        <v>23</v>
      </c>
      <c r="L1654" s="4" t="s">
        <v>23</v>
      </c>
      <c r="M1654" s="4" t="s">
        <v>9</v>
      </c>
      <c r="N1654" s="4" t="s">
        <v>9</v>
      </c>
      <c r="O1654" s="4" t="s">
        <v>23</v>
      </c>
      <c r="P1654" s="4" t="s">
        <v>23</v>
      </c>
      <c r="Q1654" s="4" t="s">
        <v>23</v>
      </c>
      <c r="R1654" s="4" t="s">
        <v>23</v>
      </c>
      <c r="S1654" s="4" t="s">
        <v>13</v>
      </c>
    </row>
    <row r="1655" spans="1:9">
      <c r="A1655" t="n">
        <v>13031</v>
      </c>
      <c r="B1655" s="48" t="n">
        <v>39</v>
      </c>
      <c r="C1655" s="7" t="n">
        <v>12</v>
      </c>
      <c r="D1655" s="7" t="n">
        <v>65533</v>
      </c>
      <c r="E1655" s="7" t="n">
        <v>214</v>
      </c>
      <c r="F1655" s="7" t="n">
        <v>0</v>
      </c>
      <c r="G1655" s="7" t="n">
        <v>3</v>
      </c>
      <c r="H1655" s="7" t="n">
        <v>3</v>
      </c>
      <c r="I1655" s="7" t="s">
        <v>19</v>
      </c>
      <c r="J1655" s="7" t="n">
        <v>0</v>
      </c>
      <c r="K1655" s="7" t="n">
        <v>0</v>
      </c>
      <c r="L1655" s="7" t="n">
        <v>1</v>
      </c>
      <c r="M1655" s="7" t="n">
        <v>0</v>
      </c>
      <c r="N1655" s="7" t="n">
        <v>0</v>
      </c>
      <c r="O1655" s="7" t="n">
        <v>0</v>
      </c>
      <c r="P1655" s="7" t="n">
        <v>1</v>
      </c>
      <c r="Q1655" s="7" t="n">
        <v>1</v>
      </c>
      <c r="R1655" s="7" t="n">
        <v>1</v>
      </c>
      <c r="S1655" s="7" t="n">
        <v>105</v>
      </c>
    </row>
    <row r="1656" spans="1:9">
      <c r="A1656" t="s">
        <v>4</v>
      </c>
      <c r="B1656" s="4" t="s">
        <v>5</v>
      </c>
      <c r="C1656" s="4" t="s">
        <v>13</v>
      </c>
      <c r="D1656" s="4" t="s">
        <v>10</v>
      </c>
      <c r="E1656" s="4" t="s">
        <v>13</v>
      </c>
      <c r="F1656" s="4" t="s">
        <v>10</v>
      </c>
    </row>
    <row r="1657" spans="1:9">
      <c r="A1657" t="n">
        <v>13081</v>
      </c>
      <c r="B1657" s="48" t="n">
        <v>39</v>
      </c>
      <c r="C1657" s="7" t="n">
        <v>18</v>
      </c>
      <c r="D1657" s="7" t="n">
        <v>65533</v>
      </c>
      <c r="E1657" s="7" t="n">
        <v>105</v>
      </c>
      <c r="F1657" s="7" t="n">
        <v>3000</v>
      </c>
    </row>
    <row r="1658" spans="1:9">
      <c r="A1658" t="s">
        <v>4</v>
      </c>
      <c r="B1658" s="4" t="s">
        <v>5</v>
      </c>
      <c r="C1658" s="4" t="s">
        <v>13</v>
      </c>
      <c r="D1658" s="4" t="s">
        <v>10</v>
      </c>
      <c r="E1658" s="4" t="s">
        <v>23</v>
      </c>
      <c r="F1658" s="4" t="s">
        <v>10</v>
      </c>
      <c r="G1658" s="4" t="s">
        <v>9</v>
      </c>
      <c r="H1658" s="4" t="s">
        <v>9</v>
      </c>
      <c r="I1658" s="4" t="s">
        <v>10</v>
      </c>
      <c r="J1658" s="4" t="s">
        <v>10</v>
      </c>
      <c r="K1658" s="4" t="s">
        <v>9</v>
      </c>
      <c r="L1658" s="4" t="s">
        <v>9</v>
      </c>
      <c r="M1658" s="4" t="s">
        <v>9</v>
      </c>
      <c r="N1658" s="4" t="s">
        <v>9</v>
      </c>
      <c r="O1658" s="4" t="s">
        <v>6</v>
      </c>
    </row>
    <row r="1659" spans="1:9">
      <c r="A1659" t="n">
        <v>13088</v>
      </c>
      <c r="B1659" s="10" t="n">
        <v>50</v>
      </c>
      <c r="C1659" s="7" t="n">
        <v>0</v>
      </c>
      <c r="D1659" s="7" t="n">
        <v>4015</v>
      </c>
      <c r="E1659" s="7" t="n">
        <v>1</v>
      </c>
      <c r="F1659" s="7" t="n">
        <v>0</v>
      </c>
      <c r="G1659" s="7" t="n">
        <v>0</v>
      </c>
      <c r="H1659" s="7" t="n">
        <v>0</v>
      </c>
      <c r="I1659" s="7" t="n">
        <v>0</v>
      </c>
      <c r="J1659" s="7" t="n">
        <v>65533</v>
      </c>
      <c r="K1659" s="7" t="n">
        <v>0</v>
      </c>
      <c r="L1659" s="7" t="n">
        <v>0</v>
      </c>
      <c r="M1659" s="7" t="n">
        <v>0</v>
      </c>
      <c r="N1659" s="7" t="n">
        <v>0</v>
      </c>
      <c r="O1659" s="7" t="s">
        <v>19</v>
      </c>
    </row>
    <row r="1660" spans="1:9">
      <c r="A1660" t="s">
        <v>4</v>
      </c>
      <c r="B1660" s="4" t="s">
        <v>5</v>
      </c>
      <c r="C1660" s="4" t="s">
        <v>13</v>
      </c>
      <c r="D1660" s="4" t="s">
        <v>10</v>
      </c>
      <c r="E1660" s="4" t="s">
        <v>23</v>
      </c>
      <c r="F1660" s="4" t="s">
        <v>10</v>
      </c>
      <c r="G1660" s="4" t="s">
        <v>9</v>
      </c>
      <c r="H1660" s="4" t="s">
        <v>9</v>
      </c>
      <c r="I1660" s="4" t="s">
        <v>10</v>
      </c>
      <c r="J1660" s="4" t="s">
        <v>10</v>
      </c>
      <c r="K1660" s="4" t="s">
        <v>9</v>
      </c>
      <c r="L1660" s="4" t="s">
        <v>9</v>
      </c>
      <c r="M1660" s="4" t="s">
        <v>9</v>
      </c>
      <c r="N1660" s="4" t="s">
        <v>9</v>
      </c>
      <c r="O1660" s="4" t="s">
        <v>6</v>
      </c>
    </row>
    <row r="1661" spans="1:9">
      <c r="A1661" t="n">
        <v>13127</v>
      </c>
      <c r="B1661" s="10" t="n">
        <v>50</v>
      </c>
      <c r="C1661" s="7" t="n">
        <v>0</v>
      </c>
      <c r="D1661" s="7" t="n">
        <v>4037</v>
      </c>
      <c r="E1661" s="7" t="n">
        <v>0.899999976158142</v>
      </c>
      <c r="F1661" s="7" t="n">
        <v>50</v>
      </c>
      <c r="G1661" s="7" t="n">
        <v>0</v>
      </c>
      <c r="H1661" s="7" t="n">
        <v>-1082130432</v>
      </c>
      <c r="I1661" s="7" t="n">
        <v>0</v>
      </c>
      <c r="J1661" s="7" t="n">
        <v>65533</v>
      </c>
      <c r="K1661" s="7" t="n">
        <v>0</v>
      </c>
      <c r="L1661" s="7" t="n">
        <v>0</v>
      </c>
      <c r="M1661" s="7" t="n">
        <v>0</v>
      </c>
      <c r="N1661" s="7" t="n">
        <v>0</v>
      </c>
      <c r="O1661" s="7" t="s">
        <v>19</v>
      </c>
    </row>
    <row r="1662" spans="1:9">
      <c r="A1662" t="s">
        <v>4</v>
      </c>
      <c r="B1662" s="4" t="s">
        <v>5</v>
      </c>
      <c r="C1662" s="4" t="s">
        <v>13</v>
      </c>
      <c r="D1662" s="4" t="s">
        <v>10</v>
      </c>
      <c r="E1662" s="4" t="s">
        <v>23</v>
      </c>
      <c r="F1662" s="4" t="s">
        <v>10</v>
      </c>
      <c r="G1662" s="4" t="s">
        <v>9</v>
      </c>
      <c r="H1662" s="4" t="s">
        <v>9</v>
      </c>
      <c r="I1662" s="4" t="s">
        <v>10</v>
      </c>
      <c r="J1662" s="4" t="s">
        <v>10</v>
      </c>
      <c r="K1662" s="4" t="s">
        <v>9</v>
      </c>
      <c r="L1662" s="4" t="s">
        <v>9</v>
      </c>
      <c r="M1662" s="4" t="s">
        <v>9</v>
      </c>
      <c r="N1662" s="4" t="s">
        <v>9</v>
      </c>
      <c r="O1662" s="4" t="s">
        <v>6</v>
      </c>
    </row>
    <row r="1663" spans="1:9">
      <c r="A1663" t="n">
        <v>13166</v>
      </c>
      <c r="B1663" s="10" t="n">
        <v>50</v>
      </c>
      <c r="C1663" s="7" t="n">
        <v>0</v>
      </c>
      <c r="D1663" s="7" t="n">
        <v>4129</v>
      </c>
      <c r="E1663" s="7" t="n">
        <v>0.899999976158142</v>
      </c>
      <c r="F1663" s="7" t="n">
        <v>0</v>
      </c>
      <c r="G1663" s="7" t="n">
        <v>0</v>
      </c>
      <c r="H1663" s="7" t="n">
        <v>-1069547520</v>
      </c>
      <c r="I1663" s="7" t="n">
        <v>0</v>
      </c>
      <c r="J1663" s="7" t="n">
        <v>65533</v>
      </c>
      <c r="K1663" s="7" t="n">
        <v>0</v>
      </c>
      <c r="L1663" s="7" t="n">
        <v>0</v>
      </c>
      <c r="M1663" s="7" t="n">
        <v>0</v>
      </c>
      <c r="N1663" s="7" t="n">
        <v>0</v>
      </c>
      <c r="O1663" s="7" t="s">
        <v>19</v>
      </c>
    </row>
    <row r="1664" spans="1:9">
      <c r="A1664" t="s">
        <v>4</v>
      </c>
      <c r="B1664" s="4" t="s">
        <v>5</v>
      </c>
      <c r="C1664" s="4" t="s">
        <v>13</v>
      </c>
      <c r="D1664" s="4" t="s">
        <v>13</v>
      </c>
      <c r="E1664" s="4" t="s">
        <v>23</v>
      </c>
      <c r="F1664" s="4" t="s">
        <v>23</v>
      </c>
      <c r="G1664" s="4" t="s">
        <v>23</v>
      </c>
      <c r="H1664" s="4" t="s">
        <v>10</v>
      </c>
    </row>
    <row r="1665" spans="1:19">
      <c r="A1665" t="n">
        <v>13205</v>
      </c>
      <c r="B1665" s="55" t="n">
        <v>45</v>
      </c>
      <c r="C1665" s="7" t="n">
        <v>2</v>
      </c>
      <c r="D1665" s="7" t="n">
        <v>3</v>
      </c>
      <c r="E1665" s="7" t="n">
        <v>1.77999997138977</v>
      </c>
      <c r="F1665" s="7" t="n">
        <v>1.20000004768372</v>
      </c>
      <c r="G1665" s="7" t="n">
        <v>-16.3299999237061</v>
      </c>
      <c r="H1665" s="7" t="n">
        <v>500</v>
      </c>
    </row>
    <row r="1666" spans="1:19">
      <c r="A1666" t="s">
        <v>4</v>
      </c>
      <c r="B1666" s="4" t="s">
        <v>5</v>
      </c>
      <c r="C1666" s="4" t="s">
        <v>13</v>
      </c>
      <c r="D1666" s="4" t="s">
        <v>13</v>
      </c>
      <c r="E1666" s="4" t="s">
        <v>23</v>
      </c>
      <c r="F1666" s="4" t="s">
        <v>23</v>
      </c>
      <c r="G1666" s="4" t="s">
        <v>23</v>
      </c>
      <c r="H1666" s="4" t="s">
        <v>10</v>
      </c>
      <c r="I1666" s="4" t="s">
        <v>13</v>
      </c>
    </row>
    <row r="1667" spans="1:19">
      <c r="A1667" t="n">
        <v>13222</v>
      </c>
      <c r="B1667" s="55" t="n">
        <v>45</v>
      </c>
      <c r="C1667" s="7" t="n">
        <v>4</v>
      </c>
      <c r="D1667" s="7" t="n">
        <v>3</v>
      </c>
      <c r="E1667" s="7" t="n">
        <v>28.3799991607666</v>
      </c>
      <c r="F1667" s="7" t="n">
        <v>80.2799987792969</v>
      </c>
      <c r="G1667" s="7" t="n">
        <v>8</v>
      </c>
      <c r="H1667" s="7" t="n">
        <v>500</v>
      </c>
      <c r="I1667" s="7" t="n">
        <v>1</v>
      </c>
    </row>
    <row r="1668" spans="1:19">
      <c r="A1668" t="s">
        <v>4</v>
      </c>
      <c r="B1668" s="4" t="s">
        <v>5</v>
      </c>
      <c r="C1668" s="4" t="s">
        <v>13</v>
      </c>
      <c r="D1668" s="4" t="s">
        <v>13</v>
      </c>
      <c r="E1668" s="4" t="s">
        <v>23</v>
      </c>
      <c r="F1668" s="4" t="s">
        <v>10</v>
      </c>
    </row>
    <row r="1669" spans="1:19">
      <c r="A1669" t="n">
        <v>13240</v>
      </c>
      <c r="B1669" s="55" t="n">
        <v>45</v>
      </c>
      <c r="C1669" s="7" t="n">
        <v>5</v>
      </c>
      <c r="D1669" s="7" t="n">
        <v>3</v>
      </c>
      <c r="E1669" s="7" t="n">
        <v>3.40000009536743</v>
      </c>
      <c r="F1669" s="7" t="n">
        <v>500</v>
      </c>
    </row>
    <row r="1670" spans="1:19">
      <c r="A1670" t="s">
        <v>4</v>
      </c>
      <c r="B1670" s="4" t="s">
        <v>5</v>
      </c>
      <c r="C1670" s="4" t="s">
        <v>13</v>
      </c>
      <c r="D1670" s="4" t="s">
        <v>10</v>
      </c>
      <c r="E1670" s="4" t="s">
        <v>10</v>
      </c>
      <c r="F1670" s="4" t="s">
        <v>13</v>
      </c>
    </row>
    <row r="1671" spans="1:19">
      <c r="A1671" t="n">
        <v>13249</v>
      </c>
      <c r="B1671" s="31" t="n">
        <v>25</v>
      </c>
      <c r="C1671" s="7" t="n">
        <v>1</v>
      </c>
      <c r="D1671" s="7" t="n">
        <v>260</v>
      </c>
      <c r="E1671" s="7" t="n">
        <v>640</v>
      </c>
      <c r="F1671" s="7" t="n">
        <v>1</v>
      </c>
    </row>
    <row r="1672" spans="1:19">
      <c r="A1672" t="s">
        <v>4</v>
      </c>
      <c r="B1672" s="4" t="s">
        <v>5</v>
      </c>
      <c r="C1672" s="4" t="s">
        <v>13</v>
      </c>
      <c r="D1672" s="4" t="s">
        <v>10</v>
      </c>
      <c r="E1672" s="4" t="s">
        <v>6</v>
      </c>
    </row>
    <row r="1673" spans="1:19">
      <c r="A1673" t="n">
        <v>13256</v>
      </c>
      <c r="B1673" s="39" t="n">
        <v>51</v>
      </c>
      <c r="C1673" s="7" t="n">
        <v>4</v>
      </c>
      <c r="D1673" s="7" t="n">
        <v>3</v>
      </c>
      <c r="E1673" s="7" t="s">
        <v>126</v>
      </c>
    </row>
    <row r="1674" spans="1:19">
      <c r="A1674" t="s">
        <v>4</v>
      </c>
      <c r="B1674" s="4" t="s">
        <v>5</v>
      </c>
      <c r="C1674" s="4" t="s">
        <v>10</v>
      </c>
    </row>
    <row r="1675" spans="1:19">
      <c r="A1675" t="n">
        <v>13269</v>
      </c>
      <c r="B1675" s="25" t="n">
        <v>16</v>
      </c>
      <c r="C1675" s="7" t="n">
        <v>0</v>
      </c>
    </row>
    <row r="1676" spans="1:19">
      <c r="A1676" t="s">
        <v>4</v>
      </c>
      <c r="B1676" s="4" t="s">
        <v>5</v>
      </c>
      <c r="C1676" s="4" t="s">
        <v>10</v>
      </c>
      <c r="D1676" s="4" t="s">
        <v>13</v>
      </c>
      <c r="E1676" s="4" t="s">
        <v>9</v>
      </c>
      <c r="F1676" s="4" t="s">
        <v>52</v>
      </c>
      <c r="G1676" s="4" t="s">
        <v>13</v>
      </c>
      <c r="H1676" s="4" t="s">
        <v>13</v>
      </c>
      <c r="I1676" s="4" t="s">
        <v>13</v>
      </c>
    </row>
    <row r="1677" spans="1:19">
      <c r="A1677" t="n">
        <v>13272</v>
      </c>
      <c r="B1677" s="40" t="n">
        <v>26</v>
      </c>
      <c r="C1677" s="7" t="n">
        <v>3</v>
      </c>
      <c r="D1677" s="7" t="n">
        <v>17</v>
      </c>
      <c r="E1677" s="7" t="n">
        <v>2304</v>
      </c>
      <c r="F1677" s="7" t="s">
        <v>156</v>
      </c>
      <c r="G1677" s="7" t="n">
        <v>8</v>
      </c>
      <c r="H1677" s="7" t="n">
        <v>2</v>
      </c>
      <c r="I1677" s="7" t="n">
        <v>0</v>
      </c>
    </row>
    <row r="1678" spans="1:19">
      <c r="A1678" t="s">
        <v>4</v>
      </c>
      <c r="B1678" s="4" t="s">
        <v>5</v>
      </c>
      <c r="C1678" s="4" t="s">
        <v>13</v>
      </c>
      <c r="D1678" s="4" t="s">
        <v>23</v>
      </c>
      <c r="E1678" s="4" t="s">
        <v>23</v>
      </c>
      <c r="F1678" s="4" t="s">
        <v>23</v>
      </c>
    </row>
    <row r="1679" spans="1:19">
      <c r="A1679" t="n">
        <v>13299</v>
      </c>
      <c r="B1679" s="55" t="n">
        <v>45</v>
      </c>
      <c r="C1679" s="7" t="n">
        <v>9</v>
      </c>
      <c r="D1679" s="7" t="n">
        <v>0.200000002980232</v>
      </c>
      <c r="E1679" s="7" t="n">
        <v>0.100000001490116</v>
      </c>
      <c r="F1679" s="7" t="n">
        <v>2</v>
      </c>
    </row>
    <row r="1680" spans="1:19">
      <c r="A1680" t="s">
        <v>4</v>
      </c>
      <c r="B1680" s="4" t="s">
        <v>5</v>
      </c>
      <c r="C1680" s="4" t="s">
        <v>13</v>
      </c>
      <c r="D1680" s="4" t="s">
        <v>10</v>
      </c>
      <c r="E1680" s="4" t="s">
        <v>10</v>
      </c>
      <c r="F1680" s="4" t="s">
        <v>10</v>
      </c>
      <c r="G1680" s="4" t="s">
        <v>10</v>
      </c>
      <c r="H1680" s="4" t="s">
        <v>10</v>
      </c>
      <c r="I1680" s="4" t="s">
        <v>6</v>
      </c>
      <c r="J1680" s="4" t="s">
        <v>23</v>
      </c>
      <c r="K1680" s="4" t="s">
        <v>23</v>
      </c>
      <c r="L1680" s="4" t="s">
        <v>23</v>
      </c>
      <c r="M1680" s="4" t="s">
        <v>9</v>
      </c>
      <c r="N1680" s="4" t="s">
        <v>9</v>
      </c>
      <c r="O1680" s="4" t="s">
        <v>23</v>
      </c>
      <c r="P1680" s="4" t="s">
        <v>23</v>
      </c>
      <c r="Q1680" s="4" t="s">
        <v>23</v>
      </c>
      <c r="R1680" s="4" t="s">
        <v>23</v>
      </c>
      <c r="S1680" s="4" t="s">
        <v>13</v>
      </c>
    </row>
    <row r="1681" spans="1:19">
      <c r="A1681" t="n">
        <v>13313</v>
      </c>
      <c r="B1681" s="48" t="n">
        <v>39</v>
      </c>
      <c r="C1681" s="7" t="n">
        <v>12</v>
      </c>
      <c r="D1681" s="7" t="n">
        <v>65533</v>
      </c>
      <c r="E1681" s="7" t="n">
        <v>215</v>
      </c>
      <c r="F1681" s="7" t="n">
        <v>0</v>
      </c>
      <c r="G1681" s="7" t="n">
        <v>3</v>
      </c>
      <c r="H1681" s="7" t="n">
        <v>3</v>
      </c>
      <c r="I1681" s="7" t="s">
        <v>19</v>
      </c>
      <c r="J1681" s="7" t="n">
        <v>0</v>
      </c>
      <c r="K1681" s="7" t="n">
        <v>0</v>
      </c>
      <c r="L1681" s="7" t="n">
        <v>0</v>
      </c>
      <c r="M1681" s="7" t="n">
        <v>0</v>
      </c>
      <c r="N1681" s="7" t="n">
        <v>0</v>
      </c>
      <c r="O1681" s="7" t="n">
        <v>0</v>
      </c>
      <c r="P1681" s="7" t="n">
        <v>1</v>
      </c>
      <c r="Q1681" s="7" t="n">
        <v>1</v>
      </c>
      <c r="R1681" s="7" t="n">
        <v>1</v>
      </c>
      <c r="S1681" s="7" t="n">
        <v>106</v>
      </c>
    </row>
    <row r="1682" spans="1:19">
      <c r="A1682" t="s">
        <v>4</v>
      </c>
      <c r="B1682" s="4" t="s">
        <v>5</v>
      </c>
      <c r="C1682" s="4" t="s">
        <v>10</v>
      </c>
      <c r="D1682" s="4" t="s">
        <v>13</v>
      </c>
      <c r="E1682" s="4" t="s">
        <v>6</v>
      </c>
      <c r="F1682" s="4" t="s">
        <v>23</v>
      </c>
      <c r="G1682" s="4" t="s">
        <v>23</v>
      </c>
      <c r="H1682" s="4" t="s">
        <v>23</v>
      </c>
    </row>
    <row r="1683" spans="1:19">
      <c r="A1683" t="n">
        <v>13363</v>
      </c>
      <c r="B1683" s="52" t="n">
        <v>48</v>
      </c>
      <c r="C1683" s="7" t="n">
        <v>1660</v>
      </c>
      <c r="D1683" s="7" t="n">
        <v>0</v>
      </c>
      <c r="E1683" s="7" t="s">
        <v>157</v>
      </c>
      <c r="F1683" s="7" t="n">
        <v>0</v>
      </c>
      <c r="G1683" s="7" t="n">
        <v>0.300000011920929</v>
      </c>
      <c r="H1683" s="7" t="n">
        <v>0</v>
      </c>
    </row>
    <row r="1684" spans="1:19">
      <c r="A1684" t="s">
        <v>4</v>
      </c>
      <c r="B1684" s="4" t="s">
        <v>5</v>
      </c>
      <c r="C1684" s="4" t="s">
        <v>13</v>
      </c>
      <c r="D1684" s="4" t="s">
        <v>10</v>
      </c>
      <c r="E1684" s="4" t="s">
        <v>23</v>
      </c>
      <c r="F1684" s="4" t="s">
        <v>10</v>
      </c>
      <c r="G1684" s="4" t="s">
        <v>9</v>
      </c>
      <c r="H1684" s="4" t="s">
        <v>9</v>
      </c>
      <c r="I1684" s="4" t="s">
        <v>10</v>
      </c>
      <c r="J1684" s="4" t="s">
        <v>10</v>
      </c>
      <c r="K1684" s="4" t="s">
        <v>9</v>
      </c>
      <c r="L1684" s="4" t="s">
        <v>9</v>
      </c>
      <c r="M1684" s="4" t="s">
        <v>9</v>
      </c>
      <c r="N1684" s="4" t="s">
        <v>9</v>
      </c>
      <c r="O1684" s="4" t="s">
        <v>6</v>
      </c>
    </row>
    <row r="1685" spans="1:19">
      <c r="A1685" t="n">
        <v>13390</v>
      </c>
      <c r="B1685" s="10" t="n">
        <v>50</v>
      </c>
      <c r="C1685" s="7" t="n">
        <v>0</v>
      </c>
      <c r="D1685" s="7" t="n">
        <v>4328</v>
      </c>
      <c r="E1685" s="7" t="n">
        <v>1</v>
      </c>
      <c r="F1685" s="7" t="n">
        <v>30</v>
      </c>
      <c r="G1685" s="7" t="n">
        <v>0</v>
      </c>
      <c r="H1685" s="7" t="n">
        <v>1065353216</v>
      </c>
      <c r="I1685" s="7" t="n">
        <v>0</v>
      </c>
      <c r="J1685" s="7" t="n">
        <v>65533</v>
      </c>
      <c r="K1685" s="7" t="n">
        <v>0</v>
      </c>
      <c r="L1685" s="7" t="n">
        <v>0</v>
      </c>
      <c r="M1685" s="7" t="n">
        <v>0</v>
      </c>
      <c r="N1685" s="7" t="n">
        <v>0</v>
      </c>
      <c r="O1685" s="7" t="s">
        <v>19</v>
      </c>
    </row>
    <row r="1686" spans="1:19">
      <c r="A1686" t="s">
        <v>4</v>
      </c>
      <c r="B1686" s="4" t="s">
        <v>5</v>
      </c>
      <c r="C1686" s="4" t="s">
        <v>13</v>
      </c>
      <c r="D1686" s="4" t="s">
        <v>10</v>
      </c>
      <c r="E1686" s="4" t="s">
        <v>10</v>
      </c>
      <c r="F1686" s="4" t="s">
        <v>10</v>
      </c>
      <c r="G1686" s="4" t="s">
        <v>10</v>
      </c>
      <c r="H1686" s="4" t="s">
        <v>10</v>
      </c>
      <c r="I1686" s="4" t="s">
        <v>6</v>
      </c>
      <c r="J1686" s="4" t="s">
        <v>23</v>
      </c>
      <c r="K1686" s="4" t="s">
        <v>23</v>
      </c>
      <c r="L1686" s="4" t="s">
        <v>23</v>
      </c>
      <c r="M1686" s="4" t="s">
        <v>9</v>
      </c>
      <c r="N1686" s="4" t="s">
        <v>9</v>
      </c>
      <c r="O1686" s="4" t="s">
        <v>23</v>
      </c>
      <c r="P1686" s="4" t="s">
        <v>23</v>
      </c>
      <c r="Q1686" s="4" t="s">
        <v>23</v>
      </c>
      <c r="R1686" s="4" t="s">
        <v>23</v>
      </c>
      <c r="S1686" s="4" t="s">
        <v>13</v>
      </c>
    </row>
    <row r="1687" spans="1:19">
      <c r="A1687" t="n">
        <v>13429</v>
      </c>
      <c r="B1687" s="48" t="n">
        <v>39</v>
      </c>
      <c r="C1687" s="7" t="n">
        <v>12</v>
      </c>
      <c r="D1687" s="7" t="n">
        <v>65533</v>
      </c>
      <c r="E1687" s="7" t="n">
        <v>205</v>
      </c>
      <c r="F1687" s="7" t="n">
        <v>0</v>
      </c>
      <c r="G1687" s="7" t="n">
        <v>1660</v>
      </c>
      <c r="H1687" s="7" t="n">
        <v>3</v>
      </c>
      <c r="I1687" s="7" t="s">
        <v>19</v>
      </c>
      <c r="J1687" s="7" t="n">
        <v>0</v>
      </c>
      <c r="K1687" s="7" t="n">
        <v>0.5</v>
      </c>
      <c r="L1687" s="7" t="n">
        <v>2</v>
      </c>
      <c r="M1687" s="7" t="n">
        <v>0</v>
      </c>
      <c r="N1687" s="7" t="n">
        <v>0</v>
      </c>
      <c r="O1687" s="7" t="n">
        <v>0</v>
      </c>
      <c r="P1687" s="7" t="n">
        <v>1.25</v>
      </c>
      <c r="Q1687" s="7" t="n">
        <v>1.25</v>
      </c>
      <c r="R1687" s="7" t="n">
        <v>1.25</v>
      </c>
      <c r="S1687" s="7" t="n">
        <v>255</v>
      </c>
    </row>
    <row r="1688" spans="1:19">
      <c r="A1688" t="s">
        <v>4</v>
      </c>
      <c r="B1688" s="4" t="s">
        <v>5</v>
      </c>
      <c r="C1688" s="4" t="s">
        <v>10</v>
      </c>
    </row>
    <row r="1689" spans="1:19">
      <c r="A1689" t="n">
        <v>13479</v>
      </c>
      <c r="B1689" s="25" t="n">
        <v>16</v>
      </c>
      <c r="C1689" s="7" t="n">
        <v>200</v>
      </c>
    </row>
    <row r="1690" spans="1:19">
      <c r="A1690" t="s">
        <v>4</v>
      </c>
      <c r="B1690" s="4" t="s">
        <v>5</v>
      </c>
      <c r="C1690" s="4" t="s">
        <v>13</v>
      </c>
      <c r="D1690" s="4" t="s">
        <v>10</v>
      </c>
      <c r="E1690" s="4" t="s">
        <v>10</v>
      </c>
      <c r="F1690" s="4" t="s">
        <v>10</v>
      </c>
      <c r="G1690" s="4" t="s">
        <v>10</v>
      </c>
      <c r="H1690" s="4" t="s">
        <v>10</v>
      </c>
      <c r="I1690" s="4" t="s">
        <v>6</v>
      </c>
      <c r="J1690" s="4" t="s">
        <v>23</v>
      </c>
      <c r="K1690" s="4" t="s">
        <v>23</v>
      </c>
      <c r="L1690" s="4" t="s">
        <v>23</v>
      </c>
      <c r="M1690" s="4" t="s">
        <v>9</v>
      </c>
      <c r="N1690" s="4" t="s">
        <v>9</v>
      </c>
      <c r="O1690" s="4" t="s">
        <v>23</v>
      </c>
      <c r="P1690" s="4" t="s">
        <v>23</v>
      </c>
      <c r="Q1690" s="4" t="s">
        <v>23</v>
      </c>
      <c r="R1690" s="4" t="s">
        <v>23</v>
      </c>
      <c r="S1690" s="4" t="s">
        <v>13</v>
      </c>
    </row>
    <row r="1691" spans="1:19">
      <c r="A1691" t="n">
        <v>13482</v>
      </c>
      <c r="B1691" s="48" t="n">
        <v>39</v>
      </c>
      <c r="C1691" s="7" t="n">
        <v>12</v>
      </c>
      <c r="D1691" s="7" t="n">
        <v>65533</v>
      </c>
      <c r="E1691" s="7" t="n">
        <v>205</v>
      </c>
      <c r="F1691" s="7" t="n">
        <v>0</v>
      </c>
      <c r="G1691" s="7" t="n">
        <v>1660</v>
      </c>
      <c r="H1691" s="7" t="n">
        <v>3</v>
      </c>
      <c r="I1691" s="7" t="s">
        <v>19</v>
      </c>
      <c r="J1691" s="7" t="n">
        <v>3</v>
      </c>
      <c r="K1691" s="7" t="n">
        <v>1.5</v>
      </c>
      <c r="L1691" s="7" t="n">
        <v>0</v>
      </c>
      <c r="M1691" s="7" t="n">
        <v>0</v>
      </c>
      <c r="N1691" s="7" t="n">
        <v>0</v>
      </c>
      <c r="O1691" s="7" t="n">
        <v>0</v>
      </c>
      <c r="P1691" s="7" t="n">
        <v>1.25</v>
      </c>
      <c r="Q1691" s="7" t="n">
        <v>1.25</v>
      </c>
      <c r="R1691" s="7" t="n">
        <v>1.25</v>
      </c>
      <c r="S1691" s="7" t="n">
        <v>255</v>
      </c>
    </row>
    <row r="1692" spans="1:19">
      <c r="A1692" t="s">
        <v>4</v>
      </c>
      <c r="B1692" s="4" t="s">
        <v>5</v>
      </c>
      <c r="C1692" s="4" t="s">
        <v>10</v>
      </c>
    </row>
    <row r="1693" spans="1:19">
      <c r="A1693" t="n">
        <v>13532</v>
      </c>
      <c r="B1693" s="25" t="n">
        <v>16</v>
      </c>
      <c r="C1693" s="7" t="n">
        <v>200</v>
      </c>
    </row>
    <row r="1694" spans="1:19">
      <c r="A1694" t="s">
        <v>4</v>
      </c>
      <c r="B1694" s="4" t="s">
        <v>5</v>
      </c>
      <c r="C1694" s="4" t="s">
        <v>13</v>
      </c>
      <c r="D1694" s="4" t="s">
        <v>10</v>
      </c>
      <c r="E1694" s="4" t="s">
        <v>10</v>
      </c>
      <c r="F1694" s="4" t="s">
        <v>10</v>
      </c>
      <c r="G1694" s="4" t="s">
        <v>10</v>
      </c>
      <c r="H1694" s="4" t="s">
        <v>10</v>
      </c>
      <c r="I1694" s="4" t="s">
        <v>6</v>
      </c>
      <c r="J1694" s="4" t="s">
        <v>23</v>
      </c>
      <c r="K1694" s="4" t="s">
        <v>23</v>
      </c>
      <c r="L1694" s="4" t="s">
        <v>23</v>
      </c>
      <c r="M1694" s="4" t="s">
        <v>9</v>
      </c>
      <c r="N1694" s="4" t="s">
        <v>9</v>
      </c>
      <c r="O1694" s="4" t="s">
        <v>23</v>
      </c>
      <c r="P1694" s="4" t="s">
        <v>23</v>
      </c>
      <c r="Q1694" s="4" t="s">
        <v>23</v>
      </c>
      <c r="R1694" s="4" t="s">
        <v>23</v>
      </c>
      <c r="S1694" s="4" t="s">
        <v>13</v>
      </c>
    </row>
    <row r="1695" spans="1:19">
      <c r="A1695" t="n">
        <v>13535</v>
      </c>
      <c r="B1695" s="48" t="n">
        <v>39</v>
      </c>
      <c r="C1695" s="7" t="n">
        <v>12</v>
      </c>
      <c r="D1695" s="7" t="n">
        <v>65533</v>
      </c>
      <c r="E1695" s="7" t="n">
        <v>205</v>
      </c>
      <c r="F1695" s="7" t="n">
        <v>0</v>
      </c>
      <c r="G1695" s="7" t="n">
        <v>1660</v>
      </c>
      <c r="H1695" s="7" t="n">
        <v>3</v>
      </c>
      <c r="I1695" s="7" t="s">
        <v>19</v>
      </c>
      <c r="J1695" s="7" t="n">
        <v>-2</v>
      </c>
      <c r="K1695" s="7" t="n">
        <v>1</v>
      </c>
      <c r="L1695" s="7" t="n">
        <v>1</v>
      </c>
      <c r="M1695" s="7" t="n">
        <v>0</v>
      </c>
      <c r="N1695" s="7" t="n">
        <v>0</v>
      </c>
      <c r="O1695" s="7" t="n">
        <v>0</v>
      </c>
      <c r="P1695" s="7" t="n">
        <v>1.25</v>
      </c>
      <c r="Q1695" s="7" t="n">
        <v>1.25</v>
      </c>
      <c r="R1695" s="7" t="n">
        <v>1.25</v>
      </c>
      <c r="S1695" s="7" t="n">
        <v>255</v>
      </c>
    </row>
    <row r="1696" spans="1:19">
      <c r="A1696" t="s">
        <v>4</v>
      </c>
      <c r="B1696" s="4" t="s">
        <v>5</v>
      </c>
      <c r="C1696" s="4" t="s">
        <v>13</v>
      </c>
      <c r="D1696" s="4" t="s">
        <v>10</v>
      </c>
    </row>
    <row r="1697" spans="1:19">
      <c r="A1697" t="n">
        <v>13585</v>
      </c>
      <c r="B1697" s="55" t="n">
        <v>45</v>
      </c>
      <c r="C1697" s="7" t="n">
        <v>7</v>
      </c>
      <c r="D1697" s="7" t="n">
        <v>255</v>
      </c>
    </row>
    <row r="1698" spans="1:19">
      <c r="A1698" t="s">
        <v>4</v>
      </c>
      <c r="B1698" s="4" t="s">
        <v>5</v>
      </c>
      <c r="C1698" s="4" t="s">
        <v>13</v>
      </c>
      <c r="D1698" s="4" t="s">
        <v>13</v>
      </c>
      <c r="E1698" s="4" t="s">
        <v>23</v>
      </c>
      <c r="F1698" s="4" t="s">
        <v>10</v>
      </c>
    </row>
    <row r="1699" spans="1:19">
      <c r="A1699" t="n">
        <v>13589</v>
      </c>
      <c r="B1699" s="55" t="n">
        <v>45</v>
      </c>
      <c r="C1699" s="7" t="n">
        <v>5</v>
      </c>
      <c r="D1699" s="7" t="n">
        <v>3</v>
      </c>
      <c r="E1699" s="7" t="n">
        <v>5</v>
      </c>
      <c r="F1699" s="7" t="n">
        <v>8000</v>
      </c>
    </row>
    <row r="1700" spans="1:19">
      <c r="A1700" t="s">
        <v>4</v>
      </c>
      <c r="B1700" s="4" t="s">
        <v>5</v>
      </c>
      <c r="C1700" s="4" t="s">
        <v>10</v>
      </c>
    </row>
    <row r="1701" spans="1:19">
      <c r="A1701" t="n">
        <v>13598</v>
      </c>
      <c r="B1701" s="25" t="n">
        <v>16</v>
      </c>
      <c r="C1701" s="7" t="n">
        <v>1</v>
      </c>
    </row>
    <row r="1702" spans="1:19">
      <c r="A1702" t="s">
        <v>4</v>
      </c>
      <c r="B1702" s="4" t="s">
        <v>5</v>
      </c>
      <c r="C1702" s="4" t="s">
        <v>10</v>
      </c>
    </row>
    <row r="1703" spans="1:19">
      <c r="A1703" t="n">
        <v>13601</v>
      </c>
      <c r="B1703" s="25" t="n">
        <v>16</v>
      </c>
      <c r="C1703" s="7" t="n">
        <v>2303</v>
      </c>
    </row>
    <row r="1704" spans="1:19">
      <c r="A1704" t="s">
        <v>4</v>
      </c>
      <c r="B1704" s="4" t="s">
        <v>5</v>
      </c>
      <c r="C1704" s="4" t="s">
        <v>10</v>
      </c>
      <c r="D1704" s="4" t="s">
        <v>13</v>
      </c>
    </row>
    <row r="1705" spans="1:19">
      <c r="A1705" t="n">
        <v>13604</v>
      </c>
      <c r="B1705" s="41" t="n">
        <v>89</v>
      </c>
      <c r="C1705" s="7" t="n">
        <v>65533</v>
      </c>
      <c r="D1705" s="7" t="n">
        <v>0</v>
      </c>
    </row>
    <row r="1706" spans="1:19">
      <c r="A1706" t="s">
        <v>4</v>
      </c>
      <c r="B1706" s="4" t="s">
        <v>5</v>
      </c>
      <c r="C1706" s="4" t="s">
        <v>10</v>
      </c>
      <c r="D1706" s="4" t="s">
        <v>13</v>
      </c>
    </row>
    <row r="1707" spans="1:19">
      <c r="A1707" t="n">
        <v>13608</v>
      </c>
      <c r="B1707" s="41" t="n">
        <v>89</v>
      </c>
      <c r="C1707" s="7" t="n">
        <v>65533</v>
      </c>
      <c r="D1707" s="7" t="n">
        <v>1</v>
      </c>
    </row>
    <row r="1708" spans="1:19">
      <c r="A1708" t="s">
        <v>4</v>
      </c>
      <c r="B1708" s="4" t="s">
        <v>5</v>
      </c>
      <c r="C1708" s="4" t="s">
        <v>10</v>
      </c>
    </row>
    <row r="1709" spans="1:19">
      <c r="A1709" t="n">
        <v>13612</v>
      </c>
      <c r="B1709" s="25" t="n">
        <v>16</v>
      </c>
      <c r="C1709" s="7" t="n">
        <v>1000</v>
      </c>
    </row>
    <row r="1710" spans="1:19">
      <c r="A1710" t="s">
        <v>4</v>
      </c>
      <c r="B1710" s="4" t="s">
        <v>5</v>
      </c>
      <c r="C1710" s="4" t="s">
        <v>13</v>
      </c>
      <c r="D1710" s="4" t="s">
        <v>10</v>
      </c>
      <c r="E1710" s="4" t="s">
        <v>10</v>
      </c>
      <c r="F1710" s="4" t="s">
        <v>13</v>
      </c>
    </row>
    <row r="1711" spans="1:19">
      <c r="A1711" t="n">
        <v>13615</v>
      </c>
      <c r="B1711" s="31" t="n">
        <v>25</v>
      </c>
      <c r="C1711" s="7" t="n">
        <v>1</v>
      </c>
      <c r="D1711" s="7" t="n">
        <v>65535</v>
      </c>
      <c r="E1711" s="7" t="n">
        <v>65535</v>
      </c>
      <c r="F1711" s="7" t="n">
        <v>0</v>
      </c>
    </row>
    <row r="1712" spans="1:19">
      <c r="A1712" t="s">
        <v>4</v>
      </c>
      <c r="B1712" s="4" t="s">
        <v>5</v>
      </c>
      <c r="C1712" s="4" t="s">
        <v>13</v>
      </c>
      <c r="D1712" s="4" t="s">
        <v>10</v>
      </c>
      <c r="E1712" s="4" t="s">
        <v>23</v>
      </c>
    </row>
    <row r="1713" spans="1:6">
      <c r="A1713" t="n">
        <v>13622</v>
      </c>
      <c r="B1713" s="28" t="n">
        <v>58</v>
      </c>
      <c r="C1713" s="7" t="n">
        <v>101</v>
      </c>
      <c r="D1713" s="7" t="n">
        <v>500</v>
      </c>
      <c r="E1713" s="7" t="n">
        <v>1</v>
      </c>
    </row>
    <row r="1714" spans="1:6">
      <c r="A1714" t="s">
        <v>4</v>
      </c>
      <c r="B1714" s="4" t="s">
        <v>5</v>
      </c>
      <c r="C1714" s="4" t="s">
        <v>13</v>
      </c>
      <c r="D1714" s="4" t="s">
        <v>10</v>
      </c>
    </row>
    <row r="1715" spans="1:6">
      <c r="A1715" t="n">
        <v>13630</v>
      </c>
      <c r="B1715" s="28" t="n">
        <v>58</v>
      </c>
      <c r="C1715" s="7" t="n">
        <v>254</v>
      </c>
      <c r="D1715" s="7" t="n">
        <v>0</v>
      </c>
    </row>
    <row r="1716" spans="1:6">
      <c r="A1716" t="s">
        <v>4</v>
      </c>
      <c r="B1716" s="4" t="s">
        <v>5</v>
      </c>
      <c r="C1716" s="4" t="s">
        <v>13</v>
      </c>
    </row>
    <row r="1717" spans="1:6">
      <c r="A1717" t="n">
        <v>13634</v>
      </c>
      <c r="B1717" s="55" t="n">
        <v>45</v>
      </c>
      <c r="C1717" s="7" t="n">
        <v>0</v>
      </c>
    </row>
    <row r="1718" spans="1:6">
      <c r="A1718" t="s">
        <v>4</v>
      </c>
      <c r="B1718" s="4" t="s">
        <v>5</v>
      </c>
      <c r="C1718" s="4" t="s">
        <v>13</v>
      </c>
      <c r="D1718" s="4" t="s">
        <v>13</v>
      </c>
      <c r="E1718" s="4" t="s">
        <v>23</v>
      </c>
      <c r="F1718" s="4" t="s">
        <v>23</v>
      </c>
      <c r="G1718" s="4" t="s">
        <v>23</v>
      </c>
      <c r="H1718" s="4" t="s">
        <v>10</v>
      </c>
    </row>
    <row r="1719" spans="1:6">
      <c r="A1719" t="n">
        <v>13636</v>
      </c>
      <c r="B1719" s="55" t="n">
        <v>45</v>
      </c>
      <c r="C1719" s="7" t="n">
        <v>2</v>
      </c>
      <c r="D1719" s="7" t="n">
        <v>3</v>
      </c>
      <c r="E1719" s="7" t="n">
        <v>0.720000028610229</v>
      </c>
      <c r="F1719" s="7" t="n">
        <v>2.11999988555908</v>
      </c>
      <c r="G1719" s="7" t="n">
        <v>-17.75</v>
      </c>
      <c r="H1719" s="7" t="n">
        <v>0</v>
      </c>
    </row>
    <row r="1720" spans="1:6">
      <c r="A1720" t="s">
        <v>4</v>
      </c>
      <c r="B1720" s="4" t="s">
        <v>5</v>
      </c>
      <c r="C1720" s="4" t="s">
        <v>13</v>
      </c>
      <c r="D1720" s="4" t="s">
        <v>13</v>
      </c>
      <c r="E1720" s="4" t="s">
        <v>23</v>
      </c>
      <c r="F1720" s="4" t="s">
        <v>23</v>
      </c>
      <c r="G1720" s="4" t="s">
        <v>23</v>
      </c>
      <c r="H1720" s="4" t="s">
        <v>10</v>
      </c>
      <c r="I1720" s="4" t="s">
        <v>13</v>
      </c>
    </row>
    <row r="1721" spans="1:6">
      <c r="A1721" t="n">
        <v>13653</v>
      </c>
      <c r="B1721" s="55" t="n">
        <v>45</v>
      </c>
      <c r="C1721" s="7" t="n">
        <v>4</v>
      </c>
      <c r="D1721" s="7" t="n">
        <v>3</v>
      </c>
      <c r="E1721" s="7" t="n">
        <v>332.700012207031</v>
      </c>
      <c r="F1721" s="7" t="n">
        <v>41.4199981689453</v>
      </c>
      <c r="G1721" s="7" t="n">
        <v>8</v>
      </c>
      <c r="H1721" s="7" t="n">
        <v>0</v>
      </c>
      <c r="I1721" s="7" t="n">
        <v>1</v>
      </c>
    </row>
    <row r="1722" spans="1:6">
      <c r="A1722" t="s">
        <v>4</v>
      </c>
      <c r="B1722" s="4" t="s">
        <v>5</v>
      </c>
      <c r="C1722" s="4" t="s">
        <v>13</v>
      </c>
      <c r="D1722" s="4" t="s">
        <v>13</v>
      </c>
      <c r="E1722" s="4" t="s">
        <v>23</v>
      </c>
      <c r="F1722" s="4" t="s">
        <v>10</v>
      </c>
    </row>
    <row r="1723" spans="1:6">
      <c r="A1723" t="n">
        <v>13671</v>
      </c>
      <c r="B1723" s="55" t="n">
        <v>45</v>
      </c>
      <c r="C1723" s="7" t="n">
        <v>5</v>
      </c>
      <c r="D1723" s="7" t="n">
        <v>3</v>
      </c>
      <c r="E1723" s="7" t="n">
        <v>3</v>
      </c>
      <c r="F1723" s="7" t="n">
        <v>0</v>
      </c>
    </row>
    <row r="1724" spans="1:6">
      <c r="A1724" t="s">
        <v>4</v>
      </c>
      <c r="B1724" s="4" t="s">
        <v>5</v>
      </c>
      <c r="C1724" s="4" t="s">
        <v>13</v>
      </c>
      <c r="D1724" s="4" t="s">
        <v>13</v>
      </c>
      <c r="E1724" s="4" t="s">
        <v>23</v>
      </c>
      <c r="F1724" s="4" t="s">
        <v>10</v>
      </c>
    </row>
    <row r="1725" spans="1:6">
      <c r="A1725" t="n">
        <v>13680</v>
      </c>
      <c r="B1725" s="55" t="n">
        <v>45</v>
      </c>
      <c r="C1725" s="7" t="n">
        <v>11</v>
      </c>
      <c r="D1725" s="7" t="n">
        <v>3</v>
      </c>
      <c r="E1725" s="7" t="n">
        <v>66.5999984741211</v>
      </c>
      <c r="F1725" s="7" t="n">
        <v>0</v>
      </c>
    </row>
    <row r="1726" spans="1:6">
      <c r="A1726" t="s">
        <v>4</v>
      </c>
      <c r="B1726" s="4" t="s">
        <v>5</v>
      </c>
      <c r="C1726" s="4" t="s">
        <v>10</v>
      </c>
      <c r="D1726" s="4" t="s">
        <v>9</v>
      </c>
    </row>
    <row r="1727" spans="1:6">
      <c r="A1727" t="n">
        <v>13689</v>
      </c>
      <c r="B1727" s="49" t="n">
        <v>43</v>
      </c>
      <c r="C1727" s="7" t="n">
        <v>3</v>
      </c>
      <c r="D1727" s="7" t="n">
        <v>1</v>
      </c>
    </row>
    <row r="1728" spans="1:6">
      <c r="A1728" t="s">
        <v>4</v>
      </c>
      <c r="B1728" s="4" t="s">
        <v>5</v>
      </c>
      <c r="C1728" s="4" t="s">
        <v>13</v>
      </c>
      <c r="D1728" s="4" t="s">
        <v>10</v>
      </c>
      <c r="E1728" s="4" t="s">
        <v>13</v>
      </c>
    </row>
    <row r="1729" spans="1:9">
      <c r="A1729" t="n">
        <v>13696</v>
      </c>
      <c r="B1729" s="48" t="n">
        <v>39</v>
      </c>
      <c r="C1729" s="7" t="n">
        <v>13</v>
      </c>
      <c r="D1729" s="7" t="n">
        <v>65533</v>
      </c>
      <c r="E1729" s="7" t="n">
        <v>105</v>
      </c>
    </row>
    <row r="1730" spans="1:9">
      <c r="A1730" t="s">
        <v>4</v>
      </c>
      <c r="B1730" s="4" t="s">
        <v>5</v>
      </c>
      <c r="C1730" s="4" t="s">
        <v>13</v>
      </c>
      <c r="D1730" s="4" t="s">
        <v>10</v>
      </c>
      <c r="E1730" s="4" t="s">
        <v>13</v>
      </c>
    </row>
    <row r="1731" spans="1:9">
      <c r="A1731" t="n">
        <v>13701</v>
      </c>
      <c r="B1731" s="48" t="n">
        <v>39</v>
      </c>
      <c r="C1731" s="7" t="n">
        <v>13</v>
      </c>
      <c r="D1731" s="7" t="n">
        <v>65533</v>
      </c>
      <c r="E1731" s="7" t="n">
        <v>106</v>
      </c>
    </row>
    <row r="1732" spans="1:9">
      <c r="A1732" t="s">
        <v>4</v>
      </c>
      <c r="B1732" s="4" t="s">
        <v>5</v>
      </c>
      <c r="C1732" s="4" t="s">
        <v>13</v>
      </c>
      <c r="D1732" s="4" t="s">
        <v>10</v>
      </c>
      <c r="E1732" s="4" t="s">
        <v>13</v>
      </c>
    </row>
    <row r="1733" spans="1:9">
      <c r="A1733" t="n">
        <v>13706</v>
      </c>
      <c r="B1733" s="48" t="n">
        <v>39</v>
      </c>
      <c r="C1733" s="7" t="n">
        <v>13</v>
      </c>
      <c r="D1733" s="7" t="n">
        <v>65533</v>
      </c>
      <c r="E1733" s="7" t="n">
        <v>109</v>
      </c>
    </row>
    <row r="1734" spans="1:9">
      <c r="A1734" t="s">
        <v>4</v>
      </c>
      <c r="B1734" s="4" t="s">
        <v>5</v>
      </c>
      <c r="C1734" s="4" t="s">
        <v>13</v>
      </c>
      <c r="D1734" s="4" t="s">
        <v>23</v>
      </c>
      <c r="E1734" s="4" t="s">
        <v>23</v>
      </c>
      <c r="F1734" s="4" t="s">
        <v>23</v>
      </c>
    </row>
    <row r="1735" spans="1:9">
      <c r="A1735" t="n">
        <v>13711</v>
      </c>
      <c r="B1735" s="55" t="n">
        <v>45</v>
      </c>
      <c r="C1735" s="7" t="n">
        <v>9</v>
      </c>
      <c r="D1735" s="7" t="n">
        <v>0.00999999977648258</v>
      </c>
      <c r="E1735" s="7" t="n">
        <v>0.00999999977648258</v>
      </c>
      <c r="F1735" s="7" t="n">
        <v>10</v>
      </c>
    </row>
    <row r="1736" spans="1:9">
      <c r="A1736" t="s">
        <v>4</v>
      </c>
      <c r="B1736" s="4" t="s">
        <v>5</v>
      </c>
      <c r="C1736" s="4" t="s">
        <v>10</v>
      </c>
      <c r="D1736" s="4" t="s">
        <v>13</v>
      </c>
      <c r="E1736" s="4" t="s">
        <v>6</v>
      </c>
      <c r="F1736" s="4" t="s">
        <v>23</v>
      </c>
      <c r="G1736" s="4" t="s">
        <v>23</v>
      </c>
      <c r="H1736" s="4" t="s">
        <v>23</v>
      </c>
    </row>
    <row r="1737" spans="1:9">
      <c r="A1737" t="n">
        <v>13725</v>
      </c>
      <c r="B1737" s="52" t="n">
        <v>48</v>
      </c>
      <c r="C1737" s="7" t="n">
        <v>1660</v>
      </c>
      <c r="D1737" s="7" t="n">
        <v>0</v>
      </c>
      <c r="E1737" s="7" t="s">
        <v>158</v>
      </c>
      <c r="F1737" s="7" t="n">
        <v>-1</v>
      </c>
      <c r="G1737" s="7" t="n">
        <v>1</v>
      </c>
      <c r="H1737" s="7" t="n">
        <v>0</v>
      </c>
    </row>
    <row r="1738" spans="1:9">
      <c r="A1738" t="s">
        <v>4</v>
      </c>
      <c r="B1738" s="4" t="s">
        <v>5</v>
      </c>
      <c r="C1738" s="4" t="s">
        <v>13</v>
      </c>
      <c r="D1738" s="4" t="s">
        <v>10</v>
      </c>
      <c r="E1738" s="4" t="s">
        <v>23</v>
      </c>
      <c r="F1738" s="4" t="s">
        <v>10</v>
      </c>
      <c r="G1738" s="4" t="s">
        <v>9</v>
      </c>
      <c r="H1738" s="4" t="s">
        <v>9</v>
      </c>
      <c r="I1738" s="4" t="s">
        <v>10</v>
      </c>
      <c r="J1738" s="4" t="s">
        <v>10</v>
      </c>
      <c r="K1738" s="4" t="s">
        <v>9</v>
      </c>
      <c r="L1738" s="4" t="s">
        <v>9</v>
      </c>
      <c r="M1738" s="4" t="s">
        <v>9</v>
      </c>
      <c r="N1738" s="4" t="s">
        <v>9</v>
      </c>
      <c r="O1738" s="4" t="s">
        <v>6</v>
      </c>
    </row>
    <row r="1739" spans="1:9">
      <c r="A1739" t="n">
        <v>13752</v>
      </c>
      <c r="B1739" s="10" t="n">
        <v>50</v>
      </c>
      <c r="C1739" s="7" t="n">
        <v>0</v>
      </c>
      <c r="D1739" s="7" t="n">
        <v>4221</v>
      </c>
      <c r="E1739" s="7" t="n">
        <v>1</v>
      </c>
      <c r="F1739" s="7" t="n">
        <v>0</v>
      </c>
      <c r="G1739" s="7" t="n">
        <v>0</v>
      </c>
      <c r="H1739" s="7" t="n">
        <v>-1082130432</v>
      </c>
      <c r="I1739" s="7" t="n">
        <v>0</v>
      </c>
      <c r="J1739" s="7" t="n">
        <v>65533</v>
      </c>
      <c r="K1739" s="7" t="n">
        <v>0</v>
      </c>
      <c r="L1739" s="7" t="n">
        <v>0</v>
      </c>
      <c r="M1739" s="7" t="n">
        <v>0</v>
      </c>
      <c r="N1739" s="7" t="n">
        <v>0</v>
      </c>
      <c r="O1739" s="7" t="s">
        <v>19</v>
      </c>
    </row>
    <row r="1740" spans="1:9">
      <c r="A1740" t="s">
        <v>4</v>
      </c>
      <c r="B1740" s="4" t="s">
        <v>5</v>
      </c>
      <c r="C1740" s="4" t="s">
        <v>13</v>
      </c>
      <c r="D1740" s="4" t="s">
        <v>10</v>
      </c>
      <c r="E1740" s="4" t="s">
        <v>23</v>
      </c>
      <c r="F1740" s="4" t="s">
        <v>10</v>
      </c>
      <c r="G1740" s="4" t="s">
        <v>9</v>
      </c>
      <c r="H1740" s="4" t="s">
        <v>9</v>
      </c>
      <c r="I1740" s="4" t="s">
        <v>10</v>
      </c>
      <c r="J1740" s="4" t="s">
        <v>10</v>
      </c>
      <c r="K1740" s="4" t="s">
        <v>9</v>
      </c>
      <c r="L1740" s="4" t="s">
        <v>9</v>
      </c>
      <c r="M1740" s="4" t="s">
        <v>9</v>
      </c>
      <c r="N1740" s="4" t="s">
        <v>9</v>
      </c>
      <c r="O1740" s="4" t="s">
        <v>6</v>
      </c>
    </row>
    <row r="1741" spans="1:9">
      <c r="A1741" t="n">
        <v>13791</v>
      </c>
      <c r="B1741" s="10" t="n">
        <v>50</v>
      </c>
      <c r="C1741" s="7" t="n">
        <v>0</v>
      </c>
      <c r="D1741" s="7" t="n">
        <v>4261</v>
      </c>
      <c r="E1741" s="7" t="n">
        <v>0.899999976158142</v>
      </c>
      <c r="F1741" s="7" t="n">
        <v>0</v>
      </c>
      <c r="G1741" s="7" t="n">
        <v>0</v>
      </c>
      <c r="H1741" s="7" t="n">
        <v>-1069547520</v>
      </c>
      <c r="I1741" s="7" t="n">
        <v>0</v>
      </c>
      <c r="J1741" s="7" t="n">
        <v>65533</v>
      </c>
      <c r="K1741" s="7" t="n">
        <v>0</v>
      </c>
      <c r="L1741" s="7" t="n">
        <v>0</v>
      </c>
      <c r="M1741" s="7" t="n">
        <v>0</v>
      </c>
      <c r="N1741" s="7" t="n">
        <v>0</v>
      </c>
      <c r="O1741" s="7" t="s">
        <v>19</v>
      </c>
    </row>
    <row r="1742" spans="1:9">
      <c r="A1742" t="s">
        <v>4</v>
      </c>
      <c r="B1742" s="4" t="s">
        <v>5</v>
      </c>
      <c r="C1742" s="4" t="s">
        <v>13</v>
      </c>
      <c r="D1742" s="4" t="s">
        <v>13</v>
      </c>
      <c r="E1742" s="4" t="s">
        <v>23</v>
      </c>
      <c r="F1742" s="4" t="s">
        <v>23</v>
      </c>
      <c r="G1742" s="4" t="s">
        <v>23</v>
      </c>
      <c r="H1742" s="4" t="s">
        <v>10</v>
      </c>
    </row>
    <row r="1743" spans="1:9">
      <c r="A1743" t="n">
        <v>13830</v>
      </c>
      <c r="B1743" s="55" t="n">
        <v>45</v>
      </c>
      <c r="C1743" s="7" t="n">
        <v>2</v>
      </c>
      <c r="D1743" s="7" t="n">
        <v>3</v>
      </c>
      <c r="E1743" s="7" t="n">
        <v>-0.0500000007450581</v>
      </c>
      <c r="F1743" s="7" t="n">
        <v>2.11999988555908</v>
      </c>
      <c r="G1743" s="7" t="n">
        <v>-17.5400009155273</v>
      </c>
      <c r="H1743" s="7" t="n">
        <v>8000</v>
      </c>
    </row>
    <row r="1744" spans="1:9">
      <c r="A1744" t="s">
        <v>4</v>
      </c>
      <c r="B1744" s="4" t="s">
        <v>5</v>
      </c>
      <c r="C1744" s="4" t="s">
        <v>13</v>
      </c>
      <c r="D1744" s="4" t="s">
        <v>13</v>
      </c>
      <c r="E1744" s="4" t="s">
        <v>23</v>
      </c>
      <c r="F1744" s="4" t="s">
        <v>23</v>
      </c>
      <c r="G1744" s="4" t="s">
        <v>23</v>
      </c>
      <c r="H1744" s="4" t="s">
        <v>10</v>
      </c>
      <c r="I1744" s="4" t="s">
        <v>13</v>
      </c>
    </row>
    <row r="1745" spans="1:15">
      <c r="A1745" t="n">
        <v>13847</v>
      </c>
      <c r="B1745" s="55" t="n">
        <v>45</v>
      </c>
      <c r="C1745" s="7" t="n">
        <v>4</v>
      </c>
      <c r="D1745" s="7" t="n">
        <v>3</v>
      </c>
      <c r="E1745" s="7" t="n">
        <v>336.549987792969</v>
      </c>
      <c r="F1745" s="7" t="n">
        <v>31.1700000762939</v>
      </c>
      <c r="G1745" s="7" t="n">
        <v>8</v>
      </c>
      <c r="H1745" s="7" t="n">
        <v>8000</v>
      </c>
      <c r="I1745" s="7" t="n">
        <v>1</v>
      </c>
    </row>
    <row r="1746" spans="1:15">
      <c r="A1746" t="s">
        <v>4</v>
      </c>
      <c r="B1746" s="4" t="s">
        <v>5</v>
      </c>
      <c r="C1746" s="4" t="s">
        <v>13</v>
      </c>
      <c r="D1746" s="4" t="s">
        <v>13</v>
      </c>
      <c r="E1746" s="4" t="s">
        <v>23</v>
      </c>
      <c r="F1746" s="4" t="s">
        <v>10</v>
      </c>
    </row>
    <row r="1747" spans="1:15">
      <c r="A1747" t="n">
        <v>13865</v>
      </c>
      <c r="B1747" s="55" t="n">
        <v>45</v>
      </c>
      <c r="C1747" s="7" t="n">
        <v>5</v>
      </c>
      <c r="D1747" s="7" t="n">
        <v>3</v>
      </c>
      <c r="E1747" s="7" t="n">
        <v>3.79999995231628</v>
      </c>
      <c r="F1747" s="7" t="n">
        <v>8000</v>
      </c>
    </row>
    <row r="1748" spans="1:15">
      <c r="A1748" t="s">
        <v>4</v>
      </c>
      <c r="B1748" s="4" t="s">
        <v>5</v>
      </c>
      <c r="C1748" s="4" t="s">
        <v>13</v>
      </c>
      <c r="D1748" s="4" t="s">
        <v>13</v>
      </c>
      <c r="E1748" s="4" t="s">
        <v>23</v>
      </c>
      <c r="F1748" s="4" t="s">
        <v>10</v>
      </c>
    </row>
    <row r="1749" spans="1:15">
      <c r="A1749" t="n">
        <v>13874</v>
      </c>
      <c r="B1749" s="55" t="n">
        <v>45</v>
      </c>
      <c r="C1749" s="7" t="n">
        <v>11</v>
      </c>
      <c r="D1749" s="7" t="n">
        <v>3</v>
      </c>
      <c r="E1749" s="7" t="n">
        <v>66.5999984741211</v>
      </c>
      <c r="F1749" s="7" t="n">
        <v>8000</v>
      </c>
    </row>
    <row r="1750" spans="1:15">
      <c r="A1750" t="s">
        <v>4</v>
      </c>
      <c r="B1750" s="4" t="s">
        <v>5</v>
      </c>
      <c r="C1750" s="4" t="s">
        <v>13</v>
      </c>
      <c r="D1750" s="4" t="s">
        <v>10</v>
      </c>
    </row>
    <row r="1751" spans="1:15">
      <c r="A1751" t="n">
        <v>13883</v>
      </c>
      <c r="B1751" s="28" t="n">
        <v>58</v>
      </c>
      <c r="C1751" s="7" t="n">
        <v>255</v>
      </c>
      <c r="D1751" s="7" t="n">
        <v>0</v>
      </c>
    </row>
    <row r="1752" spans="1:15">
      <c r="A1752" t="s">
        <v>4</v>
      </c>
      <c r="B1752" s="4" t="s">
        <v>5</v>
      </c>
      <c r="C1752" s="4" t="s">
        <v>13</v>
      </c>
      <c r="D1752" s="4" t="s">
        <v>10</v>
      </c>
      <c r="E1752" s="4" t="s">
        <v>10</v>
      </c>
      <c r="F1752" s="4" t="s">
        <v>10</v>
      </c>
      <c r="G1752" s="4" t="s">
        <v>10</v>
      </c>
      <c r="H1752" s="4" t="s">
        <v>10</v>
      </c>
      <c r="I1752" s="4" t="s">
        <v>6</v>
      </c>
      <c r="J1752" s="4" t="s">
        <v>23</v>
      </c>
      <c r="K1752" s="4" t="s">
        <v>23</v>
      </c>
      <c r="L1752" s="4" t="s">
        <v>23</v>
      </c>
      <c r="M1752" s="4" t="s">
        <v>9</v>
      </c>
      <c r="N1752" s="4" t="s">
        <v>9</v>
      </c>
      <c r="O1752" s="4" t="s">
        <v>23</v>
      </c>
      <c r="P1752" s="4" t="s">
        <v>23</v>
      </c>
      <c r="Q1752" s="4" t="s">
        <v>23</v>
      </c>
      <c r="R1752" s="4" t="s">
        <v>23</v>
      </c>
      <c r="S1752" s="4" t="s">
        <v>13</v>
      </c>
    </row>
    <row r="1753" spans="1:15">
      <c r="A1753" t="n">
        <v>13887</v>
      </c>
      <c r="B1753" s="48" t="n">
        <v>39</v>
      </c>
      <c r="C1753" s="7" t="n">
        <v>12</v>
      </c>
      <c r="D1753" s="7" t="n">
        <v>65533</v>
      </c>
      <c r="E1753" s="7" t="n">
        <v>216</v>
      </c>
      <c r="F1753" s="7" t="n">
        <v>0</v>
      </c>
      <c r="G1753" s="7" t="n">
        <v>1660</v>
      </c>
      <c r="H1753" s="7" t="n">
        <v>3</v>
      </c>
      <c r="I1753" s="7" t="s">
        <v>19</v>
      </c>
      <c r="J1753" s="7" t="n">
        <v>0</v>
      </c>
      <c r="K1753" s="7" t="n">
        <v>2</v>
      </c>
      <c r="L1753" s="7" t="n">
        <v>0</v>
      </c>
      <c r="M1753" s="7" t="n">
        <v>0</v>
      </c>
      <c r="N1753" s="7" t="n">
        <v>1056964608</v>
      </c>
      <c r="O1753" s="7" t="n">
        <v>0</v>
      </c>
      <c r="P1753" s="7" t="n">
        <v>1</v>
      </c>
      <c r="Q1753" s="7" t="n">
        <v>1</v>
      </c>
      <c r="R1753" s="7" t="n">
        <v>1</v>
      </c>
      <c r="S1753" s="7" t="n">
        <v>106</v>
      </c>
    </row>
    <row r="1754" spans="1:15">
      <c r="A1754" t="s">
        <v>4</v>
      </c>
      <c r="B1754" s="4" t="s">
        <v>5</v>
      </c>
      <c r="C1754" s="4" t="s">
        <v>10</v>
      </c>
    </row>
    <row r="1755" spans="1:15">
      <c r="A1755" t="n">
        <v>13937</v>
      </c>
      <c r="B1755" s="25" t="n">
        <v>16</v>
      </c>
      <c r="C1755" s="7" t="n">
        <v>2500</v>
      </c>
    </row>
    <row r="1756" spans="1:15">
      <c r="A1756" t="s">
        <v>4</v>
      </c>
      <c r="B1756" s="4" t="s">
        <v>5</v>
      </c>
      <c r="C1756" s="4" t="s">
        <v>10</v>
      </c>
      <c r="D1756" s="4" t="s">
        <v>9</v>
      </c>
      <c r="E1756" s="4" t="s">
        <v>9</v>
      </c>
      <c r="F1756" s="4" t="s">
        <v>9</v>
      </c>
      <c r="G1756" s="4" t="s">
        <v>9</v>
      </c>
      <c r="H1756" s="4" t="s">
        <v>10</v>
      </c>
      <c r="I1756" s="4" t="s">
        <v>13</v>
      </c>
    </row>
    <row r="1757" spans="1:15">
      <c r="A1757" t="n">
        <v>13940</v>
      </c>
      <c r="B1757" s="67" t="n">
        <v>66</v>
      </c>
      <c r="C1757" s="7" t="n">
        <v>1660</v>
      </c>
      <c r="D1757" s="7" t="n">
        <v>1065353216</v>
      </c>
      <c r="E1757" s="7" t="n">
        <v>1065353216</v>
      </c>
      <c r="F1757" s="7" t="n">
        <v>1065353216</v>
      </c>
      <c r="G1757" s="7" t="n">
        <v>0</v>
      </c>
      <c r="H1757" s="7" t="n">
        <v>3000</v>
      </c>
      <c r="I1757" s="7" t="n">
        <v>3</v>
      </c>
    </row>
    <row r="1758" spans="1:15">
      <c r="A1758" t="s">
        <v>4</v>
      </c>
      <c r="B1758" s="4" t="s">
        <v>5</v>
      </c>
      <c r="C1758" s="4" t="s">
        <v>13</v>
      </c>
      <c r="D1758" s="4" t="s">
        <v>10</v>
      </c>
      <c r="E1758" s="4" t="s">
        <v>13</v>
      </c>
    </row>
    <row r="1759" spans="1:15">
      <c r="A1759" t="n">
        <v>13962</v>
      </c>
      <c r="B1759" s="13" t="n">
        <v>49</v>
      </c>
      <c r="C1759" s="7" t="n">
        <v>1</v>
      </c>
      <c r="D1759" s="7" t="n">
        <v>6000</v>
      </c>
      <c r="E1759" s="7" t="n">
        <v>0</v>
      </c>
    </row>
    <row r="1760" spans="1:15">
      <c r="A1760" t="s">
        <v>4</v>
      </c>
      <c r="B1760" s="4" t="s">
        <v>5</v>
      </c>
      <c r="C1760" s="4" t="s">
        <v>10</v>
      </c>
    </row>
    <row r="1761" spans="1:19">
      <c r="A1761" t="n">
        <v>13967</v>
      </c>
      <c r="B1761" s="25" t="n">
        <v>16</v>
      </c>
      <c r="C1761" s="7" t="n">
        <v>3000</v>
      </c>
    </row>
    <row r="1762" spans="1:19">
      <c r="A1762" t="s">
        <v>4</v>
      </c>
      <c r="B1762" s="4" t="s">
        <v>5</v>
      </c>
      <c r="C1762" s="4" t="s">
        <v>13</v>
      </c>
      <c r="D1762" s="4" t="s">
        <v>10</v>
      </c>
      <c r="E1762" s="4" t="s">
        <v>23</v>
      </c>
    </row>
    <row r="1763" spans="1:19">
      <c r="A1763" t="n">
        <v>13970</v>
      </c>
      <c r="B1763" s="28" t="n">
        <v>58</v>
      </c>
      <c r="C1763" s="7" t="n">
        <v>3</v>
      </c>
      <c r="D1763" s="7" t="n">
        <v>2000</v>
      </c>
      <c r="E1763" s="7" t="n">
        <v>1</v>
      </c>
    </row>
    <row r="1764" spans="1:19">
      <c r="A1764" t="s">
        <v>4</v>
      </c>
      <c r="B1764" s="4" t="s">
        <v>5</v>
      </c>
      <c r="C1764" s="4" t="s">
        <v>13</v>
      </c>
      <c r="D1764" s="4" t="s">
        <v>10</v>
      </c>
    </row>
    <row r="1765" spans="1:19">
      <c r="A1765" t="n">
        <v>13978</v>
      </c>
      <c r="B1765" s="28" t="n">
        <v>58</v>
      </c>
      <c r="C1765" s="7" t="n">
        <v>255</v>
      </c>
      <c r="D1765" s="7" t="n">
        <v>0</v>
      </c>
    </row>
    <row r="1766" spans="1:19">
      <c r="A1766" t="s">
        <v>4</v>
      </c>
      <c r="B1766" s="4" t="s">
        <v>5</v>
      </c>
      <c r="C1766" s="4" t="s">
        <v>13</v>
      </c>
      <c r="D1766" s="4" t="s">
        <v>10</v>
      </c>
      <c r="E1766" s="4" t="s">
        <v>13</v>
      </c>
    </row>
    <row r="1767" spans="1:19">
      <c r="A1767" t="n">
        <v>13982</v>
      </c>
      <c r="B1767" s="48" t="n">
        <v>39</v>
      </c>
      <c r="C1767" s="7" t="n">
        <v>13</v>
      </c>
      <c r="D1767" s="7" t="n">
        <v>65533</v>
      </c>
      <c r="E1767" s="7" t="n">
        <v>106</v>
      </c>
    </row>
    <row r="1768" spans="1:19">
      <c r="A1768" t="s">
        <v>4</v>
      </c>
      <c r="B1768" s="4" t="s">
        <v>5</v>
      </c>
      <c r="C1768" s="4" t="s">
        <v>13</v>
      </c>
      <c r="D1768" s="4" t="s">
        <v>23</v>
      </c>
      <c r="E1768" s="4" t="s">
        <v>23</v>
      </c>
      <c r="F1768" s="4" t="s">
        <v>23</v>
      </c>
    </row>
    <row r="1769" spans="1:19">
      <c r="A1769" t="n">
        <v>13987</v>
      </c>
      <c r="B1769" s="55" t="n">
        <v>45</v>
      </c>
      <c r="C1769" s="7" t="n">
        <v>9</v>
      </c>
      <c r="D1769" s="7" t="n">
        <v>0</v>
      </c>
      <c r="E1769" s="7" t="n">
        <v>0</v>
      </c>
      <c r="F1769" s="7" t="n">
        <v>0</v>
      </c>
    </row>
    <row r="1770" spans="1:19">
      <c r="A1770" t="s">
        <v>4</v>
      </c>
      <c r="B1770" s="4" t="s">
        <v>5</v>
      </c>
      <c r="C1770" s="4" t="s">
        <v>13</v>
      </c>
      <c r="D1770" s="4" t="s">
        <v>10</v>
      </c>
      <c r="E1770" s="4" t="s">
        <v>10</v>
      </c>
      <c r="F1770" s="4" t="s">
        <v>9</v>
      </c>
    </row>
    <row r="1771" spans="1:19">
      <c r="A1771" t="n">
        <v>14001</v>
      </c>
      <c r="B1771" s="59" t="n">
        <v>84</v>
      </c>
      <c r="C1771" s="7" t="n">
        <v>1</v>
      </c>
      <c r="D1771" s="7" t="n">
        <v>0</v>
      </c>
      <c r="E1771" s="7" t="n">
        <v>0</v>
      </c>
      <c r="F1771" s="7" t="n">
        <v>0</v>
      </c>
    </row>
    <row r="1772" spans="1:19">
      <c r="A1772" t="s">
        <v>4</v>
      </c>
      <c r="B1772" s="4" t="s">
        <v>5</v>
      </c>
      <c r="C1772" s="4" t="s">
        <v>10</v>
      </c>
      <c r="D1772" s="4" t="s">
        <v>9</v>
      </c>
    </row>
    <row r="1773" spans="1:19">
      <c r="A1773" t="n">
        <v>14011</v>
      </c>
      <c r="B1773" s="49" t="n">
        <v>43</v>
      </c>
      <c r="C1773" s="7" t="n">
        <v>1660</v>
      </c>
      <c r="D1773" s="7" t="n">
        <v>1</v>
      </c>
    </row>
    <row r="1774" spans="1:19">
      <c r="A1774" t="s">
        <v>4</v>
      </c>
      <c r="B1774" s="4" t="s">
        <v>5</v>
      </c>
      <c r="C1774" s="4" t="s">
        <v>10</v>
      </c>
      <c r="D1774" s="4" t="s">
        <v>9</v>
      </c>
    </row>
    <row r="1775" spans="1:19">
      <c r="A1775" t="n">
        <v>14018</v>
      </c>
      <c r="B1775" s="62" t="n">
        <v>44</v>
      </c>
      <c r="C1775" s="7" t="n">
        <v>5</v>
      </c>
      <c r="D1775" s="7" t="n">
        <v>1</v>
      </c>
    </row>
    <row r="1776" spans="1:19">
      <c r="A1776" t="s">
        <v>4</v>
      </c>
      <c r="B1776" s="4" t="s">
        <v>5</v>
      </c>
      <c r="C1776" s="4" t="s">
        <v>10</v>
      </c>
      <c r="D1776" s="4" t="s">
        <v>9</v>
      </c>
    </row>
    <row r="1777" spans="1:6">
      <c r="A1777" t="n">
        <v>14025</v>
      </c>
      <c r="B1777" s="62" t="n">
        <v>44</v>
      </c>
      <c r="C1777" s="7" t="n">
        <v>3</v>
      </c>
      <c r="D1777" s="7" t="n">
        <v>1</v>
      </c>
    </row>
    <row r="1778" spans="1:6">
      <c r="A1778" t="s">
        <v>4</v>
      </c>
      <c r="B1778" s="4" t="s">
        <v>5</v>
      </c>
      <c r="C1778" s="4" t="s">
        <v>10</v>
      </c>
      <c r="D1778" s="4" t="s">
        <v>9</v>
      </c>
    </row>
    <row r="1779" spans="1:6">
      <c r="A1779" t="n">
        <v>14032</v>
      </c>
      <c r="B1779" s="62" t="n">
        <v>44</v>
      </c>
      <c r="C1779" s="7" t="n">
        <v>0</v>
      </c>
      <c r="D1779" s="7" t="n">
        <v>1</v>
      </c>
    </row>
    <row r="1780" spans="1:6">
      <c r="A1780" t="s">
        <v>4</v>
      </c>
      <c r="B1780" s="4" t="s">
        <v>5</v>
      </c>
      <c r="C1780" s="4" t="s">
        <v>10</v>
      </c>
      <c r="D1780" s="4" t="s">
        <v>9</v>
      </c>
    </row>
    <row r="1781" spans="1:6">
      <c r="A1781" t="n">
        <v>14039</v>
      </c>
      <c r="B1781" s="62" t="n">
        <v>44</v>
      </c>
      <c r="C1781" s="7" t="n">
        <v>61489</v>
      </c>
      <c r="D1781" s="7" t="n">
        <v>1</v>
      </c>
    </row>
    <row r="1782" spans="1:6">
      <c r="A1782" t="s">
        <v>4</v>
      </c>
      <c r="B1782" s="4" t="s">
        <v>5</v>
      </c>
      <c r="C1782" s="4" t="s">
        <v>10</v>
      </c>
      <c r="D1782" s="4" t="s">
        <v>9</v>
      </c>
    </row>
    <row r="1783" spans="1:6">
      <c r="A1783" t="n">
        <v>14046</v>
      </c>
      <c r="B1783" s="62" t="n">
        <v>44</v>
      </c>
      <c r="C1783" s="7" t="n">
        <v>61490</v>
      </c>
      <c r="D1783" s="7" t="n">
        <v>1</v>
      </c>
    </row>
    <row r="1784" spans="1:6">
      <c r="A1784" t="s">
        <v>4</v>
      </c>
      <c r="B1784" s="4" t="s">
        <v>5</v>
      </c>
      <c r="C1784" s="4" t="s">
        <v>10</v>
      </c>
      <c r="D1784" s="4" t="s">
        <v>9</v>
      </c>
    </row>
    <row r="1785" spans="1:6">
      <c r="A1785" t="n">
        <v>14053</v>
      </c>
      <c r="B1785" s="62" t="n">
        <v>44</v>
      </c>
      <c r="C1785" s="7" t="n">
        <v>61488</v>
      </c>
      <c r="D1785" s="7" t="n">
        <v>1</v>
      </c>
    </row>
    <row r="1786" spans="1:6">
      <c r="A1786" t="s">
        <v>4</v>
      </c>
      <c r="B1786" s="4" t="s">
        <v>5</v>
      </c>
      <c r="C1786" s="4" t="s">
        <v>10</v>
      </c>
      <c r="D1786" s="4" t="s">
        <v>9</v>
      </c>
    </row>
    <row r="1787" spans="1:6">
      <c r="A1787" t="n">
        <v>14060</v>
      </c>
      <c r="B1787" s="62" t="n">
        <v>44</v>
      </c>
      <c r="C1787" s="7" t="n">
        <v>7032</v>
      </c>
      <c r="D1787" s="7" t="n">
        <v>1</v>
      </c>
    </row>
    <row r="1788" spans="1:6">
      <c r="A1788" t="s">
        <v>4</v>
      </c>
      <c r="B1788" s="4" t="s">
        <v>5</v>
      </c>
      <c r="C1788" s="4" t="s">
        <v>10</v>
      </c>
      <c r="D1788" s="4" t="s">
        <v>9</v>
      </c>
    </row>
    <row r="1789" spans="1:6">
      <c r="A1789" t="n">
        <v>14067</v>
      </c>
      <c r="B1789" s="62" t="n">
        <v>44</v>
      </c>
      <c r="C1789" s="7" t="n">
        <v>0</v>
      </c>
      <c r="D1789" s="7" t="n">
        <v>16</v>
      </c>
    </row>
    <row r="1790" spans="1:6">
      <c r="A1790" t="s">
        <v>4</v>
      </c>
      <c r="B1790" s="4" t="s">
        <v>5</v>
      </c>
      <c r="C1790" s="4" t="s">
        <v>10</v>
      </c>
      <c r="D1790" s="4" t="s">
        <v>9</v>
      </c>
    </row>
    <row r="1791" spans="1:6">
      <c r="A1791" t="n">
        <v>14074</v>
      </c>
      <c r="B1791" s="62" t="n">
        <v>44</v>
      </c>
      <c r="C1791" s="7" t="n">
        <v>61489</v>
      </c>
      <c r="D1791" s="7" t="n">
        <v>16</v>
      </c>
    </row>
    <row r="1792" spans="1:6">
      <c r="A1792" t="s">
        <v>4</v>
      </c>
      <c r="B1792" s="4" t="s">
        <v>5</v>
      </c>
      <c r="C1792" s="4" t="s">
        <v>10</v>
      </c>
      <c r="D1792" s="4" t="s">
        <v>9</v>
      </c>
    </row>
    <row r="1793" spans="1:4">
      <c r="A1793" t="n">
        <v>14081</v>
      </c>
      <c r="B1793" s="62" t="n">
        <v>44</v>
      </c>
      <c r="C1793" s="7" t="n">
        <v>61490</v>
      </c>
      <c r="D1793" s="7" t="n">
        <v>16</v>
      </c>
    </row>
    <row r="1794" spans="1:4">
      <c r="A1794" t="s">
        <v>4</v>
      </c>
      <c r="B1794" s="4" t="s">
        <v>5</v>
      </c>
      <c r="C1794" s="4" t="s">
        <v>10</v>
      </c>
      <c r="D1794" s="4" t="s">
        <v>9</v>
      </c>
    </row>
    <row r="1795" spans="1:4">
      <c r="A1795" t="n">
        <v>14088</v>
      </c>
      <c r="B1795" s="62" t="n">
        <v>44</v>
      </c>
      <c r="C1795" s="7" t="n">
        <v>61488</v>
      </c>
      <c r="D1795" s="7" t="n">
        <v>16</v>
      </c>
    </row>
    <row r="1796" spans="1:4">
      <c r="A1796" t="s">
        <v>4</v>
      </c>
      <c r="B1796" s="4" t="s">
        <v>5</v>
      </c>
      <c r="C1796" s="4" t="s">
        <v>10</v>
      </c>
      <c r="D1796" s="4" t="s">
        <v>9</v>
      </c>
    </row>
    <row r="1797" spans="1:4">
      <c r="A1797" t="n">
        <v>14095</v>
      </c>
      <c r="B1797" s="62" t="n">
        <v>44</v>
      </c>
      <c r="C1797" s="7" t="n">
        <v>0</v>
      </c>
      <c r="D1797" s="7" t="n">
        <v>16</v>
      </c>
    </row>
    <row r="1798" spans="1:4">
      <c r="A1798" t="s">
        <v>4</v>
      </c>
      <c r="B1798" s="4" t="s">
        <v>5</v>
      </c>
      <c r="C1798" s="4" t="s">
        <v>10</v>
      </c>
      <c r="D1798" s="4" t="s">
        <v>13</v>
      </c>
      <c r="E1798" s="4" t="s">
        <v>13</v>
      </c>
      <c r="F1798" s="4" t="s">
        <v>6</v>
      </c>
    </row>
    <row r="1799" spans="1:4">
      <c r="A1799" t="n">
        <v>14102</v>
      </c>
      <c r="B1799" s="44" t="n">
        <v>47</v>
      </c>
      <c r="C1799" s="7" t="n">
        <v>0</v>
      </c>
      <c r="D1799" s="7" t="n">
        <v>0</v>
      </c>
      <c r="E1799" s="7" t="n">
        <v>0</v>
      </c>
      <c r="F1799" s="7" t="s">
        <v>159</v>
      </c>
    </row>
    <row r="1800" spans="1:4">
      <c r="A1800" t="s">
        <v>4</v>
      </c>
      <c r="B1800" s="4" t="s">
        <v>5</v>
      </c>
      <c r="C1800" s="4" t="s">
        <v>10</v>
      </c>
      <c r="D1800" s="4" t="s">
        <v>9</v>
      </c>
    </row>
    <row r="1801" spans="1:4">
      <c r="A1801" t="n">
        <v>14124</v>
      </c>
      <c r="B1801" s="62" t="n">
        <v>44</v>
      </c>
      <c r="C1801" s="7" t="n">
        <v>61489</v>
      </c>
      <c r="D1801" s="7" t="n">
        <v>16</v>
      </c>
    </row>
    <row r="1802" spans="1:4">
      <c r="A1802" t="s">
        <v>4</v>
      </c>
      <c r="B1802" s="4" t="s">
        <v>5</v>
      </c>
      <c r="C1802" s="4" t="s">
        <v>10</v>
      </c>
      <c r="D1802" s="4" t="s">
        <v>13</v>
      </c>
      <c r="E1802" s="4" t="s">
        <v>13</v>
      </c>
      <c r="F1802" s="4" t="s">
        <v>6</v>
      </c>
    </row>
    <row r="1803" spans="1:4">
      <c r="A1803" t="n">
        <v>14131</v>
      </c>
      <c r="B1803" s="44" t="n">
        <v>47</v>
      </c>
      <c r="C1803" s="7" t="n">
        <v>61489</v>
      </c>
      <c r="D1803" s="7" t="n">
        <v>0</v>
      </c>
      <c r="E1803" s="7" t="n">
        <v>0</v>
      </c>
      <c r="F1803" s="7" t="s">
        <v>159</v>
      </c>
    </row>
    <row r="1804" spans="1:4">
      <c r="A1804" t="s">
        <v>4</v>
      </c>
      <c r="B1804" s="4" t="s">
        <v>5</v>
      </c>
      <c r="C1804" s="4" t="s">
        <v>10</v>
      </c>
      <c r="D1804" s="4" t="s">
        <v>9</v>
      </c>
    </row>
    <row r="1805" spans="1:4">
      <c r="A1805" t="n">
        <v>14153</v>
      </c>
      <c r="B1805" s="62" t="n">
        <v>44</v>
      </c>
      <c r="C1805" s="7" t="n">
        <v>61490</v>
      </c>
      <c r="D1805" s="7" t="n">
        <v>16</v>
      </c>
    </row>
    <row r="1806" spans="1:4">
      <c r="A1806" t="s">
        <v>4</v>
      </c>
      <c r="B1806" s="4" t="s">
        <v>5</v>
      </c>
      <c r="C1806" s="4" t="s">
        <v>10</v>
      </c>
      <c r="D1806" s="4" t="s">
        <v>13</v>
      </c>
      <c r="E1806" s="4" t="s">
        <v>13</v>
      </c>
      <c r="F1806" s="4" t="s">
        <v>6</v>
      </c>
    </row>
    <row r="1807" spans="1:4">
      <c r="A1807" t="n">
        <v>14160</v>
      </c>
      <c r="B1807" s="44" t="n">
        <v>47</v>
      </c>
      <c r="C1807" s="7" t="n">
        <v>61490</v>
      </c>
      <c r="D1807" s="7" t="n">
        <v>0</v>
      </c>
      <c r="E1807" s="7" t="n">
        <v>0</v>
      </c>
      <c r="F1807" s="7" t="s">
        <v>159</v>
      </c>
    </row>
    <row r="1808" spans="1:4">
      <c r="A1808" t="s">
        <v>4</v>
      </c>
      <c r="B1808" s="4" t="s">
        <v>5</v>
      </c>
      <c r="C1808" s="4" t="s">
        <v>10</v>
      </c>
      <c r="D1808" s="4" t="s">
        <v>9</v>
      </c>
    </row>
    <row r="1809" spans="1:6">
      <c r="A1809" t="n">
        <v>14182</v>
      </c>
      <c r="B1809" s="62" t="n">
        <v>44</v>
      </c>
      <c r="C1809" s="7" t="n">
        <v>61488</v>
      </c>
      <c r="D1809" s="7" t="n">
        <v>16</v>
      </c>
    </row>
    <row r="1810" spans="1:6">
      <c r="A1810" t="s">
        <v>4</v>
      </c>
      <c r="B1810" s="4" t="s">
        <v>5</v>
      </c>
      <c r="C1810" s="4" t="s">
        <v>10</v>
      </c>
      <c r="D1810" s="4" t="s">
        <v>13</v>
      </c>
      <c r="E1810" s="4" t="s">
        <v>13</v>
      </c>
      <c r="F1810" s="4" t="s">
        <v>6</v>
      </c>
    </row>
    <row r="1811" spans="1:6">
      <c r="A1811" t="n">
        <v>14189</v>
      </c>
      <c r="B1811" s="44" t="n">
        <v>47</v>
      </c>
      <c r="C1811" s="7" t="n">
        <v>61488</v>
      </c>
      <c r="D1811" s="7" t="n">
        <v>0</v>
      </c>
      <c r="E1811" s="7" t="n">
        <v>0</v>
      </c>
      <c r="F1811" s="7" t="s">
        <v>159</v>
      </c>
    </row>
    <row r="1812" spans="1:6">
      <c r="A1812" t="s">
        <v>4</v>
      </c>
      <c r="B1812" s="4" t="s">
        <v>5</v>
      </c>
      <c r="C1812" s="4" t="s">
        <v>10</v>
      </c>
      <c r="D1812" s="4" t="s">
        <v>23</v>
      </c>
      <c r="E1812" s="4" t="s">
        <v>23</v>
      </c>
      <c r="F1812" s="4" t="s">
        <v>23</v>
      </c>
      <c r="G1812" s="4" t="s">
        <v>23</v>
      </c>
    </row>
    <row r="1813" spans="1:6">
      <c r="A1813" t="n">
        <v>14211</v>
      </c>
      <c r="B1813" s="50" t="n">
        <v>46</v>
      </c>
      <c r="C1813" s="7" t="n">
        <v>3</v>
      </c>
      <c r="D1813" s="7" t="n">
        <v>0.620000004768372</v>
      </c>
      <c r="E1813" s="7" t="n">
        <v>0.25</v>
      </c>
      <c r="F1813" s="7" t="n">
        <v>-11.5299997329712</v>
      </c>
      <c r="G1813" s="7" t="n">
        <v>182.899993896484</v>
      </c>
    </row>
    <row r="1814" spans="1:6">
      <c r="A1814" t="s">
        <v>4</v>
      </c>
      <c r="B1814" s="4" t="s">
        <v>5</v>
      </c>
      <c r="C1814" s="4" t="s">
        <v>10</v>
      </c>
      <c r="D1814" s="4" t="s">
        <v>23</v>
      </c>
      <c r="E1814" s="4" t="s">
        <v>23</v>
      </c>
      <c r="F1814" s="4" t="s">
        <v>23</v>
      </c>
      <c r="G1814" s="4" t="s">
        <v>23</v>
      </c>
    </row>
    <row r="1815" spans="1:6">
      <c r="A1815" t="n">
        <v>14230</v>
      </c>
      <c r="B1815" s="50" t="n">
        <v>46</v>
      </c>
      <c r="C1815" s="7" t="n">
        <v>5</v>
      </c>
      <c r="D1815" s="7" t="n">
        <v>-0.860000014305115</v>
      </c>
      <c r="E1815" s="7" t="n">
        <v>0.25</v>
      </c>
      <c r="F1815" s="7" t="n">
        <v>-10.75</v>
      </c>
      <c r="G1815" s="7" t="n">
        <v>177.100006103516</v>
      </c>
    </row>
    <row r="1816" spans="1:6">
      <c r="A1816" t="s">
        <v>4</v>
      </c>
      <c r="B1816" s="4" t="s">
        <v>5</v>
      </c>
      <c r="C1816" s="4" t="s">
        <v>10</v>
      </c>
      <c r="D1816" s="4" t="s">
        <v>23</v>
      </c>
      <c r="E1816" s="4" t="s">
        <v>23</v>
      </c>
      <c r="F1816" s="4" t="s">
        <v>23</v>
      </c>
      <c r="G1816" s="4" t="s">
        <v>23</v>
      </c>
    </row>
    <row r="1817" spans="1:6">
      <c r="A1817" t="n">
        <v>14249</v>
      </c>
      <c r="B1817" s="50" t="n">
        <v>46</v>
      </c>
      <c r="C1817" s="7" t="n">
        <v>0</v>
      </c>
      <c r="D1817" s="7" t="n">
        <v>-0.0399999991059303</v>
      </c>
      <c r="E1817" s="7" t="n">
        <v>0.5</v>
      </c>
      <c r="F1817" s="7" t="n">
        <v>5.86999988555908</v>
      </c>
      <c r="G1817" s="7" t="n">
        <v>180</v>
      </c>
    </row>
    <row r="1818" spans="1:6">
      <c r="A1818" t="s">
        <v>4</v>
      </c>
      <c r="B1818" s="4" t="s">
        <v>5</v>
      </c>
      <c r="C1818" s="4" t="s">
        <v>10</v>
      </c>
      <c r="D1818" s="4" t="s">
        <v>23</v>
      </c>
      <c r="E1818" s="4" t="s">
        <v>23</v>
      </c>
      <c r="F1818" s="4" t="s">
        <v>23</v>
      </c>
      <c r="G1818" s="4" t="s">
        <v>23</v>
      </c>
    </row>
    <row r="1819" spans="1:6">
      <c r="A1819" t="n">
        <v>14268</v>
      </c>
      <c r="B1819" s="50" t="n">
        <v>46</v>
      </c>
      <c r="C1819" s="7" t="n">
        <v>61488</v>
      </c>
      <c r="D1819" s="7" t="n">
        <v>-0.300000011920929</v>
      </c>
      <c r="E1819" s="7" t="n">
        <v>0.5</v>
      </c>
      <c r="F1819" s="7" t="n">
        <v>7.63000011444092</v>
      </c>
      <c r="G1819" s="7" t="n">
        <v>180</v>
      </c>
    </row>
    <row r="1820" spans="1:6">
      <c r="A1820" t="s">
        <v>4</v>
      </c>
      <c r="B1820" s="4" t="s">
        <v>5</v>
      </c>
      <c r="C1820" s="4" t="s">
        <v>10</v>
      </c>
      <c r="D1820" s="4" t="s">
        <v>23</v>
      </c>
      <c r="E1820" s="4" t="s">
        <v>23</v>
      </c>
      <c r="F1820" s="4" t="s">
        <v>23</v>
      </c>
      <c r="G1820" s="4" t="s">
        <v>23</v>
      </c>
    </row>
    <row r="1821" spans="1:6">
      <c r="A1821" t="n">
        <v>14287</v>
      </c>
      <c r="B1821" s="50" t="n">
        <v>46</v>
      </c>
      <c r="C1821" s="7" t="n">
        <v>61489</v>
      </c>
      <c r="D1821" s="7" t="n">
        <v>0.990000009536743</v>
      </c>
      <c r="E1821" s="7" t="n">
        <v>0.5</v>
      </c>
      <c r="F1821" s="7" t="n">
        <v>6.94000005722046</v>
      </c>
      <c r="G1821" s="7" t="n">
        <v>180</v>
      </c>
    </row>
    <row r="1822" spans="1:6">
      <c r="A1822" t="s">
        <v>4</v>
      </c>
      <c r="B1822" s="4" t="s">
        <v>5</v>
      </c>
      <c r="C1822" s="4" t="s">
        <v>10</v>
      </c>
      <c r="D1822" s="4" t="s">
        <v>23</v>
      </c>
      <c r="E1822" s="4" t="s">
        <v>23</v>
      </c>
      <c r="F1822" s="4" t="s">
        <v>23</v>
      </c>
      <c r="G1822" s="4" t="s">
        <v>23</v>
      </c>
    </row>
    <row r="1823" spans="1:6">
      <c r="A1823" t="n">
        <v>14306</v>
      </c>
      <c r="B1823" s="50" t="n">
        <v>46</v>
      </c>
      <c r="C1823" s="7" t="n">
        <v>61490</v>
      </c>
      <c r="D1823" s="7" t="n">
        <v>-1.4099999666214</v>
      </c>
      <c r="E1823" s="7" t="n">
        <v>0.5</v>
      </c>
      <c r="F1823" s="7" t="n">
        <v>6.59000015258789</v>
      </c>
      <c r="G1823" s="7" t="n">
        <v>180</v>
      </c>
    </row>
    <row r="1824" spans="1:6">
      <c r="A1824" t="s">
        <v>4</v>
      </c>
      <c r="B1824" s="4" t="s">
        <v>5</v>
      </c>
      <c r="C1824" s="4" t="s">
        <v>10</v>
      </c>
      <c r="D1824" s="4" t="s">
        <v>23</v>
      </c>
      <c r="E1824" s="4" t="s">
        <v>23</v>
      </c>
      <c r="F1824" s="4" t="s">
        <v>23</v>
      </c>
      <c r="G1824" s="4" t="s">
        <v>23</v>
      </c>
    </row>
    <row r="1825" spans="1:7">
      <c r="A1825" t="n">
        <v>14325</v>
      </c>
      <c r="B1825" s="50" t="n">
        <v>46</v>
      </c>
      <c r="C1825" s="7" t="n">
        <v>7032</v>
      </c>
      <c r="D1825" s="7" t="n">
        <v>0.990000009536743</v>
      </c>
      <c r="E1825" s="7" t="n">
        <v>0.5</v>
      </c>
      <c r="F1825" s="7" t="n">
        <v>5.92999982833862</v>
      </c>
      <c r="G1825" s="7" t="n">
        <v>180</v>
      </c>
    </row>
    <row r="1826" spans="1:7">
      <c r="A1826" t="s">
        <v>4</v>
      </c>
      <c r="B1826" s="4" t="s">
        <v>5</v>
      </c>
      <c r="C1826" s="4" t="s">
        <v>10</v>
      </c>
      <c r="D1826" s="4" t="s">
        <v>23</v>
      </c>
      <c r="E1826" s="4" t="s">
        <v>23</v>
      </c>
      <c r="F1826" s="4" t="s">
        <v>23</v>
      </c>
      <c r="G1826" s="4" t="s">
        <v>23</v>
      </c>
    </row>
    <row r="1827" spans="1:7">
      <c r="A1827" t="n">
        <v>14344</v>
      </c>
      <c r="B1827" s="50" t="n">
        <v>46</v>
      </c>
      <c r="C1827" s="7" t="n">
        <v>65535</v>
      </c>
      <c r="D1827" s="7" t="n">
        <v>-1.12999999523163</v>
      </c>
      <c r="E1827" s="7" t="n">
        <v>0.25</v>
      </c>
      <c r="F1827" s="7" t="n">
        <v>-50</v>
      </c>
      <c r="G1827" s="7" t="n">
        <v>57.2999992370605</v>
      </c>
    </row>
    <row r="1828" spans="1:7">
      <c r="A1828" t="s">
        <v>4</v>
      </c>
      <c r="B1828" s="4" t="s">
        <v>5</v>
      </c>
      <c r="C1828" s="4" t="s">
        <v>10</v>
      </c>
      <c r="D1828" s="4" t="s">
        <v>13</v>
      </c>
      <c r="E1828" s="4" t="s">
        <v>6</v>
      </c>
      <c r="F1828" s="4" t="s">
        <v>23</v>
      </c>
      <c r="G1828" s="4" t="s">
        <v>23</v>
      </c>
      <c r="H1828" s="4" t="s">
        <v>23</v>
      </c>
    </row>
    <row r="1829" spans="1:7">
      <c r="A1829" t="n">
        <v>14363</v>
      </c>
      <c r="B1829" s="52" t="n">
        <v>48</v>
      </c>
      <c r="C1829" s="7" t="n">
        <v>0</v>
      </c>
      <c r="D1829" s="7" t="n">
        <v>0</v>
      </c>
      <c r="E1829" s="7" t="s">
        <v>111</v>
      </c>
      <c r="F1829" s="7" t="n">
        <v>-1</v>
      </c>
      <c r="G1829" s="7" t="n">
        <v>1</v>
      </c>
      <c r="H1829" s="7" t="n">
        <v>0</v>
      </c>
    </row>
    <row r="1830" spans="1:7">
      <c r="A1830" t="s">
        <v>4</v>
      </c>
      <c r="B1830" s="4" t="s">
        <v>5</v>
      </c>
      <c r="C1830" s="4" t="s">
        <v>10</v>
      </c>
      <c r="D1830" s="4" t="s">
        <v>13</v>
      </c>
      <c r="E1830" s="4" t="s">
        <v>6</v>
      </c>
      <c r="F1830" s="4" t="s">
        <v>23</v>
      </c>
      <c r="G1830" s="4" t="s">
        <v>23</v>
      </c>
      <c r="H1830" s="4" t="s">
        <v>23</v>
      </c>
    </row>
    <row r="1831" spans="1:7">
      <c r="A1831" t="n">
        <v>14389</v>
      </c>
      <c r="B1831" s="52" t="n">
        <v>48</v>
      </c>
      <c r="C1831" s="7" t="n">
        <v>61489</v>
      </c>
      <c r="D1831" s="7" t="n">
        <v>0</v>
      </c>
      <c r="E1831" s="7" t="s">
        <v>111</v>
      </c>
      <c r="F1831" s="7" t="n">
        <v>-1</v>
      </c>
      <c r="G1831" s="7" t="n">
        <v>1</v>
      </c>
      <c r="H1831" s="7" t="n">
        <v>0</v>
      </c>
    </row>
    <row r="1832" spans="1:7">
      <c r="A1832" t="s">
        <v>4</v>
      </c>
      <c r="B1832" s="4" t="s">
        <v>5</v>
      </c>
      <c r="C1832" s="4" t="s">
        <v>10</v>
      </c>
      <c r="D1832" s="4" t="s">
        <v>13</v>
      </c>
      <c r="E1832" s="4" t="s">
        <v>6</v>
      </c>
      <c r="F1832" s="4" t="s">
        <v>23</v>
      </c>
      <c r="G1832" s="4" t="s">
        <v>23</v>
      </c>
      <c r="H1832" s="4" t="s">
        <v>23</v>
      </c>
    </row>
    <row r="1833" spans="1:7">
      <c r="A1833" t="n">
        <v>14415</v>
      </c>
      <c r="B1833" s="52" t="n">
        <v>48</v>
      </c>
      <c r="C1833" s="7" t="n">
        <v>61490</v>
      </c>
      <c r="D1833" s="7" t="n">
        <v>0</v>
      </c>
      <c r="E1833" s="7" t="s">
        <v>111</v>
      </c>
      <c r="F1833" s="7" t="n">
        <v>-1</v>
      </c>
      <c r="G1833" s="7" t="n">
        <v>1</v>
      </c>
      <c r="H1833" s="7" t="n">
        <v>0</v>
      </c>
    </row>
    <row r="1834" spans="1:7">
      <c r="A1834" t="s">
        <v>4</v>
      </c>
      <c r="B1834" s="4" t="s">
        <v>5</v>
      </c>
      <c r="C1834" s="4" t="s">
        <v>10</v>
      </c>
      <c r="D1834" s="4" t="s">
        <v>13</v>
      </c>
      <c r="E1834" s="4" t="s">
        <v>6</v>
      </c>
      <c r="F1834" s="4" t="s">
        <v>23</v>
      </c>
      <c r="G1834" s="4" t="s">
        <v>23</v>
      </c>
      <c r="H1834" s="4" t="s">
        <v>23</v>
      </c>
    </row>
    <row r="1835" spans="1:7">
      <c r="A1835" t="n">
        <v>14441</v>
      </c>
      <c r="B1835" s="52" t="n">
        <v>48</v>
      </c>
      <c r="C1835" s="7" t="n">
        <v>61488</v>
      </c>
      <c r="D1835" s="7" t="n">
        <v>0</v>
      </c>
      <c r="E1835" s="7" t="s">
        <v>111</v>
      </c>
      <c r="F1835" s="7" t="n">
        <v>-1</v>
      </c>
      <c r="G1835" s="7" t="n">
        <v>1</v>
      </c>
      <c r="H1835" s="7" t="n">
        <v>0</v>
      </c>
    </row>
    <row r="1836" spans="1:7">
      <c r="A1836" t="s">
        <v>4</v>
      </c>
      <c r="B1836" s="4" t="s">
        <v>5</v>
      </c>
      <c r="C1836" s="4" t="s">
        <v>10</v>
      </c>
      <c r="D1836" s="4" t="s">
        <v>13</v>
      </c>
      <c r="E1836" s="4" t="s">
        <v>6</v>
      </c>
      <c r="F1836" s="4" t="s">
        <v>23</v>
      </c>
      <c r="G1836" s="4" t="s">
        <v>23</v>
      </c>
      <c r="H1836" s="4" t="s">
        <v>23</v>
      </c>
    </row>
    <row r="1837" spans="1:7">
      <c r="A1837" t="n">
        <v>14467</v>
      </c>
      <c r="B1837" s="52" t="n">
        <v>48</v>
      </c>
      <c r="C1837" s="7" t="n">
        <v>3</v>
      </c>
      <c r="D1837" s="7" t="n">
        <v>0</v>
      </c>
      <c r="E1837" s="7" t="s">
        <v>101</v>
      </c>
      <c r="F1837" s="7" t="n">
        <v>-1</v>
      </c>
      <c r="G1837" s="7" t="n">
        <v>1</v>
      </c>
      <c r="H1837" s="7" t="n">
        <v>0</v>
      </c>
    </row>
    <row r="1838" spans="1:7">
      <c r="A1838" t="s">
        <v>4</v>
      </c>
      <c r="B1838" s="4" t="s">
        <v>5</v>
      </c>
      <c r="C1838" s="4" t="s">
        <v>10</v>
      </c>
      <c r="D1838" s="4" t="s">
        <v>13</v>
      </c>
      <c r="E1838" s="4" t="s">
        <v>6</v>
      </c>
      <c r="F1838" s="4" t="s">
        <v>23</v>
      </c>
      <c r="G1838" s="4" t="s">
        <v>23</v>
      </c>
      <c r="H1838" s="4" t="s">
        <v>23</v>
      </c>
    </row>
    <row r="1839" spans="1:7">
      <c r="A1839" t="n">
        <v>14496</v>
      </c>
      <c r="B1839" s="52" t="n">
        <v>48</v>
      </c>
      <c r="C1839" s="7" t="n">
        <v>5</v>
      </c>
      <c r="D1839" s="7" t="n">
        <v>0</v>
      </c>
      <c r="E1839" s="7" t="s">
        <v>101</v>
      </c>
      <c r="F1839" s="7" t="n">
        <v>-1</v>
      </c>
      <c r="G1839" s="7" t="n">
        <v>1</v>
      </c>
      <c r="H1839" s="7" t="n">
        <v>0</v>
      </c>
    </row>
    <row r="1840" spans="1:7">
      <c r="A1840" t="s">
        <v>4</v>
      </c>
      <c r="B1840" s="4" t="s">
        <v>5</v>
      </c>
      <c r="C1840" s="4" t="s">
        <v>13</v>
      </c>
      <c r="D1840" s="4" t="s">
        <v>13</v>
      </c>
      <c r="E1840" s="4" t="s">
        <v>23</v>
      </c>
      <c r="F1840" s="4" t="s">
        <v>23</v>
      </c>
      <c r="G1840" s="4" t="s">
        <v>23</v>
      </c>
      <c r="H1840" s="4" t="s">
        <v>10</v>
      </c>
    </row>
    <row r="1841" spans="1:8">
      <c r="A1841" t="n">
        <v>14525</v>
      </c>
      <c r="B1841" s="55" t="n">
        <v>45</v>
      </c>
      <c r="C1841" s="7" t="n">
        <v>2</v>
      </c>
      <c r="D1841" s="7" t="n">
        <v>3</v>
      </c>
      <c r="E1841" s="7" t="n">
        <v>-0.46000000834465</v>
      </c>
      <c r="F1841" s="7" t="n">
        <v>1.89999997615814</v>
      </c>
      <c r="G1841" s="7" t="n">
        <v>-7.71000003814697</v>
      </c>
      <c r="H1841" s="7" t="n">
        <v>0</v>
      </c>
    </row>
    <row r="1842" spans="1:8">
      <c r="A1842" t="s">
        <v>4</v>
      </c>
      <c r="B1842" s="4" t="s">
        <v>5</v>
      </c>
      <c r="C1842" s="4" t="s">
        <v>13</v>
      </c>
      <c r="D1842" s="4" t="s">
        <v>13</v>
      </c>
      <c r="E1842" s="4" t="s">
        <v>23</v>
      </c>
      <c r="F1842" s="4" t="s">
        <v>23</v>
      </c>
      <c r="G1842" s="4" t="s">
        <v>23</v>
      </c>
      <c r="H1842" s="4" t="s">
        <v>10</v>
      </c>
      <c r="I1842" s="4" t="s">
        <v>13</v>
      </c>
    </row>
    <row r="1843" spans="1:8">
      <c r="A1843" t="n">
        <v>14542</v>
      </c>
      <c r="B1843" s="55" t="n">
        <v>45</v>
      </c>
      <c r="C1843" s="7" t="n">
        <v>4</v>
      </c>
      <c r="D1843" s="7" t="n">
        <v>3</v>
      </c>
      <c r="E1843" s="7" t="n">
        <v>7.8899998664856</v>
      </c>
      <c r="F1843" s="7" t="n">
        <v>353.230010986328</v>
      </c>
      <c r="G1843" s="7" t="n">
        <v>0</v>
      </c>
      <c r="H1843" s="7" t="n">
        <v>0</v>
      </c>
      <c r="I1843" s="7" t="n">
        <v>0</v>
      </c>
    </row>
    <row r="1844" spans="1:8">
      <c r="A1844" t="s">
        <v>4</v>
      </c>
      <c r="B1844" s="4" t="s">
        <v>5</v>
      </c>
      <c r="C1844" s="4" t="s">
        <v>13</v>
      </c>
      <c r="D1844" s="4" t="s">
        <v>13</v>
      </c>
      <c r="E1844" s="4" t="s">
        <v>23</v>
      </c>
      <c r="F1844" s="4" t="s">
        <v>10</v>
      </c>
    </row>
    <row r="1845" spans="1:8">
      <c r="A1845" t="n">
        <v>14560</v>
      </c>
      <c r="B1845" s="55" t="n">
        <v>45</v>
      </c>
      <c r="C1845" s="7" t="n">
        <v>5</v>
      </c>
      <c r="D1845" s="7" t="n">
        <v>3</v>
      </c>
      <c r="E1845" s="7" t="n">
        <v>5.30000019073486</v>
      </c>
      <c r="F1845" s="7" t="n">
        <v>0</v>
      </c>
    </row>
    <row r="1846" spans="1:8">
      <c r="A1846" t="s">
        <v>4</v>
      </c>
      <c r="B1846" s="4" t="s">
        <v>5</v>
      </c>
      <c r="C1846" s="4" t="s">
        <v>13</v>
      </c>
      <c r="D1846" s="4" t="s">
        <v>13</v>
      </c>
      <c r="E1846" s="4" t="s">
        <v>23</v>
      </c>
      <c r="F1846" s="4" t="s">
        <v>10</v>
      </c>
    </row>
    <row r="1847" spans="1:8">
      <c r="A1847" t="n">
        <v>14569</v>
      </c>
      <c r="B1847" s="55" t="n">
        <v>45</v>
      </c>
      <c r="C1847" s="7" t="n">
        <v>11</v>
      </c>
      <c r="D1847" s="7" t="n">
        <v>3</v>
      </c>
      <c r="E1847" s="7" t="n">
        <v>29.3999996185303</v>
      </c>
      <c r="F1847" s="7" t="n">
        <v>0</v>
      </c>
    </row>
    <row r="1848" spans="1:8">
      <c r="A1848" t="s">
        <v>4</v>
      </c>
      <c r="B1848" s="4" t="s">
        <v>5</v>
      </c>
      <c r="C1848" s="4" t="s">
        <v>10</v>
      </c>
    </row>
    <row r="1849" spans="1:8">
      <c r="A1849" t="n">
        <v>14578</v>
      </c>
      <c r="B1849" s="25" t="n">
        <v>16</v>
      </c>
      <c r="C1849" s="7" t="n">
        <v>2000</v>
      </c>
    </row>
    <row r="1850" spans="1:8">
      <c r="A1850" t="s">
        <v>4</v>
      </c>
      <c r="B1850" s="4" t="s">
        <v>5</v>
      </c>
      <c r="C1850" s="4" t="s">
        <v>13</v>
      </c>
      <c r="D1850" s="4" t="s">
        <v>13</v>
      </c>
      <c r="E1850" s="4" t="s">
        <v>23</v>
      </c>
      <c r="F1850" s="4" t="s">
        <v>23</v>
      </c>
      <c r="G1850" s="4" t="s">
        <v>23</v>
      </c>
      <c r="H1850" s="4" t="s">
        <v>10</v>
      </c>
    </row>
    <row r="1851" spans="1:8">
      <c r="A1851" t="n">
        <v>14581</v>
      </c>
      <c r="B1851" s="55" t="n">
        <v>45</v>
      </c>
      <c r="C1851" s="7" t="n">
        <v>2</v>
      </c>
      <c r="D1851" s="7" t="n">
        <v>3</v>
      </c>
      <c r="E1851" s="7" t="n">
        <v>-0.569999992847443</v>
      </c>
      <c r="F1851" s="7" t="n">
        <v>1.89999997615814</v>
      </c>
      <c r="G1851" s="7" t="n">
        <v>6.09000015258789</v>
      </c>
      <c r="H1851" s="7" t="n">
        <v>5000</v>
      </c>
    </row>
    <row r="1852" spans="1:8">
      <c r="A1852" t="s">
        <v>4</v>
      </c>
      <c r="B1852" s="4" t="s">
        <v>5</v>
      </c>
      <c r="C1852" s="4" t="s">
        <v>13</v>
      </c>
      <c r="D1852" s="4" t="s">
        <v>13</v>
      </c>
      <c r="E1852" s="4" t="s">
        <v>23</v>
      </c>
      <c r="F1852" s="4" t="s">
        <v>23</v>
      </c>
      <c r="G1852" s="4" t="s">
        <v>23</v>
      </c>
      <c r="H1852" s="4" t="s">
        <v>10</v>
      </c>
      <c r="I1852" s="4" t="s">
        <v>13</v>
      </c>
    </row>
    <row r="1853" spans="1:8">
      <c r="A1853" t="n">
        <v>14598</v>
      </c>
      <c r="B1853" s="55" t="n">
        <v>45</v>
      </c>
      <c r="C1853" s="7" t="n">
        <v>4</v>
      </c>
      <c r="D1853" s="7" t="n">
        <v>3</v>
      </c>
      <c r="E1853" s="7" t="n">
        <v>8.68000030517578</v>
      </c>
      <c r="F1853" s="7" t="n">
        <v>346.799987792969</v>
      </c>
      <c r="G1853" s="7" t="n">
        <v>0</v>
      </c>
      <c r="H1853" s="7" t="n">
        <v>5000</v>
      </c>
      <c r="I1853" s="7" t="n">
        <v>1</v>
      </c>
    </row>
    <row r="1854" spans="1:8">
      <c r="A1854" t="s">
        <v>4</v>
      </c>
      <c r="B1854" s="4" t="s">
        <v>5</v>
      </c>
      <c r="C1854" s="4" t="s">
        <v>13</v>
      </c>
      <c r="D1854" s="4" t="s">
        <v>13</v>
      </c>
      <c r="E1854" s="4" t="s">
        <v>23</v>
      </c>
      <c r="F1854" s="4" t="s">
        <v>10</v>
      </c>
    </row>
    <row r="1855" spans="1:8">
      <c r="A1855" t="n">
        <v>14616</v>
      </c>
      <c r="B1855" s="55" t="n">
        <v>45</v>
      </c>
      <c r="C1855" s="7" t="n">
        <v>5</v>
      </c>
      <c r="D1855" s="7" t="n">
        <v>3</v>
      </c>
      <c r="E1855" s="7" t="n">
        <v>5.30000019073486</v>
      </c>
      <c r="F1855" s="7" t="n">
        <v>5000</v>
      </c>
    </row>
    <row r="1856" spans="1:8">
      <c r="A1856" t="s">
        <v>4</v>
      </c>
      <c r="B1856" s="4" t="s">
        <v>5</v>
      </c>
      <c r="C1856" s="4" t="s">
        <v>13</v>
      </c>
      <c r="D1856" s="4" t="s">
        <v>13</v>
      </c>
      <c r="E1856" s="4" t="s">
        <v>23</v>
      </c>
      <c r="F1856" s="4" t="s">
        <v>10</v>
      </c>
    </row>
    <row r="1857" spans="1:9">
      <c r="A1857" t="n">
        <v>14625</v>
      </c>
      <c r="B1857" s="55" t="n">
        <v>45</v>
      </c>
      <c r="C1857" s="7" t="n">
        <v>11</v>
      </c>
      <c r="D1857" s="7" t="n">
        <v>3</v>
      </c>
      <c r="E1857" s="7" t="n">
        <v>29.3999996185303</v>
      </c>
      <c r="F1857" s="7" t="n">
        <v>5000</v>
      </c>
    </row>
    <row r="1858" spans="1:9">
      <c r="A1858" t="s">
        <v>4</v>
      </c>
      <c r="B1858" s="4" t="s">
        <v>5</v>
      </c>
      <c r="C1858" s="4" t="s">
        <v>13</v>
      </c>
      <c r="D1858" s="4" t="s">
        <v>13</v>
      </c>
    </row>
    <row r="1859" spans="1:9">
      <c r="A1859" t="n">
        <v>14634</v>
      </c>
      <c r="B1859" s="13" t="n">
        <v>49</v>
      </c>
      <c r="C1859" s="7" t="n">
        <v>2</v>
      </c>
      <c r="D1859" s="7" t="n">
        <v>0</v>
      </c>
    </row>
    <row r="1860" spans="1:9">
      <c r="A1860" t="s">
        <v>4</v>
      </c>
      <c r="B1860" s="4" t="s">
        <v>5</v>
      </c>
      <c r="C1860" s="4" t="s">
        <v>13</v>
      </c>
      <c r="D1860" s="4" t="s">
        <v>10</v>
      </c>
      <c r="E1860" s="4" t="s">
        <v>9</v>
      </c>
      <c r="F1860" s="4" t="s">
        <v>10</v>
      </c>
      <c r="G1860" s="4" t="s">
        <v>9</v>
      </c>
      <c r="H1860" s="4" t="s">
        <v>13</v>
      </c>
    </row>
    <row r="1861" spans="1:9">
      <c r="A1861" t="n">
        <v>14637</v>
      </c>
      <c r="B1861" s="13" t="n">
        <v>49</v>
      </c>
      <c r="C1861" s="7" t="n">
        <v>0</v>
      </c>
      <c r="D1861" s="7" t="n">
        <v>303</v>
      </c>
      <c r="E1861" s="7" t="n">
        <v>1065353216</v>
      </c>
      <c r="F1861" s="7" t="n">
        <v>0</v>
      </c>
      <c r="G1861" s="7" t="n">
        <v>0</v>
      </c>
      <c r="H1861" s="7" t="n">
        <v>0</v>
      </c>
    </row>
    <row r="1862" spans="1:9">
      <c r="A1862" t="s">
        <v>4</v>
      </c>
      <c r="B1862" s="4" t="s">
        <v>5</v>
      </c>
      <c r="C1862" s="4" t="s">
        <v>13</v>
      </c>
      <c r="D1862" s="4" t="s">
        <v>10</v>
      </c>
      <c r="E1862" s="4" t="s">
        <v>23</v>
      </c>
    </row>
    <row r="1863" spans="1:9">
      <c r="A1863" t="n">
        <v>14652</v>
      </c>
      <c r="B1863" s="28" t="n">
        <v>58</v>
      </c>
      <c r="C1863" s="7" t="n">
        <v>103</v>
      </c>
      <c r="D1863" s="7" t="n">
        <v>1000</v>
      </c>
      <c r="E1863" s="7" t="n">
        <v>1</v>
      </c>
    </row>
    <row r="1864" spans="1:9">
      <c r="A1864" t="s">
        <v>4</v>
      </c>
      <c r="B1864" s="4" t="s">
        <v>5</v>
      </c>
      <c r="C1864" s="4" t="s">
        <v>13</v>
      </c>
      <c r="D1864" s="4" t="s">
        <v>10</v>
      </c>
    </row>
    <row r="1865" spans="1:9">
      <c r="A1865" t="n">
        <v>14660</v>
      </c>
      <c r="B1865" s="28" t="n">
        <v>58</v>
      </c>
      <c r="C1865" s="7" t="n">
        <v>255</v>
      </c>
      <c r="D1865" s="7" t="n">
        <v>0</v>
      </c>
    </row>
    <row r="1866" spans="1:9">
      <c r="A1866" t="s">
        <v>4</v>
      </c>
      <c r="B1866" s="4" t="s">
        <v>5</v>
      </c>
      <c r="C1866" s="4" t="s">
        <v>13</v>
      </c>
      <c r="D1866" s="4" t="s">
        <v>10</v>
      </c>
    </row>
    <row r="1867" spans="1:9">
      <c r="A1867" t="n">
        <v>14664</v>
      </c>
      <c r="B1867" s="55" t="n">
        <v>45</v>
      </c>
      <c r="C1867" s="7" t="n">
        <v>7</v>
      </c>
      <c r="D1867" s="7" t="n">
        <v>255</v>
      </c>
    </row>
    <row r="1868" spans="1:9">
      <c r="A1868" t="s">
        <v>4</v>
      </c>
      <c r="B1868" s="4" t="s">
        <v>5</v>
      </c>
      <c r="C1868" s="4" t="s">
        <v>13</v>
      </c>
      <c r="D1868" s="4" t="s">
        <v>23</v>
      </c>
      <c r="E1868" s="4" t="s">
        <v>10</v>
      </c>
      <c r="F1868" s="4" t="s">
        <v>13</v>
      </c>
    </row>
    <row r="1869" spans="1:9">
      <c r="A1869" t="n">
        <v>14668</v>
      </c>
      <c r="B1869" s="13" t="n">
        <v>49</v>
      </c>
      <c r="C1869" s="7" t="n">
        <v>3</v>
      </c>
      <c r="D1869" s="7" t="n">
        <v>0.699999988079071</v>
      </c>
      <c r="E1869" s="7" t="n">
        <v>500</v>
      </c>
      <c r="F1869" s="7" t="n">
        <v>0</v>
      </c>
    </row>
    <row r="1870" spans="1:9">
      <c r="A1870" t="s">
        <v>4</v>
      </c>
      <c r="B1870" s="4" t="s">
        <v>5</v>
      </c>
      <c r="C1870" s="4" t="s">
        <v>13</v>
      </c>
      <c r="D1870" s="43" t="s">
        <v>70</v>
      </c>
      <c r="E1870" s="4" t="s">
        <v>5</v>
      </c>
      <c r="F1870" s="4" t="s">
        <v>13</v>
      </c>
      <c r="G1870" s="4" t="s">
        <v>10</v>
      </c>
      <c r="H1870" s="43" t="s">
        <v>71</v>
      </c>
      <c r="I1870" s="4" t="s">
        <v>13</v>
      </c>
      <c r="J1870" s="4" t="s">
        <v>24</v>
      </c>
    </row>
    <row r="1871" spans="1:9">
      <c r="A1871" t="n">
        <v>14677</v>
      </c>
      <c r="B1871" s="11" t="n">
        <v>5</v>
      </c>
      <c r="C1871" s="7" t="n">
        <v>28</v>
      </c>
      <c r="D1871" s="43" t="s">
        <v>3</v>
      </c>
      <c r="E1871" s="29" t="n">
        <v>64</v>
      </c>
      <c r="F1871" s="7" t="n">
        <v>5</v>
      </c>
      <c r="G1871" s="7" t="n">
        <v>2</v>
      </c>
      <c r="H1871" s="43" t="s">
        <v>3</v>
      </c>
      <c r="I1871" s="7" t="n">
        <v>1</v>
      </c>
      <c r="J1871" s="12" t="n">
        <f t="normal" ca="1">A1881</f>
        <v>0</v>
      </c>
    </row>
    <row r="1872" spans="1:9">
      <c r="A1872" t="s">
        <v>4</v>
      </c>
      <c r="B1872" s="4" t="s">
        <v>5</v>
      </c>
      <c r="C1872" s="4" t="s">
        <v>13</v>
      </c>
      <c r="D1872" s="4" t="s">
        <v>10</v>
      </c>
      <c r="E1872" s="4" t="s">
        <v>6</v>
      </c>
    </row>
    <row r="1873" spans="1:10">
      <c r="A1873" t="n">
        <v>14688</v>
      </c>
      <c r="B1873" s="39" t="n">
        <v>51</v>
      </c>
      <c r="C1873" s="7" t="n">
        <v>4</v>
      </c>
      <c r="D1873" s="7" t="n">
        <v>2</v>
      </c>
      <c r="E1873" s="7" t="s">
        <v>160</v>
      </c>
    </row>
    <row r="1874" spans="1:10">
      <c r="A1874" t="s">
        <v>4</v>
      </c>
      <c r="B1874" s="4" t="s">
        <v>5</v>
      </c>
      <c r="C1874" s="4" t="s">
        <v>10</v>
      </c>
    </row>
    <row r="1875" spans="1:10">
      <c r="A1875" t="n">
        <v>14702</v>
      </c>
      <c r="B1875" s="25" t="n">
        <v>16</v>
      </c>
      <c r="C1875" s="7" t="n">
        <v>0</v>
      </c>
    </row>
    <row r="1876" spans="1:10">
      <c r="A1876" t="s">
        <v>4</v>
      </c>
      <c r="B1876" s="4" t="s">
        <v>5</v>
      </c>
      <c r="C1876" s="4" t="s">
        <v>10</v>
      </c>
      <c r="D1876" s="4" t="s">
        <v>13</v>
      </c>
      <c r="E1876" s="4" t="s">
        <v>9</v>
      </c>
      <c r="F1876" s="4" t="s">
        <v>52</v>
      </c>
      <c r="G1876" s="4" t="s">
        <v>13</v>
      </c>
      <c r="H1876" s="4" t="s">
        <v>13</v>
      </c>
    </row>
    <row r="1877" spans="1:10">
      <c r="A1877" t="n">
        <v>14705</v>
      </c>
      <c r="B1877" s="40" t="n">
        <v>26</v>
      </c>
      <c r="C1877" s="7" t="n">
        <v>2</v>
      </c>
      <c r="D1877" s="7" t="n">
        <v>17</v>
      </c>
      <c r="E1877" s="7" t="n">
        <v>6373</v>
      </c>
      <c r="F1877" s="7" t="s">
        <v>161</v>
      </c>
      <c r="G1877" s="7" t="n">
        <v>2</v>
      </c>
      <c r="H1877" s="7" t="n">
        <v>0</v>
      </c>
    </row>
    <row r="1878" spans="1:10">
      <c r="A1878" t="s">
        <v>4</v>
      </c>
      <c r="B1878" s="4" t="s">
        <v>5</v>
      </c>
    </row>
    <row r="1879" spans="1:10">
      <c r="A1879" t="n">
        <v>14784</v>
      </c>
      <c r="B1879" s="33" t="n">
        <v>28</v>
      </c>
    </row>
    <row r="1880" spans="1:10">
      <c r="A1880" t="s">
        <v>4</v>
      </c>
      <c r="B1880" s="4" t="s">
        <v>5</v>
      </c>
      <c r="C1880" s="4" t="s">
        <v>13</v>
      </c>
      <c r="D1880" s="43" t="s">
        <v>70</v>
      </c>
      <c r="E1880" s="4" t="s">
        <v>5</v>
      </c>
      <c r="F1880" s="4" t="s">
        <v>13</v>
      </c>
      <c r="G1880" s="4" t="s">
        <v>10</v>
      </c>
      <c r="H1880" s="43" t="s">
        <v>71</v>
      </c>
      <c r="I1880" s="4" t="s">
        <v>13</v>
      </c>
      <c r="J1880" s="4" t="s">
        <v>24</v>
      </c>
    </row>
    <row r="1881" spans="1:10">
      <c r="A1881" t="n">
        <v>14785</v>
      </c>
      <c r="B1881" s="11" t="n">
        <v>5</v>
      </c>
      <c r="C1881" s="7" t="n">
        <v>28</v>
      </c>
      <c r="D1881" s="43" t="s">
        <v>3</v>
      </c>
      <c r="E1881" s="29" t="n">
        <v>64</v>
      </c>
      <c r="F1881" s="7" t="n">
        <v>5</v>
      </c>
      <c r="G1881" s="7" t="n">
        <v>4</v>
      </c>
      <c r="H1881" s="43" t="s">
        <v>3</v>
      </c>
      <c r="I1881" s="7" t="n">
        <v>1</v>
      </c>
      <c r="J1881" s="12" t="n">
        <f t="normal" ca="1">A1891</f>
        <v>0</v>
      </c>
    </row>
    <row r="1882" spans="1:10">
      <c r="A1882" t="s">
        <v>4</v>
      </c>
      <c r="B1882" s="4" t="s">
        <v>5</v>
      </c>
      <c r="C1882" s="4" t="s">
        <v>13</v>
      </c>
      <c r="D1882" s="4" t="s">
        <v>10</v>
      </c>
      <c r="E1882" s="4" t="s">
        <v>6</v>
      </c>
    </row>
    <row r="1883" spans="1:10">
      <c r="A1883" t="n">
        <v>14796</v>
      </c>
      <c r="B1883" s="39" t="n">
        <v>51</v>
      </c>
      <c r="C1883" s="7" t="n">
        <v>4</v>
      </c>
      <c r="D1883" s="7" t="n">
        <v>4</v>
      </c>
      <c r="E1883" s="7" t="s">
        <v>160</v>
      </c>
    </row>
    <row r="1884" spans="1:10">
      <c r="A1884" t="s">
        <v>4</v>
      </c>
      <c r="B1884" s="4" t="s">
        <v>5</v>
      </c>
      <c r="C1884" s="4" t="s">
        <v>10</v>
      </c>
    </row>
    <row r="1885" spans="1:10">
      <c r="A1885" t="n">
        <v>14810</v>
      </c>
      <c r="B1885" s="25" t="n">
        <v>16</v>
      </c>
      <c r="C1885" s="7" t="n">
        <v>0</v>
      </c>
    </row>
    <row r="1886" spans="1:10">
      <c r="A1886" t="s">
        <v>4</v>
      </c>
      <c r="B1886" s="4" t="s">
        <v>5</v>
      </c>
      <c r="C1886" s="4" t="s">
        <v>10</v>
      </c>
      <c r="D1886" s="4" t="s">
        <v>13</v>
      </c>
      <c r="E1886" s="4" t="s">
        <v>9</v>
      </c>
      <c r="F1886" s="4" t="s">
        <v>52</v>
      </c>
      <c r="G1886" s="4" t="s">
        <v>13</v>
      </c>
      <c r="H1886" s="4" t="s">
        <v>13</v>
      </c>
    </row>
    <row r="1887" spans="1:10">
      <c r="A1887" t="n">
        <v>14813</v>
      </c>
      <c r="B1887" s="40" t="n">
        <v>26</v>
      </c>
      <c r="C1887" s="7" t="n">
        <v>4</v>
      </c>
      <c r="D1887" s="7" t="n">
        <v>17</v>
      </c>
      <c r="E1887" s="7" t="n">
        <v>7368</v>
      </c>
      <c r="F1887" s="7" t="s">
        <v>162</v>
      </c>
      <c r="G1887" s="7" t="n">
        <v>2</v>
      </c>
      <c r="H1887" s="7" t="n">
        <v>0</v>
      </c>
    </row>
    <row r="1888" spans="1:10">
      <c r="A1888" t="s">
        <v>4</v>
      </c>
      <c r="B1888" s="4" t="s">
        <v>5</v>
      </c>
    </row>
    <row r="1889" spans="1:10">
      <c r="A1889" t="n">
        <v>14850</v>
      </c>
      <c r="B1889" s="33" t="n">
        <v>28</v>
      </c>
    </row>
    <row r="1890" spans="1:10">
      <c r="A1890" t="s">
        <v>4</v>
      </c>
      <c r="B1890" s="4" t="s">
        <v>5</v>
      </c>
      <c r="C1890" s="4" t="s">
        <v>13</v>
      </c>
      <c r="D1890" s="43" t="s">
        <v>70</v>
      </c>
      <c r="E1890" s="4" t="s">
        <v>5</v>
      </c>
      <c r="F1890" s="4" t="s">
        <v>13</v>
      </c>
      <c r="G1890" s="4" t="s">
        <v>10</v>
      </c>
      <c r="H1890" s="43" t="s">
        <v>71</v>
      </c>
      <c r="I1890" s="4" t="s">
        <v>13</v>
      </c>
      <c r="J1890" s="4" t="s">
        <v>24</v>
      </c>
    </row>
    <row r="1891" spans="1:10">
      <c r="A1891" t="n">
        <v>14851</v>
      </c>
      <c r="B1891" s="11" t="n">
        <v>5</v>
      </c>
      <c r="C1891" s="7" t="n">
        <v>28</v>
      </c>
      <c r="D1891" s="43" t="s">
        <v>3</v>
      </c>
      <c r="E1891" s="29" t="n">
        <v>64</v>
      </c>
      <c r="F1891" s="7" t="n">
        <v>5</v>
      </c>
      <c r="G1891" s="7" t="n">
        <v>7</v>
      </c>
      <c r="H1891" s="43" t="s">
        <v>3</v>
      </c>
      <c r="I1891" s="7" t="n">
        <v>1</v>
      </c>
      <c r="J1891" s="12" t="n">
        <f t="normal" ca="1">A1903</f>
        <v>0</v>
      </c>
    </row>
    <row r="1892" spans="1:10">
      <c r="A1892" t="s">
        <v>4</v>
      </c>
      <c r="B1892" s="4" t="s">
        <v>5</v>
      </c>
      <c r="C1892" s="4" t="s">
        <v>13</v>
      </c>
      <c r="D1892" s="4" t="s">
        <v>10</v>
      </c>
      <c r="E1892" s="4" t="s">
        <v>6</v>
      </c>
    </row>
    <row r="1893" spans="1:10">
      <c r="A1893" t="n">
        <v>14862</v>
      </c>
      <c r="B1893" s="39" t="n">
        <v>51</v>
      </c>
      <c r="C1893" s="7" t="n">
        <v>4</v>
      </c>
      <c r="D1893" s="7" t="n">
        <v>7</v>
      </c>
      <c r="E1893" s="7" t="s">
        <v>163</v>
      </c>
    </row>
    <row r="1894" spans="1:10">
      <c r="A1894" t="s">
        <v>4</v>
      </c>
      <c r="B1894" s="4" t="s">
        <v>5</v>
      </c>
      <c r="C1894" s="4" t="s">
        <v>10</v>
      </c>
    </row>
    <row r="1895" spans="1:10">
      <c r="A1895" t="n">
        <v>14875</v>
      </c>
      <c r="B1895" s="25" t="n">
        <v>16</v>
      </c>
      <c r="C1895" s="7" t="n">
        <v>0</v>
      </c>
    </row>
    <row r="1896" spans="1:10">
      <c r="A1896" t="s">
        <v>4</v>
      </c>
      <c r="B1896" s="4" t="s">
        <v>5</v>
      </c>
      <c r="C1896" s="4" t="s">
        <v>10</v>
      </c>
      <c r="D1896" s="4" t="s">
        <v>13</v>
      </c>
      <c r="E1896" s="4" t="s">
        <v>9</v>
      </c>
      <c r="F1896" s="4" t="s">
        <v>52</v>
      </c>
      <c r="G1896" s="4" t="s">
        <v>13</v>
      </c>
      <c r="H1896" s="4" t="s">
        <v>13</v>
      </c>
    </row>
    <row r="1897" spans="1:10">
      <c r="A1897" t="n">
        <v>14878</v>
      </c>
      <c r="B1897" s="40" t="n">
        <v>26</v>
      </c>
      <c r="C1897" s="7" t="n">
        <v>7</v>
      </c>
      <c r="D1897" s="7" t="n">
        <v>17</v>
      </c>
      <c r="E1897" s="7" t="n">
        <v>4367</v>
      </c>
      <c r="F1897" s="7" t="s">
        <v>164</v>
      </c>
      <c r="G1897" s="7" t="n">
        <v>2</v>
      </c>
      <c r="H1897" s="7" t="n">
        <v>0</v>
      </c>
    </row>
    <row r="1898" spans="1:10">
      <c r="A1898" t="s">
        <v>4</v>
      </c>
      <c r="B1898" s="4" t="s">
        <v>5</v>
      </c>
    </row>
    <row r="1899" spans="1:10">
      <c r="A1899" t="n">
        <v>14927</v>
      </c>
      <c r="B1899" s="33" t="n">
        <v>28</v>
      </c>
    </row>
    <row r="1900" spans="1:10">
      <c r="A1900" t="s">
        <v>4</v>
      </c>
      <c r="B1900" s="4" t="s">
        <v>5</v>
      </c>
      <c r="C1900" s="4" t="s">
        <v>24</v>
      </c>
    </row>
    <row r="1901" spans="1:10">
      <c r="A1901" t="n">
        <v>14928</v>
      </c>
      <c r="B1901" s="17" t="n">
        <v>3</v>
      </c>
      <c r="C1901" s="12" t="n">
        <f t="normal" ca="1">A1913</f>
        <v>0</v>
      </c>
    </row>
    <row r="1902" spans="1:10">
      <c r="A1902" t="s">
        <v>4</v>
      </c>
      <c r="B1902" s="4" t="s">
        <v>5</v>
      </c>
      <c r="C1902" s="4" t="s">
        <v>13</v>
      </c>
      <c r="D1902" s="4" t="s">
        <v>10</v>
      </c>
      <c r="E1902" s="4" t="s">
        <v>6</v>
      </c>
    </row>
    <row r="1903" spans="1:10">
      <c r="A1903" t="n">
        <v>14933</v>
      </c>
      <c r="B1903" s="39" t="n">
        <v>51</v>
      </c>
      <c r="C1903" s="7" t="n">
        <v>4</v>
      </c>
      <c r="D1903" s="7" t="n">
        <v>0</v>
      </c>
      <c r="E1903" s="7" t="s">
        <v>163</v>
      </c>
    </row>
    <row r="1904" spans="1:10">
      <c r="A1904" t="s">
        <v>4</v>
      </c>
      <c r="B1904" s="4" t="s">
        <v>5</v>
      </c>
      <c r="C1904" s="4" t="s">
        <v>10</v>
      </c>
    </row>
    <row r="1905" spans="1:10">
      <c r="A1905" t="n">
        <v>14946</v>
      </c>
      <c r="B1905" s="25" t="n">
        <v>16</v>
      </c>
      <c r="C1905" s="7" t="n">
        <v>0</v>
      </c>
    </row>
    <row r="1906" spans="1:10">
      <c r="A1906" t="s">
        <v>4</v>
      </c>
      <c r="B1906" s="4" t="s">
        <v>5</v>
      </c>
      <c r="C1906" s="4" t="s">
        <v>10</v>
      </c>
      <c r="D1906" s="4" t="s">
        <v>13</v>
      </c>
      <c r="E1906" s="4" t="s">
        <v>9</v>
      </c>
      <c r="F1906" s="4" t="s">
        <v>52</v>
      </c>
      <c r="G1906" s="4" t="s">
        <v>13</v>
      </c>
      <c r="H1906" s="4" t="s">
        <v>13</v>
      </c>
    </row>
    <row r="1907" spans="1:10">
      <c r="A1907" t="n">
        <v>14949</v>
      </c>
      <c r="B1907" s="40" t="n">
        <v>26</v>
      </c>
      <c r="C1907" s="7" t="n">
        <v>0</v>
      </c>
      <c r="D1907" s="7" t="n">
        <v>17</v>
      </c>
      <c r="E1907" s="7" t="n">
        <v>52598</v>
      </c>
      <c r="F1907" s="7" t="s">
        <v>165</v>
      </c>
      <c r="G1907" s="7" t="n">
        <v>2</v>
      </c>
      <c r="H1907" s="7" t="n">
        <v>0</v>
      </c>
    </row>
    <row r="1908" spans="1:10">
      <c r="A1908" t="s">
        <v>4</v>
      </c>
      <c r="B1908" s="4" t="s">
        <v>5</v>
      </c>
    </row>
    <row r="1909" spans="1:10">
      <c r="A1909" t="n">
        <v>15019</v>
      </c>
      <c r="B1909" s="33" t="n">
        <v>28</v>
      </c>
    </row>
    <row r="1910" spans="1:10">
      <c r="A1910" t="s">
        <v>4</v>
      </c>
      <c r="B1910" s="4" t="s">
        <v>5</v>
      </c>
      <c r="C1910" s="4" t="s">
        <v>10</v>
      </c>
      <c r="D1910" s="4" t="s">
        <v>13</v>
      </c>
    </row>
    <row r="1911" spans="1:10">
      <c r="A1911" t="n">
        <v>15020</v>
      </c>
      <c r="B1911" s="41" t="n">
        <v>89</v>
      </c>
      <c r="C1911" s="7" t="n">
        <v>65533</v>
      </c>
      <c r="D1911" s="7" t="n">
        <v>1</v>
      </c>
    </row>
    <row r="1912" spans="1:10">
      <c r="A1912" t="s">
        <v>4</v>
      </c>
      <c r="B1912" s="4" t="s">
        <v>5</v>
      </c>
      <c r="C1912" s="4" t="s">
        <v>13</v>
      </c>
      <c r="D1912" s="43" t="s">
        <v>70</v>
      </c>
      <c r="E1912" s="4" t="s">
        <v>5</v>
      </c>
      <c r="F1912" s="4" t="s">
        <v>13</v>
      </c>
      <c r="G1912" s="4" t="s">
        <v>10</v>
      </c>
      <c r="H1912" s="43" t="s">
        <v>71</v>
      </c>
      <c r="I1912" s="4" t="s">
        <v>13</v>
      </c>
      <c r="J1912" s="4" t="s">
        <v>24</v>
      </c>
    </row>
    <row r="1913" spans="1:10">
      <c r="A1913" t="n">
        <v>15024</v>
      </c>
      <c r="B1913" s="11" t="n">
        <v>5</v>
      </c>
      <c r="C1913" s="7" t="n">
        <v>28</v>
      </c>
      <c r="D1913" s="43" t="s">
        <v>3</v>
      </c>
      <c r="E1913" s="29" t="n">
        <v>64</v>
      </c>
      <c r="F1913" s="7" t="n">
        <v>5</v>
      </c>
      <c r="G1913" s="7" t="n">
        <v>9</v>
      </c>
      <c r="H1913" s="43" t="s">
        <v>3</v>
      </c>
      <c r="I1913" s="7" t="n">
        <v>1</v>
      </c>
      <c r="J1913" s="12" t="n">
        <f t="normal" ca="1">A1925</f>
        <v>0</v>
      </c>
    </row>
    <row r="1914" spans="1:10">
      <c r="A1914" t="s">
        <v>4</v>
      </c>
      <c r="B1914" s="4" t="s">
        <v>5</v>
      </c>
      <c r="C1914" s="4" t="s">
        <v>13</v>
      </c>
      <c r="D1914" s="4" t="s">
        <v>10</v>
      </c>
      <c r="E1914" s="4" t="s">
        <v>6</v>
      </c>
    </row>
    <row r="1915" spans="1:10">
      <c r="A1915" t="n">
        <v>15035</v>
      </c>
      <c r="B1915" s="39" t="n">
        <v>51</v>
      </c>
      <c r="C1915" s="7" t="n">
        <v>4</v>
      </c>
      <c r="D1915" s="7" t="n">
        <v>9</v>
      </c>
      <c r="E1915" s="7" t="s">
        <v>166</v>
      </c>
    </row>
    <row r="1916" spans="1:10">
      <c r="A1916" t="s">
        <v>4</v>
      </c>
      <c r="B1916" s="4" t="s">
        <v>5</v>
      </c>
      <c r="C1916" s="4" t="s">
        <v>10</v>
      </c>
    </row>
    <row r="1917" spans="1:10">
      <c r="A1917" t="n">
        <v>15049</v>
      </c>
      <c r="B1917" s="25" t="n">
        <v>16</v>
      </c>
      <c r="C1917" s="7" t="n">
        <v>0</v>
      </c>
    </row>
    <row r="1918" spans="1:10">
      <c r="A1918" t="s">
        <v>4</v>
      </c>
      <c r="B1918" s="4" t="s">
        <v>5</v>
      </c>
      <c r="C1918" s="4" t="s">
        <v>10</v>
      </c>
      <c r="D1918" s="4" t="s">
        <v>13</v>
      </c>
      <c r="E1918" s="4" t="s">
        <v>9</v>
      </c>
      <c r="F1918" s="4" t="s">
        <v>52</v>
      </c>
      <c r="G1918" s="4" t="s">
        <v>13</v>
      </c>
      <c r="H1918" s="4" t="s">
        <v>13</v>
      </c>
      <c r="I1918" s="4" t="s">
        <v>13</v>
      </c>
      <c r="J1918" s="4" t="s">
        <v>9</v>
      </c>
      <c r="K1918" s="4" t="s">
        <v>52</v>
      </c>
      <c r="L1918" s="4" t="s">
        <v>13</v>
      </c>
      <c r="M1918" s="4" t="s">
        <v>13</v>
      </c>
    </row>
    <row r="1919" spans="1:10">
      <c r="A1919" t="n">
        <v>15052</v>
      </c>
      <c r="B1919" s="40" t="n">
        <v>26</v>
      </c>
      <c r="C1919" s="7" t="n">
        <v>9</v>
      </c>
      <c r="D1919" s="7" t="n">
        <v>17</v>
      </c>
      <c r="E1919" s="7" t="n">
        <v>5333</v>
      </c>
      <c r="F1919" s="7" t="s">
        <v>167</v>
      </c>
      <c r="G1919" s="7" t="n">
        <v>2</v>
      </c>
      <c r="H1919" s="7" t="n">
        <v>3</v>
      </c>
      <c r="I1919" s="7" t="n">
        <v>17</v>
      </c>
      <c r="J1919" s="7" t="n">
        <v>5334</v>
      </c>
      <c r="K1919" s="7" t="s">
        <v>168</v>
      </c>
      <c r="L1919" s="7" t="n">
        <v>2</v>
      </c>
      <c r="M1919" s="7" t="n">
        <v>0</v>
      </c>
    </row>
    <row r="1920" spans="1:10">
      <c r="A1920" t="s">
        <v>4</v>
      </c>
      <c r="B1920" s="4" t="s">
        <v>5</v>
      </c>
    </row>
    <row r="1921" spans="1:13">
      <c r="A1921" t="n">
        <v>15172</v>
      </c>
      <c r="B1921" s="33" t="n">
        <v>28</v>
      </c>
    </row>
    <row r="1922" spans="1:13">
      <c r="A1922" t="s">
        <v>4</v>
      </c>
      <c r="B1922" s="4" t="s">
        <v>5</v>
      </c>
      <c r="C1922" s="4" t="s">
        <v>24</v>
      </c>
    </row>
    <row r="1923" spans="1:13">
      <c r="A1923" t="n">
        <v>15173</v>
      </c>
      <c r="B1923" s="17" t="n">
        <v>3</v>
      </c>
      <c r="C1923" s="12" t="n">
        <f t="normal" ca="1">A1933</f>
        <v>0</v>
      </c>
    </row>
    <row r="1924" spans="1:13">
      <c r="A1924" t="s">
        <v>4</v>
      </c>
      <c r="B1924" s="4" t="s">
        <v>5</v>
      </c>
      <c r="C1924" s="4" t="s">
        <v>13</v>
      </c>
      <c r="D1924" s="4" t="s">
        <v>10</v>
      </c>
      <c r="E1924" s="4" t="s">
        <v>6</v>
      </c>
    </row>
    <row r="1925" spans="1:13">
      <c r="A1925" t="n">
        <v>15178</v>
      </c>
      <c r="B1925" s="39" t="n">
        <v>51</v>
      </c>
      <c r="C1925" s="7" t="n">
        <v>4</v>
      </c>
      <c r="D1925" s="7" t="n">
        <v>0</v>
      </c>
      <c r="E1925" s="7" t="s">
        <v>169</v>
      </c>
    </row>
    <row r="1926" spans="1:13">
      <c r="A1926" t="s">
        <v>4</v>
      </c>
      <c r="B1926" s="4" t="s">
        <v>5</v>
      </c>
      <c r="C1926" s="4" t="s">
        <v>10</v>
      </c>
    </row>
    <row r="1927" spans="1:13">
      <c r="A1927" t="n">
        <v>15192</v>
      </c>
      <c r="B1927" s="25" t="n">
        <v>16</v>
      </c>
      <c r="C1927" s="7" t="n">
        <v>0</v>
      </c>
    </row>
    <row r="1928" spans="1:13">
      <c r="A1928" t="s">
        <v>4</v>
      </c>
      <c r="B1928" s="4" t="s">
        <v>5</v>
      </c>
      <c r="C1928" s="4" t="s">
        <v>10</v>
      </c>
      <c r="D1928" s="4" t="s">
        <v>13</v>
      </c>
      <c r="E1928" s="4" t="s">
        <v>9</v>
      </c>
      <c r="F1928" s="4" t="s">
        <v>52</v>
      </c>
      <c r="G1928" s="4" t="s">
        <v>13</v>
      </c>
      <c r="H1928" s="4" t="s">
        <v>13</v>
      </c>
      <c r="I1928" s="4" t="s">
        <v>13</v>
      </c>
      <c r="J1928" s="4" t="s">
        <v>9</v>
      </c>
      <c r="K1928" s="4" t="s">
        <v>52</v>
      </c>
      <c r="L1928" s="4" t="s">
        <v>13</v>
      </c>
      <c r="M1928" s="4" t="s">
        <v>13</v>
      </c>
    </row>
    <row r="1929" spans="1:13">
      <c r="A1929" t="n">
        <v>15195</v>
      </c>
      <c r="B1929" s="40" t="n">
        <v>26</v>
      </c>
      <c r="C1929" s="7" t="n">
        <v>0</v>
      </c>
      <c r="D1929" s="7" t="n">
        <v>17</v>
      </c>
      <c r="E1929" s="7" t="n">
        <v>52599</v>
      </c>
      <c r="F1929" s="7" t="s">
        <v>170</v>
      </c>
      <c r="G1929" s="7" t="n">
        <v>2</v>
      </c>
      <c r="H1929" s="7" t="n">
        <v>3</v>
      </c>
      <c r="I1929" s="7" t="n">
        <v>17</v>
      </c>
      <c r="J1929" s="7" t="n">
        <v>52600</v>
      </c>
      <c r="K1929" s="7" t="s">
        <v>171</v>
      </c>
      <c r="L1929" s="7" t="n">
        <v>2</v>
      </c>
      <c r="M1929" s="7" t="n">
        <v>0</v>
      </c>
    </row>
    <row r="1930" spans="1:13">
      <c r="A1930" t="s">
        <v>4</v>
      </c>
      <c r="B1930" s="4" t="s">
        <v>5</v>
      </c>
    </row>
    <row r="1931" spans="1:13">
      <c r="A1931" t="n">
        <v>15331</v>
      </c>
      <c r="B1931" s="33" t="n">
        <v>28</v>
      </c>
    </row>
    <row r="1932" spans="1:13">
      <c r="A1932" t="s">
        <v>4</v>
      </c>
      <c r="B1932" s="4" t="s">
        <v>5</v>
      </c>
      <c r="C1932" s="4" t="s">
        <v>10</v>
      </c>
      <c r="D1932" s="4" t="s">
        <v>13</v>
      </c>
    </row>
    <row r="1933" spans="1:13">
      <c r="A1933" t="n">
        <v>15332</v>
      </c>
      <c r="B1933" s="41" t="n">
        <v>89</v>
      </c>
      <c r="C1933" s="7" t="n">
        <v>65533</v>
      </c>
      <c r="D1933" s="7" t="n">
        <v>1</v>
      </c>
    </row>
    <row r="1934" spans="1:13">
      <c r="A1934" t="s">
        <v>4</v>
      </c>
      <c r="B1934" s="4" t="s">
        <v>5</v>
      </c>
      <c r="C1934" s="4" t="s">
        <v>13</v>
      </c>
      <c r="D1934" s="4" t="s">
        <v>23</v>
      </c>
      <c r="E1934" s="4" t="s">
        <v>23</v>
      </c>
      <c r="F1934" s="4" t="s">
        <v>23</v>
      </c>
    </row>
    <row r="1935" spans="1:13">
      <c r="A1935" t="n">
        <v>15336</v>
      </c>
      <c r="B1935" s="55" t="n">
        <v>45</v>
      </c>
      <c r="C1935" s="7" t="n">
        <v>9</v>
      </c>
      <c r="D1935" s="7" t="n">
        <v>0.00999999977648258</v>
      </c>
      <c r="E1935" s="7" t="n">
        <v>0.00999999977648258</v>
      </c>
      <c r="F1935" s="7" t="n">
        <v>0.5</v>
      </c>
    </row>
    <row r="1936" spans="1:13">
      <c r="A1936" t="s">
        <v>4</v>
      </c>
      <c r="B1936" s="4" t="s">
        <v>5</v>
      </c>
      <c r="C1936" s="4" t="s">
        <v>13</v>
      </c>
      <c r="D1936" s="4" t="s">
        <v>10</v>
      </c>
      <c r="E1936" s="4" t="s">
        <v>6</v>
      </c>
    </row>
    <row r="1937" spans="1:13">
      <c r="A1937" t="n">
        <v>15350</v>
      </c>
      <c r="B1937" s="39" t="n">
        <v>51</v>
      </c>
      <c r="C1937" s="7" t="n">
        <v>4</v>
      </c>
      <c r="D1937" s="7" t="n">
        <v>7032</v>
      </c>
      <c r="E1937" s="7" t="s">
        <v>63</v>
      </c>
    </row>
    <row r="1938" spans="1:13">
      <c r="A1938" t="s">
        <v>4</v>
      </c>
      <c r="B1938" s="4" t="s">
        <v>5</v>
      </c>
      <c r="C1938" s="4" t="s">
        <v>10</v>
      </c>
    </row>
    <row r="1939" spans="1:13">
      <c r="A1939" t="n">
        <v>15363</v>
      </c>
      <c r="B1939" s="25" t="n">
        <v>16</v>
      </c>
      <c r="C1939" s="7" t="n">
        <v>0</v>
      </c>
    </row>
    <row r="1940" spans="1:13">
      <c r="A1940" t="s">
        <v>4</v>
      </c>
      <c r="B1940" s="4" t="s">
        <v>5</v>
      </c>
      <c r="C1940" s="4" t="s">
        <v>10</v>
      </c>
      <c r="D1940" s="4" t="s">
        <v>13</v>
      </c>
      <c r="E1940" s="4" t="s">
        <v>9</v>
      </c>
      <c r="F1940" s="4" t="s">
        <v>52</v>
      </c>
      <c r="G1940" s="4" t="s">
        <v>13</v>
      </c>
      <c r="H1940" s="4" t="s">
        <v>13</v>
      </c>
    </row>
    <row r="1941" spans="1:13">
      <c r="A1941" t="n">
        <v>15366</v>
      </c>
      <c r="B1941" s="40" t="n">
        <v>26</v>
      </c>
      <c r="C1941" s="7" t="n">
        <v>7032</v>
      </c>
      <c r="D1941" s="7" t="n">
        <v>17</v>
      </c>
      <c r="E1941" s="7" t="n">
        <v>18438</v>
      </c>
      <c r="F1941" s="7" t="s">
        <v>172</v>
      </c>
      <c r="G1941" s="7" t="n">
        <v>2</v>
      </c>
      <c r="H1941" s="7" t="n">
        <v>0</v>
      </c>
    </row>
    <row r="1942" spans="1:13">
      <c r="A1942" t="s">
        <v>4</v>
      </c>
      <c r="B1942" s="4" t="s">
        <v>5</v>
      </c>
    </row>
    <row r="1943" spans="1:13">
      <c r="A1943" t="n">
        <v>15414</v>
      </c>
      <c r="B1943" s="33" t="n">
        <v>28</v>
      </c>
    </row>
    <row r="1944" spans="1:13">
      <c r="A1944" t="s">
        <v>4</v>
      </c>
      <c r="B1944" s="4" t="s">
        <v>5</v>
      </c>
      <c r="C1944" s="4" t="s">
        <v>10</v>
      </c>
      <c r="D1944" s="4" t="s">
        <v>13</v>
      </c>
    </row>
    <row r="1945" spans="1:13">
      <c r="A1945" t="n">
        <v>15415</v>
      </c>
      <c r="B1945" s="41" t="n">
        <v>89</v>
      </c>
      <c r="C1945" s="7" t="n">
        <v>65533</v>
      </c>
      <c r="D1945" s="7" t="n">
        <v>1</v>
      </c>
    </row>
    <row r="1946" spans="1:13">
      <c r="A1946" t="s">
        <v>4</v>
      </c>
      <c r="B1946" s="4" t="s">
        <v>5</v>
      </c>
      <c r="C1946" s="4" t="s">
        <v>13</v>
      </c>
      <c r="D1946" s="4" t="s">
        <v>10</v>
      </c>
      <c r="E1946" s="4" t="s">
        <v>13</v>
      </c>
    </row>
    <row r="1947" spans="1:13">
      <c r="A1947" t="n">
        <v>15419</v>
      </c>
      <c r="B1947" s="13" t="n">
        <v>49</v>
      </c>
      <c r="C1947" s="7" t="n">
        <v>1</v>
      </c>
      <c r="D1947" s="7" t="n">
        <v>3000</v>
      </c>
      <c r="E1947" s="7" t="n">
        <v>0</v>
      </c>
    </row>
    <row r="1948" spans="1:13">
      <c r="A1948" t="s">
        <v>4</v>
      </c>
      <c r="B1948" s="4" t="s">
        <v>5</v>
      </c>
      <c r="C1948" s="4" t="s">
        <v>13</v>
      </c>
      <c r="D1948" s="4" t="s">
        <v>10</v>
      </c>
      <c r="E1948" s="4" t="s">
        <v>23</v>
      </c>
    </row>
    <row r="1949" spans="1:13">
      <c r="A1949" t="n">
        <v>15424</v>
      </c>
      <c r="B1949" s="28" t="n">
        <v>58</v>
      </c>
      <c r="C1949" s="7" t="n">
        <v>101</v>
      </c>
      <c r="D1949" s="7" t="n">
        <v>300</v>
      </c>
      <c r="E1949" s="7" t="n">
        <v>1</v>
      </c>
    </row>
    <row r="1950" spans="1:13">
      <c r="A1950" t="s">
        <v>4</v>
      </c>
      <c r="B1950" s="4" t="s">
        <v>5</v>
      </c>
      <c r="C1950" s="4" t="s">
        <v>13</v>
      </c>
      <c r="D1950" s="4" t="s">
        <v>10</v>
      </c>
    </row>
    <row r="1951" spans="1:13">
      <c r="A1951" t="n">
        <v>15432</v>
      </c>
      <c r="B1951" s="28" t="n">
        <v>58</v>
      </c>
      <c r="C1951" s="7" t="n">
        <v>254</v>
      </c>
      <c r="D1951" s="7" t="n">
        <v>0</v>
      </c>
    </row>
    <row r="1952" spans="1:13">
      <c r="A1952" t="s">
        <v>4</v>
      </c>
      <c r="B1952" s="4" t="s">
        <v>5</v>
      </c>
      <c r="C1952" s="4" t="s">
        <v>13</v>
      </c>
    </row>
    <row r="1953" spans="1:8">
      <c r="A1953" t="n">
        <v>15436</v>
      </c>
      <c r="B1953" s="55" t="n">
        <v>45</v>
      </c>
      <c r="C1953" s="7" t="n">
        <v>0</v>
      </c>
    </row>
    <row r="1954" spans="1:8">
      <c r="A1954" t="s">
        <v>4</v>
      </c>
      <c r="B1954" s="4" t="s">
        <v>5</v>
      </c>
      <c r="C1954" s="4" t="s">
        <v>13</v>
      </c>
      <c r="D1954" s="4" t="s">
        <v>13</v>
      </c>
      <c r="E1954" s="4" t="s">
        <v>23</v>
      </c>
      <c r="F1954" s="4" t="s">
        <v>23</v>
      </c>
      <c r="G1954" s="4" t="s">
        <v>23</v>
      </c>
      <c r="H1954" s="4" t="s">
        <v>10</v>
      </c>
    </row>
    <row r="1955" spans="1:8">
      <c r="A1955" t="n">
        <v>15438</v>
      </c>
      <c r="B1955" s="55" t="n">
        <v>45</v>
      </c>
      <c r="C1955" s="7" t="n">
        <v>2</v>
      </c>
      <c r="D1955" s="7" t="n">
        <v>3</v>
      </c>
      <c r="E1955" s="7" t="n">
        <v>0.0700000002980232</v>
      </c>
      <c r="F1955" s="7" t="n">
        <v>1.52999997138977</v>
      </c>
      <c r="G1955" s="7" t="n">
        <v>7.25</v>
      </c>
      <c r="H1955" s="7" t="n">
        <v>0</v>
      </c>
    </row>
    <row r="1956" spans="1:8">
      <c r="A1956" t="s">
        <v>4</v>
      </c>
      <c r="B1956" s="4" t="s">
        <v>5</v>
      </c>
      <c r="C1956" s="4" t="s">
        <v>13</v>
      </c>
      <c r="D1956" s="4" t="s">
        <v>13</v>
      </c>
      <c r="E1956" s="4" t="s">
        <v>23</v>
      </c>
      <c r="F1956" s="4" t="s">
        <v>23</v>
      </c>
      <c r="G1956" s="4" t="s">
        <v>23</v>
      </c>
      <c r="H1956" s="4" t="s">
        <v>10</v>
      </c>
      <c r="I1956" s="4" t="s">
        <v>13</v>
      </c>
    </row>
    <row r="1957" spans="1:8">
      <c r="A1957" t="n">
        <v>15455</v>
      </c>
      <c r="B1957" s="55" t="n">
        <v>45</v>
      </c>
      <c r="C1957" s="7" t="n">
        <v>4</v>
      </c>
      <c r="D1957" s="7" t="n">
        <v>3</v>
      </c>
      <c r="E1957" s="7" t="n">
        <v>9.56999969482422</v>
      </c>
      <c r="F1957" s="7" t="n">
        <v>196.309997558594</v>
      </c>
      <c r="G1957" s="7" t="n">
        <v>8</v>
      </c>
      <c r="H1957" s="7" t="n">
        <v>0</v>
      </c>
      <c r="I1957" s="7" t="n">
        <v>0</v>
      </c>
    </row>
    <row r="1958" spans="1:8">
      <c r="A1958" t="s">
        <v>4</v>
      </c>
      <c r="B1958" s="4" t="s">
        <v>5</v>
      </c>
      <c r="C1958" s="4" t="s">
        <v>13</v>
      </c>
      <c r="D1958" s="4" t="s">
        <v>13</v>
      </c>
      <c r="E1958" s="4" t="s">
        <v>23</v>
      </c>
      <c r="F1958" s="4" t="s">
        <v>10</v>
      </c>
    </row>
    <row r="1959" spans="1:8">
      <c r="A1959" t="n">
        <v>15473</v>
      </c>
      <c r="B1959" s="55" t="n">
        <v>45</v>
      </c>
      <c r="C1959" s="7" t="n">
        <v>5</v>
      </c>
      <c r="D1959" s="7" t="n">
        <v>3</v>
      </c>
      <c r="E1959" s="7" t="n">
        <v>3.5</v>
      </c>
      <c r="F1959" s="7" t="n">
        <v>0</v>
      </c>
    </row>
    <row r="1960" spans="1:8">
      <c r="A1960" t="s">
        <v>4</v>
      </c>
      <c r="B1960" s="4" t="s">
        <v>5</v>
      </c>
      <c r="C1960" s="4" t="s">
        <v>13</v>
      </c>
      <c r="D1960" s="4" t="s">
        <v>13</v>
      </c>
      <c r="E1960" s="4" t="s">
        <v>23</v>
      </c>
      <c r="F1960" s="4" t="s">
        <v>10</v>
      </c>
    </row>
    <row r="1961" spans="1:8">
      <c r="A1961" t="n">
        <v>15482</v>
      </c>
      <c r="B1961" s="55" t="n">
        <v>45</v>
      </c>
      <c r="C1961" s="7" t="n">
        <v>11</v>
      </c>
      <c r="D1961" s="7" t="n">
        <v>3</v>
      </c>
      <c r="E1961" s="7" t="n">
        <v>39.7000007629395</v>
      </c>
      <c r="F1961" s="7" t="n">
        <v>0</v>
      </c>
    </row>
    <row r="1962" spans="1:8">
      <c r="A1962" t="s">
        <v>4</v>
      </c>
      <c r="B1962" s="4" t="s">
        <v>5</v>
      </c>
      <c r="C1962" s="4" t="s">
        <v>13</v>
      </c>
      <c r="D1962" s="4" t="s">
        <v>13</v>
      </c>
      <c r="E1962" s="4" t="s">
        <v>23</v>
      </c>
      <c r="F1962" s="4" t="s">
        <v>10</v>
      </c>
    </row>
    <row r="1963" spans="1:8">
      <c r="A1963" t="n">
        <v>15491</v>
      </c>
      <c r="B1963" s="55" t="n">
        <v>45</v>
      </c>
      <c r="C1963" s="7" t="n">
        <v>5</v>
      </c>
      <c r="D1963" s="7" t="n">
        <v>3</v>
      </c>
      <c r="E1963" s="7" t="n">
        <v>3.79999995231628</v>
      </c>
      <c r="F1963" s="7" t="n">
        <v>8000</v>
      </c>
    </row>
    <row r="1964" spans="1:8">
      <c r="A1964" t="s">
        <v>4</v>
      </c>
      <c r="B1964" s="4" t="s">
        <v>5</v>
      </c>
      <c r="C1964" s="4" t="s">
        <v>10</v>
      </c>
      <c r="D1964" s="4" t="s">
        <v>23</v>
      </c>
      <c r="E1964" s="4" t="s">
        <v>23</v>
      </c>
      <c r="F1964" s="4" t="s">
        <v>23</v>
      </c>
      <c r="G1964" s="4" t="s">
        <v>10</v>
      </c>
      <c r="H1964" s="4" t="s">
        <v>10</v>
      </c>
    </row>
    <row r="1965" spans="1:8">
      <c r="A1965" t="n">
        <v>15500</v>
      </c>
      <c r="B1965" s="66" t="n">
        <v>60</v>
      </c>
      <c r="C1965" s="7" t="n">
        <v>0</v>
      </c>
      <c r="D1965" s="7" t="n">
        <v>0</v>
      </c>
      <c r="E1965" s="7" t="n">
        <v>0</v>
      </c>
      <c r="F1965" s="7" t="n">
        <v>0</v>
      </c>
      <c r="G1965" s="7" t="n">
        <v>0</v>
      </c>
      <c r="H1965" s="7" t="n">
        <v>1</v>
      </c>
    </row>
    <row r="1966" spans="1:8">
      <c r="A1966" t="s">
        <v>4</v>
      </c>
      <c r="B1966" s="4" t="s">
        <v>5</v>
      </c>
      <c r="C1966" s="4" t="s">
        <v>10</v>
      </c>
      <c r="D1966" s="4" t="s">
        <v>23</v>
      </c>
      <c r="E1966" s="4" t="s">
        <v>23</v>
      </c>
      <c r="F1966" s="4" t="s">
        <v>23</v>
      </c>
      <c r="G1966" s="4" t="s">
        <v>10</v>
      </c>
      <c r="H1966" s="4" t="s">
        <v>10</v>
      </c>
    </row>
    <row r="1967" spans="1:8">
      <c r="A1967" t="n">
        <v>15519</v>
      </c>
      <c r="B1967" s="66" t="n">
        <v>60</v>
      </c>
      <c r="C1967" s="7" t="n">
        <v>0</v>
      </c>
      <c r="D1967" s="7" t="n">
        <v>0</v>
      </c>
      <c r="E1967" s="7" t="n">
        <v>0</v>
      </c>
      <c r="F1967" s="7" t="n">
        <v>0</v>
      </c>
      <c r="G1967" s="7" t="n">
        <v>0</v>
      </c>
      <c r="H1967" s="7" t="n">
        <v>0</v>
      </c>
    </row>
    <row r="1968" spans="1:8">
      <c r="A1968" t="s">
        <v>4</v>
      </c>
      <c r="B1968" s="4" t="s">
        <v>5</v>
      </c>
      <c r="C1968" s="4" t="s">
        <v>10</v>
      </c>
      <c r="D1968" s="4" t="s">
        <v>10</v>
      </c>
      <c r="E1968" s="4" t="s">
        <v>10</v>
      </c>
    </row>
    <row r="1969" spans="1:9">
      <c r="A1969" t="n">
        <v>15538</v>
      </c>
      <c r="B1969" s="68" t="n">
        <v>61</v>
      </c>
      <c r="C1969" s="7" t="n">
        <v>0</v>
      </c>
      <c r="D1969" s="7" t="n">
        <v>65533</v>
      </c>
      <c r="E1969" s="7" t="n">
        <v>0</v>
      </c>
    </row>
    <row r="1970" spans="1:9">
      <c r="A1970" t="s">
        <v>4</v>
      </c>
      <c r="B1970" s="4" t="s">
        <v>5</v>
      </c>
      <c r="C1970" s="4" t="s">
        <v>13</v>
      </c>
      <c r="D1970" s="4" t="s">
        <v>10</v>
      </c>
      <c r="E1970" s="4" t="s">
        <v>6</v>
      </c>
      <c r="F1970" s="4" t="s">
        <v>6</v>
      </c>
      <c r="G1970" s="4" t="s">
        <v>6</v>
      </c>
      <c r="H1970" s="4" t="s">
        <v>6</v>
      </c>
    </row>
    <row r="1971" spans="1:9">
      <c r="A1971" t="n">
        <v>15545</v>
      </c>
      <c r="B1971" s="39" t="n">
        <v>51</v>
      </c>
      <c r="C1971" s="7" t="n">
        <v>3</v>
      </c>
      <c r="D1971" s="7" t="n">
        <v>0</v>
      </c>
      <c r="E1971" s="7" t="s">
        <v>121</v>
      </c>
      <c r="F1971" s="7" t="s">
        <v>122</v>
      </c>
      <c r="G1971" s="7" t="s">
        <v>123</v>
      </c>
      <c r="H1971" s="7" t="s">
        <v>124</v>
      </c>
    </row>
    <row r="1972" spans="1:9">
      <c r="A1972" t="s">
        <v>4</v>
      </c>
      <c r="B1972" s="4" t="s">
        <v>5</v>
      </c>
      <c r="C1972" s="4" t="s">
        <v>13</v>
      </c>
      <c r="D1972" s="4" t="s">
        <v>10</v>
      </c>
      <c r="E1972" s="4" t="s">
        <v>6</v>
      </c>
      <c r="F1972" s="4" t="s">
        <v>6</v>
      </c>
      <c r="G1972" s="4" t="s">
        <v>6</v>
      </c>
      <c r="H1972" s="4" t="s">
        <v>6</v>
      </c>
    </row>
    <row r="1973" spans="1:9">
      <c r="A1973" t="n">
        <v>15558</v>
      </c>
      <c r="B1973" s="39" t="n">
        <v>51</v>
      </c>
      <c r="C1973" s="7" t="n">
        <v>3</v>
      </c>
      <c r="D1973" s="7" t="n">
        <v>61489</v>
      </c>
      <c r="E1973" s="7" t="s">
        <v>121</v>
      </c>
      <c r="F1973" s="7" t="s">
        <v>122</v>
      </c>
      <c r="G1973" s="7" t="s">
        <v>123</v>
      </c>
      <c r="H1973" s="7" t="s">
        <v>124</v>
      </c>
    </row>
    <row r="1974" spans="1:9">
      <c r="A1974" t="s">
        <v>4</v>
      </c>
      <c r="B1974" s="4" t="s">
        <v>5</v>
      </c>
      <c r="C1974" s="4" t="s">
        <v>13</v>
      </c>
      <c r="D1974" s="4" t="s">
        <v>10</v>
      </c>
      <c r="E1974" s="4" t="s">
        <v>6</v>
      </c>
      <c r="F1974" s="4" t="s">
        <v>6</v>
      </c>
      <c r="G1974" s="4" t="s">
        <v>6</v>
      </c>
      <c r="H1974" s="4" t="s">
        <v>6</v>
      </c>
    </row>
    <row r="1975" spans="1:9">
      <c r="A1975" t="n">
        <v>15571</v>
      </c>
      <c r="B1975" s="39" t="n">
        <v>51</v>
      </c>
      <c r="C1975" s="7" t="n">
        <v>3</v>
      </c>
      <c r="D1975" s="7" t="n">
        <v>61490</v>
      </c>
      <c r="E1975" s="7" t="s">
        <v>121</v>
      </c>
      <c r="F1975" s="7" t="s">
        <v>122</v>
      </c>
      <c r="G1975" s="7" t="s">
        <v>123</v>
      </c>
      <c r="H1975" s="7" t="s">
        <v>124</v>
      </c>
    </row>
    <row r="1976" spans="1:9">
      <c r="A1976" t="s">
        <v>4</v>
      </c>
      <c r="B1976" s="4" t="s">
        <v>5</v>
      </c>
      <c r="C1976" s="4" t="s">
        <v>13</v>
      </c>
      <c r="D1976" s="4" t="s">
        <v>10</v>
      </c>
      <c r="E1976" s="4" t="s">
        <v>6</v>
      </c>
      <c r="F1976" s="4" t="s">
        <v>6</v>
      </c>
      <c r="G1976" s="4" t="s">
        <v>6</v>
      </c>
      <c r="H1976" s="4" t="s">
        <v>6</v>
      </c>
    </row>
    <row r="1977" spans="1:9">
      <c r="A1977" t="n">
        <v>15584</v>
      </c>
      <c r="B1977" s="39" t="n">
        <v>51</v>
      </c>
      <c r="C1977" s="7" t="n">
        <v>3</v>
      </c>
      <c r="D1977" s="7" t="n">
        <v>61488</v>
      </c>
      <c r="E1977" s="7" t="s">
        <v>121</v>
      </c>
      <c r="F1977" s="7" t="s">
        <v>122</v>
      </c>
      <c r="G1977" s="7" t="s">
        <v>123</v>
      </c>
      <c r="H1977" s="7" t="s">
        <v>124</v>
      </c>
    </row>
    <row r="1978" spans="1:9">
      <c r="A1978" t="s">
        <v>4</v>
      </c>
      <c r="B1978" s="4" t="s">
        <v>5</v>
      </c>
      <c r="C1978" s="4" t="s">
        <v>13</v>
      </c>
      <c r="D1978" s="4" t="s">
        <v>10</v>
      </c>
      <c r="E1978" s="4" t="s">
        <v>6</v>
      </c>
      <c r="F1978" s="4" t="s">
        <v>6</v>
      </c>
      <c r="G1978" s="4" t="s">
        <v>6</v>
      </c>
      <c r="H1978" s="4" t="s">
        <v>6</v>
      </c>
    </row>
    <row r="1979" spans="1:9">
      <c r="A1979" t="n">
        <v>15597</v>
      </c>
      <c r="B1979" s="39" t="n">
        <v>51</v>
      </c>
      <c r="C1979" s="7" t="n">
        <v>3</v>
      </c>
      <c r="D1979" s="7" t="n">
        <v>7032</v>
      </c>
      <c r="E1979" s="7" t="s">
        <v>121</v>
      </c>
      <c r="F1979" s="7" t="s">
        <v>122</v>
      </c>
      <c r="G1979" s="7" t="s">
        <v>123</v>
      </c>
      <c r="H1979" s="7" t="s">
        <v>124</v>
      </c>
    </row>
    <row r="1980" spans="1:9">
      <c r="A1980" t="s">
        <v>4</v>
      </c>
      <c r="B1980" s="4" t="s">
        <v>5</v>
      </c>
      <c r="C1980" s="4" t="s">
        <v>13</v>
      </c>
      <c r="D1980" s="4" t="s">
        <v>10</v>
      </c>
      <c r="E1980" s="4" t="s">
        <v>6</v>
      </c>
      <c r="F1980" s="4" t="s">
        <v>6</v>
      </c>
      <c r="G1980" s="4" t="s">
        <v>6</v>
      </c>
      <c r="H1980" s="4" t="s">
        <v>6</v>
      </c>
    </row>
    <row r="1981" spans="1:9">
      <c r="A1981" t="n">
        <v>15610</v>
      </c>
      <c r="B1981" s="39" t="n">
        <v>51</v>
      </c>
      <c r="C1981" s="7" t="n">
        <v>3</v>
      </c>
      <c r="D1981" s="7" t="n">
        <v>3</v>
      </c>
      <c r="E1981" s="7" t="s">
        <v>121</v>
      </c>
      <c r="F1981" s="7" t="s">
        <v>122</v>
      </c>
      <c r="G1981" s="7" t="s">
        <v>123</v>
      </c>
      <c r="H1981" s="7" t="s">
        <v>124</v>
      </c>
    </row>
    <row r="1982" spans="1:9">
      <c r="A1982" t="s">
        <v>4</v>
      </c>
      <c r="B1982" s="4" t="s">
        <v>5</v>
      </c>
      <c r="C1982" s="4" t="s">
        <v>13</v>
      </c>
      <c r="D1982" s="4" t="s">
        <v>10</v>
      </c>
      <c r="E1982" s="4" t="s">
        <v>6</v>
      </c>
      <c r="F1982" s="4" t="s">
        <v>6</v>
      </c>
      <c r="G1982" s="4" t="s">
        <v>6</v>
      </c>
      <c r="H1982" s="4" t="s">
        <v>6</v>
      </c>
    </row>
    <row r="1983" spans="1:9">
      <c r="A1983" t="n">
        <v>15623</v>
      </c>
      <c r="B1983" s="39" t="n">
        <v>51</v>
      </c>
      <c r="C1983" s="7" t="n">
        <v>3</v>
      </c>
      <c r="D1983" s="7" t="n">
        <v>5</v>
      </c>
      <c r="E1983" s="7" t="s">
        <v>121</v>
      </c>
      <c r="F1983" s="7" t="s">
        <v>122</v>
      </c>
      <c r="G1983" s="7" t="s">
        <v>123</v>
      </c>
      <c r="H1983" s="7" t="s">
        <v>124</v>
      </c>
    </row>
    <row r="1984" spans="1:9">
      <c r="A1984" t="s">
        <v>4</v>
      </c>
      <c r="B1984" s="4" t="s">
        <v>5</v>
      </c>
      <c r="C1984" s="4" t="s">
        <v>13</v>
      </c>
      <c r="D1984" s="4" t="s">
        <v>10</v>
      </c>
    </row>
    <row r="1985" spans="1:8">
      <c r="A1985" t="n">
        <v>15636</v>
      </c>
      <c r="B1985" s="28" t="n">
        <v>58</v>
      </c>
      <c r="C1985" s="7" t="n">
        <v>255</v>
      </c>
      <c r="D1985" s="7" t="n">
        <v>0</v>
      </c>
    </row>
    <row r="1986" spans="1:8">
      <c r="A1986" t="s">
        <v>4</v>
      </c>
      <c r="B1986" s="4" t="s">
        <v>5</v>
      </c>
      <c r="C1986" s="4" t="s">
        <v>10</v>
      </c>
      <c r="D1986" s="4" t="s">
        <v>13</v>
      </c>
      <c r="E1986" s="4" t="s">
        <v>23</v>
      </c>
      <c r="F1986" s="4" t="s">
        <v>10</v>
      </c>
    </row>
    <row r="1987" spans="1:8">
      <c r="A1987" t="n">
        <v>15640</v>
      </c>
      <c r="B1987" s="58" t="n">
        <v>59</v>
      </c>
      <c r="C1987" s="7" t="n">
        <v>0</v>
      </c>
      <c r="D1987" s="7" t="n">
        <v>1</v>
      </c>
      <c r="E1987" s="7" t="n">
        <v>0.150000005960464</v>
      </c>
      <c r="F1987" s="7" t="n">
        <v>0</v>
      </c>
    </row>
    <row r="1988" spans="1:8">
      <c r="A1988" t="s">
        <v>4</v>
      </c>
      <c r="B1988" s="4" t="s">
        <v>5</v>
      </c>
      <c r="C1988" s="4" t="s">
        <v>10</v>
      </c>
    </row>
    <row r="1989" spans="1:8">
      <c r="A1989" t="n">
        <v>15650</v>
      </c>
      <c r="B1989" s="25" t="n">
        <v>16</v>
      </c>
      <c r="C1989" s="7" t="n">
        <v>50</v>
      </c>
    </row>
    <row r="1990" spans="1:8">
      <c r="A1990" t="s">
        <v>4</v>
      </c>
      <c r="B1990" s="4" t="s">
        <v>5</v>
      </c>
      <c r="C1990" s="4" t="s">
        <v>10</v>
      </c>
      <c r="D1990" s="4" t="s">
        <v>13</v>
      </c>
      <c r="E1990" s="4" t="s">
        <v>23</v>
      </c>
      <c r="F1990" s="4" t="s">
        <v>10</v>
      </c>
    </row>
    <row r="1991" spans="1:8">
      <c r="A1991" t="n">
        <v>15653</v>
      </c>
      <c r="B1991" s="58" t="n">
        <v>59</v>
      </c>
      <c r="C1991" s="7" t="n">
        <v>61488</v>
      </c>
      <c r="D1991" s="7" t="n">
        <v>1</v>
      </c>
      <c r="E1991" s="7" t="n">
        <v>0.150000005960464</v>
      </c>
      <c r="F1991" s="7" t="n">
        <v>0</v>
      </c>
    </row>
    <row r="1992" spans="1:8">
      <c r="A1992" t="s">
        <v>4</v>
      </c>
      <c r="B1992" s="4" t="s">
        <v>5</v>
      </c>
      <c r="C1992" s="4" t="s">
        <v>10</v>
      </c>
    </row>
    <row r="1993" spans="1:8">
      <c r="A1993" t="n">
        <v>15663</v>
      </c>
      <c r="B1993" s="25" t="n">
        <v>16</v>
      </c>
      <c r="C1993" s="7" t="n">
        <v>50</v>
      </c>
    </row>
    <row r="1994" spans="1:8">
      <c r="A1994" t="s">
        <v>4</v>
      </c>
      <c r="B1994" s="4" t="s">
        <v>5</v>
      </c>
      <c r="C1994" s="4" t="s">
        <v>10</v>
      </c>
    </row>
    <row r="1995" spans="1:8">
      <c r="A1995" t="n">
        <v>15666</v>
      </c>
      <c r="B1995" s="25" t="n">
        <v>16</v>
      </c>
      <c r="C1995" s="7" t="n">
        <v>1300</v>
      </c>
    </row>
    <row r="1996" spans="1:8">
      <c r="A1996" t="s">
        <v>4</v>
      </c>
      <c r="B1996" s="4" t="s">
        <v>5</v>
      </c>
      <c r="C1996" s="4" t="s">
        <v>13</v>
      </c>
      <c r="D1996" s="43" t="s">
        <v>70</v>
      </c>
      <c r="E1996" s="4" t="s">
        <v>5</v>
      </c>
      <c r="F1996" s="4" t="s">
        <v>13</v>
      </c>
      <c r="G1996" s="4" t="s">
        <v>10</v>
      </c>
      <c r="H1996" s="43" t="s">
        <v>71</v>
      </c>
      <c r="I1996" s="4" t="s">
        <v>13</v>
      </c>
      <c r="J1996" s="4" t="s">
        <v>24</v>
      </c>
    </row>
    <row r="1997" spans="1:8">
      <c r="A1997" t="n">
        <v>15669</v>
      </c>
      <c r="B1997" s="11" t="n">
        <v>5</v>
      </c>
      <c r="C1997" s="7" t="n">
        <v>28</v>
      </c>
      <c r="D1997" s="43" t="s">
        <v>3</v>
      </c>
      <c r="E1997" s="29" t="n">
        <v>64</v>
      </c>
      <c r="F1997" s="7" t="n">
        <v>5</v>
      </c>
      <c r="G1997" s="7" t="n">
        <v>16</v>
      </c>
      <c r="H1997" s="43" t="s">
        <v>3</v>
      </c>
      <c r="I1997" s="7" t="n">
        <v>1</v>
      </c>
      <c r="J1997" s="12" t="n">
        <f t="normal" ca="1">A2009</f>
        <v>0</v>
      </c>
    </row>
    <row r="1998" spans="1:8">
      <c r="A1998" t="s">
        <v>4</v>
      </c>
      <c r="B1998" s="4" t="s">
        <v>5</v>
      </c>
      <c r="C1998" s="4" t="s">
        <v>13</v>
      </c>
      <c r="D1998" s="4" t="s">
        <v>10</v>
      </c>
      <c r="E1998" s="4" t="s">
        <v>6</v>
      </c>
    </row>
    <row r="1999" spans="1:8">
      <c r="A1999" t="n">
        <v>15680</v>
      </c>
      <c r="B1999" s="39" t="n">
        <v>51</v>
      </c>
      <c r="C1999" s="7" t="n">
        <v>4</v>
      </c>
      <c r="D1999" s="7" t="n">
        <v>16</v>
      </c>
      <c r="E1999" s="7" t="s">
        <v>63</v>
      </c>
    </row>
    <row r="2000" spans="1:8">
      <c r="A2000" t="s">
        <v>4</v>
      </c>
      <c r="B2000" s="4" t="s">
        <v>5</v>
      </c>
      <c r="C2000" s="4" t="s">
        <v>10</v>
      </c>
    </row>
    <row r="2001" spans="1:10">
      <c r="A2001" t="n">
        <v>15693</v>
      </c>
      <c r="B2001" s="25" t="n">
        <v>16</v>
      </c>
      <c r="C2001" s="7" t="n">
        <v>0</v>
      </c>
    </row>
    <row r="2002" spans="1:10">
      <c r="A2002" t="s">
        <v>4</v>
      </c>
      <c r="B2002" s="4" t="s">
        <v>5</v>
      </c>
      <c r="C2002" s="4" t="s">
        <v>10</v>
      </c>
      <c r="D2002" s="4" t="s">
        <v>13</v>
      </c>
      <c r="E2002" s="4" t="s">
        <v>9</v>
      </c>
      <c r="F2002" s="4" t="s">
        <v>52</v>
      </c>
      <c r="G2002" s="4" t="s">
        <v>13</v>
      </c>
      <c r="H2002" s="4" t="s">
        <v>13</v>
      </c>
    </row>
    <row r="2003" spans="1:10">
      <c r="A2003" t="n">
        <v>15696</v>
      </c>
      <c r="B2003" s="40" t="n">
        <v>26</v>
      </c>
      <c r="C2003" s="7" t="n">
        <v>16</v>
      </c>
      <c r="D2003" s="7" t="n">
        <v>17</v>
      </c>
      <c r="E2003" s="7" t="n">
        <v>14368</v>
      </c>
      <c r="F2003" s="7" t="s">
        <v>173</v>
      </c>
      <c r="G2003" s="7" t="n">
        <v>2</v>
      </c>
      <c r="H2003" s="7" t="n">
        <v>0</v>
      </c>
    </row>
    <row r="2004" spans="1:10">
      <c r="A2004" t="s">
        <v>4</v>
      </c>
      <c r="B2004" s="4" t="s">
        <v>5</v>
      </c>
    </row>
    <row r="2005" spans="1:10">
      <c r="A2005" t="n">
        <v>15744</v>
      </c>
      <c r="B2005" s="33" t="n">
        <v>28</v>
      </c>
    </row>
    <row r="2006" spans="1:10">
      <c r="A2006" t="s">
        <v>4</v>
      </c>
      <c r="B2006" s="4" t="s">
        <v>5</v>
      </c>
      <c r="C2006" s="4" t="s">
        <v>24</v>
      </c>
    </row>
    <row r="2007" spans="1:10">
      <c r="A2007" t="n">
        <v>15745</v>
      </c>
      <c r="B2007" s="17" t="n">
        <v>3</v>
      </c>
      <c r="C2007" s="12" t="n">
        <f t="normal" ca="1">A2031</f>
        <v>0</v>
      </c>
    </row>
    <row r="2008" spans="1:10">
      <c r="A2008" t="s">
        <v>4</v>
      </c>
      <c r="B2008" s="4" t="s">
        <v>5</v>
      </c>
      <c r="C2008" s="4" t="s">
        <v>13</v>
      </c>
      <c r="D2008" s="43" t="s">
        <v>70</v>
      </c>
      <c r="E2008" s="4" t="s">
        <v>5</v>
      </c>
      <c r="F2008" s="4" t="s">
        <v>13</v>
      </c>
      <c r="G2008" s="4" t="s">
        <v>10</v>
      </c>
      <c r="H2008" s="43" t="s">
        <v>71</v>
      </c>
      <c r="I2008" s="4" t="s">
        <v>13</v>
      </c>
      <c r="J2008" s="4" t="s">
        <v>24</v>
      </c>
    </row>
    <row r="2009" spans="1:10">
      <c r="A2009" t="n">
        <v>15750</v>
      </c>
      <c r="B2009" s="11" t="n">
        <v>5</v>
      </c>
      <c r="C2009" s="7" t="n">
        <v>28</v>
      </c>
      <c r="D2009" s="43" t="s">
        <v>3</v>
      </c>
      <c r="E2009" s="29" t="n">
        <v>64</v>
      </c>
      <c r="F2009" s="7" t="n">
        <v>5</v>
      </c>
      <c r="G2009" s="7" t="n">
        <v>15</v>
      </c>
      <c r="H2009" s="43" t="s">
        <v>3</v>
      </c>
      <c r="I2009" s="7" t="n">
        <v>1</v>
      </c>
      <c r="J2009" s="12" t="n">
        <f t="normal" ca="1">A2021</f>
        <v>0</v>
      </c>
    </row>
    <row r="2010" spans="1:10">
      <c r="A2010" t="s">
        <v>4</v>
      </c>
      <c r="B2010" s="4" t="s">
        <v>5</v>
      </c>
      <c r="C2010" s="4" t="s">
        <v>13</v>
      </c>
      <c r="D2010" s="4" t="s">
        <v>10</v>
      </c>
      <c r="E2010" s="4" t="s">
        <v>6</v>
      </c>
    </row>
    <row r="2011" spans="1:10">
      <c r="A2011" t="n">
        <v>15761</v>
      </c>
      <c r="B2011" s="39" t="n">
        <v>51</v>
      </c>
      <c r="C2011" s="7" t="n">
        <v>4</v>
      </c>
      <c r="D2011" s="7" t="n">
        <v>15</v>
      </c>
      <c r="E2011" s="7" t="s">
        <v>63</v>
      </c>
    </row>
    <row r="2012" spans="1:10">
      <c r="A2012" t="s">
        <v>4</v>
      </c>
      <c r="B2012" s="4" t="s">
        <v>5</v>
      </c>
      <c r="C2012" s="4" t="s">
        <v>10</v>
      </c>
    </row>
    <row r="2013" spans="1:10">
      <c r="A2013" t="n">
        <v>15774</v>
      </c>
      <c r="B2013" s="25" t="n">
        <v>16</v>
      </c>
      <c r="C2013" s="7" t="n">
        <v>0</v>
      </c>
    </row>
    <row r="2014" spans="1:10">
      <c r="A2014" t="s">
        <v>4</v>
      </c>
      <c r="B2014" s="4" t="s">
        <v>5</v>
      </c>
      <c r="C2014" s="4" t="s">
        <v>10</v>
      </c>
      <c r="D2014" s="4" t="s">
        <v>13</v>
      </c>
      <c r="E2014" s="4" t="s">
        <v>9</v>
      </c>
      <c r="F2014" s="4" t="s">
        <v>52</v>
      </c>
      <c r="G2014" s="4" t="s">
        <v>13</v>
      </c>
      <c r="H2014" s="4" t="s">
        <v>13</v>
      </c>
    </row>
    <row r="2015" spans="1:10">
      <c r="A2015" t="n">
        <v>15777</v>
      </c>
      <c r="B2015" s="40" t="n">
        <v>26</v>
      </c>
      <c r="C2015" s="7" t="n">
        <v>15</v>
      </c>
      <c r="D2015" s="7" t="n">
        <v>17</v>
      </c>
      <c r="E2015" s="7" t="n">
        <v>15334</v>
      </c>
      <c r="F2015" s="7" t="s">
        <v>174</v>
      </c>
      <c r="G2015" s="7" t="n">
        <v>2</v>
      </c>
      <c r="H2015" s="7" t="n">
        <v>0</v>
      </c>
    </row>
    <row r="2016" spans="1:10">
      <c r="A2016" t="s">
        <v>4</v>
      </c>
      <c r="B2016" s="4" t="s">
        <v>5</v>
      </c>
    </row>
    <row r="2017" spans="1:10">
      <c r="A2017" t="n">
        <v>15833</v>
      </c>
      <c r="B2017" s="33" t="n">
        <v>28</v>
      </c>
    </row>
    <row r="2018" spans="1:10">
      <c r="A2018" t="s">
        <v>4</v>
      </c>
      <c r="B2018" s="4" t="s">
        <v>5</v>
      </c>
      <c r="C2018" s="4" t="s">
        <v>24</v>
      </c>
    </row>
    <row r="2019" spans="1:10">
      <c r="A2019" t="n">
        <v>15834</v>
      </c>
      <c r="B2019" s="17" t="n">
        <v>3</v>
      </c>
      <c r="C2019" s="12" t="n">
        <f t="normal" ca="1">A2031</f>
        <v>0</v>
      </c>
    </row>
    <row r="2020" spans="1:10">
      <c r="A2020" t="s">
        <v>4</v>
      </c>
      <c r="B2020" s="4" t="s">
        <v>5</v>
      </c>
      <c r="C2020" s="4" t="s">
        <v>13</v>
      </c>
      <c r="D2020" s="43" t="s">
        <v>70</v>
      </c>
      <c r="E2020" s="4" t="s">
        <v>5</v>
      </c>
      <c r="F2020" s="4" t="s">
        <v>13</v>
      </c>
      <c r="G2020" s="4" t="s">
        <v>10</v>
      </c>
      <c r="H2020" s="43" t="s">
        <v>71</v>
      </c>
      <c r="I2020" s="4" t="s">
        <v>13</v>
      </c>
      <c r="J2020" s="4" t="s">
        <v>24</v>
      </c>
    </row>
    <row r="2021" spans="1:10">
      <c r="A2021" t="n">
        <v>15839</v>
      </c>
      <c r="B2021" s="11" t="n">
        <v>5</v>
      </c>
      <c r="C2021" s="7" t="n">
        <v>28</v>
      </c>
      <c r="D2021" s="43" t="s">
        <v>3</v>
      </c>
      <c r="E2021" s="29" t="n">
        <v>64</v>
      </c>
      <c r="F2021" s="7" t="n">
        <v>5</v>
      </c>
      <c r="G2021" s="7" t="n">
        <v>14</v>
      </c>
      <c r="H2021" s="43" t="s">
        <v>3</v>
      </c>
      <c r="I2021" s="7" t="n">
        <v>1</v>
      </c>
      <c r="J2021" s="12" t="n">
        <f t="normal" ca="1">A2031</f>
        <v>0</v>
      </c>
    </row>
    <row r="2022" spans="1:10">
      <c r="A2022" t="s">
        <v>4</v>
      </c>
      <c r="B2022" s="4" t="s">
        <v>5</v>
      </c>
      <c r="C2022" s="4" t="s">
        <v>13</v>
      </c>
      <c r="D2022" s="4" t="s">
        <v>10</v>
      </c>
      <c r="E2022" s="4" t="s">
        <v>6</v>
      </c>
    </row>
    <row r="2023" spans="1:10">
      <c r="A2023" t="n">
        <v>15850</v>
      </c>
      <c r="B2023" s="39" t="n">
        <v>51</v>
      </c>
      <c r="C2023" s="7" t="n">
        <v>4</v>
      </c>
      <c r="D2023" s="7" t="n">
        <v>14</v>
      </c>
      <c r="E2023" s="7" t="s">
        <v>63</v>
      </c>
    </row>
    <row r="2024" spans="1:10">
      <c r="A2024" t="s">
        <v>4</v>
      </c>
      <c r="B2024" s="4" t="s">
        <v>5</v>
      </c>
      <c r="C2024" s="4" t="s">
        <v>10</v>
      </c>
    </row>
    <row r="2025" spans="1:10">
      <c r="A2025" t="n">
        <v>15863</v>
      </c>
      <c r="B2025" s="25" t="n">
        <v>16</v>
      </c>
      <c r="C2025" s="7" t="n">
        <v>0</v>
      </c>
    </row>
    <row r="2026" spans="1:10">
      <c r="A2026" t="s">
        <v>4</v>
      </c>
      <c r="B2026" s="4" t="s">
        <v>5</v>
      </c>
      <c r="C2026" s="4" t="s">
        <v>10</v>
      </c>
      <c r="D2026" s="4" t="s">
        <v>13</v>
      </c>
      <c r="E2026" s="4" t="s">
        <v>9</v>
      </c>
      <c r="F2026" s="4" t="s">
        <v>52</v>
      </c>
      <c r="G2026" s="4" t="s">
        <v>13</v>
      </c>
      <c r="H2026" s="4" t="s">
        <v>13</v>
      </c>
    </row>
    <row r="2027" spans="1:10">
      <c r="A2027" t="n">
        <v>15866</v>
      </c>
      <c r="B2027" s="40" t="n">
        <v>26</v>
      </c>
      <c r="C2027" s="7" t="n">
        <v>14</v>
      </c>
      <c r="D2027" s="7" t="n">
        <v>17</v>
      </c>
      <c r="E2027" s="7" t="n">
        <v>13317</v>
      </c>
      <c r="F2027" s="7" t="s">
        <v>175</v>
      </c>
      <c r="G2027" s="7" t="n">
        <v>2</v>
      </c>
      <c r="H2027" s="7" t="n">
        <v>0</v>
      </c>
    </row>
    <row r="2028" spans="1:10">
      <c r="A2028" t="s">
        <v>4</v>
      </c>
      <c r="B2028" s="4" t="s">
        <v>5</v>
      </c>
    </row>
    <row r="2029" spans="1:10">
      <c r="A2029" t="n">
        <v>15894</v>
      </c>
      <c r="B2029" s="33" t="n">
        <v>28</v>
      </c>
    </row>
    <row r="2030" spans="1:10">
      <c r="A2030" t="s">
        <v>4</v>
      </c>
      <c r="B2030" s="4" t="s">
        <v>5</v>
      </c>
      <c r="C2030" s="4" t="s">
        <v>10</v>
      </c>
      <c r="D2030" s="4" t="s">
        <v>13</v>
      </c>
    </row>
    <row r="2031" spans="1:10">
      <c r="A2031" t="n">
        <v>15895</v>
      </c>
      <c r="B2031" s="41" t="n">
        <v>89</v>
      </c>
      <c r="C2031" s="7" t="n">
        <v>65533</v>
      </c>
      <c r="D2031" s="7" t="n">
        <v>1</v>
      </c>
    </row>
    <row r="2032" spans="1:10">
      <c r="A2032" t="s">
        <v>4</v>
      </c>
      <c r="B2032" s="4" t="s">
        <v>5</v>
      </c>
      <c r="C2032" s="4" t="s">
        <v>10</v>
      </c>
      <c r="D2032" s="4" t="s">
        <v>13</v>
      </c>
      <c r="E2032" s="4" t="s">
        <v>6</v>
      </c>
      <c r="F2032" s="4" t="s">
        <v>23</v>
      </c>
      <c r="G2032" s="4" t="s">
        <v>23</v>
      </c>
      <c r="H2032" s="4" t="s">
        <v>23</v>
      </c>
    </row>
    <row r="2033" spans="1:10">
      <c r="A2033" t="n">
        <v>15899</v>
      </c>
      <c r="B2033" s="52" t="n">
        <v>48</v>
      </c>
      <c r="C2033" s="7" t="n">
        <v>61488</v>
      </c>
      <c r="D2033" s="7" t="n">
        <v>0</v>
      </c>
      <c r="E2033" s="7" t="s">
        <v>102</v>
      </c>
      <c r="F2033" s="7" t="n">
        <v>-1</v>
      </c>
      <c r="G2033" s="7" t="n">
        <v>1</v>
      </c>
      <c r="H2033" s="7" t="n">
        <v>0</v>
      </c>
    </row>
    <row r="2034" spans="1:10">
      <c r="A2034" t="s">
        <v>4</v>
      </c>
      <c r="B2034" s="4" t="s">
        <v>5</v>
      </c>
      <c r="C2034" s="4" t="s">
        <v>10</v>
      </c>
    </row>
    <row r="2035" spans="1:10">
      <c r="A2035" t="n">
        <v>15925</v>
      </c>
      <c r="B2035" s="25" t="n">
        <v>16</v>
      </c>
      <c r="C2035" s="7" t="n">
        <v>100</v>
      </c>
    </row>
    <row r="2036" spans="1:10">
      <c r="A2036" t="s">
        <v>4</v>
      </c>
      <c r="B2036" s="4" t="s">
        <v>5</v>
      </c>
      <c r="C2036" s="4" t="s">
        <v>10</v>
      </c>
      <c r="D2036" s="4" t="s">
        <v>13</v>
      </c>
      <c r="E2036" s="4" t="s">
        <v>6</v>
      </c>
      <c r="F2036" s="4" t="s">
        <v>23</v>
      </c>
      <c r="G2036" s="4" t="s">
        <v>23</v>
      </c>
      <c r="H2036" s="4" t="s">
        <v>23</v>
      </c>
    </row>
    <row r="2037" spans="1:10">
      <c r="A2037" t="n">
        <v>15928</v>
      </c>
      <c r="B2037" s="52" t="n">
        <v>48</v>
      </c>
      <c r="C2037" s="7" t="n">
        <v>0</v>
      </c>
      <c r="D2037" s="7" t="n">
        <v>0</v>
      </c>
      <c r="E2037" s="7" t="s">
        <v>102</v>
      </c>
      <c r="F2037" s="7" t="n">
        <v>-1</v>
      </c>
      <c r="G2037" s="7" t="n">
        <v>1</v>
      </c>
      <c r="H2037" s="7" t="n">
        <v>0</v>
      </c>
    </row>
    <row r="2038" spans="1:10">
      <c r="A2038" t="s">
        <v>4</v>
      </c>
      <c r="B2038" s="4" t="s">
        <v>5</v>
      </c>
      <c r="C2038" s="4" t="s">
        <v>10</v>
      </c>
    </row>
    <row r="2039" spans="1:10">
      <c r="A2039" t="n">
        <v>15954</v>
      </c>
      <c r="B2039" s="25" t="n">
        <v>16</v>
      </c>
      <c r="C2039" s="7" t="n">
        <v>100</v>
      </c>
    </row>
    <row r="2040" spans="1:10">
      <c r="A2040" t="s">
        <v>4</v>
      </c>
      <c r="B2040" s="4" t="s">
        <v>5</v>
      </c>
      <c r="C2040" s="4" t="s">
        <v>10</v>
      </c>
      <c r="D2040" s="4" t="s">
        <v>13</v>
      </c>
      <c r="E2040" s="4" t="s">
        <v>6</v>
      </c>
      <c r="F2040" s="4" t="s">
        <v>23</v>
      </c>
      <c r="G2040" s="4" t="s">
        <v>23</v>
      </c>
      <c r="H2040" s="4" t="s">
        <v>23</v>
      </c>
    </row>
    <row r="2041" spans="1:10">
      <c r="A2041" t="n">
        <v>15957</v>
      </c>
      <c r="B2041" s="52" t="n">
        <v>48</v>
      </c>
      <c r="C2041" s="7" t="n">
        <v>61489</v>
      </c>
      <c r="D2041" s="7" t="n">
        <v>0</v>
      </c>
      <c r="E2041" s="7" t="s">
        <v>102</v>
      </c>
      <c r="F2041" s="7" t="n">
        <v>-1</v>
      </c>
      <c r="G2041" s="7" t="n">
        <v>1</v>
      </c>
      <c r="H2041" s="7" t="n">
        <v>0</v>
      </c>
    </row>
    <row r="2042" spans="1:10">
      <c r="A2042" t="s">
        <v>4</v>
      </c>
      <c r="B2042" s="4" t="s">
        <v>5</v>
      </c>
      <c r="C2042" s="4" t="s">
        <v>10</v>
      </c>
    </row>
    <row r="2043" spans="1:10">
      <c r="A2043" t="n">
        <v>15983</v>
      </c>
      <c r="B2043" s="25" t="n">
        <v>16</v>
      </c>
      <c r="C2043" s="7" t="n">
        <v>100</v>
      </c>
    </row>
    <row r="2044" spans="1:10">
      <c r="A2044" t="s">
        <v>4</v>
      </c>
      <c r="B2044" s="4" t="s">
        <v>5</v>
      </c>
      <c r="C2044" s="4" t="s">
        <v>10</v>
      </c>
      <c r="D2044" s="4" t="s">
        <v>13</v>
      </c>
      <c r="E2044" s="4" t="s">
        <v>6</v>
      </c>
      <c r="F2044" s="4" t="s">
        <v>23</v>
      </c>
      <c r="G2044" s="4" t="s">
        <v>23</v>
      </c>
      <c r="H2044" s="4" t="s">
        <v>23</v>
      </c>
    </row>
    <row r="2045" spans="1:10">
      <c r="A2045" t="n">
        <v>15986</v>
      </c>
      <c r="B2045" s="52" t="n">
        <v>48</v>
      </c>
      <c r="C2045" s="7" t="n">
        <v>61490</v>
      </c>
      <c r="D2045" s="7" t="n">
        <v>0</v>
      </c>
      <c r="E2045" s="7" t="s">
        <v>102</v>
      </c>
      <c r="F2045" s="7" t="n">
        <v>-1</v>
      </c>
      <c r="G2045" s="7" t="n">
        <v>1</v>
      </c>
      <c r="H2045" s="7" t="n">
        <v>0</v>
      </c>
    </row>
    <row r="2046" spans="1:10">
      <c r="A2046" t="s">
        <v>4</v>
      </c>
      <c r="B2046" s="4" t="s">
        <v>5</v>
      </c>
      <c r="C2046" s="4" t="s">
        <v>10</v>
      </c>
    </row>
    <row r="2047" spans="1:10">
      <c r="A2047" t="n">
        <v>16012</v>
      </c>
      <c r="B2047" s="25" t="n">
        <v>16</v>
      </c>
      <c r="C2047" s="7" t="n">
        <v>1500</v>
      </c>
    </row>
    <row r="2048" spans="1:10">
      <c r="A2048" t="s">
        <v>4</v>
      </c>
      <c r="B2048" s="4" t="s">
        <v>5</v>
      </c>
      <c r="C2048" s="4" t="s">
        <v>10</v>
      </c>
      <c r="D2048" s="4" t="s">
        <v>9</v>
      </c>
    </row>
    <row r="2049" spans="1:8">
      <c r="A2049" t="n">
        <v>16015</v>
      </c>
      <c r="B2049" s="49" t="n">
        <v>43</v>
      </c>
      <c r="C2049" s="7" t="n">
        <v>0</v>
      </c>
      <c r="D2049" s="7" t="n">
        <v>16</v>
      </c>
    </row>
    <row r="2050" spans="1:8">
      <c r="A2050" t="s">
        <v>4</v>
      </c>
      <c r="B2050" s="4" t="s">
        <v>5</v>
      </c>
      <c r="C2050" s="4" t="s">
        <v>10</v>
      </c>
      <c r="D2050" s="4" t="s">
        <v>9</v>
      </c>
    </row>
    <row r="2051" spans="1:8">
      <c r="A2051" t="n">
        <v>16022</v>
      </c>
      <c r="B2051" s="49" t="n">
        <v>43</v>
      </c>
      <c r="C2051" s="7" t="n">
        <v>61489</v>
      </c>
      <c r="D2051" s="7" t="n">
        <v>16</v>
      </c>
    </row>
    <row r="2052" spans="1:8">
      <c r="A2052" t="s">
        <v>4</v>
      </c>
      <c r="B2052" s="4" t="s">
        <v>5</v>
      </c>
      <c r="C2052" s="4" t="s">
        <v>10</v>
      </c>
      <c r="D2052" s="4" t="s">
        <v>9</v>
      </c>
    </row>
    <row r="2053" spans="1:8">
      <c r="A2053" t="n">
        <v>16029</v>
      </c>
      <c r="B2053" s="49" t="n">
        <v>43</v>
      </c>
      <c r="C2053" s="7" t="n">
        <v>61490</v>
      </c>
      <c r="D2053" s="7" t="n">
        <v>16</v>
      </c>
    </row>
    <row r="2054" spans="1:8">
      <c r="A2054" t="s">
        <v>4</v>
      </c>
      <c r="B2054" s="4" t="s">
        <v>5</v>
      </c>
      <c r="C2054" s="4" t="s">
        <v>10</v>
      </c>
      <c r="D2054" s="4" t="s">
        <v>9</v>
      </c>
    </row>
    <row r="2055" spans="1:8">
      <c r="A2055" t="n">
        <v>16036</v>
      </c>
      <c r="B2055" s="49" t="n">
        <v>43</v>
      </c>
      <c r="C2055" s="7" t="n">
        <v>61488</v>
      </c>
      <c r="D2055" s="7" t="n">
        <v>16</v>
      </c>
    </row>
    <row r="2056" spans="1:8">
      <c r="A2056" t="s">
        <v>4</v>
      </c>
      <c r="B2056" s="4" t="s">
        <v>5</v>
      </c>
      <c r="C2056" s="4" t="s">
        <v>13</v>
      </c>
      <c r="D2056" s="4" t="s">
        <v>13</v>
      </c>
    </row>
    <row r="2057" spans="1:8">
      <c r="A2057" t="n">
        <v>16043</v>
      </c>
      <c r="B2057" s="13" t="n">
        <v>49</v>
      </c>
      <c r="C2057" s="7" t="n">
        <v>2</v>
      </c>
      <c r="D2057" s="7" t="n">
        <v>0</v>
      </c>
    </row>
    <row r="2058" spans="1:8">
      <c r="A2058" t="s">
        <v>4</v>
      </c>
      <c r="B2058" s="4" t="s">
        <v>5</v>
      </c>
      <c r="C2058" s="4" t="s">
        <v>13</v>
      </c>
      <c r="D2058" s="4" t="s">
        <v>10</v>
      </c>
      <c r="E2058" s="4" t="s">
        <v>9</v>
      </c>
      <c r="F2058" s="4" t="s">
        <v>10</v>
      </c>
      <c r="G2058" s="4" t="s">
        <v>9</v>
      </c>
      <c r="H2058" s="4" t="s">
        <v>13</v>
      </c>
    </row>
    <row r="2059" spans="1:8">
      <c r="A2059" t="n">
        <v>16046</v>
      </c>
      <c r="B2059" s="13" t="n">
        <v>49</v>
      </c>
      <c r="C2059" s="7" t="n">
        <v>0</v>
      </c>
      <c r="D2059" s="7" t="n">
        <v>435</v>
      </c>
      <c r="E2059" s="7" t="n">
        <v>1065353216</v>
      </c>
      <c r="F2059" s="7" t="n">
        <v>0</v>
      </c>
      <c r="G2059" s="7" t="n">
        <v>0</v>
      </c>
      <c r="H2059" s="7" t="n">
        <v>0</v>
      </c>
    </row>
    <row r="2060" spans="1:8">
      <c r="A2060" t="s">
        <v>4</v>
      </c>
      <c r="B2060" s="4" t="s">
        <v>5</v>
      </c>
      <c r="C2060" s="4" t="s">
        <v>13</v>
      </c>
      <c r="D2060" s="4" t="s">
        <v>10</v>
      </c>
      <c r="E2060" s="4" t="s">
        <v>23</v>
      </c>
    </row>
    <row r="2061" spans="1:8">
      <c r="A2061" t="n">
        <v>16061</v>
      </c>
      <c r="B2061" s="28" t="n">
        <v>58</v>
      </c>
      <c r="C2061" s="7" t="n">
        <v>101</v>
      </c>
      <c r="D2061" s="7" t="n">
        <v>500</v>
      </c>
      <c r="E2061" s="7" t="n">
        <v>1</v>
      </c>
    </row>
    <row r="2062" spans="1:8">
      <c r="A2062" t="s">
        <v>4</v>
      </c>
      <c r="B2062" s="4" t="s">
        <v>5</v>
      </c>
      <c r="C2062" s="4" t="s">
        <v>13</v>
      </c>
      <c r="D2062" s="4" t="s">
        <v>10</v>
      </c>
    </row>
    <row r="2063" spans="1:8">
      <c r="A2063" t="n">
        <v>16069</v>
      </c>
      <c r="B2063" s="28" t="n">
        <v>58</v>
      </c>
      <c r="C2063" s="7" t="n">
        <v>254</v>
      </c>
      <c r="D2063" s="7" t="n">
        <v>0</v>
      </c>
    </row>
    <row r="2064" spans="1:8">
      <c r="A2064" t="s">
        <v>4</v>
      </c>
      <c r="B2064" s="4" t="s">
        <v>5</v>
      </c>
      <c r="C2064" s="4" t="s">
        <v>13</v>
      </c>
    </row>
    <row r="2065" spans="1:8">
      <c r="A2065" t="n">
        <v>16073</v>
      </c>
      <c r="B2065" s="55" t="n">
        <v>45</v>
      </c>
      <c r="C2065" s="7" t="n">
        <v>0</v>
      </c>
    </row>
    <row r="2066" spans="1:8">
      <c r="A2066" t="s">
        <v>4</v>
      </c>
      <c r="B2066" s="4" t="s">
        <v>5</v>
      </c>
      <c r="C2066" s="4" t="s">
        <v>13</v>
      </c>
      <c r="D2066" s="4" t="s">
        <v>13</v>
      </c>
      <c r="E2066" s="4" t="s">
        <v>23</v>
      </c>
      <c r="F2066" s="4" t="s">
        <v>23</v>
      </c>
      <c r="G2066" s="4" t="s">
        <v>23</v>
      </c>
      <c r="H2066" s="4" t="s">
        <v>10</v>
      </c>
    </row>
    <row r="2067" spans="1:8">
      <c r="A2067" t="n">
        <v>16075</v>
      </c>
      <c r="B2067" s="55" t="n">
        <v>45</v>
      </c>
      <c r="C2067" s="7" t="n">
        <v>2</v>
      </c>
      <c r="D2067" s="7" t="n">
        <v>3</v>
      </c>
      <c r="E2067" s="7" t="n">
        <v>-0.150000005960464</v>
      </c>
      <c r="F2067" s="7" t="n">
        <v>1.3400000333786</v>
      </c>
      <c r="G2067" s="7" t="n">
        <v>-11.3400001525879</v>
      </c>
      <c r="H2067" s="7" t="n">
        <v>0</v>
      </c>
    </row>
    <row r="2068" spans="1:8">
      <c r="A2068" t="s">
        <v>4</v>
      </c>
      <c r="B2068" s="4" t="s">
        <v>5</v>
      </c>
      <c r="C2068" s="4" t="s">
        <v>13</v>
      </c>
      <c r="D2068" s="4" t="s">
        <v>13</v>
      </c>
      <c r="E2068" s="4" t="s">
        <v>23</v>
      </c>
      <c r="F2068" s="4" t="s">
        <v>23</v>
      </c>
      <c r="G2068" s="4" t="s">
        <v>23</v>
      </c>
      <c r="H2068" s="4" t="s">
        <v>10</v>
      </c>
      <c r="I2068" s="4" t="s">
        <v>13</v>
      </c>
    </row>
    <row r="2069" spans="1:8">
      <c r="A2069" t="n">
        <v>16092</v>
      </c>
      <c r="B2069" s="55" t="n">
        <v>45</v>
      </c>
      <c r="C2069" s="7" t="n">
        <v>4</v>
      </c>
      <c r="D2069" s="7" t="n">
        <v>3</v>
      </c>
      <c r="E2069" s="7" t="n">
        <v>7.76000022888184</v>
      </c>
      <c r="F2069" s="7" t="n">
        <v>358.920013427734</v>
      </c>
      <c r="G2069" s="7" t="n">
        <v>354</v>
      </c>
      <c r="H2069" s="7" t="n">
        <v>0</v>
      </c>
      <c r="I2069" s="7" t="n">
        <v>1</v>
      </c>
    </row>
    <row r="2070" spans="1:8">
      <c r="A2070" t="s">
        <v>4</v>
      </c>
      <c r="B2070" s="4" t="s">
        <v>5</v>
      </c>
      <c r="C2070" s="4" t="s">
        <v>13</v>
      </c>
      <c r="D2070" s="4" t="s">
        <v>13</v>
      </c>
      <c r="E2070" s="4" t="s">
        <v>23</v>
      </c>
      <c r="F2070" s="4" t="s">
        <v>10</v>
      </c>
    </row>
    <row r="2071" spans="1:8">
      <c r="A2071" t="n">
        <v>16110</v>
      </c>
      <c r="B2071" s="55" t="n">
        <v>45</v>
      </c>
      <c r="C2071" s="7" t="n">
        <v>5</v>
      </c>
      <c r="D2071" s="7" t="n">
        <v>3</v>
      </c>
      <c r="E2071" s="7" t="n">
        <v>8.19999980926514</v>
      </c>
      <c r="F2071" s="7" t="n">
        <v>0</v>
      </c>
    </row>
    <row r="2072" spans="1:8">
      <c r="A2072" t="s">
        <v>4</v>
      </c>
      <c r="B2072" s="4" t="s">
        <v>5</v>
      </c>
      <c r="C2072" s="4" t="s">
        <v>13</v>
      </c>
      <c r="D2072" s="4" t="s">
        <v>13</v>
      </c>
      <c r="E2072" s="4" t="s">
        <v>23</v>
      </c>
      <c r="F2072" s="4" t="s">
        <v>10</v>
      </c>
    </row>
    <row r="2073" spans="1:8">
      <c r="A2073" t="n">
        <v>16119</v>
      </c>
      <c r="B2073" s="55" t="n">
        <v>45</v>
      </c>
      <c r="C2073" s="7" t="n">
        <v>11</v>
      </c>
      <c r="D2073" s="7" t="n">
        <v>3</v>
      </c>
      <c r="E2073" s="7" t="n">
        <v>17.8999996185303</v>
      </c>
      <c r="F2073" s="7" t="n">
        <v>0</v>
      </c>
    </row>
    <row r="2074" spans="1:8">
      <c r="A2074" t="s">
        <v>4</v>
      </c>
      <c r="B2074" s="4" t="s">
        <v>5</v>
      </c>
      <c r="C2074" s="4" t="s">
        <v>10</v>
      </c>
      <c r="D2074" s="4" t="s">
        <v>23</v>
      </c>
      <c r="E2074" s="4" t="s">
        <v>23</v>
      </c>
      <c r="F2074" s="4" t="s">
        <v>23</v>
      </c>
      <c r="G2074" s="4" t="s">
        <v>23</v>
      </c>
    </row>
    <row r="2075" spans="1:8">
      <c r="A2075" t="n">
        <v>16128</v>
      </c>
      <c r="B2075" s="50" t="n">
        <v>46</v>
      </c>
      <c r="C2075" s="7" t="n">
        <v>1661</v>
      </c>
      <c r="D2075" s="7" t="n">
        <v>0</v>
      </c>
      <c r="E2075" s="7" t="n">
        <v>0.25</v>
      </c>
      <c r="F2075" s="7" t="n">
        <v>-23.6000003814697</v>
      </c>
      <c r="G2075" s="7" t="n">
        <v>0</v>
      </c>
    </row>
    <row r="2076" spans="1:8">
      <c r="A2076" t="s">
        <v>4</v>
      </c>
      <c r="B2076" s="4" t="s">
        <v>5</v>
      </c>
      <c r="C2076" s="4" t="s">
        <v>13</v>
      </c>
      <c r="D2076" s="4" t="s">
        <v>13</v>
      </c>
      <c r="E2076" s="4" t="s">
        <v>23</v>
      </c>
      <c r="F2076" s="4" t="s">
        <v>23</v>
      </c>
      <c r="G2076" s="4" t="s">
        <v>23</v>
      </c>
      <c r="H2076" s="4" t="s">
        <v>10</v>
      </c>
    </row>
    <row r="2077" spans="1:8">
      <c r="A2077" t="n">
        <v>16147</v>
      </c>
      <c r="B2077" s="55" t="n">
        <v>45</v>
      </c>
      <c r="C2077" s="7" t="n">
        <v>2</v>
      </c>
      <c r="D2077" s="7" t="n">
        <v>2</v>
      </c>
      <c r="E2077" s="7" t="n">
        <v>-0.150000005960464</v>
      </c>
      <c r="F2077" s="7" t="n">
        <v>2</v>
      </c>
      <c r="G2077" s="7" t="n">
        <v>-11.3400001525879</v>
      </c>
      <c r="H2077" s="7" t="n">
        <v>8000</v>
      </c>
    </row>
    <row r="2078" spans="1:8">
      <c r="A2078" t="s">
        <v>4</v>
      </c>
      <c r="B2078" s="4" t="s">
        <v>5</v>
      </c>
      <c r="C2078" s="4" t="s">
        <v>13</v>
      </c>
      <c r="D2078" s="4" t="s">
        <v>13</v>
      </c>
      <c r="E2078" s="4" t="s">
        <v>23</v>
      </c>
      <c r="F2078" s="4" t="s">
        <v>23</v>
      </c>
      <c r="G2078" s="4" t="s">
        <v>23</v>
      </c>
      <c r="H2078" s="4" t="s">
        <v>10</v>
      </c>
      <c r="I2078" s="4" t="s">
        <v>13</v>
      </c>
    </row>
    <row r="2079" spans="1:8">
      <c r="A2079" t="n">
        <v>16164</v>
      </c>
      <c r="B2079" s="55" t="n">
        <v>45</v>
      </c>
      <c r="C2079" s="7" t="n">
        <v>4</v>
      </c>
      <c r="D2079" s="7" t="n">
        <v>2</v>
      </c>
      <c r="E2079" s="7" t="n">
        <v>346.940002441406</v>
      </c>
      <c r="F2079" s="7" t="n">
        <v>358.920013427734</v>
      </c>
      <c r="G2079" s="7" t="n">
        <v>352</v>
      </c>
      <c r="H2079" s="7" t="n">
        <v>8000</v>
      </c>
      <c r="I2079" s="7" t="n">
        <v>1</v>
      </c>
    </row>
    <row r="2080" spans="1:8">
      <c r="A2080" t="s">
        <v>4</v>
      </c>
      <c r="B2080" s="4" t="s">
        <v>5</v>
      </c>
      <c r="C2080" s="4" t="s">
        <v>13</v>
      </c>
      <c r="D2080" s="4" t="s">
        <v>13</v>
      </c>
      <c r="E2080" s="4" t="s">
        <v>23</v>
      </c>
      <c r="F2080" s="4" t="s">
        <v>10</v>
      </c>
    </row>
    <row r="2081" spans="1:9">
      <c r="A2081" t="n">
        <v>16182</v>
      </c>
      <c r="B2081" s="55" t="n">
        <v>45</v>
      </c>
      <c r="C2081" s="7" t="n">
        <v>5</v>
      </c>
      <c r="D2081" s="7" t="n">
        <v>2</v>
      </c>
      <c r="E2081" s="7" t="n">
        <v>3.59999990463257</v>
      </c>
      <c r="F2081" s="7" t="n">
        <v>8000</v>
      </c>
    </row>
    <row r="2082" spans="1:9">
      <c r="A2082" t="s">
        <v>4</v>
      </c>
      <c r="B2082" s="4" t="s">
        <v>5</v>
      </c>
      <c r="C2082" s="4" t="s">
        <v>13</v>
      </c>
      <c r="D2082" s="4" t="s">
        <v>13</v>
      </c>
      <c r="E2082" s="4" t="s">
        <v>23</v>
      </c>
      <c r="F2082" s="4" t="s">
        <v>10</v>
      </c>
    </row>
    <row r="2083" spans="1:9">
      <c r="A2083" t="n">
        <v>16191</v>
      </c>
      <c r="B2083" s="55" t="n">
        <v>45</v>
      </c>
      <c r="C2083" s="7" t="n">
        <v>11</v>
      </c>
      <c r="D2083" s="7" t="n">
        <v>2</v>
      </c>
      <c r="E2083" s="7" t="n">
        <v>42</v>
      </c>
      <c r="F2083" s="7" t="n">
        <v>8000</v>
      </c>
    </row>
    <row r="2084" spans="1:9">
      <c r="A2084" t="s">
        <v>4</v>
      </c>
      <c r="B2084" s="4" t="s">
        <v>5</v>
      </c>
      <c r="C2084" s="4" t="s">
        <v>13</v>
      </c>
      <c r="D2084" s="4" t="s">
        <v>10</v>
      </c>
    </row>
    <row r="2085" spans="1:9">
      <c r="A2085" t="n">
        <v>16200</v>
      </c>
      <c r="B2085" s="28" t="n">
        <v>58</v>
      </c>
      <c r="C2085" s="7" t="n">
        <v>255</v>
      </c>
      <c r="D2085" s="7" t="n">
        <v>0</v>
      </c>
    </row>
    <row r="2086" spans="1:9">
      <c r="A2086" t="s">
        <v>4</v>
      </c>
      <c r="B2086" s="4" t="s">
        <v>5</v>
      </c>
      <c r="C2086" s="4" t="s">
        <v>10</v>
      </c>
      <c r="D2086" s="4" t="s">
        <v>13</v>
      </c>
      <c r="E2086" s="4" t="s">
        <v>23</v>
      </c>
      <c r="F2086" s="4" t="s">
        <v>10</v>
      </c>
    </row>
    <row r="2087" spans="1:9">
      <c r="A2087" t="n">
        <v>16204</v>
      </c>
      <c r="B2087" s="58" t="n">
        <v>59</v>
      </c>
      <c r="C2087" s="7" t="n">
        <v>3</v>
      </c>
      <c r="D2087" s="7" t="n">
        <v>1</v>
      </c>
      <c r="E2087" s="7" t="n">
        <v>0.150000005960464</v>
      </c>
      <c r="F2087" s="7" t="n">
        <v>0</v>
      </c>
    </row>
    <row r="2088" spans="1:9">
      <c r="A2088" t="s">
        <v>4</v>
      </c>
      <c r="B2088" s="4" t="s">
        <v>5</v>
      </c>
      <c r="C2088" s="4" t="s">
        <v>10</v>
      </c>
    </row>
    <row r="2089" spans="1:9">
      <c r="A2089" t="n">
        <v>16214</v>
      </c>
      <c r="B2089" s="25" t="n">
        <v>16</v>
      </c>
      <c r="C2089" s="7" t="n">
        <v>50</v>
      </c>
    </row>
    <row r="2090" spans="1:9">
      <c r="A2090" t="s">
        <v>4</v>
      </c>
      <c r="B2090" s="4" t="s">
        <v>5</v>
      </c>
      <c r="C2090" s="4" t="s">
        <v>10</v>
      </c>
      <c r="D2090" s="4" t="s">
        <v>13</v>
      </c>
      <c r="E2090" s="4" t="s">
        <v>23</v>
      </c>
      <c r="F2090" s="4" t="s">
        <v>10</v>
      </c>
    </row>
    <row r="2091" spans="1:9">
      <c r="A2091" t="n">
        <v>16217</v>
      </c>
      <c r="B2091" s="58" t="n">
        <v>59</v>
      </c>
      <c r="C2091" s="7" t="n">
        <v>5</v>
      </c>
      <c r="D2091" s="7" t="n">
        <v>1</v>
      </c>
      <c r="E2091" s="7" t="n">
        <v>0.150000005960464</v>
      </c>
      <c r="F2091" s="7" t="n">
        <v>0</v>
      </c>
    </row>
    <row r="2092" spans="1:9">
      <c r="A2092" t="s">
        <v>4</v>
      </c>
      <c r="B2092" s="4" t="s">
        <v>5</v>
      </c>
      <c r="C2092" s="4" t="s">
        <v>10</v>
      </c>
    </row>
    <row r="2093" spans="1:9">
      <c r="A2093" t="n">
        <v>16227</v>
      </c>
      <c r="B2093" s="25" t="n">
        <v>16</v>
      </c>
      <c r="C2093" s="7" t="n">
        <v>50</v>
      </c>
    </row>
    <row r="2094" spans="1:9">
      <c r="A2094" t="s">
        <v>4</v>
      </c>
      <c r="B2094" s="4" t="s">
        <v>5</v>
      </c>
      <c r="C2094" s="4" t="s">
        <v>13</v>
      </c>
      <c r="D2094" s="4" t="s">
        <v>10</v>
      </c>
      <c r="E2094" s="4" t="s">
        <v>10</v>
      </c>
      <c r="F2094" s="4" t="s">
        <v>9</v>
      </c>
    </row>
    <row r="2095" spans="1:9">
      <c r="A2095" t="n">
        <v>16230</v>
      </c>
      <c r="B2095" s="59" t="n">
        <v>84</v>
      </c>
      <c r="C2095" s="7" t="n">
        <v>0</v>
      </c>
      <c r="D2095" s="7" t="n">
        <v>2</v>
      </c>
      <c r="E2095" s="7" t="n">
        <v>100</v>
      </c>
      <c r="F2095" s="7" t="n">
        <v>1053609165</v>
      </c>
    </row>
    <row r="2096" spans="1:9">
      <c r="A2096" t="s">
        <v>4</v>
      </c>
      <c r="B2096" s="4" t="s">
        <v>5</v>
      </c>
      <c r="C2096" s="4" t="s">
        <v>13</v>
      </c>
      <c r="D2096" s="4" t="s">
        <v>23</v>
      </c>
      <c r="E2096" s="4" t="s">
        <v>23</v>
      </c>
      <c r="F2096" s="4" t="s">
        <v>23</v>
      </c>
    </row>
    <row r="2097" spans="1:6">
      <c r="A2097" t="n">
        <v>16240</v>
      </c>
      <c r="B2097" s="55" t="n">
        <v>45</v>
      </c>
      <c r="C2097" s="7" t="n">
        <v>9</v>
      </c>
      <c r="D2097" s="7" t="n">
        <v>0.0500000007450581</v>
      </c>
      <c r="E2097" s="7" t="n">
        <v>0.0500000007450581</v>
      </c>
      <c r="F2097" s="7" t="n">
        <v>10</v>
      </c>
    </row>
    <row r="2098" spans="1:6">
      <c r="A2098" t="s">
        <v>4</v>
      </c>
      <c r="B2098" s="4" t="s">
        <v>5</v>
      </c>
      <c r="C2098" s="4" t="s">
        <v>13</v>
      </c>
      <c r="D2098" s="4" t="s">
        <v>10</v>
      </c>
      <c r="E2098" s="4" t="s">
        <v>23</v>
      </c>
      <c r="F2098" s="4" t="s">
        <v>10</v>
      </c>
      <c r="G2098" s="4" t="s">
        <v>9</v>
      </c>
      <c r="H2098" s="4" t="s">
        <v>9</v>
      </c>
      <c r="I2098" s="4" t="s">
        <v>10</v>
      </c>
      <c r="J2098" s="4" t="s">
        <v>10</v>
      </c>
      <c r="K2098" s="4" t="s">
        <v>9</v>
      </c>
      <c r="L2098" s="4" t="s">
        <v>9</v>
      </c>
      <c r="M2098" s="4" t="s">
        <v>9</v>
      </c>
      <c r="N2098" s="4" t="s">
        <v>9</v>
      </c>
      <c r="O2098" s="4" t="s">
        <v>6</v>
      </c>
    </row>
    <row r="2099" spans="1:6">
      <c r="A2099" t="n">
        <v>16254</v>
      </c>
      <c r="B2099" s="10" t="n">
        <v>50</v>
      </c>
      <c r="C2099" s="7" t="n">
        <v>0</v>
      </c>
      <c r="D2099" s="7" t="n">
        <v>4039</v>
      </c>
      <c r="E2099" s="7" t="n">
        <v>1</v>
      </c>
      <c r="F2099" s="7" t="n">
        <v>0</v>
      </c>
      <c r="G2099" s="7" t="n">
        <v>0</v>
      </c>
      <c r="H2099" s="7" t="n">
        <v>-1082130432</v>
      </c>
      <c r="I2099" s="7" t="n">
        <v>0</v>
      </c>
      <c r="J2099" s="7" t="n">
        <v>65533</v>
      </c>
      <c r="K2099" s="7" t="n">
        <v>0</v>
      </c>
      <c r="L2099" s="7" t="n">
        <v>0</v>
      </c>
      <c r="M2099" s="7" t="n">
        <v>0</v>
      </c>
      <c r="N2099" s="7" t="n">
        <v>0</v>
      </c>
      <c r="O2099" s="7" t="s">
        <v>19</v>
      </c>
    </row>
    <row r="2100" spans="1:6">
      <c r="A2100" t="s">
        <v>4</v>
      </c>
      <c r="B2100" s="4" t="s">
        <v>5</v>
      </c>
      <c r="C2100" s="4" t="s">
        <v>10</v>
      </c>
      <c r="D2100" s="4" t="s">
        <v>9</v>
      </c>
      <c r="E2100" s="4" t="s">
        <v>9</v>
      </c>
      <c r="F2100" s="4" t="s">
        <v>9</v>
      </c>
      <c r="G2100" s="4" t="s">
        <v>9</v>
      </c>
      <c r="H2100" s="4" t="s">
        <v>10</v>
      </c>
      <c r="I2100" s="4" t="s">
        <v>13</v>
      </c>
    </row>
    <row r="2101" spans="1:6">
      <c r="A2101" t="n">
        <v>16293</v>
      </c>
      <c r="B2101" s="67" t="n">
        <v>66</v>
      </c>
      <c r="C2101" s="7" t="n">
        <v>1661</v>
      </c>
      <c r="D2101" s="7" t="n">
        <v>1065353216</v>
      </c>
      <c r="E2101" s="7" t="n">
        <v>1065353216</v>
      </c>
      <c r="F2101" s="7" t="n">
        <v>1065353216</v>
      </c>
      <c r="G2101" s="7" t="n">
        <v>0</v>
      </c>
      <c r="H2101" s="7" t="n">
        <v>0</v>
      </c>
      <c r="I2101" s="7" t="n">
        <v>3</v>
      </c>
    </row>
    <row r="2102" spans="1:6">
      <c r="A2102" t="s">
        <v>4</v>
      </c>
      <c r="B2102" s="4" t="s">
        <v>5</v>
      </c>
      <c r="C2102" s="4" t="s">
        <v>10</v>
      </c>
      <c r="D2102" s="4" t="s">
        <v>9</v>
      </c>
    </row>
    <row r="2103" spans="1:6">
      <c r="A2103" t="n">
        <v>16315</v>
      </c>
      <c r="B2103" s="62" t="n">
        <v>44</v>
      </c>
      <c r="C2103" s="7" t="n">
        <v>1661</v>
      </c>
      <c r="D2103" s="7" t="n">
        <v>1</v>
      </c>
    </row>
    <row r="2104" spans="1:6">
      <c r="A2104" t="s">
        <v>4</v>
      </c>
      <c r="B2104" s="4" t="s">
        <v>5</v>
      </c>
      <c r="C2104" s="4" t="s">
        <v>10</v>
      </c>
      <c r="D2104" s="4" t="s">
        <v>13</v>
      </c>
      <c r="E2104" s="4" t="s">
        <v>6</v>
      </c>
      <c r="F2104" s="4" t="s">
        <v>23</v>
      </c>
      <c r="G2104" s="4" t="s">
        <v>23</v>
      </c>
      <c r="H2104" s="4" t="s">
        <v>23</v>
      </c>
    </row>
    <row r="2105" spans="1:6">
      <c r="A2105" t="n">
        <v>16322</v>
      </c>
      <c r="B2105" s="52" t="n">
        <v>48</v>
      </c>
      <c r="C2105" s="7" t="n">
        <v>1661</v>
      </c>
      <c r="D2105" s="7" t="n">
        <v>0</v>
      </c>
      <c r="E2105" s="7" t="s">
        <v>73</v>
      </c>
      <c r="F2105" s="7" t="n">
        <v>-1</v>
      </c>
      <c r="G2105" s="7" t="n">
        <v>0.5</v>
      </c>
      <c r="H2105" s="7" t="n">
        <v>0</v>
      </c>
    </row>
    <row r="2106" spans="1:6">
      <c r="A2106" t="s">
        <v>4</v>
      </c>
      <c r="B2106" s="4" t="s">
        <v>5</v>
      </c>
      <c r="C2106" s="4" t="s">
        <v>10</v>
      </c>
    </row>
    <row r="2107" spans="1:6">
      <c r="A2107" t="n">
        <v>16346</v>
      </c>
      <c r="B2107" s="25" t="n">
        <v>16</v>
      </c>
      <c r="C2107" s="7" t="n">
        <v>2000</v>
      </c>
    </row>
    <row r="2108" spans="1:6">
      <c r="A2108" t="s">
        <v>4</v>
      </c>
      <c r="B2108" s="4" t="s">
        <v>5</v>
      </c>
      <c r="C2108" s="4" t="s">
        <v>13</v>
      </c>
      <c r="D2108" s="4" t="s">
        <v>10</v>
      </c>
      <c r="E2108" s="4" t="s">
        <v>10</v>
      </c>
      <c r="F2108" s="4" t="s">
        <v>10</v>
      </c>
      <c r="G2108" s="4" t="s">
        <v>10</v>
      </c>
      <c r="H2108" s="4" t="s">
        <v>10</v>
      </c>
      <c r="I2108" s="4" t="s">
        <v>6</v>
      </c>
      <c r="J2108" s="4" t="s">
        <v>23</v>
      </c>
      <c r="K2108" s="4" t="s">
        <v>23</v>
      </c>
      <c r="L2108" s="4" t="s">
        <v>23</v>
      </c>
      <c r="M2108" s="4" t="s">
        <v>9</v>
      </c>
      <c r="N2108" s="4" t="s">
        <v>9</v>
      </c>
      <c r="O2108" s="4" t="s">
        <v>23</v>
      </c>
      <c r="P2108" s="4" t="s">
        <v>23</v>
      </c>
      <c r="Q2108" s="4" t="s">
        <v>23</v>
      </c>
      <c r="R2108" s="4" t="s">
        <v>23</v>
      </c>
      <c r="S2108" s="4" t="s">
        <v>13</v>
      </c>
    </row>
    <row r="2109" spans="1:6">
      <c r="A2109" t="n">
        <v>16349</v>
      </c>
      <c r="B2109" s="48" t="n">
        <v>39</v>
      </c>
      <c r="C2109" s="7" t="n">
        <v>12</v>
      </c>
      <c r="D2109" s="7" t="n">
        <v>65533</v>
      </c>
      <c r="E2109" s="7" t="n">
        <v>203</v>
      </c>
      <c r="F2109" s="7" t="n">
        <v>0</v>
      </c>
      <c r="G2109" s="7" t="n">
        <v>1661</v>
      </c>
      <c r="H2109" s="7" t="n">
        <v>3</v>
      </c>
      <c r="I2109" s="7" t="s">
        <v>19</v>
      </c>
      <c r="J2109" s="7" t="n">
        <v>0</v>
      </c>
      <c r="K2109" s="7" t="n">
        <v>0</v>
      </c>
      <c r="L2109" s="7" t="n">
        <v>4.5</v>
      </c>
      <c r="M2109" s="7" t="n">
        <v>0</v>
      </c>
      <c r="N2109" s="7" t="n">
        <v>1056964608</v>
      </c>
      <c r="O2109" s="7" t="n">
        <v>0</v>
      </c>
      <c r="P2109" s="7" t="n">
        <v>1</v>
      </c>
      <c r="Q2109" s="7" t="n">
        <v>1</v>
      </c>
      <c r="R2109" s="7" t="n">
        <v>1</v>
      </c>
      <c r="S2109" s="7" t="n">
        <v>106</v>
      </c>
    </row>
    <row r="2110" spans="1:6">
      <c r="A2110" t="s">
        <v>4</v>
      </c>
      <c r="B2110" s="4" t="s">
        <v>5</v>
      </c>
      <c r="C2110" s="4" t="s">
        <v>13</v>
      </c>
      <c r="D2110" s="4" t="s">
        <v>10</v>
      </c>
      <c r="E2110" s="4" t="s">
        <v>23</v>
      </c>
      <c r="F2110" s="4" t="s">
        <v>10</v>
      </c>
      <c r="G2110" s="4" t="s">
        <v>9</v>
      </c>
      <c r="H2110" s="4" t="s">
        <v>9</v>
      </c>
      <c r="I2110" s="4" t="s">
        <v>10</v>
      </c>
      <c r="J2110" s="4" t="s">
        <v>10</v>
      </c>
      <c r="K2110" s="4" t="s">
        <v>9</v>
      </c>
      <c r="L2110" s="4" t="s">
        <v>9</v>
      </c>
      <c r="M2110" s="4" t="s">
        <v>9</v>
      </c>
      <c r="N2110" s="4" t="s">
        <v>9</v>
      </c>
      <c r="O2110" s="4" t="s">
        <v>6</v>
      </c>
    </row>
    <row r="2111" spans="1:6">
      <c r="A2111" t="n">
        <v>16399</v>
      </c>
      <c r="B2111" s="10" t="n">
        <v>50</v>
      </c>
      <c r="C2111" s="7" t="n">
        <v>0</v>
      </c>
      <c r="D2111" s="7" t="n">
        <v>2038</v>
      </c>
      <c r="E2111" s="7" t="n">
        <v>1</v>
      </c>
      <c r="F2111" s="7" t="n">
        <v>0</v>
      </c>
      <c r="G2111" s="7" t="n">
        <v>0</v>
      </c>
      <c r="H2111" s="7" t="n">
        <v>0</v>
      </c>
      <c r="I2111" s="7" t="n">
        <v>0</v>
      </c>
      <c r="J2111" s="7" t="n">
        <v>65533</v>
      </c>
      <c r="K2111" s="7" t="n">
        <v>0</v>
      </c>
      <c r="L2111" s="7" t="n">
        <v>0</v>
      </c>
      <c r="M2111" s="7" t="n">
        <v>0</v>
      </c>
      <c r="N2111" s="7" t="n">
        <v>0</v>
      </c>
      <c r="O2111" s="7" t="s">
        <v>19</v>
      </c>
    </row>
    <row r="2112" spans="1:6">
      <c r="A2112" t="s">
        <v>4</v>
      </c>
      <c r="B2112" s="4" t="s">
        <v>5</v>
      </c>
      <c r="C2112" s="4" t="s">
        <v>13</v>
      </c>
      <c r="D2112" s="4" t="s">
        <v>10</v>
      </c>
      <c r="E2112" s="4" t="s">
        <v>23</v>
      </c>
      <c r="F2112" s="4" t="s">
        <v>10</v>
      </c>
      <c r="G2112" s="4" t="s">
        <v>9</v>
      </c>
      <c r="H2112" s="4" t="s">
        <v>9</v>
      </c>
      <c r="I2112" s="4" t="s">
        <v>10</v>
      </c>
      <c r="J2112" s="4" t="s">
        <v>10</v>
      </c>
      <c r="K2112" s="4" t="s">
        <v>9</v>
      </c>
      <c r="L2112" s="4" t="s">
        <v>9</v>
      </c>
      <c r="M2112" s="4" t="s">
        <v>9</v>
      </c>
      <c r="N2112" s="4" t="s">
        <v>9</v>
      </c>
      <c r="O2112" s="4" t="s">
        <v>6</v>
      </c>
    </row>
    <row r="2113" spans="1:19">
      <c r="A2113" t="n">
        <v>16438</v>
      </c>
      <c r="B2113" s="10" t="n">
        <v>50</v>
      </c>
      <c r="C2113" s="7" t="n">
        <v>0</v>
      </c>
      <c r="D2113" s="7" t="n">
        <v>4515</v>
      </c>
      <c r="E2113" s="7" t="n">
        <v>1</v>
      </c>
      <c r="F2113" s="7" t="n">
        <v>600</v>
      </c>
      <c r="G2113" s="7" t="n">
        <v>0</v>
      </c>
      <c r="H2113" s="7" t="n">
        <v>-1073741824</v>
      </c>
      <c r="I2113" s="7" t="n">
        <v>0</v>
      </c>
      <c r="J2113" s="7" t="n">
        <v>65533</v>
      </c>
      <c r="K2113" s="7" t="n">
        <v>0</v>
      </c>
      <c r="L2113" s="7" t="n">
        <v>0</v>
      </c>
      <c r="M2113" s="7" t="n">
        <v>0</v>
      </c>
      <c r="N2113" s="7" t="n">
        <v>0</v>
      </c>
      <c r="O2113" s="7" t="s">
        <v>19</v>
      </c>
    </row>
    <row r="2114" spans="1:19">
      <c r="A2114" t="s">
        <v>4</v>
      </c>
      <c r="B2114" s="4" t="s">
        <v>5</v>
      </c>
      <c r="C2114" s="4" t="s">
        <v>10</v>
      </c>
    </row>
    <row r="2115" spans="1:19">
      <c r="A2115" t="n">
        <v>16477</v>
      </c>
      <c r="B2115" s="25" t="n">
        <v>16</v>
      </c>
      <c r="C2115" s="7" t="n">
        <v>2000</v>
      </c>
    </row>
    <row r="2116" spans="1:19">
      <c r="A2116" t="s">
        <v>4</v>
      </c>
      <c r="B2116" s="4" t="s">
        <v>5</v>
      </c>
      <c r="C2116" s="4" t="s">
        <v>10</v>
      </c>
      <c r="D2116" s="4" t="s">
        <v>9</v>
      </c>
      <c r="E2116" s="4" t="s">
        <v>9</v>
      </c>
      <c r="F2116" s="4" t="s">
        <v>9</v>
      </c>
      <c r="G2116" s="4" t="s">
        <v>9</v>
      </c>
      <c r="H2116" s="4" t="s">
        <v>10</v>
      </c>
      <c r="I2116" s="4" t="s">
        <v>13</v>
      </c>
    </row>
    <row r="2117" spans="1:19">
      <c r="A2117" t="n">
        <v>16480</v>
      </c>
      <c r="B2117" s="67" t="n">
        <v>66</v>
      </c>
      <c r="C2117" s="7" t="n">
        <v>1661</v>
      </c>
      <c r="D2117" s="7" t="n">
        <v>1065353216</v>
      </c>
      <c r="E2117" s="7" t="n">
        <v>1065353216</v>
      </c>
      <c r="F2117" s="7" t="n">
        <v>1065353216</v>
      </c>
      <c r="G2117" s="7" t="n">
        <v>1065353216</v>
      </c>
      <c r="H2117" s="7" t="n">
        <v>1000</v>
      </c>
      <c r="I2117" s="7" t="n">
        <v>3</v>
      </c>
    </row>
    <row r="2118" spans="1:19">
      <c r="A2118" t="s">
        <v>4</v>
      </c>
      <c r="B2118" s="4" t="s">
        <v>5</v>
      </c>
      <c r="C2118" s="4" t="s">
        <v>13</v>
      </c>
      <c r="D2118" s="4" t="s">
        <v>10</v>
      </c>
      <c r="E2118" s="4" t="s">
        <v>10</v>
      </c>
    </row>
    <row r="2119" spans="1:19">
      <c r="A2119" t="n">
        <v>16502</v>
      </c>
      <c r="B2119" s="10" t="n">
        <v>50</v>
      </c>
      <c r="C2119" s="7" t="n">
        <v>1</v>
      </c>
      <c r="D2119" s="7" t="n">
        <v>4515</v>
      </c>
      <c r="E2119" s="7" t="n">
        <v>6000</v>
      </c>
    </row>
    <row r="2120" spans="1:19">
      <c r="A2120" t="s">
        <v>4</v>
      </c>
      <c r="B2120" s="4" t="s">
        <v>5</v>
      </c>
      <c r="C2120" s="4" t="s">
        <v>13</v>
      </c>
      <c r="D2120" s="4" t="s">
        <v>10</v>
      </c>
    </row>
    <row r="2121" spans="1:19">
      <c r="A2121" t="n">
        <v>16508</v>
      </c>
      <c r="B2121" s="55" t="n">
        <v>45</v>
      </c>
      <c r="C2121" s="7" t="n">
        <v>7</v>
      </c>
      <c r="D2121" s="7" t="n">
        <v>255</v>
      </c>
    </row>
    <row r="2122" spans="1:19">
      <c r="A2122" t="s">
        <v>4</v>
      </c>
      <c r="B2122" s="4" t="s">
        <v>5</v>
      </c>
      <c r="C2122" s="4" t="s">
        <v>10</v>
      </c>
    </row>
    <row r="2123" spans="1:19">
      <c r="A2123" t="n">
        <v>16512</v>
      </c>
      <c r="B2123" s="25" t="n">
        <v>16</v>
      </c>
      <c r="C2123" s="7" t="n">
        <v>1000</v>
      </c>
    </row>
    <row r="2124" spans="1:19">
      <c r="A2124" t="s">
        <v>4</v>
      </c>
      <c r="B2124" s="4" t="s">
        <v>5</v>
      </c>
      <c r="C2124" s="4" t="s">
        <v>13</v>
      </c>
      <c r="D2124" s="4" t="s">
        <v>10</v>
      </c>
      <c r="E2124" s="4" t="s">
        <v>23</v>
      </c>
    </row>
    <row r="2125" spans="1:19">
      <c r="A2125" t="n">
        <v>16515</v>
      </c>
      <c r="B2125" s="28" t="n">
        <v>58</v>
      </c>
      <c r="C2125" s="7" t="n">
        <v>101</v>
      </c>
      <c r="D2125" s="7" t="n">
        <v>500</v>
      </c>
      <c r="E2125" s="7" t="n">
        <v>1</v>
      </c>
    </row>
    <row r="2126" spans="1:19">
      <c r="A2126" t="s">
        <v>4</v>
      </c>
      <c r="B2126" s="4" t="s">
        <v>5</v>
      </c>
      <c r="C2126" s="4" t="s">
        <v>13</v>
      </c>
      <c r="D2126" s="4" t="s">
        <v>10</v>
      </c>
    </row>
    <row r="2127" spans="1:19">
      <c r="A2127" t="n">
        <v>16523</v>
      </c>
      <c r="B2127" s="28" t="n">
        <v>58</v>
      </c>
      <c r="C2127" s="7" t="n">
        <v>254</v>
      </c>
      <c r="D2127" s="7" t="n">
        <v>0</v>
      </c>
    </row>
    <row r="2128" spans="1:19">
      <c r="A2128" t="s">
        <v>4</v>
      </c>
      <c r="B2128" s="4" t="s">
        <v>5</v>
      </c>
      <c r="C2128" s="4" t="s">
        <v>13</v>
      </c>
    </row>
    <row r="2129" spans="1:15">
      <c r="A2129" t="n">
        <v>16527</v>
      </c>
      <c r="B2129" s="55" t="n">
        <v>45</v>
      </c>
      <c r="C2129" s="7" t="n">
        <v>0</v>
      </c>
    </row>
    <row r="2130" spans="1:15">
      <c r="A2130" t="s">
        <v>4</v>
      </c>
      <c r="B2130" s="4" t="s">
        <v>5</v>
      </c>
      <c r="C2130" s="4" t="s">
        <v>13</v>
      </c>
      <c r="D2130" s="4" t="s">
        <v>13</v>
      </c>
      <c r="E2130" s="4" t="s">
        <v>23</v>
      </c>
      <c r="F2130" s="4" t="s">
        <v>23</v>
      </c>
      <c r="G2130" s="4" t="s">
        <v>23</v>
      </c>
      <c r="H2130" s="4" t="s">
        <v>10</v>
      </c>
    </row>
    <row r="2131" spans="1:15">
      <c r="A2131" t="n">
        <v>16529</v>
      </c>
      <c r="B2131" s="55" t="n">
        <v>45</v>
      </c>
      <c r="C2131" s="7" t="n">
        <v>2</v>
      </c>
      <c r="D2131" s="7" t="n">
        <v>3</v>
      </c>
      <c r="E2131" s="7" t="n">
        <v>1.26999998092651</v>
      </c>
      <c r="F2131" s="7" t="n">
        <v>4.65999984741211</v>
      </c>
      <c r="G2131" s="7" t="n">
        <v>-22.8899993896484</v>
      </c>
      <c r="H2131" s="7" t="n">
        <v>0</v>
      </c>
    </row>
    <row r="2132" spans="1:15">
      <c r="A2132" t="s">
        <v>4</v>
      </c>
      <c r="B2132" s="4" t="s">
        <v>5</v>
      </c>
      <c r="C2132" s="4" t="s">
        <v>13</v>
      </c>
      <c r="D2132" s="4" t="s">
        <v>13</v>
      </c>
      <c r="E2132" s="4" t="s">
        <v>23</v>
      </c>
      <c r="F2132" s="4" t="s">
        <v>23</v>
      </c>
      <c r="G2132" s="4" t="s">
        <v>23</v>
      </c>
      <c r="H2132" s="4" t="s">
        <v>10</v>
      </c>
      <c r="I2132" s="4" t="s">
        <v>13</v>
      </c>
    </row>
    <row r="2133" spans="1:15">
      <c r="A2133" t="n">
        <v>16546</v>
      </c>
      <c r="B2133" s="55" t="n">
        <v>45</v>
      </c>
      <c r="C2133" s="7" t="n">
        <v>4</v>
      </c>
      <c r="D2133" s="7" t="n">
        <v>3</v>
      </c>
      <c r="E2133" s="7" t="n">
        <v>346.75</v>
      </c>
      <c r="F2133" s="7" t="n">
        <v>320.049987792969</v>
      </c>
      <c r="G2133" s="7" t="n">
        <v>352</v>
      </c>
      <c r="H2133" s="7" t="n">
        <v>0</v>
      </c>
      <c r="I2133" s="7" t="n">
        <v>1</v>
      </c>
    </row>
    <row r="2134" spans="1:15">
      <c r="A2134" t="s">
        <v>4</v>
      </c>
      <c r="B2134" s="4" t="s">
        <v>5</v>
      </c>
      <c r="C2134" s="4" t="s">
        <v>13</v>
      </c>
      <c r="D2134" s="4" t="s">
        <v>13</v>
      </c>
      <c r="E2134" s="4" t="s">
        <v>23</v>
      </c>
      <c r="F2134" s="4" t="s">
        <v>10</v>
      </c>
    </row>
    <row r="2135" spans="1:15">
      <c r="A2135" t="n">
        <v>16564</v>
      </c>
      <c r="B2135" s="55" t="n">
        <v>45</v>
      </c>
      <c r="C2135" s="7" t="n">
        <v>5</v>
      </c>
      <c r="D2135" s="7" t="n">
        <v>3</v>
      </c>
      <c r="E2135" s="7" t="n">
        <v>14.5</v>
      </c>
      <c r="F2135" s="7" t="n">
        <v>0</v>
      </c>
    </row>
    <row r="2136" spans="1:15">
      <c r="A2136" t="s">
        <v>4</v>
      </c>
      <c r="B2136" s="4" t="s">
        <v>5</v>
      </c>
      <c r="C2136" s="4" t="s">
        <v>13</v>
      </c>
      <c r="D2136" s="4" t="s">
        <v>13</v>
      </c>
      <c r="E2136" s="4" t="s">
        <v>23</v>
      </c>
      <c r="F2136" s="4" t="s">
        <v>10</v>
      </c>
    </row>
    <row r="2137" spans="1:15">
      <c r="A2137" t="n">
        <v>16573</v>
      </c>
      <c r="B2137" s="55" t="n">
        <v>45</v>
      </c>
      <c r="C2137" s="7" t="n">
        <v>11</v>
      </c>
      <c r="D2137" s="7" t="n">
        <v>3</v>
      </c>
      <c r="E2137" s="7" t="n">
        <v>39.0999984741211</v>
      </c>
      <c r="F2137" s="7" t="n">
        <v>0</v>
      </c>
    </row>
    <row r="2138" spans="1:15">
      <c r="A2138" t="s">
        <v>4</v>
      </c>
      <c r="B2138" s="4" t="s">
        <v>5</v>
      </c>
      <c r="C2138" s="4" t="s">
        <v>13</v>
      </c>
      <c r="D2138" s="4" t="s">
        <v>10</v>
      </c>
      <c r="E2138" s="4" t="s">
        <v>10</v>
      </c>
      <c r="F2138" s="4" t="s">
        <v>9</v>
      </c>
    </row>
    <row r="2139" spans="1:15">
      <c r="A2139" t="n">
        <v>16582</v>
      </c>
      <c r="B2139" s="59" t="n">
        <v>84</v>
      </c>
      <c r="C2139" s="7" t="n">
        <v>0</v>
      </c>
      <c r="D2139" s="7" t="n">
        <v>2</v>
      </c>
      <c r="E2139" s="7" t="n">
        <v>100</v>
      </c>
      <c r="F2139" s="7" t="n">
        <v>1045220557</v>
      </c>
    </row>
    <row r="2140" spans="1:15">
      <c r="A2140" t="s">
        <v>4</v>
      </c>
      <c r="B2140" s="4" t="s">
        <v>5</v>
      </c>
      <c r="C2140" s="4" t="s">
        <v>13</v>
      </c>
      <c r="D2140" s="4" t="s">
        <v>13</v>
      </c>
      <c r="E2140" s="4" t="s">
        <v>23</v>
      </c>
      <c r="F2140" s="4" t="s">
        <v>23</v>
      </c>
      <c r="G2140" s="4" t="s">
        <v>23</v>
      </c>
      <c r="H2140" s="4" t="s">
        <v>10</v>
      </c>
    </row>
    <row r="2141" spans="1:15">
      <c r="A2141" t="n">
        <v>16592</v>
      </c>
      <c r="B2141" s="55" t="n">
        <v>45</v>
      </c>
      <c r="C2141" s="7" t="n">
        <v>2</v>
      </c>
      <c r="D2141" s="7" t="n">
        <v>3</v>
      </c>
      <c r="E2141" s="7" t="n">
        <v>1.78999996185303</v>
      </c>
      <c r="F2141" s="7" t="n">
        <v>4.40999984741211</v>
      </c>
      <c r="G2141" s="7" t="n">
        <v>-22.1499996185303</v>
      </c>
      <c r="H2141" s="7" t="n">
        <v>7000</v>
      </c>
    </row>
    <row r="2142" spans="1:15">
      <c r="A2142" t="s">
        <v>4</v>
      </c>
      <c r="B2142" s="4" t="s">
        <v>5</v>
      </c>
      <c r="C2142" s="4" t="s">
        <v>13</v>
      </c>
      <c r="D2142" s="4" t="s">
        <v>13</v>
      </c>
      <c r="E2142" s="4" t="s">
        <v>23</v>
      </c>
      <c r="F2142" s="4" t="s">
        <v>23</v>
      </c>
      <c r="G2142" s="4" t="s">
        <v>23</v>
      </c>
      <c r="H2142" s="4" t="s">
        <v>10</v>
      </c>
      <c r="I2142" s="4" t="s">
        <v>13</v>
      </c>
    </row>
    <row r="2143" spans="1:15">
      <c r="A2143" t="n">
        <v>16609</v>
      </c>
      <c r="B2143" s="55" t="n">
        <v>45</v>
      </c>
      <c r="C2143" s="7" t="n">
        <v>4</v>
      </c>
      <c r="D2143" s="7" t="n">
        <v>3</v>
      </c>
      <c r="E2143" s="7" t="n">
        <v>349.920013427734</v>
      </c>
      <c r="F2143" s="7" t="n">
        <v>308.730010986328</v>
      </c>
      <c r="G2143" s="7" t="n">
        <v>352</v>
      </c>
      <c r="H2143" s="7" t="n">
        <v>7000</v>
      </c>
      <c r="I2143" s="7" t="n">
        <v>1</v>
      </c>
    </row>
    <row r="2144" spans="1:15">
      <c r="A2144" t="s">
        <v>4</v>
      </c>
      <c r="B2144" s="4" t="s">
        <v>5</v>
      </c>
      <c r="C2144" s="4" t="s">
        <v>13</v>
      </c>
      <c r="D2144" s="4" t="s">
        <v>13</v>
      </c>
      <c r="E2144" s="4" t="s">
        <v>23</v>
      </c>
      <c r="F2144" s="4" t="s">
        <v>10</v>
      </c>
    </row>
    <row r="2145" spans="1:9">
      <c r="A2145" t="n">
        <v>16627</v>
      </c>
      <c r="B2145" s="55" t="n">
        <v>45</v>
      </c>
      <c r="C2145" s="7" t="n">
        <v>5</v>
      </c>
      <c r="D2145" s="7" t="n">
        <v>3</v>
      </c>
      <c r="E2145" s="7" t="n">
        <v>15.6000003814697</v>
      </c>
      <c r="F2145" s="7" t="n">
        <v>7000</v>
      </c>
    </row>
    <row r="2146" spans="1:9">
      <c r="A2146" t="s">
        <v>4</v>
      </c>
      <c r="B2146" s="4" t="s">
        <v>5</v>
      </c>
      <c r="C2146" s="4" t="s">
        <v>13</v>
      </c>
      <c r="D2146" s="4" t="s">
        <v>13</v>
      </c>
      <c r="E2146" s="4" t="s">
        <v>23</v>
      </c>
      <c r="F2146" s="4" t="s">
        <v>10</v>
      </c>
    </row>
    <row r="2147" spans="1:9">
      <c r="A2147" t="n">
        <v>16636</v>
      </c>
      <c r="B2147" s="55" t="n">
        <v>45</v>
      </c>
      <c r="C2147" s="7" t="n">
        <v>11</v>
      </c>
      <c r="D2147" s="7" t="n">
        <v>3</v>
      </c>
      <c r="E2147" s="7" t="n">
        <v>39.0999984741211</v>
      </c>
      <c r="F2147" s="7" t="n">
        <v>0</v>
      </c>
    </row>
    <row r="2148" spans="1:9">
      <c r="A2148" t="s">
        <v>4</v>
      </c>
      <c r="B2148" s="4" t="s">
        <v>5</v>
      </c>
      <c r="C2148" s="4" t="s">
        <v>13</v>
      </c>
      <c r="D2148" s="4" t="s">
        <v>10</v>
      </c>
    </row>
    <row r="2149" spans="1:9">
      <c r="A2149" t="n">
        <v>16645</v>
      </c>
      <c r="B2149" s="28" t="n">
        <v>58</v>
      </c>
      <c r="C2149" s="7" t="n">
        <v>255</v>
      </c>
      <c r="D2149" s="7" t="n">
        <v>0</v>
      </c>
    </row>
    <row r="2150" spans="1:9">
      <c r="A2150" t="s">
        <v>4</v>
      </c>
      <c r="B2150" s="4" t="s">
        <v>5</v>
      </c>
      <c r="C2150" s="4" t="s">
        <v>10</v>
      </c>
    </row>
    <row r="2151" spans="1:9">
      <c r="A2151" t="n">
        <v>16649</v>
      </c>
      <c r="B2151" s="25" t="n">
        <v>16</v>
      </c>
      <c r="C2151" s="7" t="n">
        <v>1000</v>
      </c>
    </row>
    <row r="2152" spans="1:9">
      <c r="A2152" t="s">
        <v>4</v>
      </c>
      <c r="B2152" s="4" t="s">
        <v>5</v>
      </c>
      <c r="C2152" s="4" t="s">
        <v>13</v>
      </c>
      <c r="D2152" s="4" t="s">
        <v>10</v>
      </c>
      <c r="E2152" s="4" t="s">
        <v>23</v>
      </c>
      <c r="F2152" s="4" t="s">
        <v>10</v>
      </c>
      <c r="G2152" s="4" t="s">
        <v>9</v>
      </c>
      <c r="H2152" s="4" t="s">
        <v>9</v>
      </c>
      <c r="I2152" s="4" t="s">
        <v>10</v>
      </c>
      <c r="J2152" s="4" t="s">
        <v>10</v>
      </c>
      <c r="K2152" s="4" t="s">
        <v>9</v>
      </c>
      <c r="L2152" s="4" t="s">
        <v>9</v>
      </c>
      <c r="M2152" s="4" t="s">
        <v>9</v>
      </c>
      <c r="N2152" s="4" t="s">
        <v>9</v>
      </c>
      <c r="O2152" s="4" t="s">
        <v>6</v>
      </c>
    </row>
    <row r="2153" spans="1:9">
      <c r="A2153" t="n">
        <v>16652</v>
      </c>
      <c r="B2153" s="10" t="n">
        <v>50</v>
      </c>
      <c r="C2153" s="7" t="n">
        <v>0</v>
      </c>
      <c r="D2153" s="7" t="n">
        <v>4221</v>
      </c>
      <c r="E2153" s="7" t="n">
        <v>1</v>
      </c>
      <c r="F2153" s="7" t="n">
        <v>100</v>
      </c>
      <c r="G2153" s="7" t="n">
        <v>0</v>
      </c>
      <c r="H2153" s="7" t="n">
        <v>-1073741824</v>
      </c>
      <c r="I2153" s="7" t="n">
        <v>0</v>
      </c>
      <c r="J2153" s="7" t="n">
        <v>65533</v>
      </c>
      <c r="K2153" s="7" t="n">
        <v>0</v>
      </c>
      <c r="L2153" s="7" t="n">
        <v>0</v>
      </c>
      <c r="M2153" s="7" t="n">
        <v>0</v>
      </c>
      <c r="N2153" s="7" t="n">
        <v>0</v>
      </c>
      <c r="O2153" s="7" t="s">
        <v>19</v>
      </c>
    </row>
    <row r="2154" spans="1:9">
      <c r="A2154" t="s">
        <v>4</v>
      </c>
      <c r="B2154" s="4" t="s">
        <v>5</v>
      </c>
      <c r="C2154" s="4" t="s">
        <v>13</v>
      </c>
      <c r="D2154" s="4" t="s">
        <v>10</v>
      </c>
      <c r="E2154" s="4" t="s">
        <v>23</v>
      </c>
      <c r="F2154" s="4" t="s">
        <v>10</v>
      </c>
      <c r="G2154" s="4" t="s">
        <v>9</v>
      </c>
      <c r="H2154" s="4" t="s">
        <v>9</v>
      </c>
      <c r="I2154" s="4" t="s">
        <v>10</v>
      </c>
      <c r="J2154" s="4" t="s">
        <v>10</v>
      </c>
      <c r="K2154" s="4" t="s">
        <v>9</v>
      </c>
      <c r="L2154" s="4" t="s">
        <v>9</v>
      </c>
      <c r="M2154" s="4" t="s">
        <v>9</v>
      </c>
      <c r="N2154" s="4" t="s">
        <v>9</v>
      </c>
      <c r="O2154" s="4" t="s">
        <v>6</v>
      </c>
    </row>
    <row r="2155" spans="1:9">
      <c r="A2155" t="n">
        <v>16691</v>
      </c>
      <c r="B2155" s="10" t="n">
        <v>50</v>
      </c>
      <c r="C2155" s="7" t="n">
        <v>0</v>
      </c>
      <c r="D2155" s="7" t="n">
        <v>4261</v>
      </c>
      <c r="E2155" s="7" t="n">
        <v>0.899999976158142</v>
      </c>
      <c r="F2155" s="7" t="n">
        <v>100</v>
      </c>
      <c r="G2155" s="7" t="n">
        <v>0</v>
      </c>
      <c r="H2155" s="7" t="n">
        <v>-1063256064</v>
      </c>
      <c r="I2155" s="7" t="n">
        <v>0</v>
      </c>
      <c r="J2155" s="7" t="n">
        <v>65533</v>
      </c>
      <c r="K2155" s="7" t="n">
        <v>0</v>
      </c>
      <c r="L2155" s="7" t="n">
        <v>0</v>
      </c>
      <c r="M2155" s="7" t="n">
        <v>0</v>
      </c>
      <c r="N2155" s="7" t="n">
        <v>0</v>
      </c>
      <c r="O2155" s="7" t="s">
        <v>19</v>
      </c>
    </row>
    <row r="2156" spans="1:9">
      <c r="A2156" t="s">
        <v>4</v>
      </c>
      <c r="B2156" s="4" t="s">
        <v>5</v>
      </c>
      <c r="C2156" s="4" t="s">
        <v>10</v>
      </c>
      <c r="D2156" s="4" t="s">
        <v>10</v>
      </c>
      <c r="E2156" s="4" t="s">
        <v>6</v>
      </c>
      <c r="F2156" s="4" t="s">
        <v>13</v>
      </c>
      <c r="G2156" s="4" t="s">
        <v>10</v>
      </c>
    </row>
    <row r="2157" spans="1:9">
      <c r="A2157" t="n">
        <v>16730</v>
      </c>
      <c r="B2157" s="69" t="n">
        <v>80</v>
      </c>
      <c r="C2157" s="7" t="n">
        <v>744</v>
      </c>
      <c r="D2157" s="7" t="n">
        <v>508</v>
      </c>
      <c r="E2157" s="7" t="s">
        <v>176</v>
      </c>
      <c r="F2157" s="7" t="n">
        <v>1</v>
      </c>
      <c r="G2157" s="7" t="n">
        <v>0</v>
      </c>
    </row>
    <row r="2158" spans="1:9">
      <c r="A2158" t="s">
        <v>4</v>
      </c>
      <c r="B2158" s="4" t="s">
        <v>5</v>
      </c>
      <c r="C2158" s="4" t="s">
        <v>10</v>
      </c>
    </row>
    <row r="2159" spans="1:9">
      <c r="A2159" t="n">
        <v>16748</v>
      </c>
      <c r="B2159" s="25" t="n">
        <v>16</v>
      </c>
      <c r="C2159" s="7" t="n">
        <v>5500</v>
      </c>
    </row>
    <row r="2160" spans="1:9">
      <c r="A2160" t="s">
        <v>4</v>
      </c>
      <c r="B2160" s="4" t="s">
        <v>5</v>
      </c>
      <c r="C2160" s="4" t="s">
        <v>13</v>
      </c>
      <c r="D2160" s="4" t="s">
        <v>10</v>
      </c>
    </row>
    <row r="2161" spans="1:15">
      <c r="A2161" t="n">
        <v>16751</v>
      </c>
      <c r="B2161" s="55" t="n">
        <v>45</v>
      </c>
      <c r="C2161" s="7" t="n">
        <v>7</v>
      </c>
      <c r="D2161" s="7" t="n">
        <v>255</v>
      </c>
    </row>
    <row r="2162" spans="1:15">
      <c r="A2162" t="s">
        <v>4</v>
      </c>
      <c r="B2162" s="4" t="s">
        <v>5</v>
      </c>
      <c r="C2162" s="4" t="s">
        <v>13</v>
      </c>
      <c r="D2162" s="4" t="s">
        <v>10</v>
      </c>
      <c r="E2162" s="4" t="s">
        <v>23</v>
      </c>
    </row>
    <row r="2163" spans="1:15">
      <c r="A2163" t="n">
        <v>16755</v>
      </c>
      <c r="B2163" s="28" t="n">
        <v>58</v>
      </c>
      <c r="C2163" s="7" t="n">
        <v>101</v>
      </c>
      <c r="D2163" s="7" t="n">
        <v>500</v>
      </c>
      <c r="E2163" s="7" t="n">
        <v>1</v>
      </c>
    </row>
    <row r="2164" spans="1:15">
      <c r="A2164" t="s">
        <v>4</v>
      </c>
      <c r="B2164" s="4" t="s">
        <v>5</v>
      </c>
      <c r="C2164" s="4" t="s">
        <v>13</v>
      </c>
      <c r="D2164" s="4" t="s">
        <v>10</v>
      </c>
    </row>
    <row r="2165" spans="1:15">
      <c r="A2165" t="n">
        <v>16763</v>
      </c>
      <c r="B2165" s="28" t="n">
        <v>58</v>
      </c>
      <c r="C2165" s="7" t="n">
        <v>254</v>
      </c>
      <c r="D2165" s="7" t="n">
        <v>0</v>
      </c>
    </row>
    <row r="2166" spans="1:15">
      <c r="A2166" t="s">
        <v>4</v>
      </c>
      <c r="B2166" s="4" t="s">
        <v>5</v>
      </c>
      <c r="C2166" s="4" t="s">
        <v>13</v>
      </c>
    </row>
    <row r="2167" spans="1:15">
      <c r="A2167" t="n">
        <v>16767</v>
      </c>
      <c r="B2167" s="55" t="n">
        <v>45</v>
      </c>
      <c r="C2167" s="7" t="n">
        <v>0</v>
      </c>
    </row>
    <row r="2168" spans="1:15">
      <c r="A2168" t="s">
        <v>4</v>
      </c>
      <c r="B2168" s="4" t="s">
        <v>5</v>
      </c>
      <c r="C2168" s="4" t="s">
        <v>13</v>
      </c>
      <c r="D2168" s="4" t="s">
        <v>10</v>
      </c>
      <c r="E2168" s="4" t="s">
        <v>10</v>
      </c>
      <c r="F2168" s="4" t="s">
        <v>9</v>
      </c>
    </row>
    <row r="2169" spans="1:15">
      <c r="A2169" t="n">
        <v>16769</v>
      </c>
      <c r="B2169" s="59" t="n">
        <v>84</v>
      </c>
      <c r="C2169" s="7" t="n">
        <v>1</v>
      </c>
      <c r="D2169" s="7" t="n">
        <v>0</v>
      </c>
      <c r="E2169" s="7" t="n">
        <v>0</v>
      </c>
      <c r="F2169" s="7" t="n">
        <v>0</v>
      </c>
    </row>
    <row r="2170" spans="1:15">
      <c r="A2170" t="s">
        <v>4</v>
      </c>
      <c r="B2170" s="4" t="s">
        <v>5</v>
      </c>
      <c r="C2170" s="4" t="s">
        <v>10</v>
      </c>
      <c r="D2170" s="4" t="s">
        <v>10</v>
      </c>
      <c r="E2170" s="4" t="s">
        <v>10</v>
      </c>
    </row>
    <row r="2171" spans="1:15">
      <c r="A2171" t="n">
        <v>16779</v>
      </c>
      <c r="B2171" s="68" t="n">
        <v>61</v>
      </c>
      <c r="C2171" s="7" t="n">
        <v>0</v>
      </c>
      <c r="D2171" s="7" t="n">
        <v>3</v>
      </c>
      <c r="E2171" s="7" t="n">
        <v>1000</v>
      </c>
    </row>
    <row r="2172" spans="1:15">
      <c r="A2172" t="s">
        <v>4</v>
      </c>
      <c r="B2172" s="4" t="s">
        <v>5</v>
      </c>
      <c r="C2172" s="4" t="s">
        <v>10</v>
      </c>
      <c r="D2172" s="4" t="s">
        <v>10</v>
      </c>
      <c r="E2172" s="4" t="s">
        <v>10</v>
      </c>
    </row>
    <row r="2173" spans="1:15">
      <c r="A2173" t="n">
        <v>16786</v>
      </c>
      <c r="B2173" s="68" t="n">
        <v>61</v>
      </c>
      <c r="C2173" s="7" t="n">
        <v>61489</v>
      </c>
      <c r="D2173" s="7" t="n">
        <v>3</v>
      </c>
      <c r="E2173" s="7" t="n">
        <v>1000</v>
      </c>
    </row>
    <row r="2174" spans="1:15">
      <c r="A2174" t="s">
        <v>4</v>
      </c>
      <c r="B2174" s="4" t="s">
        <v>5</v>
      </c>
      <c r="C2174" s="4" t="s">
        <v>10</v>
      </c>
      <c r="D2174" s="4" t="s">
        <v>10</v>
      </c>
      <c r="E2174" s="4" t="s">
        <v>10</v>
      </c>
    </row>
    <row r="2175" spans="1:15">
      <c r="A2175" t="n">
        <v>16793</v>
      </c>
      <c r="B2175" s="68" t="n">
        <v>61</v>
      </c>
      <c r="C2175" s="7" t="n">
        <v>61490</v>
      </c>
      <c r="D2175" s="7" t="n">
        <v>5</v>
      </c>
      <c r="E2175" s="7" t="n">
        <v>1000</v>
      </c>
    </row>
    <row r="2176" spans="1:15">
      <c r="A2176" t="s">
        <v>4</v>
      </c>
      <c r="B2176" s="4" t="s">
        <v>5</v>
      </c>
      <c r="C2176" s="4" t="s">
        <v>10</v>
      </c>
      <c r="D2176" s="4" t="s">
        <v>10</v>
      </c>
      <c r="E2176" s="4" t="s">
        <v>10</v>
      </c>
    </row>
    <row r="2177" spans="1:6">
      <c r="A2177" t="n">
        <v>16800</v>
      </c>
      <c r="B2177" s="68" t="n">
        <v>61</v>
      </c>
      <c r="C2177" s="7" t="n">
        <v>61488</v>
      </c>
      <c r="D2177" s="7" t="n">
        <v>3</v>
      </c>
      <c r="E2177" s="7" t="n">
        <v>1000</v>
      </c>
    </row>
    <row r="2178" spans="1:6">
      <c r="A2178" t="s">
        <v>4</v>
      </c>
      <c r="B2178" s="4" t="s">
        <v>5</v>
      </c>
      <c r="C2178" s="4" t="s">
        <v>10</v>
      </c>
      <c r="D2178" s="4" t="s">
        <v>23</v>
      </c>
      <c r="E2178" s="4" t="s">
        <v>23</v>
      </c>
      <c r="F2178" s="4" t="s">
        <v>23</v>
      </c>
      <c r="G2178" s="4" t="s">
        <v>23</v>
      </c>
    </row>
    <row r="2179" spans="1:6">
      <c r="A2179" t="n">
        <v>16807</v>
      </c>
      <c r="B2179" s="50" t="n">
        <v>46</v>
      </c>
      <c r="C2179" s="7" t="n">
        <v>0</v>
      </c>
      <c r="D2179" s="7" t="n">
        <v>-0.0199999995529652</v>
      </c>
      <c r="E2179" s="7" t="n">
        <v>0.25</v>
      </c>
      <c r="F2179" s="7" t="n">
        <v>-3.33999991416931</v>
      </c>
      <c r="G2179" s="7" t="n">
        <v>180</v>
      </c>
    </row>
    <row r="2180" spans="1:6">
      <c r="A2180" t="s">
        <v>4</v>
      </c>
      <c r="B2180" s="4" t="s">
        <v>5</v>
      </c>
      <c r="C2180" s="4" t="s">
        <v>10</v>
      </c>
      <c r="D2180" s="4" t="s">
        <v>23</v>
      </c>
      <c r="E2180" s="4" t="s">
        <v>23</v>
      </c>
      <c r="F2180" s="4" t="s">
        <v>23</v>
      </c>
      <c r="G2180" s="4" t="s">
        <v>23</v>
      </c>
    </row>
    <row r="2181" spans="1:6">
      <c r="A2181" t="n">
        <v>16826</v>
      </c>
      <c r="B2181" s="50" t="n">
        <v>46</v>
      </c>
      <c r="C2181" s="7" t="n">
        <v>61489</v>
      </c>
      <c r="D2181" s="7" t="n">
        <v>1.27999997138977</v>
      </c>
      <c r="E2181" s="7" t="n">
        <v>0.5</v>
      </c>
      <c r="F2181" s="7" t="n">
        <v>-0.629999995231628</v>
      </c>
      <c r="G2181" s="7" t="n">
        <v>180</v>
      </c>
    </row>
    <row r="2182" spans="1:6">
      <c r="A2182" t="s">
        <v>4</v>
      </c>
      <c r="B2182" s="4" t="s">
        <v>5</v>
      </c>
      <c r="C2182" s="4" t="s">
        <v>10</v>
      </c>
      <c r="D2182" s="4" t="s">
        <v>23</v>
      </c>
      <c r="E2182" s="4" t="s">
        <v>23</v>
      </c>
      <c r="F2182" s="4" t="s">
        <v>23</v>
      </c>
      <c r="G2182" s="4" t="s">
        <v>23</v>
      </c>
    </row>
    <row r="2183" spans="1:6">
      <c r="A2183" t="n">
        <v>16845</v>
      </c>
      <c r="B2183" s="50" t="n">
        <v>46</v>
      </c>
      <c r="C2183" s="7" t="n">
        <v>61490</v>
      </c>
      <c r="D2183" s="7" t="n">
        <v>-1.53999996185303</v>
      </c>
      <c r="E2183" s="7" t="n">
        <v>0.5</v>
      </c>
      <c r="F2183" s="7" t="n">
        <v>-1.03999996185303</v>
      </c>
      <c r="G2183" s="7" t="n">
        <v>180</v>
      </c>
    </row>
    <row r="2184" spans="1:6">
      <c r="A2184" t="s">
        <v>4</v>
      </c>
      <c r="B2184" s="4" t="s">
        <v>5</v>
      </c>
      <c r="C2184" s="4" t="s">
        <v>10</v>
      </c>
      <c r="D2184" s="4" t="s">
        <v>23</v>
      </c>
      <c r="E2184" s="4" t="s">
        <v>23</v>
      </c>
      <c r="F2184" s="4" t="s">
        <v>23</v>
      </c>
      <c r="G2184" s="4" t="s">
        <v>23</v>
      </c>
    </row>
    <row r="2185" spans="1:6">
      <c r="A2185" t="n">
        <v>16864</v>
      </c>
      <c r="B2185" s="50" t="n">
        <v>46</v>
      </c>
      <c r="C2185" s="7" t="n">
        <v>61488</v>
      </c>
      <c r="D2185" s="7" t="n">
        <v>-0.300000011920929</v>
      </c>
      <c r="E2185" s="7" t="n">
        <v>0.5</v>
      </c>
      <c r="F2185" s="7" t="n">
        <v>0.419999986886978</v>
      </c>
      <c r="G2185" s="7" t="n">
        <v>180</v>
      </c>
    </row>
    <row r="2186" spans="1:6">
      <c r="A2186" t="s">
        <v>4</v>
      </c>
      <c r="B2186" s="4" t="s">
        <v>5</v>
      </c>
      <c r="C2186" s="4" t="s">
        <v>10</v>
      </c>
      <c r="D2186" s="4" t="s">
        <v>23</v>
      </c>
      <c r="E2186" s="4" t="s">
        <v>23</v>
      </c>
      <c r="F2186" s="4" t="s">
        <v>23</v>
      </c>
      <c r="G2186" s="4" t="s">
        <v>23</v>
      </c>
    </row>
    <row r="2187" spans="1:6">
      <c r="A2187" t="n">
        <v>16883</v>
      </c>
      <c r="B2187" s="50" t="n">
        <v>46</v>
      </c>
      <c r="C2187" s="7" t="n">
        <v>7032</v>
      </c>
      <c r="D2187" s="7" t="n">
        <v>1</v>
      </c>
      <c r="E2187" s="7" t="n">
        <v>0.25</v>
      </c>
      <c r="F2187" s="7" t="n">
        <v>-3.79999995231628</v>
      </c>
      <c r="G2187" s="7" t="n">
        <v>180</v>
      </c>
    </row>
    <row r="2188" spans="1:6">
      <c r="A2188" t="s">
        <v>4</v>
      </c>
      <c r="B2188" s="4" t="s">
        <v>5</v>
      </c>
      <c r="C2188" s="4" t="s">
        <v>13</v>
      </c>
      <c r="D2188" s="4" t="s">
        <v>13</v>
      </c>
      <c r="E2188" s="4" t="s">
        <v>23</v>
      </c>
      <c r="F2188" s="4" t="s">
        <v>23</v>
      </c>
      <c r="G2188" s="4" t="s">
        <v>23</v>
      </c>
      <c r="H2188" s="4" t="s">
        <v>10</v>
      </c>
    </row>
    <row r="2189" spans="1:6">
      <c r="A2189" t="n">
        <v>16902</v>
      </c>
      <c r="B2189" s="55" t="n">
        <v>45</v>
      </c>
      <c r="C2189" s="7" t="n">
        <v>2</v>
      </c>
      <c r="D2189" s="7" t="n">
        <v>3</v>
      </c>
      <c r="E2189" s="7" t="n">
        <v>-0.370000004768372</v>
      </c>
      <c r="F2189" s="7" t="n">
        <v>1.5</v>
      </c>
      <c r="G2189" s="7" t="n">
        <v>-12.3199996948242</v>
      </c>
      <c r="H2189" s="7" t="n">
        <v>0</v>
      </c>
    </row>
    <row r="2190" spans="1:6">
      <c r="A2190" t="s">
        <v>4</v>
      </c>
      <c r="B2190" s="4" t="s">
        <v>5</v>
      </c>
      <c r="C2190" s="4" t="s">
        <v>13</v>
      </c>
      <c r="D2190" s="4" t="s">
        <v>13</v>
      </c>
      <c r="E2190" s="4" t="s">
        <v>23</v>
      </c>
      <c r="F2190" s="4" t="s">
        <v>23</v>
      </c>
      <c r="G2190" s="4" t="s">
        <v>23</v>
      </c>
      <c r="H2190" s="4" t="s">
        <v>10</v>
      </c>
      <c r="I2190" s="4" t="s">
        <v>13</v>
      </c>
    </row>
    <row r="2191" spans="1:6">
      <c r="A2191" t="n">
        <v>16919</v>
      </c>
      <c r="B2191" s="55" t="n">
        <v>45</v>
      </c>
      <c r="C2191" s="7" t="n">
        <v>4</v>
      </c>
      <c r="D2191" s="7" t="n">
        <v>3</v>
      </c>
      <c r="E2191" s="7" t="n">
        <v>5.76000022888184</v>
      </c>
      <c r="F2191" s="7" t="n">
        <v>247.199996948242</v>
      </c>
      <c r="G2191" s="7" t="n">
        <v>352</v>
      </c>
      <c r="H2191" s="7" t="n">
        <v>0</v>
      </c>
      <c r="I2191" s="7" t="n">
        <v>0</v>
      </c>
    </row>
    <row r="2192" spans="1:6">
      <c r="A2192" t="s">
        <v>4</v>
      </c>
      <c r="B2192" s="4" t="s">
        <v>5</v>
      </c>
      <c r="C2192" s="4" t="s">
        <v>13</v>
      </c>
      <c r="D2192" s="4" t="s">
        <v>13</v>
      </c>
      <c r="E2192" s="4" t="s">
        <v>23</v>
      </c>
      <c r="F2192" s="4" t="s">
        <v>10</v>
      </c>
    </row>
    <row r="2193" spans="1:9">
      <c r="A2193" t="n">
        <v>16937</v>
      </c>
      <c r="B2193" s="55" t="n">
        <v>45</v>
      </c>
      <c r="C2193" s="7" t="n">
        <v>5</v>
      </c>
      <c r="D2193" s="7" t="n">
        <v>3</v>
      </c>
      <c r="E2193" s="7" t="n">
        <v>2.09999990463257</v>
      </c>
      <c r="F2193" s="7" t="n">
        <v>0</v>
      </c>
    </row>
    <row r="2194" spans="1:9">
      <c r="A2194" t="s">
        <v>4</v>
      </c>
      <c r="B2194" s="4" t="s">
        <v>5</v>
      </c>
      <c r="C2194" s="4" t="s">
        <v>13</v>
      </c>
      <c r="D2194" s="4" t="s">
        <v>13</v>
      </c>
      <c r="E2194" s="4" t="s">
        <v>23</v>
      </c>
      <c r="F2194" s="4" t="s">
        <v>10</v>
      </c>
    </row>
    <row r="2195" spans="1:9">
      <c r="A2195" t="n">
        <v>16946</v>
      </c>
      <c r="B2195" s="55" t="n">
        <v>45</v>
      </c>
      <c r="C2195" s="7" t="n">
        <v>11</v>
      </c>
      <c r="D2195" s="7" t="n">
        <v>3</v>
      </c>
      <c r="E2195" s="7" t="n">
        <v>39.0999984741211</v>
      </c>
      <c r="F2195" s="7" t="n">
        <v>0</v>
      </c>
    </row>
    <row r="2196" spans="1:9">
      <c r="A2196" t="s">
        <v>4</v>
      </c>
      <c r="B2196" s="4" t="s">
        <v>5</v>
      </c>
      <c r="C2196" s="4" t="s">
        <v>13</v>
      </c>
      <c r="D2196" s="4" t="s">
        <v>13</v>
      </c>
      <c r="E2196" s="4" t="s">
        <v>23</v>
      </c>
      <c r="F2196" s="4" t="s">
        <v>23</v>
      </c>
      <c r="G2196" s="4" t="s">
        <v>23</v>
      </c>
      <c r="H2196" s="4" t="s">
        <v>10</v>
      </c>
    </row>
    <row r="2197" spans="1:9">
      <c r="A2197" t="n">
        <v>16955</v>
      </c>
      <c r="B2197" s="55" t="n">
        <v>45</v>
      </c>
      <c r="C2197" s="7" t="n">
        <v>2</v>
      </c>
      <c r="D2197" s="7" t="n">
        <v>3</v>
      </c>
      <c r="E2197" s="7" t="n">
        <v>-0.300000011920929</v>
      </c>
      <c r="F2197" s="7" t="n">
        <v>1.53999996185303</v>
      </c>
      <c r="G2197" s="7" t="n">
        <v>-11.1300001144409</v>
      </c>
      <c r="H2197" s="7" t="n">
        <v>1500</v>
      </c>
    </row>
    <row r="2198" spans="1:9">
      <c r="A2198" t="s">
        <v>4</v>
      </c>
      <c r="B2198" s="4" t="s">
        <v>5</v>
      </c>
      <c r="C2198" s="4" t="s">
        <v>13</v>
      </c>
      <c r="D2198" s="4" t="s">
        <v>13</v>
      </c>
      <c r="E2198" s="4" t="s">
        <v>23</v>
      </c>
      <c r="F2198" s="4" t="s">
        <v>23</v>
      </c>
      <c r="G2198" s="4" t="s">
        <v>23</v>
      </c>
      <c r="H2198" s="4" t="s">
        <v>10</v>
      </c>
      <c r="I2198" s="4" t="s">
        <v>13</v>
      </c>
    </row>
    <row r="2199" spans="1:9">
      <c r="A2199" t="n">
        <v>16972</v>
      </c>
      <c r="B2199" s="55" t="n">
        <v>45</v>
      </c>
      <c r="C2199" s="7" t="n">
        <v>4</v>
      </c>
      <c r="D2199" s="7" t="n">
        <v>3</v>
      </c>
      <c r="E2199" s="7" t="n">
        <v>5.76000022888184</v>
      </c>
      <c r="F2199" s="7" t="n">
        <v>247.199996948242</v>
      </c>
      <c r="G2199" s="7" t="n">
        <v>352</v>
      </c>
      <c r="H2199" s="7" t="n">
        <v>1500</v>
      </c>
      <c r="I2199" s="7" t="n">
        <v>1</v>
      </c>
    </row>
    <row r="2200" spans="1:9">
      <c r="A2200" t="s">
        <v>4</v>
      </c>
      <c r="B2200" s="4" t="s">
        <v>5</v>
      </c>
      <c r="C2200" s="4" t="s">
        <v>13</v>
      </c>
      <c r="D2200" s="4" t="s">
        <v>13</v>
      </c>
      <c r="E2200" s="4" t="s">
        <v>23</v>
      </c>
      <c r="F2200" s="4" t="s">
        <v>10</v>
      </c>
    </row>
    <row r="2201" spans="1:9">
      <c r="A2201" t="n">
        <v>16990</v>
      </c>
      <c r="B2201" s="55" t="n">
        <v>45</v>
      </c>
      <c r="C2201" s="7" t="n">
        <v>5</v>
      </c>
      <c r="D2201" s="7" t="n">
        <v>3</v>
      </c>
      <c r="E2201" s="7" t="n">
        <v>2</v>
      </c>
      <c r="F2201" s="7" t="n">
        <v>1500</v>
      </c>
    </row>
    <row r="2202" spans="1:9">
      <c r="A2202" t="s">
        <v>4</v>
      </c>
      <c r="B2202" s="4" t="s">
        <v>5</v>
      </c>
      <c r="C2202" s="4" t="s">
        <v>13</v>
      </c>
      <c r="D2202" s="4" t="s">
        <v>13</v>
      </c>
      <c r="E2202" s="4" t="s">
        <v>23</v>
      </c>
      <c r="F2202" s="4" t="s">
        <v>10</v>
      </c>
    </row>
    <row r="2203" spans="1:9">
      <c r="A2203" t="n">
        <v>16999</v>
      </c>
      <c r="B2203" s="55" t="n">
        <v>45</v>
      </c>
      <c r="C2203" s="7" t="n">
        <v>11</v>
      </c>
      <c r="D2203" s="7" t="n">
        <v>3</v>
      </c>
      <c r="E2203" s="7" t="n">
        <v>39.0999984741211</v>
      </c>
      <c r="F2203" s="7" t="n">
        <v>1500</v>
      </c>
    </row>
    <row r="2204" spans="1:9">
      <c r="A2204" t="s">
        <v>4</v>
      </c>
      <c r="B2204" s="4" t="s">
        <v>5</v>
      </c>
      <c r="C2204" s="4" t="s">
        <v>13</v>
      </c>
      <c r="D2204" s="4" t="s">
        <v>10</v>
      </c>
    </row>
    <row r="2205" spans="1:9">
      <c r="A2205" t="n">
        <v>17008</v>
      </c>
      <c r="B2205" s="28" t="n">
        <v>58</v>
      </c>
      <c r="C2205" s="7" t="n">
        <v>255</v>
      </c>
      <c r="D2205" s="7" t="n">
        <v>0</v>
      </c>
    </row>
    <row r="2206" spans="1:9">
      <c r="A2206" t="s">
        <v>4</v>
      </c>
      <c r="B2206" s="4" t="s">
        <v>5</v>
      </c>
      <c r="C2206" s="4" t="s">
        <v>13</v>
      </c>
      <c r="D2206" s="4" t="s">
        <v>10</v>
      </c>
    </row>
    <row r="2207" spans="1:9">
      <c r="A2207" t="n">
        <v>17012</v>
      </c>
      <c r="B2207" s="55" t="n">
        <v>45</v>
      </c>
      <c r="C2207" s="7" t="n">
        <v>7</v>
      </c>
      <c r="D2207" s="7" t="n">
        <v>255</v>
      </c>
    </row>
    <row r="2208" spans="1:9">
      <c r="A2208" t="s">
        <v>4</v>
      </c>
      <c r="B2208" s="4" t="s">
        <v>5</v>
      </c>
      <c r="C2208" s="4" t="s">
        <v>13</v>
      </c>
      <c r="D2208" s="4" t="s">
        <v>23</v>
      </c>
      <c r="E2208" s="4" t="s">
        <v>10</v>
      </c>
      <c r="F2208" s="4" t="s">
        <v>13</v>
      </c>
    </row>
    <row r="2209" spans="1:9">
      <c r="A2209" t="n">
        <v>17016</v>
      </c>
      <c r="B2209" s="13" t="n">
        <v>49</v>
      </c>
      <c r="C2209" s="7" t="n">
        <v>3</v>
      </c>
      <c r="D2209" s="7" t="n">
        <v>0.699999988079071</v>
      </c>
      <c r="E2209" s="7" t="n">
        <v>500</v>
      </c>
      <c r="F2209" s="7" t="n">
        <v>0</v>
      </c>
    </row>
    <row r="2210" spans="1:9">
      <c r="A2210" t="s">
        <v>4</v>
      </c>
      <c r="B2210" s="4" t="s">
        <v>5</v>
      </c>
      <c r="C2210" s="4" t="s">
        <v>13</v>
      </c>
      <c r="D2210" s="4" t="s">
        <v>10</v>
      </c>
      <c r="E2210" s="4" t="s">
        <v>6</v>
      </c>
    </row>
    <row r="2211" spans="1:9">
      <c r="A2211" t="n">
        <v>17025</v>
      </c>
      <c r="B2211" s="39" t="n">
        <v>51</v>
      </c>
      <c r="C2211" s="7" t="n">
        <v>4</v>
      </c>
      <c r="D2211" s="7" t="n">
        <v>3</v>
      </c>
      <c r="E2211" s="7" t="s">
        <v>116</v>
      </c>
    </row>
    <row r="2212" spans="1:9">
      <c r="A2212" t="s">
        <v>4</v>
      </c>
      <c r="B2212" s="4" t="s">
        <v>5</v>
      </c>
      <c r="C2212" s="4" t="s">
        <v>10</v>
      </c>
    </row>
    <row r="2213" spans="1:9">
      <c r="A2213" t="n">
        <v>17039</v>
      </c>
      <c r="B2213" s="25" t="n">
        <v>16</v>
      </c>
      <c r="C2213" s="7" t="n">
        <v>0</v>
      </c>
    </row>
    <row r="2214" spans="1:9">
      <c r="A2214" t="s">
        <v>4</v>
      </c>
      <c r="B2214" s="4" t="s">
        <v>5</v>
      </c>
      <c r="C2214" s="4" t="s">
        <v>10</v>
      </c>
      <c r="D2214" s="4" t="s">
        <v>13</v>
      </c>
      <c r="E2214" s="4" t="s">
        <v>9</v>
      </c>
      <c r="F2214" s="4" t="s">
        <v>52</v>
      </c>
      <c r="G2214" s="4" t="s">
        <v>13</v>
      </c>
      <c r="H2214" s="4" t="s">
        <v>13</v>
      </c>
    </row>
    <row r="2215" spans="1:9">
      <c r="A2215" t="n">
        <v>17042</v>
      </c>
      <c r="B2215" s="40" t="n">
        <v>26</v>
      </c>
      <c r="C2215" s="7" t="n">
        <v>3</v>
      </c>
      <c r="D2215" s="7" t="n">
        <v>17</v>
      </c>
      <c r="E2215" s="7" t="n">
        <v>2305</v>
      </c>
      <c r="F2215" s="7" t="s">
        <v>177</v>
      </c>
      <c r="G2215" s="7" t="n">
        <v>2</v>
      </c>
      <c r="H2215" s="7" t="n">
        <v>0</v>
      </c>
    </row>
    <row r="2216" spans="1:9">
      <c r="A2216" t="s">
        <v>4</v>
      </c>
      <c r="B2216" s="4" t="s">
        <v>5</v>
      </c>
    </row>
    <row r="2217" spans="1:9">
      <c r="A2217" t="n">
        <v>17069</v>
      </c>
      <c r="B2217" s="33" t="n">
        <v>28</v>
      </c>
    </row>
    <row r="2218" spans="1:9">
      <c r="A2218" t="s">
        <v>4</v>
      </c>
      <c r="B2218" s="4" t="s">
        <v>5</v>
      </c>
      <c r="C2218" s="4" t="s">
        <v>13</v>
      </c>
      <c r="D2218" s="4" t="s">
        <v>10</v>
      </c>
      <c r="E2218" s="4" t="s">
        <v>6</v>
      </c>
    </row>
    <row r="2219" spans="1:9">
      <c r="A2219" t="n">
        <v>17070</v>
      </c>
      <c r="B2219" s="39" t="n">
        <v>51</v>
      </c>
      <c r="C2219" s="7" t="n">
        <v>4</v>
      </c>
      <c r="D2219" s="7" t="n">
        <v>5</v>
      </c>
      <c r="E2219" s="7" t="s">
        <v>178</v>
      </c>
    </row>
    <row r="2220" spans="1:9">
      <c r="A2220" t="s">
        <v>4</v>
      </c>
      <c r="B2220" s="4" t="s">
        <v>5</v>
      </c>
      <c r="C2220" s="4" t="s">
        <v>10</v>
      </c>
    </row>
    <row r="2221" spans="1:9">
      <c r="A2221" t="n">
        <v>17083</v>
      </c>
      <c r="B2221" s="25" t="n">
        <v>16</v>
      </c>
      <c r="C2221" s="7" t="n">
        <v>0</v>
      </c>
    </row>
    <row r="2222" spans="1:9">
      <c r="A2222" t="s">
        <v>4</v>
      </c>
      <c r="B2222" s="4" t="s">
        <v>5</v>
      </c>
      <c r="C2222" s="4" t="s">
        <v>10</v>
      </c>
      <c r="D2222" s="4" t="s">
        <v>13</v>
      </c>
      <c r="E2222" s="4" t="s">
        <v>9</v>
      </c>
      <c r="F2222" s="4" t="s">
        <v>52</v>
      </c>
      <c r="G2222" s="4" t="s">
        <v>13</v>
      </c>
      <c r="H2222" s="4" t="s">
        <v>13</v>
      </c>
    </row>
    <row r="2223" spans="1:9">
      <c r="A2223" t="n">
        <v>17086</v>
      </c>
      <c r="B2223" s="40" t="n">
        <v>26</v>
      </c>
      <c r="C2223" s="7" t="n">
        <v>5</v>
      </c>
      <c r="D2223" s="7" t="n">
        <v>17</v>
      </c>
      <c r="E2223" s="7" t="n">
        <v>3303</v>
      </c>
      <c r="F2223" s="7" t="s">
        <v>179</v>
      </c>
      <c r="G2223" s="7" t="n">
        <v>2</v>
      </c>
      <c r="H2223" s="7" t="n">
        <v>0</v>
      </c>
    </row>
    <row r="2224" spans="1:9">
      <c r="A2224" t="s">
        <v>4</v>
      </c>
      <c r="B2224" s="4" t="s">
        <v>5</v>
      </c>
    </row>
    <row r="2225" spans="1:8">
      <c r="A2225" t="n">
        <v>17122</v>
      </c>
      <c r="B2225" s="33" t="n">
        <v>28</v>
      </c>
    </row>
    <row r="2226" spans="1:8">
      <c r="A2226" t="s">
        <v>4</v>
      </c>
      <c r="B2226" s="4" t="s">
        <v>5</v>
      </c>
      <c r="C2226" s="4" t="s">
        <v>10</v>
      </c>
      <c r="D2226" s="4" t="s">
        <v>13</v>
      </c>
    </row>
    <row r="2227" spans="1:8">
      <c r="A2227" t="n">
        <v>17123</v>
      </c>
      <c r="B2227" s="41" t="n">
        <v>89</v>
      </c>
      <c r="C2227" s="7" t="n">
        <v>65533</v>
      </c>
      <c r="D2227" s="7" t="n">
        <v>1</v>
      </c>
    </row>
    <row r="2228" spans="1:8">
      <c r="A2228" t="s">
        <v>4</v>
      </c>
      <c r="B2228" s="4" t="s">
        <v>5</v>
      </c>
      <c r="C2228" s="4" t="s">
        <v>13</v>
      </c>
      <c r="D2228" s="4" t="s">
        <v>10</v>
      </c>
    </row>
    <row r="2229" spans="1:8">
      <c r="A2229" t="n">
        <v>17127</v>
      </c>
      <c r="B2229" s="55" t="n">
        <v>45</v>
      </c>
      <c r="C2229" s="7" t="n">
        <v>7</v>
      </c>
      <c r="D2229" s="7" t="n">
        <v>255</v>
      </c>
    </row>
    <row r="2230" spans="1:8">
      <c r="A2230" t="s">
        <v>4</v>
      </c>
      <c r="B2230" s="4" t="s">
        <v>5</v>
      </c>
      <c r="C2230" s="4" t="s">
        <v>13</v>
      </c>
      <c r="D2230" s="4" t="s">
        <v>23</v>
      </c>
      <c r="E2230" s="4" t="s">
        <v>23</v>
      </c>
      <c r="F2230" s="4" t="s">
        <v>23</v>
      </c>
    </row>
    <row r="2231" spans="1:8">
      <c r="A2231" t="n">
        <v>17131</v>
      </c>
      <c r="B2231" s="55" t="n">
        <v>45</v>
      </c>
      <c r="C2231" s="7" t="n">
        <v>9</v>
      </c>
      <c r="D2231" s="7" t="n">
        <v>0.0199999995529652</v>
      </c>
      <c r="E2231" s="7" t="n">
        <v>0.0199999995529652</v>
      </c>
      <c r="F2231" s="7" t="n">
        <v>0.5</v>
      </c>
    </row>
    <row r="2232" spans="1:8">
      <c r="A2232" t="s">
        <v>4</v>
      </c>
      <c r="B2232" s="4" t="s">
        <v>5</v>
      </c>
      <c r="C2232" s="4" t="s">
        <v>13</v>
      </c>
      <c r="D2232" s="4" t="s">
        <v>10</v>
      </c>
      <c r="E2232" s="4" t="s">
        <v>10</v>
      </c>
      <c r="F2232" s="4" t="s">
        <v>13</v>
      </c>
    </row>
    <row r="2233" spans="1:8">
      <c r="A2233" t="n">
        <v>17145</v>
      </c>
      <c r="B2233" s="31" t="n">
        <v>25</v>
      </c>
      <c r="C2233" s="7" t="n">
        <v>1</v>
      </c>
      <c r="D2233" s="7" t="n">
        <v>900</v>
      </c>
      <c r="E2233" s="7" t="n">
        <v>50</v>
      </c>
      <c r="F2233" s="7" t="n">
        <v>5</v>
      </c>
    </row>
    <row r="2234" spans="1:8">
      <c r="A2234" t="s">
        <v>4</v>
      </c>
      <c r="B2234" s="4" t="s">
        <v>5</v>
      </c>
      <c r="C2234" s="4" t="s">
        <v>13</v>
      </c>
      <c r="D2234" s="4" t="s">
        <v>10</v>
      </c>
      <c r="E2234" s="4" t="s">
        <v>6</v>
      </c>
    </row>
    <row r="2235" spans="1:8">
      <c r="A2235" t="n">
        <v>17152</v>
      </c>
      <c r="B2235" s="39" t="n">
        <v>51</v>
      </c>
      <c r="C2235" s="7" t="n">
        <v>4</v>
      </c>
      <c r="D2235" s="7" t="n">
        <v>0</v>
      </c>
      <c r="E2235" s="7" t="s">
        <v>126</v>
      </c>
    </row>
    <row r="2236" spans="1:8">
      <c r="A2236" t="s">
        <v>4</v>
      </c>
      <c r="B2236" s="4" t="s">
        <v>5</v>
      </c>
      <c r="C2236" s="4" t="s">
        <v>10</v>
      </c>
    </row>
    <row r="2237" spans="1:8">
      <c r="A2237" t="n">
        <v>17165</v>
      </c>
      <c r="B2237" s="25" t="n">
        <v>16</v>
      </c>
      <c r="C2237" s="7" t="n">
        <v>0</v>
      </c>
    </row>
    <row r="2238" spans="1:8">
      <c r="A2238" t="s">
        <v>4</v>
      </c>
      <c r="B2238" s="4" t="s">
        <v>5</v>
      </c>
      <c r="C2238" s="4" t="s">
        <v>10</v>
      </c>
      <c r="D2238" s="4" t="s">
        <v>13</v>
      </c>
      <c r="E2238" s="4" t="s">
        <v>9</v>
      </c>
      <c r="F2238" s="4" t="s">
        <v>52</v>
      </c>
      <c r="G2238" s="4" t="s">
        <v>13</v>
      </c>
      <c r="H2238" s="4" t="s">
        <v>13</v>
      </c>
    </row>
    <row r="2239" spans="1:8">
      <c r="A2239" t="n">
        <v>17168</v>
      </c>
      <c r="B2239" s="40" t="n">
        <v>26</v>
      </c>
      <c r="C2239" s="7" t="n">
        <v>0</v>
      </c>
      <c r="D2239" s="7" t="n">
        <v>17</v>
      </c>
      <c r="E2239" s="7" t="n">
        <v>52601</v>
      </c>
      <c r="F2239" s="7" t="s">
        <v>180</v>
      </c>
      <c r="G2239" s="7" t="n">
        <v>2</v>
      </c>
      <c r="H2239" s="7" t="n">
        <v>0</v>
      </c>
    </row>
    <row r="2240" spans="1:8">
      <c r="A2240" t="s">
        <v>4</v>
      </c>
      <c r="B2240" s="4" t="s">
        <v>5</v>
      </c>
    </row>
    <row r="2241" spans="1:8">
      <c r="A2241" t="n">
        <v>17196</v>
      </c>
      <c r="B2241" s="33" t="n">
        <v>28</v>
      </c>
    </row>
    <row r="2242" spans="1:8">
      <c r="A2242" t="s">
        <v>4</v>
      </c>
      <c r="B2242" s="4" t="s">
        <v>5</v>
      </c>
      <c r="C2242" s="4" t="s">
        <v>10</v>
      </c>
      <c r="D2242" s="4" t="s">
        <v>13</v>
      </c>
    </row>
    <row r="2243" spans="1:8">
      <c r="A2243" t="n">
        <v>17197</v>
      </c>
      <c r="B2243" s="41" t="n">
        <v>89</v>
      </c>
      <c r="C2243" s="7" t="n">
        <v>65533</v>
      </c>
      <c r="D2243" s="7" t="n">
        <v>1</v>
      </c>
    </row>
    <row r="2244" spans="1:8">
      <c r="A2244" t="s">
        <v>4</v>
      </c>
      <c r="B2244" s="4" t="s">
        <v>5</v>
      </c>
      <c r="C2244" s="4" t="s">
        <v>13</v>
      </c>
      <c r="D2244" s="4" t="s">
        <v>10</v>
      </c>
      <c r="E2244" s="4" t="s">
        <v>10</v>
      </c>
      <c r="F2244" s="4" t="s">
        <v>13</v>
      </c>
    </row>
    <row r="2245" spans="1:8">
      <c r="A2245" t="n">
        <v>17201</v>
      </c>
      <c r="B2245" s="31" t="n">
        <v>25</v>
      </c>
      <c r="C2245" s="7" t="n">
        <v>1</v>
      </c>
      <c r="D2245" s="7" t="n">
        <v>65535</v>
      </c>
      <c r="E2245" s="7" t="n">
        <v>65535</v>
      </c>
      <c r="F2245" s="7" t="n">
        <v>0</v>
      </c>
    </row>
    <row r="2246" spans="1:8">
      <c r="A2246" t="s">
        <v>4</v>
      </c>
      <c r="B2246" s="4" t="s">
        <v>5</v>
      </c>
      <c r="C2246" s="4" t="s">
        <v>13</v>
      </c>
      <c r="D2246" s="4" t="s">
        <v>10</v>
      </c>
      <c r="E2246" s="4" t="s">
        <v>6</v>
      </c>
      <c r="F2246" s="4" t="s">
        <v>6</v>
      </c>
      <c r="G2246" s="4" t="s">
        <v>6</v>
      </c>
      <c r="H2246" s="4" t="s">
        <v>6</v>
      </c>
    </row>
    <row r="2247" spans="1:8">
      <c r="A2247" t="n">
        <v>17208</v>
      </c>
      <c r="B2247" s="39" t="n">
        <v>51</v>
      </c>
      <c r="C2247" s="7" t="n">
        <v>3</v>
      </c>
      <c r="D2247" s="7" t="n">
        <v>5</v>
      </c>
      <c r="E2247" s="7" t="s">
        <v>181</v>
      </c>
      <c r="F2247" s="7" t="s">
        <v>130</v>
      </c>
      <c r="G2247" s="7" t="s">
        <v>123</v>
      </c>
      <c r="H2247" s="7" t="s">
        <v>124</v>
      </c>
    </row>
    <row r="2248" spans="1:8">
      <c r="A2248" t="s">
        <v>4</v>
      </c>
      <c r="B2248" s="4" t="s">
        <v>5</v>
      </c>
      <c r="C2248" s="4" t="s">
        <v>10</v>
      </c>
      <c r="D2248" s="4" t="s">
        <v>13</v>
      </c>
      <c r="E2248" s="4" t="s">
        <v>23</v>
      </c>
      <c r="F2248" s="4" t="s">
        <v>10</v>
      </c>
    </row>
    <row r="2249" spans="1:8">
      <c r="A2249" t="n">
        <v>17221</v>
      </c>
      <c r="B2249" s="58" t="n">
        <v>59</v>
      </c>
      <c r="C2249" s="7" t="n">
        <v>5</v>
      </c>
      <c r="D2249" s="7" t="n">
        <v>16</v>
      </c>
      <c r="E2249" s="7" t="n">
        <v>0.150000005960464</v>
      </c>
      <c r="F2249" s="7" t="n">
        <v>0</v>
      </c>
    </row>
    <row r="2250" spans="1:8">
      <c r="A2250" t="s">
        <v>4</v>
      </c>
      <c r="B2250" s="4" t="s">
        <v>5</v>
      </c>
      <c r="C2250" s="4" t="s">
        <v>10</v>
      </c>
    </row>
    <row r="2251" spans="1:8">
      <c r="A2251" t="n">
        <v>17231</v>
      </c>
      <c r="B2251" s="25" t="n">
        <v>16</v>
      </c>
      <c r="C2251" s="7" t="n">
        <v>50</v>
      </c>
    </row>
    <row r="2252" spans="1:8">
      <c r="A2252" t="s">
        <v>4</v>
      </c>
      <c r="B2252" s="4" t="s">
        <v>5</v>
      </c>
      <c r="C2252" s="4" t="s">
        <v>13</v>
      </c>
      <c r="D2252" s="4" t="s">
        <v>10</v>
      </c>
      <c r="E2252" s="4" t="s">
        <v>6</v>
      </c>
      <c r="F2252" s="4" t="s">
        <v>6</v>
      </c>
      <c r="G2252" s="4" t="s">
        <v>6</v>
      </c>
      <c r="H2252" s="4" t="s">
        <v>6</v>
      </c>
    </row>
    <row r="2253" spans="1:8">
      <c r="A2253" t="n">
        <v>17234</v>
      </c>
      <c r="B2253" s="39" t="n">
        <v>51</v>
      </c>
      <c r="C2253" s="7" t="n">
        <v>3</v>
      </c>
      <c r="D2253" s="7" t="n">
        <v>3</v>
      </c>
      <c r="E2253" s="7" t="s">
        <v>181</v>
      </c>
      <c r="F2253" s="7" t="s">
        <v>130</v>
      </c>
      <c r="G2253" s="7" t="s">
        <v>123</v>
      </c>
      <c r="H2253" s="7" t="s">
        <v>124</v>
      </c>
    </row>
    <row r="2254" spans="1:8">
      <c r="A2254" t="s">
        <v>4</v>
      </c>
      <c r="B2254" s="4" t="s">
        <v>5</v>
      </c>
      <c r="C2254" s="4" t="s">
        <v>10</v>
      </c>
      <c r="D2254" s="4" t="s">
        <v>13</v>
      </c>
      <c r="E2254" s="4" t="s">
        <v>23</v>
      </c>
      <c r="F2254" s="4" t="s">
        <v>10</v>
      </c>
    </row>
    <row r="2255" spans="1:8">
      <c r="A2255" t="n">
        <v>17247</v>
      </c>
      <c r="B2255" s="58" t="n">
        <v>59</v>
      </c>
      <c r="C2255" s="7" t="n">
        <v>3</v>
      </c>
      <c r="D2255" s="7" t="n">
        <v>16</v>
      </c>
      <c r="E2255" s="7" t="n">
        <v>0.150000005960464</v>
      </c>
      <c r="F2255" s="7" t="n">
        <v>0</v>
      </c>
    </row>
    <row r="2256" spans="1:8">
      <c r="A2256" t="s">
        <v>4</v>
      </c>
      <c r="B2256" s="4" t="s">
        <v>5</v>
      </c>
      <c r="C2256" s="4" t="s">
        <v>10</v>
      </c>
    </row>
    <row r="2257" spans="1:8">
      <c r="A2257" t="n">
        <v>17257</v>
      </c>
      <c r="B2257" s="25" t="n">
        <v>16</v>
      </c>
      <c r="C2257" s="7" t="n">
        <v>1000</v>
      </c>
    </row>
    <row r="2258" spans="1:8">
      <c r="A2258" t="s">
        <v>4</v>
      </c>
      <c r="B2258" s="4" t="s">
        <v>5</v>
      </c>
      <c r="C2258" s="4" t="s">
        <v>13</v>
      </c>
      <c r="D2258" s="4" t="s">
        <v>10</v>
      </c>
      <c r="E2258" s="4" t="s">
        <v>6</v>
      </c>
      <c r="F2258" s="4" t="s">
        <v>6</v>
      </c>
      <c r="G2258" s="4" t="s">
        <v>6</v>
      </c>
      <c r="H2258" s="4" t="s">
        <v>6</v>
      </c>
    </row>
    <row r="2259" spans="1:8">
      <c r="A2259" t="n">
        <v>17260</v>
      </c>
      <c r="B2259" s="39" t="n">
        <v>51</v>
      </c>
      <c r="C2259" s="7" t="n">
        <v>3</v>
      </c>
      <c r="D2259" s="7" t="n">
        <v>3</v>
      </c>
      <c r="E2259" s="7" t="s">
        <v>182</v>
      </c>
      <c r="F2259" s="7" t="s">
        <v>122</v>
      </c>
      <c r="G2259" s="7" t="s">
        <v>123</v>
      </c>
      <c r="H2259" s="7" t="s">
        <v>124</v>
      </c>
    </row>
    <row r="2260" spans="1:8">
      <c r="A2260" t="s">
        <v>4</v>
      </c>
      <c r="B2260" s="4" t="s">
        <v>5</v>
      </c>
      <c r="C2260" s="4" t="s">
        <v>13</v>
      </c>
      <c r="D2260" s="4" t="s">
        <v>10</v>
      </c>
      <c r="E2260" s="4" t="s">
        <v>23</v>
      </c>
    </row>
    <row r="2261" spans="1:8">
      <c r="A2261" t="n">
        <v>17273</v>
      </c>
      <c r="B2261" s="28" t="n">
        <v>58</v>
      </c>
      <c r="C2261" s="7" t="n">
        <v>101</v>
      </c>
      <c r="D2261" s="7" t="n">
        <v>300</v>
      </c>
      <c r="E2261" s="7" t="n">
        <v>1</v>
      </c>
    </row>
    <row r="2262" spans="1:8">
      <c r="A2262" t="s">
        <v>4</v>
      </c>
      <c r="B2262" s="4" t="s">
        <v>5</v>
      </c>
      <c r="C2262" s="4" t="s">
        <v>13</v>
      </c>
      <c r="D2262" s="4" t="s">
        <v>10</v>
      </c>
    </row>
    <row r="2263" spans="1:8">
      <c r="A2263" t="n">
        <v>17281</v>
      </c>
      <c r="B2263" s="28" t="n">
        <v>58</v>
      </c>
      <c r="C2263" s="7" t="n">
        <v>254</v>
      </c>
      <c r="D2263" s="7" t="n">
        <v>0</v>
      </c>
    </row>
    <row r="2264" spans="1:8">
      <c r="A2264" t="s">
        <v>4</v>
      </c>
      <c r="B2264" s="4" t="s">
        <v>5</v>
      </c>
      <c r="C2264" s="4" t="s">
        <v>13</v>
      </c>
    </row>
    <row r="2265" spans="1:8">
      <c r="A2265" t="n">
        <v>17285</v>
      </c>
      <c r="B2265" s="55" t="n">
        <v>45</v>
      </c>
      <c r="C2265" s="7" t="n">
        <v>0</v>
      </c>
    </row>
    <row r="2266" spans="1:8">
      <c r="A2266" t="s">
        <v>4</v>
      </c>
      <c r="B2266" s="4" t="s">
        <v>5</v>
      </c>
      <c r="C2266" s="4" t="s">
        <v>13</v>
      </c>
      <c r="D2266" s="4" t="s">
        <v>13</v>
      </c>
      <c r="E2266" s="4" t="s">
        <v>23</v>
      </c>
      <c r="F2266" s="4" t="s">
        <v>23</v>
      </c>
      <c r="G2266" s="4" t="s">
        <v>23</v>
      </c>
      <c r="H2266" s="4" t="s">
        <v>10</v>
      </c>
    </row>
    <row r="2267" spans="1:8">
      <c r="A2267" t="n">
        <v>17287</v>
      </c>
      <c r="B2267" s="55" t="n">
        <v>45</v>
      </c>
      <c r="C2267" s="7" t="n">
        <v>2</v>
      </c>
      <c r="D2267" s="7" t="n">
        <v>3</v>
      </c>
      <c r="E2267" s="7" t="n">
        <v>0.140000000596046</v>
      </c>
      <c r="F2267" s="7" t="n">
        <v>1.01999998092651</v>
      </c>
      <c r="G2267" s="7" t="n">
        <v>-10.0799999237061</v>
      </c>
      <c r="H2267" s="7" t="n">
        <v>0</v>
      </c>
    </row>
    <row r="2268" spans="1:8">
      <c r="A2268" t="s">
        <v>4</v>
      </c>
      <c r="B2268" s="4" t="s">
        <v>5</v>
      </c>
      <c r="C2268" s="4" t="s">
        <v>13</v>
      </c>
      <c r="D2268" s="4" t="s">
        <v>13</v>
      </c>
      <c r="E2268" s="4" t="s">
        <v>23</v>
      </c>
      <c r="F2268" s="4" t="s">
        <v>23</v>
      </c>
      <c r="G2268" s="4" t="s">
        <v>23</v>
      </c>
      <c r="H2268" s="4" t="s">
        <v>10</v>
      </c>
      <c r="I2268" s="4" t="s">
        <v>13</v>
      </c>
    </row>
    <row r="2269" spans="1:8">
      <c r="A2269" t="n">
        <v>17304</v>
      </c>
      <c r="B2269" s="55" t="n">
        <v>45</v>
      </c>
      <c r="C2269" s="7" t="n">
        <v>4</v>
      </c>
      <c r="D2269" s="7" t="n">
        <v>3</v>
      </c>
      <c r="E2269" s="7" t="n">
        <v>25.2600002288818</v>
      </c>
      <c r="F2269" s="7" t="n">
        <v>199.929992675781</v>
      </c>
      <c r="G2269" s="7" t="n">
        <v>352</v>
      </c>
      <c r="H2269" s="7" t="n">
        <v>0</v>
      </c>
      <c r="I2269" s="7" t="n">
        <v>1</v>
      </c>
    </row>
    <row r="2270" spans="1:8">
      <c r="A2270" t="s">
        <v>4</v>
      </c>
      <c r="B2270" s="4" t="s">
        <v>5</v>
      </c>
      <c r="C2270" s="4" t="s">
        <v>13</v>
      </c>
      <c r="D2270" s="4" t="s">
        <v>13</v>
      </c>
      <c r="E2270" s="4" t="s">
        <v>23</v>
      </c>
      <c r="F2270" s="4" t="s">
        <v>10</v>
      </c>
    </row>
    <row r="2271" spans="1:8">
      <c r="A2271" t="n">
        <v>17322</v>
      </c>
      <c r="B2271" s="55" t="n">
        <v>45</v>
      </c>
      <c r="C2271" s="7" t="n">
        <v>5</v>
      </c>
      <c r="D2271" s="7" t="n">
        <v>3</v>
      </c>
      <c r="E2271" s="7" t="n">
        <v>5.80000019073486</v>
      </c>
      <c r="F2271" s="7" t="n">
        <v>0</v>
      </c>
    </row>
    <row r="2272" spans="1:8">
      <c r="A2272" t="s">
        <v>4</v>
      </c>
      <c r="B2272" s="4" t="s">
        <v>5</v>
      </c>
      <c r="C2272" s="4" t="s">
        <v>13</v>
      </c>
      <c r="D2272" s="4" t="s">
        <v>13</v>
      </c>
      <c r="E2272" s="4" t="s">
        <v>23</v>
      </c>
      <c r="F2272" s="4" t="s">
        <v>10</v>
      </c>
    </row>
    <row r="2273" spans="1:9">
      <c r="A2273" t="n">
        <v>17331</v>
      </c>
      <c r="B2273" s="55" t="n">
        <v>45</v>
      </c>
      <c r="C2273" s="7" t="n">
        <v>11</v>
      </c>
      <c r="D2273" s="7" t="n">
        <v>3</v>
      </c>
      <c r="E2273" s="7" t="n">
        <v>39.0999984741211</v>
      </c>
      <c r="F2273" s="7" t="n">
        <v>0</v>
      </c>
    </row>
    <row r="2274" spans="1:9">
      <c r="A2274" t="s">
        <v>4</v>
      </c>
      <c r="B2274" s="4" t="s">
        <v>5</v>
      </c>
      <c r="C2274" s="4" t="s">
        <v>10</v>
      </c>
      <c r="D2274" s="4" t="s">
        <v>10</v>
      </c>
      <c r="E2274" s="4" t="s">
        <v>23</v>
      </c>
      <c r="F2274" s="4" t="s">
        <v>23</v>
      </c>
      <c r="G2274" s="4" t="s">
        <v>23</v>
      </c>
      <c r="H2274" s="4" t="s">
        <v>23</v>
      </c>
      <c r="I2274" s="4" t="s">
        <v>13</v>
      </c>
      <c r="J2274" s="4" t="s">
        <v>10</v>
      </c>
    </row>
    <row r="2275" spans="1:9">
      <c r="A2275" t="n">
        <v>17340</v>
      </c>
      <c r="B2275" s="56" t="n">
        <v>55</v>
      </c>
      <c r="C2275" s="7" t="n">
        <v>0</v>
      </c>
      <c r="D2275" s="7" t="n">
        <v>65533</v>
      </c>
      <c r="E2275" s="7" t="n">
        <v>-0.0199999995529652</v>
      </c>
      <c r="F2275" s="7" t="n">
        <v>0.25</v>
      </c>
      <c r="G2275" s="7" t="n">
        <v>-8.73999977111816</v>
      </c>
      <c r="H2275" s="7" t="n">
        <v>2.79999995231628</v>
      </c>
      <c r="I2275" s="7" t="n">
        <v>2</v>
      </c>
      <c r="J2275" s="7" t="n">
        <v>1</v>
      </c>
    </row>
    <row r="2276" spans="1:9">
      <c r="A2276" t="s">
        <v>4</v>
      </c>
      <c r="B2276" s="4" t="s">
        <v>5</v>
      </c>
      <c r="C2276" s="4" t="s">
        <v>10</v>
      </c>
      <c r="D2276" s="4" t="s">
        <v>10</v>
      </c>
      <c r="E2276" s="4" t="s">
        <v>23</v>
      </c>
      <c r="F2276" s="4" t="s">
        <v>23</v>
      </c>
      <c r="G2276" s="4" t="s">
        <v>23</v>
      </c>
      <c r="H2276" s="4" t="s">
        <v>23</v>
      </c>
      <c r="I2276" s="4" t="s">
        <v>13</v>
      </c>
      <c r="J2276" s="4" t="s">
        <v>10</v>
      </c>
    </row>
    <row r="2277" spans="1:9">
      <c r="A2277" t="n">
        <v>17364</v>
      </c>
      <c r="B2277" s="56" t="n">
        <v>55</v>
      </c>
      <c r="C2277" s="7" t="n">
        <v>61489</v>
      </c>
      <c r="D2277" s="7" t="n">
        <v>65533</v>
      </c>
      <c r="E2277" s="7" t="n">
        <v>1.27999997138977</v>
      </c>
      <c r="F2277" s="7" t="n">
        <v>0.25</v>
      </c>
      <c r="G2277" s="7" t="n">
        <v>-8.52000045776367</v>
      </c>
      <c r="H2277" s="7" t="n">
        <v>2.79999995231628</v>
      </c>
      <c r="I2277" s="7" t="n">
        <v>2</v>
      </c>
      <c r="J2277" s="7" t="n">
        <v>1</v>
      </c>
    </row>
    <row r="2278" spans="1:9">
      <c r="A2278" t="s">
        <v>4</v>
      </c>
      <c r="B2278" s="4" t="s">
        <v>5</v>
      </c>
      <c r="C2278" s="4" t="s">
        <v>10</v>
      </c>
      <c r="D2278" s="4" t="s">
        <v>10</v>
      </c>
      <c r="E2278" s="4" t="s">
        <v>23</v>
      </c>
      <c r="F2278" s="4" t="s">
        <v>23</v>
      </c>
      <c r="G2278" s="4" t="s">
        <v>23</v>
      </c>
      <c r="H2278" s="4" t="s">
        <v>23</v>
      </c>
      <c r="I2278" s="4" t="s">
        <v>13</v>
      </c>
      <c r="J2278" s="4" t="s">
        <v>10</v>
      </c>
    </row>
    <row r="2279" spans="1:9">
      <c r="A2279" t="n">
        <v>17388</v>
      </c>
      <c r="B2279" s="56" t="n">
        <v>55</v>
      </c>
      <c r="C2279" s="7" t="n">
        <v>61490</v>
      </c>
      <c r="D2279" s="7" t="n">
        <v>65533</v>
      </c>
      <c r="E2279" s="7" t="n">
        <v>-1.53999996185303</v>
      </c>
      <c r="F2279" s="7" t="n">
        <v>0.25</v>
      </c>
      <c r="G2279" s="7" t="n">
        <v>-8.92000007629395</v>
      </c>
      <c r="H2279" s="7" t="n">
        <v>2.79999995231628</v>
      </c>
      <c r="I2279" s="7" t="n">
        <v>2</v>
      </c>
      <c r="J2279" s="7" t="n">
        <v>1</v>
      </c>
    </row>
    <row r="2280" spans="1:9">
      <c r="A2280" t="s">
        <v>4</v>
      </c>
      <c r="B2280" s="4" t="s">
        <v>5</v>
      </c>
      <c r="C2280" s="4" t="s">
        <v>10</v>
      </c>
      <c r="D2280" s="4" t="s">
        <v>10</v>
      </c>
      <c r="E2280" s="4" t="s">
        <v>23</v>
      </c>
      <c r="F2280" s="4" t="s">
        <v>23</v>
      </c>
      <c r="G2280" s="4" t="s">
        <v>23</v>
      </c>
      <c r="H2280" s="4" t="s">
        <v>23</v>
      </c>
      <c r="I2280" s="4" t="s">
        <v>13</v>
      </c>
      <c r="J2280" s="4" t="s">
        <v>10</v>
      </c>
    </row>
    <row r="2281" spans="1:9">
      <c r="A2281" t="n">
        <v>17412</v>
      </c>
      <c r="B2281" s="56" t="n">
        <v>55</v>
      </c>
      <c r="C2281" s="7" t="n">
        <v>61488</v>
      </c>
      <c r="D2281" s="7" t="n">
        <v>65533</v>
      </c>
      <c r="E2281" s="7" t="n">
        <v>-0.300000011920929</v>
      </c>
      <c r="F2281" s="7" t="n">
        <v>0.25</v>
      </c>
      <c r="G2281" s="7" t="n">
        <v>-7.34000015258789</v>
      </c>
      <c r="H2281" s="7" t="n">
        <v>2.79999995231628</v>
      </c>
      <c r="I2281" s="7" t="n">
        <v>2</v>
      </c>
      <c r="J2281" s="7" t="n">
        <v>1</v>
      </c>
    </row>
    <row r="2282" spans="1:9">
      <c r="A2282" t="s">
        <v>4</v>
      </c>
      <c r="B2282" s="4" t="s">
        <v>5</v>
      </c>
      <c r="C2282" s="4" t="s">
        <v>10</v>
      </c>
      <c r="D2282" s="4" t="s">
        <v>10</v>
      </c>
      <c r="E2282" s="4" t="s">
        <v>23</v>
      </c>
      <c r="F2282" s="4" t="s">
        <v>23</v>
      </c>
      <c r="G2282" s="4" t="s">
        <v>23</v>
      </c>
      <c r="H2282" s="4" t="s">
        <v>23</v>
      </c>
      <c r="I2282" s="4" t="s">
        <v>13</v>
      </c>
      <c r="J2282" s="4" t="s">
        <v>10</v>
      </c>
    </row>
    <row r="2283" spans="1:9">
      <c r="A2283" t="n">
        <v>17436</v>
      </c>
      <c r="B2283" s="56" t="n">
        <v>55</v>
      </c>
      <c r="C2283" s="7" t="n">
        <v>7032</v>
      </c>
      <c r="D2283" s="7" t="n">
        <v>65533</v>
      </c>
      <c r="E2283" s="7" t="n">
        <v>1</v>
      </c>
      <c r="F2283" s="7" t="n">
        <v>0.25</v>
      </c>
      <c r="G2283" s="7" t="n">
        <v>-9.34000015258789</v>
      </c>
      <c r="H2283" s="7" t="n">
        <v>2.79999995231628</v>
      </c>
      <c r="I2283" s="7" t="n">
        <v>2</v>
      </c>
      <c r="J2283" s="7" t="n">
        <v>1</v>
      </c>
    </row>
    <row r="2284" spans="1:9">
      <c r="A2284" t="s">
        <v>4</v>
      </c>
      <c r="B2284" s="4" t="s">
        <v>5</v>
      </c>
      <c r="C2284" s="4" t="s">
        <v>13</v>
      </c>
      <c r="D2284" s="4" t="s">
        <v>13</v>
      </c>
      <c r="E2284" s="4" t="s">
        <v>23</v>
      </c>
      <c r="F2284" s="4" t="s">
        <v>23</v>
      </c>
      <c r="G2284" s="4" t="s">
        <v>23</v>
      </c>
      <c r="H2284" s="4" t="s">
        <v>10</v>
      </c>
    </row>
    <row r="2285" spans="1:9">
      <c r="A2285" t="n">
        <v>17460</v>
      </c>
      <c r="B2285" s="55" t="n">
        <v>45</v>
      </c>
      <c r="C2285" s="7" t="n">
        <v>2</v>
      </c>
      <c r="D2285" s="7" t="n">
        <v>3</v>
      </c>
      <c r="E2285" s="7" t="n">
        <v>0.180000007152557</v>
      </c>
      <c r="F2285" s="7" t="n">
        <v>1.33000004291534</v>
      </c>
      <c r="G2285" s="7" t="n">
        <v>-10.3599996566772</v>
      </c>
      <c r="H2285" s="7" t="n">
        <v>8000</v>
      </c>
    </row>
    <row r="2286" spans="1:9">
      <c r="A2286" t="s">
        <v>4</v>
      </c>
      <c r="B2286" s="4" t="s">
        <v>5</v>
      </c>
      <c r="C2286" s="4" t="s">
        <v>13</v>
      </c>
      <c r="D2286" s="4" t="s">
        <v>13</v>
      </c>
      <c r="E2286" s="4" t="s">
        <v>23</v>
      </c>
      <c r="F2286" s="4" t="s">
        <v>23</v>
      </c>
      <c r="G2286" s="4" t="s">
        <v>23</v>
      </c>
      <c r="H2286" s="4" t="s">
        <v>10</v>
      </c>
      <c r="I2286" s="4" t="s">
        <v>13</v>
      </c>
    </row>
    <row r="2287" spans="1:9">
      <c r="A2287" t="n">
        <v>17477</v>
      </c>
      <c r="B2287" s="55" t="n">
        <v>45</v>
      </c>
      <c r="C2287" s="7" t="n">
        <v>4</v>
      </c>
      <c r="D2287" s="7" t="n">
        <v>3</v>
      </c>
      <c r="E2287" s="7" t="n">
        <v>7.01999998092651</v>
      </c>
      <c r="F2287" s="7" t="n">
        <v>199.509994506836</v>
      </c>
      <c r="G2287" s="7" t="n">
        <v>352</v>
      </c>
      <c r="H2287" s="7" t="n">
        <v>8000</v>
      </c>
      <c r="I2287" s="7" t="n">
        <v>0</v>
      </c>
    </row>
    <row r="2288" spans="1:9">
      <c r="A2288" t="s">
        <v>4</v>
      </c>
      <c r="B2288" s="4" t="s">
        <v>5</v>
      </c>
      <c r="C2288" s="4" t="s">
        <v>13</v>
      </c>
      <c r="D2288" s="4" t="s">
        <v>13</v>
      </c>
      <c r="E2288" s="4" t="s">
        <v>23</v>
      </c>
      <c r="F2288" s="4" t="s">
        <v>10</v>
      </c>
    </row>
    <row r="2289" spans="1:10">
      <c r="A2289" t="n">
        <v>17495</v>
      </c>
      <c r="B2289" s="55" t="n">
        <v>45</v>
      </c>
      <c r="C2289" s="7" t="n">
        <v>5</v>
      </c>
      <c r="D2289" s="7" t="n">
        <v>3</v>
      </c>
      <c r="E2289" s="7" t="n">
        <v>2.90000009536743</v>
      </c>
      <c r="F2289" s="7" t="n">
        <v>8000</v>
      </c>
    </row>
    <row r="2290" spans="1:10">
      <c r="A2290" t="s">
        <v>4</v>
      </c>
      <c r="B2290" s="4" t="s">
        <v>5</v>
      </c>
      <c r="C2290" s="4" t="s">
        <v>13</v>
      </c>
      <c r="D2290" s="4" t="s">
        <v>13</v>
      </c>
      <c r="E2290" s="4" t="s">
        <v>23</v>
      </c>
      <c r="F2290" s="4" t="s">
        <v>10</v>
      </c>
    </row>
    <row r="2291" spans="1:10">
      <c r="A2291" t="n">
        <v>17504</v>
      </c>
      <c r="B2291" s="55" t="n">
        <v>45</v>
      </c>
      <c r="C2291" s="7" t="n">
        <v>11</v>
      </c>
      <c r="D2291" s="7" t="n">
        <v>3</v>
      </c>
      <c r="E2291" s="7" t="n">
        <v>39.0999984741211</v>
      </c>
      <c r="F2291" s="7" t="n">
        <v>8000</v>
      </c>
    </row>
    <row r="2292" spans="1:10">
      <c r="A2292" t="s">
        <v>4</v>
      </c>
      <c r="B2292" s="4" t="s">
        <v>5</v>
      </c>
      <c r="C2292" s="4" t="s">
        <v>13</v>
      </c>
      <c r="D2292" s="4" t="s">
        <v>13</v>
      </c>
      <c r="E2292" s="4" t="s">
        <v>13</v>
      </c>
      <c r="F2292" s="4" t="s">
        <v>13</v>
      </c>
    </row>
    <row r="2293" spans="1:10">
      <c r="A2293" t="n">
        <v>17513</v>
      </c>
      <c r="B2293" s="38" t="n">
        <v>14</v>
      </c>
      <c r="C2293" s="7" t="n">
        <v>0</v>
      </c>
      <c r="D2293" s="7" t="n">
        <v>1</v>
      </c>
      <c r="E2293" s="7" t="n">
        <v>0</v>
      </c>
      <c r="F2293" s="7" t="n">
        <v>0</v>
      </c>
    </row>
    <row r="2294" spans="1:10">
      <c r="A2294" t="s">
        <v>4</v>
      </c>
      <c r="B2294" s="4" t="s">
        <v>5</v>
      </c>
      <c r="C2294" s="4" t="s">
        <v>10</v>
      </c>
      <c r="D2294" s="4" t="s">
        <v>23</v>
      </c>
      <c r="E2294" s="4" t="s">
        <v>23</v>
      </c>
      <c r="F2294" s="4" t="s">
        <v>23</v>
      </c>
      <c r="G2294" s="4" t="s">
        <v>10</v>
      </c>
      <c r="H2294" s="4" t="s">
        <v>10</v>
      </c>
    </row>
    <row r="2295" spans="1:10">
      <c r="A2295" t="n">
        <v>17518</v>
      </c>
      <c r="B2295" s="66" t="n">
        <v>60</v>
      </c>
      <c r="C2295" s="7" t="n">
        <v>0</v>
      </c>
      <c r="D2295" s="7" t="n">
        <v>0</v>
      </c>
      <c r="E2295" s="7" t="n">
        <v>0</v>
      </c>
      <c r="F2295" s="7" t="n">
        <v>0</v>
      </c>
      <c r="G2295" s="7" t="n">
        <v>0</v>
      </c>
      <c r="H2295" s="7" t="n">
        <v>1</v>
      </c>
    </row>
    <row r="2296" spans="1:10">
      <c r="A2296" t="s">
        <v>4</v>
      </c>
      <c r="B2296" s="4" t="s">
        <v>5</v>
      </c>
      <c r="C2296" s="4" t="s">
        <v>10</v>
      </c>
      <c r="D2296" s="4" t="s">
        <v>23</v>
      </c>
      <c r="E2296" s="4" t="s">
        <v>23</v>
      </c>
      <c r="F2296" s="4" t="s">
        <v>23</v>
      </c>
      <c r="G2296" s="4" t="s">
        <v>10</v>
      </c>
      <c r="H2296" s="4" t="s">
        <v>10</v>
      </c>
    </row>
    <row r="2297" spans="1:10">
      <c r="A2297" t="n">
        <v>17537</v>
      </c>
      <c r="B2297" s="66" t="n">
        <v>60</v>
      </c>
      <c r="C2297" s="7" t="n">
        <v>0</v>
      </c>
      <c r="D2297" s="7" t="n">
        <v>0</v>
      </c>
      <c r="E2297" s="7" t="n">
        <v>0</v>
      </c>
      <c r="F2297" s="7" t="n">
        <v>0</v>
      </c>
      <c r="G2297" s="7" t="n">
        <v>0</v>
      </c>
      <c r="H2297" s="7" t="n">
        <v>0</v>
      </c>
    </row>
    <row r="2298" spans="1:10">
      <c r="A2298" t="s">
        <v>4</v>
      </c>
      <c r="B2298" s="4" t="s">
        <v>5</v>
      </c>
      <c r="C2298" s="4" t="s">
        <v>10</v>
      </c>
      <c r="D2298" s="4" t="s">
        <v>10</v>
      </c>
      <c r="E2298" s="4" t="s">
        <v>10</v>
      </c>
    </row>
    <row r="2299" spans="1:10">
      <c r="A2299" t="n">
        <v>17556</v>
      </c>
      <c r="B2299" s="68" t="n">
        <v>61</v>
      </c>
      <c r="C2299" s="7" t="n">
        <v>0</v>
      </c>
      <c r="D2299" s="7" t="n">
        <v>65533</v>
      </c>
      <c r="E2299" s="7" t="n">
        <v>0</v>
      </c>
    </row>
    <row r="2300" spans="1:10">
      <c r="A2300" t="s">
        <v>4</v>
      </c>
      <c r="B2300" s="4" t="s">
        <v>5</v>
      </c>
      <c r="C2300" s="4" t="s">
        <v>10</v>
      </c>
      <c r="D2300" s="4" t="s">
        <v>23</v>
      </c>
      <c r="E2300" s="4" t="s">
        <v>23</v>
      </c>
      <c r="F2300" s="4" t="s">
        <v>23</v>
      </c>
      <c r="G2300" s="4" t="s">
        <v>10</v>
      </c>
      <c r="H2300" s="4" t="s">
        <v>10</v>
      </c>
    </row>
    <row r="2301" spans="1:10">
      <c r="A2301" t="n">
        <v>17563</v>
      </c>
      <c r="B2301" s="66" t="n">
        <v>60</v>
      </c>
      <c r="C2301" s="7" t="n">
        <v>61489</v>
      </c>
      <c r="D2301" s="7" t="n">
        <v>0</v>
      </c>
      <c r="E2301" s="7" t="n">
        <v>0</v>
      </c>
      <c r="F2301" s="7" t="n">
        <v>0</v>
      </c>
      <c r="G2301" s="7" t="n">
        <v>0</v>
      </c>
      <c r="H2301" s="7" t="n">
        <v>1</v>
      </c>
    </row>
    <row r="2302" spans="1:10">
      <c r="A2302" t="s">
        <v>4</v>
      </c>
      <c r="B2302" s="4" t="s">
        <v>5</v>
      </c>
      <c r="C2302" s="4" t="s">
        <v>10</v>
      </c>
      <c r="D2302" s="4" t="s">
        <v>23</v>
      </c>
      <c r="E2302" s="4" t="s">
        <v>23</v>
      </c>
      <c r="F2302" s="4" t="s">
        <v>23</v>
      </c>
      <c r="G2302" s="4" t="s">
        <v>10</v>
      </c>
      <c r="H2302" s="4" t="s">
        <v>10</v>
      </c>
    </row>
    <row r="2303" spans="1:10">
      <c r="A2303" t="n">
        <v>17582</v>
      </c>
      <c r="B2303" s="66" t="n">
        <v>60</v>
      </c>
      <c r="C2303" s="7" t="n">
        <v>61489</v>
      </c>
      <c r="D2303" s="7" t="n">
        <v>0</v>
      </c>
      <c r="E2303" s="7" t="n">
        <v>0</v>
      </c>
      <c r="F2303" s="7" t="n">
        <v>0</v>
      </c>
      <c r="G2303" s="7" t="n">
        <v>0</v>
      </c>
      <c r="H2303" s="7" t="n">
        <v>0</v>
      </c>
    </row>
    <row r="2304" spans="1:10">
      <c r="A2304" t="s">
        <v>4</v>
      </c>
      <c r="B2304" s="4" t="s">
        <v>5</v>
      </c>
      <c r="C2304" s="4" t="s">
        <v>10</v>
      </c>
      <c r="D2304" s="4" t="s">
        <v>10</v>
      </c>
      <c r="E2304" s="4" t="s">
        <v>10</v>
      </c>
    </row>
    <row r="2305" spans="1:8">
      <c r="A2305" t="n">
        <v>17601</v>
      </c>
      <c r="B2305" s="68" t="n">
        <v>61</v>
      </c>
      <c r="C2305" s="7" t="n">
        <v>61489</v>
      </c>
      <c r="D2305" s="7" t="n">
        <v>65533</v>
      </c>
      <c r="E2305" s="7" t="n">
        <v>0</v>
      </c>
    </row>
    <row r="2306" spans="1:8">
      <c r="A2306" t="s">
        <v>4</v>
      </c>
      <c r="B2306" s="4" t="s">
        <v>5</v>
      </c>
      <c r="C2306" s="4" t="s">
        <v>10</v>
      </c>
      <c r="D2306" s="4" t="s">
        <v>23</v>
      </c>
      <c r="E2306" s="4" t="s">
        <v>23</v>
      </c>
      <c r="F2306" s="4" t="s">
        <v>23</v>
      </c>
      <c r="G2306" s="4" t="s">
        <v>10</v>
      </c>
      <c r="H2306" s="4" t="s">
        <v>10</v>
      </c>
    </row>
    <row r="2307" spans="1:8">
      <c r="A2307" t="n">
        <v>17608</v>
      </c>
      <c r="B2307" s="66" t="n">
        <v>60</v>
      </c>
      <c r="C2307" s="7" t="n">
        <v>61489</v>
      </c>
      <c r="D2307" s="7" t="n">
        <v>0</v>
      </c>
      <c r="E2307" s="7" t="n">
        <v>0</v>
      </c>
      <c r="F2307" s="7" t="n">
        <v>0</v>
      </c>
      <c r="G2307" s="7" t="n">
        <v>0</v>
      </c>
      <c r="H2307" s="7" t="n">
        <v>1</v>
      </c>
    </row>
    <row r="2308" spans="1:8">
      <c r="A2308" t="s">
        <v>4</v>
      </c>
      <c r="B2308" s="4" t="s">
        <v>5</v>
      </c>
      <c r="C2308" s="4" t="s">
        <v>10</v>
      </c>
      <c r="D2308" s="4" t="s">
        <v>23</v>
      </c>
      <c r="E2308" s="4" t="s">
        <v>23</v>
      </c>
      <c r="F2308" s="4" t="s">
        <v>23</v>
      </c>
      <c r="G2308" s="4" t="s">
        <v>10</v>
      </c>
      <c r="H2308" s="4" t="s">
        <v>10</v>
      </c>
    </row>
    <row r="2309" spans="1:8">
      <c r="A2309" t="n">
        <v>17627</v>
      </c>
      <c r="B2309" s="66" t="n">
        <v>60</v>
      </c>
      <c r="C2309" s="7" t="n">
        <v>61489</v>
      </c>
      <c r="D2309" s="7" t="n">
        <v>0</v>
      </c>
      <c r="E2309" s="7" t="n">
        <v>0</v>
      </c>
      <c r="F2309" s="7" t="n">
        <v>0</v>
      </c>
      <c r="G2309" s="7" t="n">
        <v>0</v>
      </c>
      <c r="H2309" s="7" t="n">
        <v>0</v>
      </c>
    </row>
    <row r="2310" spans="1:8">
      <c r="A2310" t="s">
        <v>4</v>
      </c>
      <c r="B2310" s="4" t="s">
        <v>5</v>
      </c>
      <c r="C2310" s="4" t="s">
        <v>10</v>
      </c>
      <c r="D2310" s="4" t="s">
        <v>10</v>
      </c>
      <c r="E2310" s="4" t="s">
        <v>10</v>
      </c>
    </row>
    <row r="2311" spans="1:8">
      <c r="A2311" t="n">
        <v>17646</v>
      </c>
      <c r="B2311" s="68" t="n">
        <v>61</v>
      </c>
      <c r="C2311" s="7" t="n">
        <v>61489</v>
      </c>
      <c r="D2311" s="7" t="n">
        <v>65533</v>
      </c>
      <c r="E2311" s="7" t="n">
        <v>0</v>
      </c>
    </row>
    <row r="2312" spans="1:8">
      <c r="A2312" t="s">
        <v>4</v>
      </c>
      <c r="B2312" s="4" t="s">
        <v>5</v>
      </c>
      <c r="C2312" s="4" t="s">
        <v>10</v>
      </c>
      <c r="D2312" s="4" t="s">
        <v>23</v>
      </c>
      <c r="E2312" s="4" t="s">
        <v>23</v>
      </c>
      <c r="F2312" s="4" t="s">
        <v>23</v>
      </c>
      <c r="G2312" s="4" t="s">
        <v>10</v>
      </c>
      <c r="H2312" s="4" t="s">
        <v>10</v>
      </c>
    </row>
    <row r="2313" spans="1:8">
      <c r="A2313" t="n">
        <v>17653</v>
      </c>
      <c r="B2313" s="66" t="n">
        <v>60</v>
      </c>
      <c r="C2313" s="7" t="n">
        <v>61488</v>
      </c>
      <c r="D2313" s="7" t="n">
        <v>0</v>
      </c>
      <c r="E2313" s="7" t="n">
        <v>0</v>
      </c>
      <c r="F2313" s="7" t="n">
        <v>0</v>
      </c>
      <c r="G2313" s="7" t="n">
        <v>0</v>
      </c>
      <c r="H2313" s="7" t="n">
        <v>1</v>
      </c>
    </row>
    <row r="2314" spans="1:8">
      <c r="A2314" t="s">
        <v>4</v>
      </c>
      <c r="B2314" s="4" t="s">
        <v>5</v>
      </c>
      <c r="C2314" s="4" t="s">
        <v>10</v>
      </c>
      <c r="D2314" s="4" t="s">
        <v>23</v>
      </c>
      <c r="E2314" s="4" t="s">
        <v>23</v>
      </c>
      <c r="F2314" s="4" t="s">
        <v>23</v>
      </c>
      <c r="G2314" s="4" t="s">
        <v>10</v>
      </c>
      <c r="H2314" s="4" t="s">
        <v>10</v>
      </c>
    </row>
    <row r="2315" spans="1:8">
      <c r="A2315" t="n">
        <v>17672</v>
      </c>
      <c r="B2315" s="66" t="n">
        <v>60</v>
      </c>
      <c r="C2315" s="7" t="n">
        <v>61488</v>
      </c>
      <c r="D2315" s="7" t="n">
        <v>0</v>
      </c>
      <c r="E2315" s="7" t="n">
        <v>0</v>
      </c>
      <c r="F2315" s="7" t="n">
        <v>0</v>
      </c>
      <c r="G2315" s="7" t="n">
        <v>0</v>
      </c>
      <c r="H2315" s="7" t="n">
        <v>0</v>
      </c>
    </row>
    <row r="2316" spans="1:8">
      <c r="A2316" t="s">
        <v>4</v>
      </c>
      <c r="B2316" s="4" t="s">
        <v>5</v>
      </c>
      <c r="C2316" s="4" t="s">
        <v>10</v>
      </c>
      <c r="D2316" s="4" t="s">
        <v>10</v>
      </c>
      <c r="E2316" s="4" t="s">
        <v>10</v>
      </c>
    </row>
    <row r="2317" spans="1:8">
      <c r="A2317" t="n">
        <v>17691</v>
      </c>
      <c r="B2317" s="68" t="n">
        <v>61</v>
      </c>
      <c r="C2317" s="7" t="n">
        <v>61488</v>
      </c>
      <c r="D2317" s="7" t="n">
        <v>65533</v>
      </c>
      <c r="E2317" s="7" t="n">
        <v>0</v>
      </c>
    </row>
    <row r="2318" spans="1:8">
      <c r="A2318" t="s">
        <v>4</v>
      </c>
      <c r="B2318" s="4" t="s">
        <v>5</v>
      </c>
      <c r="C2318" s="4" t="s">
        <v>13</v>
      </c>
      <c r="D2318" s="4" t="s">
        <v>10</v>
      </c>
    </row>
    <row r="2319" spans="1:8">
      <c r="A2319" t="n">
        <v>17698</v>
      </c>
      <c r="B2319" s="28" t="n">
        <v>58</v>
      </c>
      <c r="C2319" s="7" t="n">
        <v>255</v>
      </c>
      <c r="D2319" s="7" t="n">
        <v>0</v>
      </c>
    </row>
    <row r="2320" spans="1:8">
      <c r="A2320" t="s">
        <v>4</v>
      </c>
      <c r="B2320" s="4" t="s">
        <v>5</v>
      </c>
      <c r="C2320" s="4" t="s">
        <v>10</v>
      </c>
      <c r="D2320" s="4" t="s">
        <v>23</v>
      </c>
      <c r="E2320" s="4" t="s">
        <v>23</v>
      </c>
      <c r="F2320" s="4" t="s">
        <v>23</v>
      </c>
      <c r="G2320" s="4" t="s">
        <v>10</v>
      </c>
      <c r="H2320" s="4" t="s">
        <v>10</v>
      </c>
    </row>
    <row r="2321" spans="1:8">
      <c r="A2321" t="n">
        <v>17702</v>
      </c>
      <c r="B2321" s="66" t="n">
        <v>60</v>
      </c>
      <c r="C2321" s="7" t="n">
        <v>3</v>
      </c>
      <c r="D2321" s="7" t="n">
        <v>40</v>
      </c>
      <c r="E2321" s="7" t="n">
        <v>0</v>
      </c>
      <c r="F2321" s="7" t="n">
        <v>0</v>
      </c>
      <c r="G2321" s="7" t="n">
        <v>500</v>
      </c>
      <c r="H2321" s="7" t="n">
        <v>0</v>
      </c>
    </row>
    <row r="2322" spans="1:8">
      <c r="A2322" t="s">
        <v>4</v>
      </c>
      <c r="B2322" s="4" t="s">
        <v>5</v>
      </c>
      <c r="C2322" s="4" t="s">
        <v>10</v>
      </c>
    </row>
    <row r="2323" spans="1:8">
      <c r="A2323" t="n">
        <v>17721</v>
      </c>
      <c r="B2323" s="25" t="n">
        <v>16</v>
      </c>
      <c r="C2323" s="7" t="n">
        <v>50</v>
      </c>
    </row>
    <row r="2324" spans="1:8">
      <c r="A2324" t="s">
        <v>4</v>
      </c>
      <c r="B2324" s="4" t="s">
        <v>5</v>
      </c>
      <c r="C2324" s="4" t="s">
        <v>13</v>
      </c>
      <c r="D2324" s="4" t="s">
        <v>10</v>
      </c>
      <c r="E2324" s="4" t="s">
        <v>6</v>
      </c>
      <c r="F2324" s="4" t="s">
        <v>6</v>
      </c>
      <c r="G2324" s="4" t="s">
        <v>6</v>
      </c>
      <c r="H2324" s="4" t="s">
        <v>6</v>
      </c>
    </row>
    <row r="2325" spans="1:8">
      <c r="A2325" t="n">
        <v>17724</v>
      </c>
      <c r="B2325" s="39" t="n">
        <v>51</v>
      </c>
      <c r="C2325" s="7" t="n">
        <v>3</v>
      </c>
      <c r="D2325" s="7" t="n">
        <v>5</v>
      </c>
      <c r="E2325" s="7" t="s">
        <v>183</v>
      </c>
      <c r="F2325" s="7" t="s">
        <v>122</v>
      </c>
      <c r="G2325" s="7" t="s">
        <v>123</v>
      </c>
      <c r="H2325" s="7" t="s">
        <v>124</v>
      </c>
    </row>
    <row r="2326" spans="1:8">
      <c r="A2326" t="s">
        <v>4</v>
      </c>
      <c r="B2326" s="4" t="s">
        <v>5</v>
      </c>
      <c r="C2326" s="4" t="s">
        <v>10</v>
      </c>
      <c r="D2326" s="4" t="s">
        <v>23</v>
      </c>
      <c r="E2326" s="4" t="s">
        <v>23</v>
      </c>
      <c r="F2326" s="4" t="s">
        <v>23</v>
      </c>
      <c r="G2326" s="4" t="s">
        <v>10</v>
      </c>
      <c r="H2326" s="4" t="s">
        <v>10</v>
      </c>
    </row>
    <row r="2327" spans="1:8">
      <c r="A2327" t="n">
        <v>17737</v>
      </c>
      <c r="B2327" s="66" t="n">
        <v>60</v>
      </c>
      <c r="C2327" s="7" t="n">
        <v>5</v>
      </c>
      <c r="D2327" s="7" t="n">
        <v>-30</v>
      </c>
      <c r="E2327" s="7" t="n">
        <v>0</v>
      </c>
      <c r="F2327" s="7" t="n">
        <v>0</v>
      </c>
      <c r="G2327" s="7" t="n">
        <v>500</v>
      </c>
      <c r="H2327" s="7" t="n">
        <v>0</v>
      </c>
    </row>
    <row r="2328" spans="1:8">
      <c r="A2328" t="s">
        <v>4</v>
      </c>
      <c r="B2328" s="4" t="s">
        <v>5</v>
      </c>
      <c r="C2328" s="4" t="s">
        <v>10</v>
      </c>
    </row>
    <row r="2329" spans="1:8">
      <c r="A2329" t="n">
        <v>17756</v>
      </c>
      <c r="B2329" s="25" t="n">
        <v>16</v>
      </c>
      <c r="C2329" s="7" t="n">
        <v>300</v>
      </c>
    </row>
    <row r="2330" spans="1:8">
      <c r="A2330" t="s">
        <v>4</v>
      </c>
      <c r="B2330" s="4" t="s">
        <v>5</v>
      </c>
      <c r="C2330" s="4" t="s">
        <v>10</v>
      </c>
      <c r="D2330" s="4" t="s">
        <v>13</v>
      </c>
    </row>
    <row r="2331" spans="1:8">
      <c r="A2331" t="n">
        <v>17759</v>
      </c>
      <c r="B2331" s="57" t="n">
        <v>56</v>
      </c>
      <c r="C2331" s="7" t="n">
        <v>7032</v>
      </c>
      <c r="D2331" s="7" t="n">
        <v>0</v>
      </c>
    </row>
    <row r="2332" spans="1:8">
      <c r="A2332" t="s">
        <v>4</v>
      </c>
      <c r="B2332" s="4" t="s">
        <v>5</v>
      </c>
      <c r="C2332" s="4" t="s">
        <v>10</v>
      </c>
      <c r="D2332" s="4" t="s">
        <v>13</v>
      </c>
    </row>
    <row r="2333" spans="1:8">
      <c r="A2333" t="n">
        <v>17763</v>
      </c>
      <c r="B2333" s="57" t="n">
        <v>56</v>
      </c>
      <c r="C2333" s="7" t="n">
        <v>0</v>
      </c>
      <c r="D2333" s="7" t="n">
        <v>0</v>
      </c>
    </row>
    <row r="2334" spans="1:8">
      <c r="A2334" t="s">
        <v>4</v>
      </c>
      <c r="B2334" s="4" t="s">
        <v>5</v>
      </c>
      <c r="C2334" s="4" t="s">
        <v>10</v>
      </c>
      <c r="D2334" s="4" t="s">
        <v>13</v>
      </c>
    </row>
    <row r="2335" spans="1:8">
      <c r="A2335" t="n">
        <v>17767</v>
      </c>
      <c r="B2335" s="57" t="n">
        <v>56</v>
      </c>
      <c r="C2335" s="7" t="n">
        <v>61489</v>
      </c>
      <c r="D2335" s="7" t="n">
        <v>0</v>
      </c>
    </row>
    <row r="2336" spans="1:8">
      <c r="A2336" t="s">
        <v>4</v>
      </c>
      <c r="B2336" s="4" t="s">
        <v>5</v>
      </c>
      <c r="C2336" s="4" t="s">
        <v>10</v>
      </c>
      <c r="D2336" s="4" t="s">
        <v>13</v>
      </c>
    </row>
    <row r="2337" spans="1:8">
      <c r="A2337" t="n">
        <v>17771</v>
      </c>
      <c r="B2337" s="57" t="n">
        <v>56</v>
      </c>
      <c r="C2337" s="7" t="n">
        <v>61490</v>
      </c>
      <c r="D2337" s="7" t="n">
        <v>0</v>
      </c>
    </row>
    <row r="2338" spans="1:8">
      <c r="A2338" t="s">
        <v>4</v>
      </c>
      <c r="B2338" s="4" t="s">
        <v>5</v>
      </c>
      <c r="C2338" s="4" t="s">
        <v>10</v>
      </c>
      <c r="D2338" s="4" t="s">
        <v>13</v>
      </c>
    </row>
    <row r="2339" spans="1:8">
      <c r="A2339" t="n">
        <v>17775</v>
      </c>
      <c r="B2339" s="57" t="n">
        <v>56</v>
      </c>
      <c r="C2339" s="7" t="n">
        <v>61488</v>
      </c>
      <c r="D2339" s="7" t="n">
        <v>0</v>
      </c>
    </row>
    <row r="2340" spans="1:8">
      <c r="A2340" t="s">
        <v>4</v>
      </c>
      <c r="B2340" s="4" t="s">
        <v>5</v>
      </c>
      <c r="C2340" s="4" t="s">
        <v>13</v>
      </c>
      <c r="D2340" s="4" t="s">
        <v>10</v>
      </c>
      <c r="E2340" s="4" t="s">
        <v>6</v>
      </c>
    </row>
    <row r="2341" spans="1:8">
      <c r="A2341" t="n">
        <v>17779</v>
      </c>
      <c r="B2341" s="39" t="n">
        <v>51</v>
      </c>
      <c r="C2341" s="7" t="n">
        <v>4</v>
      </c>
      <c r="D2341" s="7" t="n">
        <v>3</v>
      </c>
      <c r="E2341" s="7" t="s">
        <v>184</v>
      </c>
    </row>
    <row r="2342" spans="1:8">
      <c r="A2342" t="s">
        <v>4</v>
      </c>
      <c r="B2342" s="4" t="s">
        <v>5</v>
      </c>
      <c r="C2342" s="4" t="s">
        <v>10</v>
      </c>
    </row>
    <row r="2343" spans="1:8">
      <c r="A2343" t="n">
        <v>17793</v>
      </c>
      <c r="B2343" s="25" t="n">
        <v>16</v>
      </c>
      <c r="C2343" s="7" t="n">
        <v>0</v>
      </c>
    </row>
    <row r="2344" spans="1:8">
      <c r="A2344" t="s">
        <v>4</v>
      </c>
      <c r="B2344" s="4" t="s">
        <v>5</v>
      </c>
      <c r="C2344" s="4" t="s">
        <v>10</v>
      </c>
      <c r="D2344" s="4" t="s">
        <v>13</v>
      </c>
      <c r="E2344" s="4" t="s">
        <v>9</v>
      </c>
      <c r="F2344" s="4" t="s">
        <v>52</v>
      </c>
      <c r="G2344" s="4" t="s">
        <v>13</v>
      </c>
      <c r="H2344" s="4" t="s">
        <v>13</v>
      </c>
    </row>
    <row r="2345" spans="1:8">
      <c r="A2345" t="n">
        <v>17796</v>
      </c>
      <c r="B2345" s="40" t="n">
        <v>26</v>
      </c>
      <c r="C2345" s="7" t="n">
        <v>3</v>
      </c>
      <c r="D2345" s="7" t="n">
        <v>17</v>
      </c>
      <c r="E2345" s="7" t="n">
        <v>2306</v>
      </c>
      <c r="F2345" s="7" t="s">
        <v>185</v>
      </c>
      <c r="G2345" s="7" t="n">
        <v>2</v>
      </c>
      <c r="H2345" s="7" t="n">
        <v>0</v>
      </c>
    </row>
    <row r="2346" spans="1:8">
      <c r="A2346" t="s">
        <v>4</v>
      </c>
      <c r="B2346" s="4" t="s">
        <v>5</v>
      </c>
    </row>
    <row r="2347" spans="1:8">
      <c r="A2347" t="n">
        <v>17839</v>
      </c>
      <c r="B2347" s="33" t="n">
        <v>28</v>
      </c>
    </row>
    <row r="2348" spans="1:8">
      <c r="A2348" t="s">
        <v>4</v>
      </c>
      <c r="B2348" s="4" t="s">
        <v>5</v>
      </c>
      <c r="C2348" s="4" t="s">
        <v>13</v>
      </c>
      <c r="D2348" s="4" t="s">
        <v>10</v>
      </c>
      <c r="E2348" s="4" t="s">
        <v>6</v>
      </c>
    </row>
    <row r="2349" spans="1:8">
      <c r="A2349" t="n">
        <v>17840</v>
      </c>
      <c r="B2349" s="39" t="n">
        <v>51</v>
      </c>
      <c r="C2349" s="7" t="n">
        <v>4</v>
      </c>
      <c r="D2349" s="7" t="n">
        <v>5</v>
      </c>
      <c r="E2349" s="7" t="s">
        <v>186</v>
      </c>
    </row>
    <row r="2350" spans="1:8">
      <c r="A2350" t="s">
        <v>4</v>
      </c>
      <c r="B2350" s="4" t="s">
        <v>5</v>
      </c>
      <c r="C2350" s="4" t="s">
        <v>10</v>
      </c>
    </row>
    <row r="2351" spans="1:8">
      <c r="A2351" t="n">
        <v>17854</v>
      </c>
      <c r="B2351" s="25" t="n">
        <v>16</v>
      </c>
      <c r="C2351" s="7" t="n">
        <v>0</v>
      </c>
    </row>
    <row r="2352" spans="1:8">
      <c r="A2352" t="s">
        <v>4</v>
      </c>
      <c r="B2352" s="4" t="s">
        <v>5</v>
      </c>
      <c r="C2352" s="4" t="s">
        <v>10</v>
      </c>
      <c r="D2352" s="4" t="s">
        <v>13</v>
      </c>
      <c r="E2352" s="4" t="s">
        <v>9</v>
      </c>
      <c r="F2352" s="4" t="s">
        <v>52</v>
      </c>
      <c r="G2352" s="4" t="s">
        <v>13</v>
      </c>
      <c r="H2352" s="4" t="s">
        <v>13</v>
      </c>
    </row>
    <row r="2353" spans="1:8">
      <c r="A2353" t="n">
        <v>17857</v>
      </c>
      <c r="B2353" s="40" t="n">
        <v>26</v>
      </c>
      <c r="C2353" s="7" t="n">
        <v>5</v>
      </c>
      <c r="D2353" s="7" t="n">
        <v>17</v>
      </c>
      <c r="E2353" s="7" t="n">
        <v>3304</v>
      </c>
      <c r="F2353" s="7" t="s">
        <v>187</v>
      </c>
      <c r="G2353" s="7" t="n">
        <v>2</v>
      </c>
      <c r="H2353" s="7" t="n">
        <v>0</v>
      </c>
    </row>
    <row r="2354" spans="1:8">
      <c r="A2354" t="s">
        <v>4</v>
      </c>
      <c r="B2354" s="4" t="s">
        <v>5</v>
      </c>
    </row>
    <row r="2355" spans="1:8">
      <c r="A2355" t="n">
        <v>17884</v>
      </c>
      <c r="B2355" s="33" t="n">
        <v>28</v>
      </c>
    </row>
    <row r="2356" spans="1:8">
      <c r="A2356" t="s">
        <v>4</v>
      </c>
      <c r="B2356" s="4" t="s">
        <v>5</v>
      </c>
      <c r="C2356" s="4" t="s">
        <v>13</v>
      </c>
      <c r="D2356" s="4" t="s">
        <v>10</v>
      </c>
      <c r="E2356" s="4" t="s">
        <v>6</v>
      </c>
    </row>
    <row r="2357" spans="1:8">
      <c r="A2357" t="n">
        <v>17885</v>
      </c>
      <c r="B2357" s="39" t="n">
        <v>51</v>
      </c>
      <c r="C2357" s="7" t="n">
        <v>4</v>
      </c>
      <c r="D2357" s="7" t="n">
        <v>7032</v>
      </c>
      <c r="E2357" s="7" t="s">
        <v>126</v>
      </c>
    </row>
    <row r="2358" spans="1:8">
      <c r="A2358" t="s">
        <v>4</v>
      </c>
      <c r="B2358" s="4" t="s">
        <v>5</v>
      </c>
      <c r="C2358" s="4" t="s">
        <v>10</v>
      </c>
    </row>
    <row r="2359" spans="1:8">
      <c r="A2359" t="n">
        <v>17898</v>
      </c>
      <c r="B2359" s="25" t="n">
        <v>16</v>
      </c>
      <c r="C2359" s="7" t="n">
        <v>0</v>
      </c>
    </row>
    <row r="2360" spans="1:8">
      <c r="A2360" t="s">
        <v>4</v>
      </c>
      <c r="B2360" s="4" t="s">
        <v>5</v>
      </c>
      <c r="C2360" s="4" t="s">
        <v>10</v>
      </c>
      <c r="D2360" s="4" t="s">
        <v>13</v>
      </c>
      <c r="E2360" s="4" t="s">
        <v>9</v>
      </c>
      <c r="F2360" s="4" t="s">
        <v>52</v>
      </c>
      <c r="G2360" s="4" t="s">
        <v>13</v>
      </c>
      <c r="H2360" s="4" t="s">
        <v>13</v>
      </c>
    </row>
    <row r="2361" spans="1:8">
      <c r="A2361" t="n">
        <v>17901</v>
      </c>
      <c r="B2361" s="40" t="n">
        <v>26</v>
      </c>
      <c r="C2361" s="7" t="n">
        <v>7032</v>
      </c>
      <c r="D2361" s="7" t="n">
        <v>17</v>
      </c>
      <c r="E2361" s="7" t="n">
        <v>18439</v>
      </c>
      <c r="F2361" s="7" t="s">
        <v>188</v>
      </c>
      <c r="G2361" s="7" t="n">
        <v>2</v>
      </c>
      <c r="H2361" s="7" t="n">
        <v>0</v>
      </c>
    </row>
    <row r="2362" spans="1:8">
      <c r="A2362" t="s">
        <v>4</v>
      </c>
      <c r="B2362" s="4" t="s">
        <v>5</v>
      </c>
    </row>
    <row r="2363" spans="1:8">
      <c r="A2363" t="n">
        <v>17967</v>
      </c>
      <c r="B2363" s="33" t="n">
        <v>28</v>
      </c>
    </row>
    <row r="2364" spans="1:8">
      <c r="A2364" t="s">
        <v>4</v>
      </c>
      <c r="B2364" s="4" t="s">
        <v>5</v>
      </c>
      <c r="C2364" s="4" t="s">
        <v>13</v>
      </c>
      <c r="D2364" s="4" t="s">
        <v>10</v>
      </c>
      <c r="E2364" s="4" t="s">
        <v>6</v>
      </c>
    </row>
    <row r="2365" spans="1:8">
      <c r="A2365" t="n">
        <v>17968</v>
      </c>
      <c r="B2365" s="39" t="n">
        <v>51</v>
      </c>
      <c r="C2365" s="7" t="n">
        <v>4</v>
      </c>
      <c r="D2365" s="7" t="n">
        <v>0</v>
      </c>
      <c r="E2365" s="7" t="s">
        <v>126</v>
      </c>
    </row>
    <row r="2366" spans="1:8">
      <c r="A2366" t="s">
        <v>4</v>
      </c>
      <c r="B2366" s="4" t="s">
        <v>5</v>
      </c>
      <c r="C2366" s="4" t="s">
        <v>10</v>
      </c>
    </row>
    <row r="2367" spans="1:8">
      <c r="A2367" t="n">
        <v>17981</v>
      </c>
      <c r="B2367" s="25" t="n">
        <v>16</v>
      </c>
      <c r="C2367" s="7" t="n">
        <v>0</v>
      </c>
    </row>
    <row r="2368" spans="1:8">
      <c r="A2368" t="s">
        <v>4</v>
      </c>
      <c r="B2368" s="4" t="s">
        <v>5</v>
      </c>
      <c r="C2368" s="4" t="s">
        <v>10</v>
      </c>
      <c r="D2368" s="4" t="s">
        <v>13</v>
      </c>
      <c r="E2368" s="4" t="s">
        <v>9</v>
      </c>
      <c r="F2368" s="4" t="s">
        <v>52</v>
      </c>
      <c r="G2368" s="4" t="s">
        <v>13</v>
      </c>
      <c r="H2368" s="4" t="s">
        <v>13</v>
      </c>
    </row>
    <row r="2369" spans="1:8">
      <c r="A2369" t="n">
        <v>17984</v>
      </c>
      <c r="B2369" s="40" t="n">
        <v>26</v>
      </c>
      <c r="C2369" s="7" t="n">
        <v>0</v>
      </c>
      <c r="D2369" s="7" t="n">
        <v>17</v>
      </c>
      <c r="E2369" s="7" t="n">
        <v>52602</v>
      </c>
      <c r="F2369" s="7" t="s">
        <v>189</v>
      </c>
      <c r="G2369" s="7" t="n">
        <v>2</v>
      </c>
      <c r="H2369" s="7" t="n">
        <v>0</v>
      </c>
    </row>
    <row r="2370" spans="1:8">
      <c r="A2370" t="s">
        <v>4</v>
      </c>
      <c r="B2370" s="4" t="s">
        <v>5</v>
      </c>
    </row>
    <row r="2371" spans="1:8">
      <c r="A2371" t="n">
        <v>18026</v>
      </c>
      <c r="B2371" s="33" t="n">
        <v>28</v>
      </c>
    </row>
    <row r="2372" spans="1:8">
      <c r="A2372" t="s">
        <v>4</v>
      </c>
      <c r="B2372" s="4" t="s">
        <v>5</v>
      </c>
      <c r="C2372" s="4" t="s">
        <v>13</v>
      </c>
      <c r="D2372" s="43" t="s">
        <v>70</v>
      </c>
      <c r="E2372" s="4" t="s">
        <v>5</v>
      </c>
      <c r="F2372" s="4" t="s">
        <v>13</v>
      </c>
      <c r="G2372" s="4" t="s">
        <v>10</v>
      </c>
      <c r="H2372" s="43" t="s">
        <v>71</v>
      </c>
      <c r="I2372" s="4" t="s">
        <v>13</v>
      </c>
      <c r="J2372" s="4" t="s">
        <v>24</v>
      </c>
    </row>
    <row r="2373" spans="1:8">
      <c r="A2373" t="n">
        <v>18027</v>
      </c>
      <c r="B2373" s="11" t="n">
        <v>5</v>
      </c>
      <c r="C2373" s="7" t="n">
        <v>28</v>
      </c>
      <c r="D2373" s="43" t="s">
        <v>3</v>
      </c>
      <c r="E2373" s="29" t="n">
        <v>64</v>
      </c>
      <c r="F2373" s="7" t="n">
        <v>5</v>
      </c>
      <c r="G2373" s="7" t="n">
        <v>7</v>
      </c>
      <c r="H2373" s="43" t="s">
        <v>3</v>
      </c>
      <c r="I2373" s="7" t="n">
        <v>1</v>
      </c>
      <c r="J2373" s="12" t="n">
        <f t="normal" ca="1">A2393</f>
        <v>0</v>
      </c>
    </row>
    <row r="2374" spans="1:8">
      <c r="A2374" t="s">
        <v>4</v>
      </c>
      <c r="B2374" s="4" t="s">
        <v>5</v>
      </c>
      <c r="C2374" s="4" t="s">
        <v>13</v>
      </c>
      <c r="D2374" s="4" t="s">
        <v>10</v>
      </c>
      <c r="E2374" s="4" t="s">
        <v>6</v>
      </c>
    </row>
    <row r="2375" spans="1:8">
      <c r="A2375" t="n">
        <v>18038</v>
      </c>
      <c r="B2375" s="39" t="n">
        <v>51</v>
      </c>
      <c r="C2375" s="7" t="n">
        <v>4</v>
      </c>
      <c r="D2375" s="7" t="n">
        <v>7</v>
      </c>
      <c r="E2375" s="7" t="s">
        <v>190</v>
      </c>
    </row>
    <row r="2376" spans="1:8">
      <c r="A2376" t="s">
        <v>4</v>
      </c>
      <c r="B2376" s="4" t="s">
        <v>5</v>
      </c>
      <c r="C2376" s="4" t="s">
        <v>10</v>
      </c>
    </row>
    <row r="2377" spans="1:8">
      <c r="A2377" t="n">
        <v>18051</v>
      </c>
      <c r="B2377" s="25" t="n">
        <v>16</v>
      </c>
      <c r="C2377" s="7" t="n">
        <v>0</v>
      </c>
    </row>
    <row r="2378" spans="1:8">
      <c r="A2378" t="s">
        <v>4</v>
      </c>
      <c r="B2378" s="4" t="s">
        <v>5</v>
      </c>
      <c r="C2378" s="4" t="s">
        <v>10</v>
      </c>
      <c r="D2378" s="4" t="s">
        <v>13</v>
      </c>
      <c r="E2378" s="4" t="s">
        <v>9</v>
      </c>
      <c r="F2378" s="4" t="s">
        <v>52</v>
      </c>
      <c r="G2378" s="4" t="s">
        <v>13</v>
      </c>
      <c r="H2378" s="4" t="s">
        <v>13</v>
      </c>
    </row>
    <row r="2379" spans="1:8">
      <c r="A2379" t="n">
        <v>18054</v>
      </c>
      <c r="B2379" s="40" t="n">
        <v>26</v>
      </c>
      <c r="C2379" s="7" t="n">
        <v>7</v>
      </c>
      <c r="D2379" s="7" t="n">
        <v>17</v>
      </c>
      <c r="E2379" s="7" t="n">
        <v>4368</v>
      </c>
      <c r="F2379" s="7" t="s">
        <v>191</v>
      </c>
      <c r="G2379" s="7" t="n">
        <v>2</v>
      </c>
      <c r="H2379" s="7" t="n">
        <v>0</v>
      </c>
    </row>
    <row r="2380" spans="1:8">
      <c r="A2380" t="s">
        <v>4</v>
      </c>
      <c r="B2380" s="4" t="s">
        <v>5</v>
      </c>
    </row>
    <row r="2381" spans="1:8">
      <c r="A2381" t="n">
        <v>18100</v>
      </c>
      <c r="B2381" s="33" t="n">
        <v>28</v>
      </c>
    </row>
    <row r="2382" spans="1:8">
      <c r="A2382" t="s">
        <v>4</v>
      </c>
      <c r="B2382" s="4" t="s">
        <v>5</v>
      </c>
      <c r="C2382" s="4" t="s">
        <v>13</v>
      </c>
      <c r="D2382" s="4" t="s">
        <v>10</v>
      </c>
      <c r="E2382" s="4" t="s">
        <v>6</v>
      </c>
    </row>
    <row r="2383" spans="1:8">
      <c r="A2383" t="n">
        <v>18101</v>
      </c>
      <c r="B2383" s="39" t="n">
        <v>51</v>
      </c>
      <c r="C2383" s="7" t="n">
        <v>4</v>
      </c>
      <c r="D2383" s="7" t="n">
        <v>3</v>
      </c>
      <c r="E2383" s="7" t="s">
        <v>192</v>
      </c>
    </row>
    <row r="2384" spans="1:8">
      <c r="A2384" t="s">
        <v>4</v>
      </c>
      <c r="B2384" s="4" t="s">
        <v>5</v>
      </c>
      <c r="C2384" s="4" t="s">
        <v>10</v>
      </c>
    </row>
    <row r="2385" spans="1:10">
      <c r="A2385" t="n">
        <v>18115</v>
      </c>
      <c r="B2385" s="25" t="n">
        <v>16</v>
      </c>
      <c r="C2385" s="7" t="n">
        <v>0</v>
      </c>
    </row>
    <row r="2386" spans="1:10">
      <c r="A2386" t="s">
        <v>4</v>
      </c>
      <c r="B2386" s="4" t="s">
        <v>5</v>
      </c>
      <c r="C2386" s="4" t="s">
        <v>10</v>
      </c>
      <c r="D2386" s="4" t="s">
        <v>13</v>
      </c>
      <c r="E2386" s="4" t="s">
        <v>9</v>
      </c>
      <c r="F2386" s="4" t="s">
        <v>52</v>
      </c>
      <c r="G2386" s="4" t="s">
        <v>13</v>
      </c>
      <c r="H2386" s="4" t="s">
        <v>13</v>
      </c>
    </row>
    <row r="2387" spans="1:10">
      <c r="A2387" t="n">
        <v>18118</v>
      </c>
      <c r="B2387" s="40" t="n">
        <v>26</v>
      </c>
      <c r="C2387" s="7" t="n">
        <v>3</v>
      </c>
      <c r="D2387" s="7" t="n">
        <v>17</v>
      </c>
      <c r="E2387" s="7" t="n">
        <v>2307</v>
      </c>
      <c r="F2387" s="7" t="s">
        <v>193</v>
      </c>
      <c r="G2387" s="7" t="n">
        <v>2</v>
      </c>
      <c r="H2387" s="7" t="n">
        <v>0</v>
      </c>
    </row>
    <row r="2388" spans="1:10">
      <c r="A2388" t="s">
        <v>4</v>
      </c>
      <c r="B2388" s="4" t="s">
        <v>5</v>
      </c>
    </row>
    <row r="2389" spans="1:10">
      <c r="A2389" t="n">
        <v>18161</v>
      </c>
      <c r="B2389" s="33" t="n">
        <v>28</v>
      </c>
    </row>
    <row r="2390" spans="1:10">
      <c r="A2390" t="s">
        <v>4</v>
      </c>
      <c r="B2390" s="4" t="s">
        <v>5</v>
      </c>
      <c r="C2390" s="4" t="s">
        <v>24</v>
      </c>
    </row>
    <row r="2391" spans="1:10">
      <c r="A2391" t="n">
        <v>18162</v>
      </c>
      <c r="B2391" s="17" t="n">
        <v>3</v>
      </c>
      <c r="C2391" s="12" t="n">
        <f t="normal" ca="1">A2401</f>
        <v>0</v>
      </c>
    </row>
    <row r="2392" spans="1:10">
      <c r="A2392" t="s">
        <v>4</v>
      </c>
      <c r="B2392" s="4" t="s">
        <v>5</v>
      </c>
      <c r="C2392" s="4" t="s">
        <v>13</v>
      </c>
      <c r="D2392" s="4" t="s">
        <v>10</v>
      </c>
      <c r="E2392" s="4" t="s">
        <v>6</v>
      </c>
    </row>
    <row r="2393" spans="1:10">
      <c r="A2393" t="n">
        <v>18167</v>
      </c>
      <c r="B2393" s="39" t="n">
        <v>51</v>
      </c>
      <c r="C2393" s="7" t="n">
        <v>4</v>
      </c>
      <c r="D2393" s="7" t="n">
        <v>3</v>
      </c>
      <c r="E2393" s="7" t="s">
        <v>192</v>
      </c>
    </row>
    <row r="2394" spans="1:10">
      <c r="A2394" t="s">
        <v>4</v>
      </c>
      <c r="B2394" s="4" t="s">
        <v>5</v>
      </c>
      <c r="C2394" s="4" t="s">
        <v>10</v>
      </c>
    </row>
    <row r="2395" spans="1:10">
      <c r="A2395" t="n">
        <v>18181</v>
      </c>
      <c r="B2395" s="25" t="n">
        <v>16</v>
      </c>
      <c r="C2395" s="7" t="n">
        <v>0</v>
      </c>
    </row>
    <row r="2396" spans="1:10">
      <c r="A2396" t="s">
        <v>4</v>
      </c>
      <c r="B2396" s="4" t="s">
        <v>5</v>
      </c>
      <c r="C2396" s="4" t="s">
        <v>10</v>
      </c>
      <c r="D2396" s="4" t="s">
        <v>13</v>
      </c>
      <c r="E2396" s="4" t="s">
        <v>9</v>
      </c>
      <c r="F2396" s="4" t="s">
        <v>52</v>
      </c>
      <c r="G2396" s="4" t="s">
        <v>13</v>
      </c>
      <c r="H2396" s="4" t="s">
        <v>13</v>
      </c>
    </row>
    <row r="2397" spans="1:10">
      <c r="A2397" t="n">
        <v>18184</v>
      </c>
      <c r="B2397" s="40" t="n">
        <v>26</v>
      </c>
      <c r="C2397" s="7" t="n">
        <v>3</v>
      </c>
      <c r="D2397" s="7" t="n">
        <v>17</v>
      </c>
      <c r="E2397" s="7" t="n">
        <v>2308</v>
      </c>
      <c r="F2397" s="7" t="s">
        <v>193</v>
      </c>
      <c r="G2397" s="7" t="n">
        <v>2</v>
      </c>
      <c r="H2397" s="7" t="n">
        <v>0</v>
      </c>
    </row>
    <row r="2398" spans="1:10">
      <c r="A2398" t="s">
        <v>4</v>
      </c>
      <c r="B2398" s="4" t="s">
        <v>5</v>
      </c>
    </row>
    <row r="2399" spans="1:10">
      <c r="A2399" t="n">
        <v>18227</v>
      </c>
      <c r="B2399" s="33" t="n">
        <v>28</v>
      </c>
    </row>
    <row r="2400" spans="1:10">
      <c r="A2400" t="s">
        <v>4</v>
      </c>
      <c r="B2400" s="4" t="s">
        <v>5</v>
      </c>
      <c r="C2400" s="4" t="s">
        <v>10</v>
      </c>
      <c r="D2400" s="4" t="s">
        <v>13</v>
      </c>
    </row>
    <row r="2401" spans="1:8">
      <c r="A2401" t="n">
        <v>18228</v>
      </c>
      <c r="B2401" s="41" t="n">
        <v>89</v>
      </c>
      <c r="C2401" s="7" t="n">
        <v>65533</v>
      </c>
      <c r="D2401" s="7" t="n">
        <v>1</v>
      </c>
    </row>
    <row r="2402" spans="1:8">
      <c r="A2402" t="s">
        <v>4</v>
      </c>
      <c r="B2402" s="4" t="s">
        <v>5</v>
      </c>
      <c r="C2402" s="4" t="s">
        <v>10</v>
      </c>
    </row>
    <row r="2403" spans="1:8">
      <c r="A2403" t="n">
        <v>18232</v>
      </c>
      <c r="B2403" s="25" t="n">
        <v>16</v>
      </c>
      <c r="C2403" s="7" t="n">
        <v>500</v>
      </c>
    </row>
    <row r="2404" spans="1:8">
      <c r="A2404" t="s">
        <v>4</v>
      </c>
      <c r="B2404" s="4" t="s">
        <v>5</v>
      </c>
      <c r="C2404" s="4" t="s">
        <v>13</v>
      </c>
      <c r="D2404" s="4" t="s">
        <v>10</v>
      </c>
      <c r="E2404" s="4" t="s">
        <v>6</v>
      </c>
      <c r="F2404" s="4" t="s">
        <v>6</v>
      </c>
      <c r="G2404" s="4" t="s">
        <v>6</v>
      </c>
      <c r="H2404" s="4" t="s">
        <v>6</v>
      </c>
    </row>
    <row r="2405" spans="1:8">
      <c r="A2405" t="n">
        <v>18235</v>
      </c>
      <c r="B2405" s="39" t="n">
        <v>51</v>
      </c>
      <c r="C2405" s="7" t="n">
        <v>3</v>
      </c>
      <c r="D2405" s="7" t="n">
        <v>3</v>
      </c>
      <c r="E2405" s="7" t="s">
        <v>129</v>
      </c>
      <c r="F2405" s="7" t="s">
        <v>194</v>
      </c>
      <c r="G2405" s="7" t="s">
        <v>123</v>
      </c>
      <c r="H2405" s="7" t="s">
        <v>124</v>
      </c>
    </row>
    <row r="2406" spans="1:8">
      <c r="A2406" t="s">
        <v>4</v>
      </c>
      <c r="B2406" s="4" t="s">
        <v>5</v>
      </c>
      <c r="C2406" s="4" t="s">
        <v>10</v>
      </c>
      <c r="D2406" s="4" t="s">
        <v>13</v>
      </c>
      <c r="E2406" s="4" t="s">
        <v>23</v>
      </c>
      <c r="F2406" s="4" t="s">
        <v>10</v>
      </c>
    </row>
    <row r="2407" spans="1:8">
      <c r="A2407" t="n">
        <v>18248</v>
      </c>
      <c r="B2407" s="58" t="n">
        <v>59</v>
      </c>
      <c r="C2407" s="7" t="n">
        <v>3</v>
      </c>
      <c r="D2407" s="7" t="n">
        <v>9</v>
      </c>
      <c r="E2407" s="7" t="n">
        <v>0.150000005960464</v>
      </c>
      <c r="F2407" s="7" t="n">
        <v>0</v>
      </c>
    </row>
    <row r="2408" spans="1:8">
      <c r="A2408" t="s">
        <v>4</v>
      </c>
      <c r="B2408" s="4" t="s">
        <v>5</v>
      </c>
      <c r="C2408" s="4" t="s">
        <v>10</v>
      </c>
    </row>
    <row r="2409" spans="1:8">
      <c r="A2409" t="n">
        <v>18258</v>
      </c>
      <c r="B2409" s="25" t="n">
        <v>16</v>
      </c>
      <c r="C2409" s="7" t="n">
        <v>1800</v>
      </c>
    </row>
    <row r="2410" spans="1:8">
      <c r="A2410" t="s">
        <v>4</v>
      </c>
      <c r="B2410" s="4" t="s">
        <v>5</v>
      </c>
      <c r="C2410" s="4" t="s">
        <v>13</v>
      </c>
      <c r="D2410" s="4" t="s">
        <v>10</v>
      </c>
      <c r="E2410" s="4" t="s">
        <v>23</v>
      </c>
    </row>
    <row r="2411" spans="1:8">
      <c r="A2411" t="n">
        <v>18261</v>
      </c>
      <c r="B2411" s="28" t="n">
        <v>58</v>
      </c>
      <c r="C2411" s="7" t="n">
        <v>101</v>
      </c>
      <c r="D2411" s="7" t="n">
        <v>1000</v>
      </c>
      <c r="E2411" s="7" t="n">
        <v>1</v>
      </c>
    </row>
    <row r="2412" spans="1:8">
      <c r="A2412" t="s">
        <v>4</v>
      </c>
      <c r="B2412" s="4" t="s">
        <v>5</v>
      </c>
      <c r="C2412" s="4" t="s">
        <v>13</v>
      </c>
      <c r="D2412" s="4" t="s">
        <v>10</v>
      </c>
    </row>
    <row r="2413" spans="1:8">
      <c r="A2413" t="n">
        <v>18269</v>
      </c>
      <c r="B2413" s="28" t="n">
        <v>58</v>
      </c>
      <c r="C2413" s="7" t="n">
        <v>254</v>
      </c>
      <c r="D2413" s="7" t="n">
        <v>0</v>
      </c>
    </row>
    <row r="2414" spans="1:8">
      <c r="A2414" t="s">
        <v>4</v>
      </c>
      <c r="B2414" s="4" t="s">
        <v>5</v>
      </c>
      <c r="C2414" s="4" t="s">
        <v>13</v>
      </c>
      <c r="D2414" s="4" t="s">
        <v>13</v>
      </c>
      <c r="E2414" s="4" t="s">
        <v>23</v>
      </c>
      <c r="F2414" s="4" t="s">
        <v>23</v>
      </c>
      <c r="G2414" s="4" t="s">
        <v>23</v>
      </c>
      <c r="H2414" s="4" t="s">
        <v>10</v>
      </c>
    </row>
    <row r="2415" spans="1:8">
      <c r="A2415" t="n">
        <v>18273</v>
      </c>
      <c r="B2415" s="55" t="n">
        <v>45</v>
      </c>
      <c r="C2415" s="7" t="n">
        <v>2</v>
      </c>
      <c r="D2415" s="7" t="n">
        <v>3</v>
      </c>
      <c r="E2415" s="7" t="n">
        <v>0.0700000002980232</v>
      </c>
      <c r="F2415" s="7" t="n">
        <v>1.33000004291534</v>
      </c>
      <c r="G2415" s="7" t="n">
        <v>-10.2600002288818</v>
      </c>
      <c r="H2415" s="7" t="n">
        <v>0</v>
      </c>
    </row>
    <row r="2416" spans="1:8">
      <c r="A2416" t="s">
        <v>4</v>
      </c>
      <c r="B2416" s="4" t="s">
        <v>5</v>
      </c>
      <c r="C2416" s="4" t="s">
        <v>13</v>
      </c>
      <c r="D2416" s="4" t="s">
        <v>13</v>
      </c>
      <c r="E2416" s="4" t="s">
        <v>23</v>
      </c>
      <c r="F2416" s="4" t="s">
        <v>23</v>
      </c>
      <c r="G2416" s="4" t="s">
        <v>23</v>
      </c>
      <c r="H2416" s="4" t="s">
        <v>10</v>
      </c>
      <c r="I2416" s="4" t="s">
        <v>13</v>
      </c>
    </row>
    <row r="2417" spans="1:9">
      <c r="A2417" t="n">
        <v>18290</v>
      </c>
      <c r="B2417" s="55" t="n">
        <v>45</v>
      </c>
      <c r="C2417" s="7" t="n">
        <v>4</v>
      </c>
      <c r="D2417" s="7" t="n">
        <v>3</v>
      </c>
      <c r="E2417" s="7" t="n">
        <v>6.86999988555908</v>
      </c>
      <c r="F2417" s="7" t="n">
        <v>156.229995727539</v>
      </c>
      <c r="G2417" s="7" t="n">
        <v>352</v>
      </c>
      <c r="H2417" s="7" t="n">
        <v>0</v>
      </c>
      <c r="I2417" s="7" t="n">
        <v>0</v>
      </c>
    </row>
    <row r="2418" spans="1:9">
      <c r="A2418" t="s">
        <v>4</v>
      </c>
      <c r="B2418" s="4" t="s">
        <v>5</v>
      </c>
      <c r="C2418" s="4" t="s">
        <v>13</v>
      </c>
      <c r="D2418" s="4" t="s">
        <v>13</v>
      </c>
      <c r="E2418" s="4" t="s">
        <v>23</v>
      </c>
      <c r="F2418" s="4" t="s">
        <v>10</v>
      </c>
    </row>
    <row r="2419" spans="1:9">
      <c r="A2419" t="n">
        <v>18308</v>
      </c>
      <c r="B2419" s="55" t="n">
        <v>45</v>
      </c>
      <c r="C2419" s="7" t="n">
        <v>5</v>
      </c>
      <c r="D2419" s="7" t="n">
        <v>3</v>
      </c>
      <c r="E2419" s="7" t="n">
        <v>3.29999995231628</v>
      </c>
      <c r="F2419" s="7" t="n">
        <v>0</v>
      </c>
    </row>
    <row r="2420" spans="1:9">
      <c r="A2420" t="s">
        <v>4</v>
      </c>
      <c r="B2420" s="4" t="s">
        <v>5</v>
      </c>
      <c r="C2420" s="4" t="s">
        <v>13</v>
      </c>
      <c r="D2420" s="4" t="s">
        <v>13</v>
      </c>
      <c r="E2420" s="4" t="s">
        <v>23</v>
      </c>
      <c r="F2420" s="4" t="s">
        <v>10</v>
      </c>
    </row>
    <row r="2421" spans="1:9">
      <c r="A2421" t="n">
        <v>18317</v>
      </c>
      <c r="B2421" s="55" t="n">
        <v>45</v>
      </c>
      <c r="C2421" s="7" t="n">
        <v>11</v>
      </c>
      <c r="D2421" s="7" t="n">
        <v>3</v>
      </c>
      <c r="E2421" s="7" t="n">
        <v>39.0999984741211</v>
      </c>
      <c r="F2421" s="7" t="n">
        <v>0</v>
      </c>
    </row>
    <row r="2422" spans="1:9">
      <c r="A2422" t="s">
        <v>4</v>
      </c>
      <c r="B2422" s="4" t="s">
        <v>5</v>
      </c>
      <c r="C2422" s="4" t="s">
        <v>13</v>
      </c>
      <c r="D2422" s="4" t="s">
        <v>13</v>
      </c>
      <c r="E2422" s="4" t="s">
        <v>23</v>
      </c>
      <c r="F2422" s="4" t="s">
        <v>10</v>
      </c>
    </row>
    <row r="2423" spans="1:9">
      <c r="A2423" t="n">
        <v>18326</v>
      </c>
      <c r="B2423" s="55" t="n">
        <v>45</v>
      </c>
      <c r="C2423" s="7" t="n">
        <v>5</v>
      </c>
      <c r="D2423" s="7" t="n">
        <v>3</v>
      </c>
      <c r="E2423" s="7" t="n">
        <v>3</v>
      </c>
      <c r="F2423" s="7" t="n">
        <v>1000</v>
      </c>
    </row>
    <row r="2424" spans="1:9">
      <c r="A2424" t="s">
        <v>4</v>
      </c>
      <c r="B2424" s="4" t="s">
        <v>5</v>
      </c>
      <c r="C2424" s="4" t="s">
        <v>9</v>
      </c>
    </row>
    <row r="2425" spans="1:9">
      <c r="A2425" t="n">
        <v>18335</v>
      </c>
      <c r="B2425" s="42" t="n">
        <v>15</v>
      </c>
      <c r="C2425" s="7" t="n">
        <v>256</v>
      </c>
    </row>
    <row r="2426" spans="1:9">
      <c r="A2426" t="s">
        <v>4</v>
      </c>
      <c r="B2426" s="4" t="s">
        <v>5</v>
      </c>
      <c r="C2426" s="4" t="s">
        <v>10</v>
      </c>
      <c r="D2426" s="4" t="s">
        <v>23</v>
      </c>
      <c r="E2426" s="4" t="s">
        <v>23</v>
      </c>
      <c r="F2426" s="4" t="s">
        <v>23</v>
      </c>
      <c r="G2426" s="4" t="s">
        <v>10</v>
      </c>
      <c r="H2426" s="4" t="s">
        <v>10</v>
      </c>
    </row>
    <row r="2427" spans="1:9">
      <c r="A2427" t="n">
        <v>18340</v>
      </c>
      <c r="B2427" s="66" t="n">
        <v>60</v>
      </c>
      <c r="C2427" s="7" t="n">
        <v>3</v>
      </c>
      <c r="D2427" s="7" t="n">
        <v>0</v>
      </c>
      <c r="E2427" s="7" t="n">
        <v>0</v>
      </c>
      <c r="F2427" s="7" t="n">
        <v>0</v>
      </c>
      <c r="G2427" s="7" t="n">
        <v>1000</v>
      </c>
      <c r="H2427" s="7" t="n">
        <v>0</v>
      </c>
    </row>
    <row r="2428" spans="1:9">
      <c r="A2428" t="s">
        <v>4</v>
      </c>
      <c r="B2428" s="4" t="s">
        <v>5</v>
      </c>
      <c r="C2428" s="4" t="s">
        <v>13</v>
      </c>
      <c r="D2428" s="4" t="s">
        <v>10</v>
      </c>
    </row>
    <row r="2429" spans="1:9">
      <c r="A2429" t="n">
        <v>18359</v>
      </c>
      <c r="B2429" s="28" t="n">
        <v>58</v>
      </c>
      <c r="C2429" s="7" t="n">
        <v>255</v>
      </c>
      <c r="D2429" s="7" t="n">
        <v>0</v>
      </c>
    </row>
    <row r="2430" spans="1:9">
      <c r="A2430" t="s">
        <v>4</v>
      </c>
      <c r="B2430" s="4" t="s">
        <v>5</v>
      </c>
      <c r="C2430" s="4" t="s">
        <v>10</v>
      </c>
    </row>
    <row r="2431" spans="1:9">
      <c r="A2431" t="n">
        <v>18363</v>
      </c>
      <c r="B2431" s="25" t="n">
        <v>16</v>
      </c>
      <c r="C2431" s="7" t="n">
        <v>300</v>
      </c>
    </row>
    <row r="2432" spans="1:9">
      <c r="A2432" t="s">
        <v>4</v>
      </c>
      <c r="B2432" s="4" t="s">
        <v>5</v>
      </c>
      <c r="C2432" s="4" t="s">
        <v>13</v>
      </c>
      <c r="D2432" s="4" t="s">
        <v>23</v>
      </c>
      <c r="E2432" s="4" t="s">
        <v>23</v>
      </c>
      <c r="F2432" s="4" t="s">
        <v>23</v>
      </c>
    </row>
    <row r="2433" spans="1:9">
      <c r="A2433" t="n">
        <v>18366</v>
      </c>
      <c r="B2433" s="55" t="n">
        <v>45</v>
      </c>
      <c r="C2433" s="7" t="n">
        <v>9</v>
      </c>
      <c r="D2433" s="7" t="n">
        <v>0.00999999977648258</v>
      </c>
      <c r="E2433" s="7" t="n">
        <v>0.00999999977648258</v>
      </c>
      <c r="F2433" s="7" t="n">
        <v>0.5</v>
      </c>
    </row>
    <row r="2434" spans="1:9">
      <c r="A2434" t="s">
        <v>4</v>
      </c>
      <c r="B2434" s="4" t="s">
        <v>5</v>
      </c>
      <c r="C2434" s="4" t="s">
        <v>13</v>
      </c>
      <c r="D2434" s="4" t="s">
        <v>10</v>
      </c>
      <c r="E2434" s="4" t="s">
        <v>6</v>
      </c>
    </row>
    <row r="2435" spans="1:9">
      <c r="A2435" t="n">
        <v>18380</v>
      </c>
      <c r="B2435" s="39" t="n">
        <v>51</v>
      </c>
      <c r="C2435" s="7" t="n">
        <v>4</v>
      </c>
      <c r="D2435" s="7" t="n">
        <v>3</v>
      </c>
      <c r="E2435" s="7" t="s">
        <v>195</v>
      </c>
    </row>
    <row r="2436" spans="1:9">
      <c r="A2436" t="s">
        <v>4</v>
      </c>
      <c r="B2436" s="4" t="s">
        <v>5</v>
      </c>
      <c r="C2436" s="4" t="s">
        <v>10</v>
      </c>
    </row>
    <row r="2437" spans="1:9">
      <c r="A2437" t="n">
        <v>18393</v>
      </c>
      <c r="B2437" s="25" t="n">
        <v>16</v>
      </c>
      <c r="C2437" s="7" t="n">
        <v>0</v>
      </c>
    </row>
    <row r="2438" spans="1:9">
      <c r="A2438" t="s">
        <v>4</v>
      </c>
      <c r="B2438" s="4" t="s">
        <v>5</v>
      </c>
      <c r="C2438" s="4" t="s">
        <v>10</v>
      </c>
      <c r="D2438" s="4" t="s">
        <v>13</v>
      </c>
      <c r="E2438" s="4" t="s">
        <v>9</v>
      </c>
      <c r="F2438" s="4" t="s">
        <v>52</v>
      </c>
      <c r="G2438" s="4" t="s">
        <v>13</v>
      </c>
      <c r="H2438" s="4" t="s">
        <v>13</v>
      </c>
    </row>
    <row r="2439" spans="1:9">
      <c r="A2439" t="n">
        <v>18396</v>
      </c>
      <c r="B2439" s="40" t="n">
        <v>26</v>
      </c>
      <c r="C2439" s="7" t="n">
        <v>3</v>
      </c>
      <c r="D2439" s="7" t="n">
        <v>17</v>
      </c>
      <c r="E2439" s="7" t="n">
        <v>2309</v>
      </c>
      <c r="F2439" s="7" t="s">
        <v>196</v>
      </c>
      <c r="G2439" s="7" t="n">
        <v>2</v>
      </c>
      <c r="H2439" s="7" t="n">
        <v>0</v>
      </c>
    </row>
    <row r="2440" spans="1:9">
      <c r="A2440" t="s">
        <v>4</v>
      </c>
      <c r="B2440" s="4" t="s">
        <v>5</v>
      </c>
    </row>
    <row r="2441" spans="1:9">
      <c r="A2441" t="n">
        <v>18447</v>
      </c>
      <c r="B2441" s="33" t="n">
        <v>28</v>
      </c>
    </row>
    <row r="2442" spans="1:9">
      <c r="A2442" t="s">
        <v>4</v>
      </c>
      <c r="B2442" s="4" t="s">
        <v>5</v>
      </c>
      <c r="C2442" s="4" t="s">
        <v>10</v>
      </c>
    </row>
    <row r="2443" spans="1:9">
      <c r="A2443" t="n">
        <v>18448</v>
      </c>
      <c r="B2443" s="25" t="n">
        <v>16</v>
      </c>
      <c r="C2443" s="7" t="n">
        <v>100</v>
      </c>
    </row>
    <row r="2444" spans="1:9">
      <c r="A2444" t="s">
        <v>4</v>
      </c>
      <c r="B2444" s="4" t="s">
        <v>5</v>
      </c>
      <c r="C2444" s="4" t="s">
        <v>13</v>
      </c>
      <c r="D2444" s="4" t="s">
        <v>10</v>
      </c>
      <c r="E2444" s="4" t="s">
        <v>6</v>
      </c>
      <c r="F2444" s="4" t="s">
        <v>6</v>
      </c>
      <c r="G2444" s="4" t="s">
        <v>6</v>
      </c>
      <c r="H2444" s="4" t="s">
        <v>6</v>
      </c>
    </row>
    <row r="2445" spans="1:9">
      <c r="A2445" t="n">
        <v>18451</v>
      </c>
      <c r="B2445" s="39" t="n">
        <v>51</v>
      </c>
      <c r="C2445" s="7" t="n">
        <v>3</v>
      </c>
      <c r="D2445" s="7" t="n">
        <v>5</v>
      </c>
      <c r="E2445" s="7" t="s">
        <v>129</v>
      </c>
      <c r="F2445" s="7" t="s">
        <v>194</v>
      </c>
      <c r="G2445" s="7" t="s">
        <v>123</v>
      </c>
      <c r="H2445" s="7" t="s">
        <v>124</v>
      </c>
    </row>
    <row r="2446" spans="1:9">
      <c r="A2446" t="s">
        <v>4</v>
      </c>
      <c r="B2446" s="4" t="s">
        <v>5</v>
      </c>
      <c r="C2446" s="4" t="s">
        <v>10</v>
      </c>
      <c r="D2446" s="4" t="s">
        <v>23</v>
      </c>
      <c r="E2446" s="4" t="s">
        <v>23</v>
      </c>
      <c r="F2446" s="4" t="s">
        <v>23</v>
      </c>
      <c r="G2446" s="4" t="s">
        <v>10</v>
      </c>
      <c r="H2446" s="4" t="s">
        <v>10</v>
      </c>
    </row>
    <row r="2447" spans="1:9">
      <c r="A2447" t="n">
        <v>18464</v>
      </c>
      <c r="B2447" s="66" t="n">
        <v>60</v>
      </c>
      <c r="C2447" s="7" t="n">
        <v>5</v>
      </c>
      <c r="D2447" s="7" t="n">
        <v>0</v>
      </c>
      <c r="E2447" s="7" t="n">
        <v>0</v>
      </c>
      <c r="F2447" s="7" t="n">
        <v>0</v>
      </c>
      <c r="G2447" s="7" t="n">
        <v>1000</v>
      </c>
      <c r="H2447" s="7" t="n">
        <v>0</v>
      </c>
    </row>
    <row r="2448" spans="1:9">
      <c r="A2448" t="s">
        <v>4</v>
      </c>
      <c r="B2448" s="4" t="s">
        <v>5</v>
      </c>
      <c r="C2448" s="4" t="s">
        <v>10</v>
      </c>
    </row>
    <row r="2449" spans="1:8">
      <c r="A2449" t="n">
        <v>18483</v>
      </c>
      <c r="B2449" s="25" t="n">
        <v>16</v>
      </c>
      <c r="C2449" s="7" t="n">
        <v>300</v>
      </c>
    </row>
    <row r="2450" spans="1:8">
      <c r="A2450" t="s">
        <v>4</v>
      </c>
      <c r="B2450" s="4" t="s">
        <v>5</v>
      </c>
      <c r="C2450" s="4" t="s">
        <v>13</v>
      </c>
      <c r="D2450" s="4" t="s">
        <v>10</v>
      </c>
      <c r="E2450" s="4" t="s">
        <v>6</v>
      </c>
    </row>
    <row r="2451" spans="1:8">
      <c r="A2451" t="n">
        <v>18486</v>
      </c>
      <c r="B2451" s="39" t="n">
        <v>51</v>
      </c>
      <c r="C2451" s="7" t="n">
        <v>4</v>
      </c>
      <c r="D2451" s="7" t="n">
        <v>5</v>
      </c>
      <c r="E2451" s="7" t="s">
        <v>197</v>
      </c>
    </row>
    <row r="2452" spans="1:8">
      <c r="A2452" t="s">
        <v>4</v>
      </c>
      <c r="B2452" s="4" t="s">
        <v>5</v>
      </c>
      <c r="C2452" s="4" t="s">
        <v>10</v>
      </c>
    </row>
    <row r="2453" spans="1:8">
      <c r="A2453" t="n">
        <v>18499</v>
      </c>
      <c r="B2453" s="25" t="n">
        <v>16</v>
      </c>
      <c r="C2453" s="7" t="n">
        <v>0</v>
      </c>
    </row>
    <row r="2454" spans="1:8">
      <c r="A2454" t="s">
        <v>4</v>
      </c>
      <c r="B2454" s="4" t="s">
        <v>5</v>
      </c>
      <c r="C2454" s="4" t="s">
        <v>10</v>
      </c>
      <c r="D2454" s="4" t="s">
        <v>13</v>
      </c>
      <c r="E2454" s="4" t="s">
        <v>9</v>
      </c>
      <c r="F2454" s="4" t="s">
        <v>52</v>
      </c>
      <c r="G2454" s="4" t="s">
        <v>13</v>
      </c>
      <c r="H2454" s="4" t="s">
        <v>13</v>
      </c>
    </row>
    <row r="2455" spans="1:8">
      <c r="A2455" t="n">
        <v>18502</v>
      </c>
      <c r="B2455" s="40" t="n">
        <v>26</v>
      </c>
      <c r="C2455" s="7" t="n">
        <v>5</v>
      </c>
      <c r="D2455" s="7" t="n">
        <v>17</v>
      </c>
      <c r="E2455" s="7" t="n">
        <v>3305</v>
      </c>
      <c r="F2455" s="7" t="s">
        <v>198</v>
      </c>
      <c r="G2455" s="7" t="n">
        <v>2</v>
      </c>
      <c r="H2455" s="7" t="n">
        <v>0</v>
      </c>
    </row>
    <row r="2456" spans="1:8">
      <c r="A2456" t="s">
        <v>4</v>
      </c>
      <c r="B2456" s="4" t="s">
        <v>5</v>
      </c>
    </row>
    <row r="2457" spans="1:8">
      <c r="A2457" t="n">
        <v>18534</v>
      </c>
      <c r="B2457" s="33" t="n">
        <v>28</v>
      </c>
    </row>
    <row r="2458" spans="1:8">
      <c r="A2458" t="s">
        <v>4</v>
      </c>
      <c r="B2458" s="4" t="s">
        <v>5</v>
      </c>
      <c r="C2458" s="4" t="s">
        <v>10</v>
      </c>
      <c r="D2458" s="4" t="s">
        <v>13</v>
      </c>
    </row>
    <row r="2459" spans="1:8">
      <c r="A2459" t="n">
        <v>18535</v>
      </c>
      <c r="B2459" s="41" t="n">
        <v>89</v>
      </c>
      <c r="C2459" s="7" t="n">
        <v>65533</v>
      </c>
      <c r="D2459" s="7" t="n">
        <v>1</v>
      </c>
    </row>
    <row r="2460" spans="1:8">
      <c r="A2460" t="s">
        <v>4</v>
      </c>
      <c r="B2460" s="4" t="s">
        <v>5</v>
      </c>
      <c r="C2460" s="4" t="s">
        <v>13</v>
      </c>
      <c r="D2460" s="4" t="s">
        <v>10</v>
      </c>
      <c r="E2460" s="4" t="s">
        <v>23</v>
      </c>
    </row>
    <row r="2461" spans="1:8">
      <c r="A2461" t="n">
        <v>18539</v>
      </c>
      <c r="B2461" s="28" t="n">
        <v>58</v>
      </c>
      <c r="C2461" s="7" t="n">
        <v>101</v>
      </c>
      <c r="D2461" s="7" t="n">
        <v>500</v>
      </c>
      <c r="E2461" s="7" t="n">
        <v>1</v>
      </c>
    </row>
    <row r="2462" spans="1:8">
      <c r="A2462" t="s">
        <v>4</v>
      </c>
      <c r="B2462" s="4" t="s">
        <v>5</v>
      </c>
      <c r="C2462" s="4" t="s">
        <v>13</v>
      </c>
      <c r="D2462" s="4" t="s">
        <v>10</v>
      </c>
    </row>
    <row r="2463" spans="1:8">
      <c r="A2463" t="n">
        <v>18547</v>
      </c>
      <c r="B2463" s="28" t="n">
        <v>58</v>
      </c>
      <c r="C2463" s="7" t="n">
        <v>254</v>
      </c>
      <c r="D2463" s="7" t="n">
        <v>0</v>
      </c>
    </row>
    <row r="2464" spans="1:8">
      <c r="A2464" t="s">
        <v>4</v>
      </c>
      <c r="B2464" s="4" t="s">
        <v>5</v>
      </c>
      <c r="C2464" s="4" t="s">
        <v>13</v>
      </c>
    </row>
    <row r="2465" spans="1:8">
      <c r="A2465" t="n">
        <v>18551</v>
      </c>
      <c r="B2465" s="55" t="n">
        <v>45</v>
      </c>
      <c r="C2465" s="7" t="n">
        <v>0</v>
      </c>
    </row>
    <row r="2466" spans="1:8">
      <c r="A2466" t="s">
        <v>4</v>
      </c>
      <c r="B2466" s="4" t="s">
        <v>5</v>
      </c>
      <c r="C2466" s="4" t="s">
        <v>13</v>
      </c>
      <c r="D2466" s="4" t="s">
        <v>13</v>
      </c>
      <c r="E2466" s="4" t="s">
        <v>23</v>
      </c>
      <c r="F2466" s="4" t="s">
        <v>23</v>
      </c>
      <c r="G2466" s="4" t="s">
        <v>23</v>
      </c>
      <c r="H2466" s="4" t="s">
        <v>10</v>
      </c>
    </row>
    <row r="2467" spans="1:8">
      <c r="A2467" t="n">
        <v>18553</v>
      </c>
      <c r="B2467" s="55" t="n">
        <v>45</v>
      </c>
      <c r="C2467" s="7" t="n">
        <v>2</v>
      </c>
      <c r="D2467" s="7" t="n">
        <v>3</v>
      </c>
      <c r="E2467" s="7" t="n">
        <v>-3.33999991416931</v>
      </c>
      <c r="F2467" s="7" t="n">
        <v>3.02999997138977</v>
      </c>
      <c r="G2467" s="7" t="n">
        <v>-29.1599998474121</v>
      </c>
      <c r="H2467" s="7" t="n">
        <v>0</v>
      </c>
    </row>
    <row r="2468" spans="1:8">
      <c r="A2468" t="s">
        <v>4</v>
      </c>
      <c r="B2468" s="4" t="s">
        <v>5</v>
      </c>
      <c r="C2468" s="4" t="s">
        <v>13</v>
      </c>
      <c r="D2468" s="4" t="s">
        <v>13</v>
      </c>
      <c r="E2468" s="4" t="s">
        <v>23</v>
      </c>
      <c r="F2468" s="4" t="s">
        <v>23</v>
      </c>
      <c r="G2468" s="4" t="s">
        <v>23</v>
      </c>
      <c r="H2468" s="4" t="s">
        <v>10</v>
      </c>
      <c r="I2468" s="4" t="s">
        <v>13</v>
      </c>
    </row>
    <row r="2469" spans="1:8">
      <c r="A2469" t="n">
        <v>18570</v>
      </c>
      <c r="B2469" s="55" t="n">
        <v>45</v>
      </c>
      <c r="C2469" s="7" t="n">
        <v>4</v>
      </c>
      <c r="D2469" s="7" t="n">
        <v>3</v>
      </c>
      <c r="E2469" s="7" t="n">
        <v>357.410003662109</v>
      </c>
      <c r="F2469" s="7" t="n">
        <v>11.3900003433228</v>
      </c>
      <c r="G2469" s="7" t="n">
        <v>24</v>
      </c>
      <c r="H2469" s="7" t="n">
        <v>0</v>
      </c>
      <c r="I2469" s="7" t="n">
        <v>1</v>
      </c>
    </row>
    <row r="2470" spans="1:8">
      <c r="A2470" t="s">
        <v>4</v>
      </c>
      <c r="B2470" s="4" t="s">
        <v>5</v>
      </c>
      <c r="C2470" s="4" t="s">
        <v>13</v>
      </c>
      <c r="D2470" s="4" t="s">
        <v>13</v>
      </c>
      <c r="E2470" s="4" t="s">
        <v>23</v>
      </c>
      <c r="F2470" s="4" t="s">
        <v>10</v>
      </c>
    </row>
    <row r="2471" spans="1:8">
      <c r="A2471" t="n">
        <v>18588</v>
      </c>
      <c r="B2471" s="55" t="n">
        <v>45</v>
      </c>
      <c r="C2471" s="7" t="n">
        <v>5</v>
      </c>
      <c r="D2471" s="7" t="n">
        <v>3</v>
      </c>
      <c r="E2471" s="7" t="n">
        <v>30.6000003814697</v>
      </c>
      <c r="F2471" s="7" t="n">
        <v>0</v>
      </c>
    </row>
    <row r="2472" spans="1:8">
      <c r="A2472" t="s">
        <v>4</v>
      </c>
      <c r="B2472" s="4" t="s">
        <v>5</v>
      </c>
      <c r="C2472" s="4" t="s">
        <v>13</v>
      </c>
      <c r="D2472" s="4" t="s">
        <v>13</v>
      </c>
      <c r="E2472" s="4" t="s">
        <v>23</v>
      </c>
      <c r="F2472" s="4" t="s">
        <v>10</v>
      </c>
    </row>
    <row r="2473" spans="1:8">
      <c r="A2473" t="n">
        <v>18597</v>
      </c>
      <c r="B2473" s="55" t="n">
        <v>45</v>
      </c>
      <c r="C2473" s="7" t="n">
        <v>11</v>
      </c>
      <c r="D2473" s="7" t="n">
        <v>3</v>
      </c>
      <c r="E2473" s="7" t="n">
        <v>21.8999996185303</v>
      </c>
      <c r="F2473" s="7" t="n">
        <v>0</v>
      </c>
    </row>
    <row r="2474" spans="1:8">
      <c r="A2474" t="s">
        <v>4</v>
      </c>
      <c r="B2474" s="4" t="s">
        <v>5</v>
      </c>
      <c r="C2474" s="4" t="s">
        <v>10</v>
      </c>
      <c r="D2474" s="4" t="s">
        <v>23</v>
      </c>
      <c r="E2474" s="4" t="s">
        <v>23</v>
      </c>
      <c r="F2474" s="4" t="s">
        <v>23</v>
      </c>
      <c r="G2474" s="4" t="s">
        <v>10</v>
      </c>
      <c r="H2474" s="4" t="s">
        <v>10</v>
      </c>
    </row>
    <row r="2475" spans="1:8">
      <c r="A2475" t="n">
        <v>18606</v>
      </c>
      <c r="B2475" s="66" t="n">
        <v>60</v>
      </c>
      <c r="C2475" s="7" t="n">
        <v>0</v>
      </c>
      <c r="D2475" s="7" t="n">
        <v>0</v>
      </c>
      <c r="E2475" s="7" t="n">
        <v>0</v>
      </c>
      <c r="F2475" s="7" t="n">
        <v>0</v>
      </c>
      <c r="G2475" s="7" t="n">
        <v>0</v>
      </c>
      <c r="H2475" s="7" t="n">
        <v>1</v>
      </c>
    </row>
    <row r="2476" spans="1:8">
      <c r="A2476" t="s">
        <v>4</v>
      </c>
      <c r="B2476" s="4" t="s">
        <v>5</v>
      </c>
      <c r="C2476" s="4" t="s">
        <v>10</v>
      </c>
      <c r="D2476" s="4" t="s">
        <v>23</v>
      </c>
      <c r="E2476" s="4" t="s">
        <v>23</v>
      </c>
      <c r="F2476" s="4" t="s">
        <v>23</v>
      </c>
      <c r="G2476" s="4" t="s">
        <v>10</v>
      </c>
      <c r="H2476" s="4" t="s">
        <v>10</v>
      </c>
    </row>
    <row r="2477" spans="1:8">
      <c r="A2477" t="n">
        <v>18625</v>
      </c>
      <c r="B2477" s="66" t="n">
        <v>60</v>
      </c>
      <c r="C2477" s="7" t="n">
        <v>0</v>
      </c>
      <c r="D2477" s="7" t="n">
        <v>0</v>
      </c>
      <c r="E2477" s="7" t="n">
        <v>0</v>
      </c>
      <c r="F2477" s="7" t="n">
        <v>0</v>
      </c>
      <c r="G2477" s="7" t="n">
        <v>0</v>
      </c>
      <c r="H2477" s="7" t="n">
        <v>0</v>
      </c>
    </row>
    <row r="2478" spans="1:8">
      <c r="A2478" t="s">
        <v>4</v>
      </c>
      <c r="B2478" s="4" t="s">
        <v>5</v>
      </c>
      <c r="C2478" s="4" t="s">
        <v>10</v>
      </c>
      <c r="D2478" s="4" t="s">
        <v>10</v>
      </c>
      <c r="E2478" s="4" t="s">
        <v>10</v>
      </c>
    </row>
    <row r="2479" spans="1:8">
      <c r="A2479" t="n">
        <v>18644</v>
      </c>
      <c r="B2479" s="68" t="n">
        <v>61</v>
      </c>
      <c r="C2479" s="7" t="n">
        <v>0</v>
      </c>
      <c r="D2479" s="7" t="n">
        <v>65533</v>
      </c>
      <c r="E2479" s="7" t="n">
        <v>0</v>
      </c>
    </row>
    <row r="2480" spans="1:8">
      <c r="A2480" t="s">
        <v>4</v>
      </c>
      <c r="B2480" s="4" t="s">
        <v>5</v>
      </c>
      <c r="C2480" s="4" t="s">
        <v>10</v>
      </c>
      <c r="D2480" s="4" t="s">
        <v>23</v>
      </c>
      <c r="E2480" s="4" t="s">
        <v>23</v>
      </c>
      <c r="F2480" s="4" t="s">
        <v>23</v>
      </c>
      <c r="G2480" s="4" t="s">
        <v>10</v>
      </c>
      <c r="H2480" s="4" t="s">
        <v>10</v>
      </c>
    </row>
    <row r="2481" spans="1:9">
      <c r="A2481" t="n">
        <v>18651</v>
      </c>
      <c r="B2481" s="66" t="n">
        <v>60</v>
      </c>
      <c r="C2481" s="7" t="n">
        <v>61489</v>
      </c>
      <c r="D2481" s="7" t="n">
        <v>0</v>
      </c>
      <c r="E2481" s="7" t="n">
        <v>0</v>
      </c>
      <c r="F2481" s="7" t="n">
        <v>0</v>
      </c>
      <c r="G2481" s="7" t="n">
        <v>0</v>
      </c>
      <c r="H2481" s="7" t="n">
        <v>1</v>
      </c>
    </row>
    <row r="2482" spans="1:9">
      <c r="A2482" t="s">
        <v>4</v>
      </c>
      <c r="B2482" s="4" t="s">
        <v>5</v>
      </c>
      <c r="C2482" s="4" t="s">
        <v>10</v>
      </c>
      <c r="D2482" s="4" t="s">
        <v>23</v>
      </c>
      <c r="E2482" s="4" t="s">
        <v>23</v>
      </c>
      <c r="F2482" s="4" t="s">
        <v>23</v>
      </c>
      <c r="G2482" s="4" t="s">
        <v>10</v>
      </c>
      <c r="H2482" s="4" t="s">
        <v>10</v>
      </c>
    </row>
    <row r="2483" spans="1:9">
      <c r="A2483" t="n">
        <v>18670</v>
      </c>
      <c r="B2483" s="66" t="n">
        <v>60</v>
      </c>
      <c r="C2483" s="7" t="n">
        <v>61489</v>
      </c>
      <c r="D2483" s="7" t="n">
        <v>0</v>
      </c>
      <c r="E2483" s="7" t="n">
        <v>0</v>
      </c>
      <c r="F2483" s="7" t="n">
        <v>0</v>
      </c>
      <c r="G2483" s="7" t="n">
        <v>0</v>
      </c>
      <c r="H2483" s="7" t="n">
        <v>0</v>
      </c>
    </row>
    <row r="2484" spans="1:9">
      <c r="A2484" t="s">
        <v>4</v>
      </c>
      <c r="B2484" s="4" t="s">
        <v>5</v>
      </c>
      <c r="C2484" s="4" t="s">
        <v>10</v>
      </c>
      <c r="D2484" s="4" t="s">
        <v>10</v>
      </c>
      <c r="E2484" s="4" t="s">
        <v>10</v>
      </c>
    </row>
    <row r="2485" spans="1:9">
      <c r="A2485" t="n">
        <v>18689</v>
      </c>
      <c r="B2485" s="68" t="n">
        <v>61</v>
      </c>
      <c r="C2485" s="7" t="n">
        <v>61489</v>
      </c>
      <c r="D2485" s="7" t="n">
        <v>65533</v>
      </c>
      <c r="E2485" s="7" t="n">
        <v>0</v>
      </c>
    </row>
    <row r="2486" spans="1:9">
      <c r="A2486" t="s">
        <v>4</v>
      </c>
      <c r="B2486" s="4" t="s">
        <v>5</v>
      </c>
      <c r="C2486" s="4" t="s">
        <v>10</v>
      </c>
      <c r="D2486" s="4" t="s">
        <v>23</v>
      </c>
      <c r="E2486" s="4" t="s">
        <v>23</v>
      </c>
      <c r="F2486" s="4" t="s">
        <v>23</v>
      </c>
      <c r="G2486" s="4" t="s">
        <v>10</v>
      </c>
      <c r="H2486" s="4" t="s">
        <v>10</v>
      </c>
    </row>
    <row r="2487" spans="1:9">
      <c r="A2487" t="n">
        <v>18696</v>
      </c>
      <c r="B2487" s="66" t="n">
        <v>60</v>
      </c>
      <c r="C2487" s="7" t="n">
        <v>61489</v>
      </c>
      <c r="D2487" s="7" t="n">
        <v>0</v>
      </c>
      <c r="E2487" s="7" t="n">
        <v>0</v>
      </c>
      <c r="F2487" s="7" t="n">
        <v>0</v>
      </c>
      <c r="G2487" s="7" t="n">
        <v>0</v>
      </c>
      <c r="H2487" s="7" t="n">
        <v>1</v>
      </c>
    </row>
    <row r="2488" spans="1:9">
      <c r="A2488" t="s">
        <v>4</v>
      </c>
      <c r="B2488" s="4" t="s">
        <v>5</v>
      </c>
      <c r="C2488" s="4" t="s">
        <v>10</v>
      </c>
      <c r="D2488" s="4" t="s">
        <v>23</v>
      </c>
      <c r="E2488" s="4" t="s">
        <v>23</v>
      </c>
      <c r="F2488" s="4" t="s">
        <v>23</v>
      </c>
      <c r="G2488" s="4" t="s">
        <v>10</v>
      </c>
      <c r="H2488" s="4" t="s">
        <v>10</v>
      </c>
    </row>
    <row r="2489" spans="1:9">
      <c r="A2489" t="n">
        <v>18715</v>
      </c>
      <c r="B2489" s="66" t="n">
        <v>60</v>
      </c>
      <c r="C2489" s="7" t="n">
        <v>61489</v>
      </c>
      <c r="D2489" s="7" t="n">
        <v>0</v>
      </c>
      <c r="E2489" s="7" t="n">
        <v>0</v>
      </c>
      <c r="F2489" s="7" t="n">
        <v>0</v>
      </c>
      <c r="G2489" s="7" t="n">
        <v>0</v>
      </c>
      <c r="H2489" s="7" t="n">
        <v>0</v>
      </c>
    </row>
    <row r="2490" spans="1:9">
      <c r="A2490" t="s">
        <v>4</v>
      </c>
      <c r="B2490" s="4" t="s">
        <v>5</v>
      </c>
      <c r="C2490" s="4" t="s">
        <v>10</v>
      </c>
      <c r="D2490" s="4" t="s">
        <v>10</v>
      </c>
      <c r="E2490" s="4" t="s">
        <v>10</v>
      </c>
    </row>
    <row r="2491" spans="1:9">
      <c r="A2491" t="n">
        <v>18734</v>
      </c>
      <c r="B2491" s="68" t="n">
        <v>61</v>
      </c>
      <c r="C2491" s="7" t="n">
        <v>61489</v>
      </c>
      <c r="D2491" s="7" t="n">
        <v>65533</v>
      </c>
      <c r="E2491" s="7" t="n">
        <v>0</v>
      </c>
    </row>
    <row r="2492" spans="1:9">
      <c r="A2492" t="s">
        <v>4</v>
      </c>
      <c r="B2492" s="4" t="s">
        <v>5</v>
      </c>
      <c r="C2492" s="4" t="s">
        <v>10</v>
      </c>
      <c r="D2492" s="4" t="s">
        <v>23</v>
      </c>
      <c r="E2492" s="4" t="s">
        <v>23</v>
      </c>
      <c r="F2492" s="4" t="s">
        <v>23</v>
      </c>
      <c r="G2492" s="4" t="s">
        <v>10</v>
      </c>
      <c r="H2492" s="4" t="s">
        <v>10</v>
      </c>
    </row>
    <row r="2493" spans="1:9">
      <c r="A2493" t="n">
        <v>18741</v>
      </c>
      <c r="B2493" s="66" t="n">
        <v>60</v>
      </c>
      <c r="C2493" s="7" t="n">
        <v>61488</v>
      </c>
      <c r="D2493" s="7" t="n">
        <v>0</v>
      </c>
      <c r="E2493" s="7" t="n">
        <v>0</v>
      </c>
      <c r="F2493" s="7" t="n">
        <v>0</v>
      </c>
      <c r="G2493" s="7" t="n">
        <v>0</v>
      </c>
      <c r="H2493" s="7" t="n">
        <v>1</v>
      </c>
    </row>
    <row r="2494" spans="1:9">
      <c r="A2494" t="s">
        <v>4</v>
      </c>
      <c r="B2494" s="4" t="s">
        <v>5</v>
      </c>
      <c r="C2494" s="4" t="s">
        <v>10</v>
      </c>
      <c r="D2494" s="4" t="s">
        <v>23</v>
      </c>
      <c r="E2494" s="4" t="s">
        <v>23</v>
      </c>
      <c r="F2494" s="4" t="s">
        <v>23</v>
      </c>
      <c r="G2494" s="4" t="s">
        <v>10</v>
      </c>
      <c r="H2494" s="4" t="s">
        <v>10</v>
      </c>
    </row>
    <row r="2495" spans="1:9">
      <c r="A2495" t="n">
        <v>18760</v>
      </c>
      <c r="B2495" s="66" t="n">
        <v>60</v>
      </c>
      <c r="C2495" s="7" t="n">
        <v>61488</v>
      </c>
      <c r="D2495" s="7" t="n">
        <v>0</v>
      </c>
      <c r="E2495" s="7" t="n">
        <v>0</v>
      </c>
      <c r="F2495" s="7" t="n">
        <v>0</v>
      </c>
      <c r="G2495" s="7" t="n">
        <v>0</v>
      </c>
      <c r="H2495" s="7" t="n">
        <v>0</v>
      </c>
    </row>
    <row r="2496" spans="1:9">
      <c r="A2496" t="s">
        <v>4</v>
      </c>
      <c r="B2496" s="4" t="s">
        <v>5</v>
      </c>
      <c r="C2496" s="4" t="s">
        <v>10</v>
      </c>
      <c r="D2496" s="4" t="s">
        <v>10</v>
      </c>
      <c r="E2496" s="4" t="s">
        <v>10</v>
      </c>
    </row>
    <row r="2497" spans="1:8">
      <c r="A2497" t="n">
        <v>18779</v>
      </c>
      <c r="B2497" s="68" t="n">
        <v>61</v>
      </c>
      <c r="C2497" s="7" t="n">
        <v>61488</v>
      </c>
      <c r="D2497" s="7" t="n">
        <v>65533</v>
      </c>
      <c r="E2497" s="7" t="n">
        <v>0</v>
      </c>
    </row>
    <row r="2498" spans="1:8">
      <c r="A2498" t="s">
        <v>4</v>
      </c>
      <c r="B2498" s="4" t="s">
        <v>5</v>
      </c>
      <c r="C2498" s="4" t="s">
        <v>10</v>
      </c>
      <c r="D2498" s="4" t="s">
        <v>23</v>
      </c>
      <c r="E2498" s="4" t="s">
        <v>23</v>
      </c>
      <c r="F2498" s="4" t="s">
        <v>23</v>
      </c>
      <c r="G2498" s="4" t="s">
        <v>10</v>
      </c>
      <c r="H2498" s="4" t="s">
        <v>10</v>
      </c>
    </row>
    <row r="2499" spans="1:8">
      <c r="A2499" t="n">
        <v>18786</v>
      </c>
      <c r="B2499" s="66" t="n">
        <v>60</v>
      </c>
      <c r="C2499" s="7" t="n">
        <v>0</v>
      </c>
      <c r="D2499" s="7" t="n">
        <v>0</v>
      </c>
      <c r="E2499" s="7" t="n">
        <v>20</v>
      </c>
      <c r="F2499" s="7" t="n">
        <v>0</v>
      </c>
      <c r="G2499" s="7" t="n">
        <v>0</v>
      </c>
      <c r="H2499" s="7" t="n">
        <v>0</v>
      </c>
    </row>
    <row r="2500" spans="1:8">
      <c r="A2500" t="s">
        <v>4</v>
      </c>
      <c r="B2500" s="4" t="s">
        <v>5</v>
      </c>
      <c r="C2500" s="4" t="s">
        <v>10</v>
      </c>
      <c r="D2500" s="4" t="s">
        <v>23</v>
      </c>
      <c r="E2500" s="4" t="s">
        <v>23</v>
      </c>
      <c r="F2500" s="4" t="s">
        <v>23</v>
      </c>
      <c r="G2500" s="4" t="s">
        <v>10</v>
      </c>
      <c r="H2500" s="4" t="s">
        <v>10</v>
      </c>
    </row>
    <row r="2501" spans="1:8">
      <c r="A2501" t="n">
        <v>18805</v>
      </c>
      <c r="B2501" s="66" t="n">
        <v>60</v>
      </c>
      <c r="C2501" s="7" t="n">
        <v>61489</v>
      </c>
      <c r="D2501" s="7" t="n">
        <v>0</v>
      </c>
      <c r="E2501" s="7" t="n">
        <v>20</v>
      </c>
      <c r="F2501" s="7" t="n">
        <v>0</v>
      </c>
      <c r="G2501" s="7" t="n">
        <v>0</v>
      </c>
      <c r="H2501" s="7" t="n">
        <v>0</v>
      </c>
    </row>
    <row r="2502" spans="1:8">
      <c r="A2502" t="s">
        <v>4</v>
      </c>
      <c r="B2502" s="4" t="s">
        <v>5</v>
      </c>
      <c r="C2502" s="4" t="s">
        <v>10</v>
      </c>
      <c r="D2502" s="4" t="s">
        <v>23</v>
      </c>
      <c r="E2502" s="4" t="s">
        <v>23</v>
      </c>
      <c r="F2502" s="4" t="s">
        <v>23</v>
      </c>
      <c r="G2502" s="4" t="s">
        <v>10</v>
      </c>
      <c r="H2502" s="4" t="s">
        <v>10</v>
      </c>
    </row>
    <row r="2503" spans="1:8">
      <c r="A2503" t="n">
        <v>18824</v>
      </c>
      <c r="B2503" s="66" t="n">
        <v>60</v>
      </c>
      <c r="C2503" s="7" t="n">
        <v>61490</v>
      </c>
      <c r="D2503" s="7" t="n">
        <v>0</v>
      </c>
      <c r="E2503" s="7" t="n">
        <v>20</v>
      </c>
      <c r="F2503" s="7" t="n">
        <v>0</v>
      </c>
      <c r="G2503" s="7" t="n">
        <v>0</v>
      </c>
      <c r="H2503" s="7" t="n">
        <v>0</v>
      </c>
    </row>
    <row r="2504" spans="1:8">
      <c r="A2504" t="s">
        <v>4</v>
      </c>
      <c r="B2504" s="4" t="s">
        <v>5</v>
      </c>
      <c r="C2504" s="4" t="s">
        <v>10</v>
      </c>
      <c r="D2504" s="4" t="s">
        <v>23</v>
      </c>
      <c r="E2504" s="4" t="s">
        <v>23</v>
      </c>
      <c r="F2504" s="4" t="s">
        <v>23</v>
      </c>
      <c r="G2504" s="4" t="s">
        <v>10</v>
      </c>
      <c r="H2504" s="4" t="s">
        <v>10</v>
      </c>
    </row>
    <row r="2505" spans="1:8">
      <c r="A2505" t="n">
        <v>18843</v>
      </c>
      <c r="B2505" s="66" t="n">
        <v>60</v>
      </c>
      <c r="C2505" s="7" t="n">
        <v>61488</v>
      </c>
      <c r="D2505" s="7" t="n">
        <v>0</v>
      </c>
      <c r="E2505" s="7" t="n">
        <v>20</v>
      </c>
      <c r="F2505" s="7" t="n">
        <v>0</v>
      </c>
      <c r="G2505" s="7" t="n">
        <v>0</v>
      </c>
      <c r="H2505" s="7" t="n">
        <v>0</v>
      </c>
    </row>
    <row r="2506" spans="1:8">
      <c r="A2506" t="s">
        <v>4</v>
      </c>
      <c r="B2506" s="4" t="s">
        <v>5</v>
      </c>
      <c r="C2506" s="4" t="s">
        <v>10</v>
      </c>
      <c r="D2506" s="4" t="s">
        <v>23</v>
      </c>
      <c r="E2506" s="4" t="s">
        <v>23</v>
      </c>
      <c r="F2506" s="4" t="s">
        <v>23</v>
      </c>
      <c r="G2506" s="4" t="s">
        <v>10</v>
      </c>
      <c r="H2506" s="4" t="s">
        <v>10</v>
      </c>
    </row>
    <row r="2507" spans="1:8">
      <c r="A2507" t="n">
        <v>18862</v>
      </c>
      <c r="B2507" s="66" t="n">
        <v>60</v>
      </c>
      <c r="C2507" s="7" t="n">
        <v>7032</v>
      </c>
      <c r="D2507" s="7" t="n">
        <v>0</v>
      </c>
      <c r="E2507" s="7" t="n">
        <v>20</v>
      </c>
      <c r="F2507" s="7" t="n">
        <v>0</v>
      </c>
      <c r="G2507" s="7" t="n">
        <v>0</v>
      </c>
      <c r="H2507" s="7" t="n">
        <v>0</v>
      </c>
    </row>
    <row r="2508" spans="1:8">
      <c r="A2508" t="s">
        <v>4</v>
      </c>
      <c r="B2508" s="4" t="s">
        <v>5</v>
      </c>
      <c r="C2508" s="4" t="s">
        <v>10</v>
      </c>
      <c r="D2508" s="4" t="s">
        <v>23</v>
      </c>
      <c r="E2508" s="4" t="s">
        <v>23</v>
      </c>
      <c r="F2508" s="4" t="s">
        <v>23</v>
      </c>
      <c r="G2508" s="4" t="s">
        <v>10</v>
      </c>
      <c r="H2508" s="4" t="s">
        <v>10</v>
      </c>
    </row>
    <row r="2509" spans="1:8">
      <c r="A2509" t="n">
        <v>18881</v>
      </c>
      <c r="B2509" s="66" t="n">
        <v>60</v>
      </c>
      <c r="C2509" s="7" t="n">
        <v>5</v>
      </c>
      <c r="D2509" s="7" t="n">
        <v>0</v>
      </c>
      <c r="E2509" s="7" t="n">
        <v>20</v>
      </c>
      <c r="F2509" s="7" t="n">
        <v>0</v>
      </c>
      <c r="G2509" s="7" t="n">
        <v>0</v>
      </c>
      <c r="H2509" s="7" t="n">
        <v>0</v>
      </c>
    </row>
    <row r="2510" spans="1:8">
      <c r="A2510" t="s">
        <v>4</v>
      </c>
      <c r="B2510" s="4" t="s">
        <v>5</v>
      </c>
      <c r="C2510" s="4" t="s">
        <v>10</v>
      </c>
      <c r="D2510" s="4" t="s">
        <v>23</v>
      </c>
      <c r="E2510" s="4" t="s">
        <v>23</v>
      </c>
      <c r="F2510" s="4" t="s">
        <v>23</v>
      </c>
      <c r="G2510" s="4" t="s">
        <v>10</v>
      </c>
      <c r="H2510" s="4" t="s">
        <v>10</v>
      </c>
    </row>
    <row r="2511" spans="1:8">
      <c r="A2511" t="n">
        <v>18900</v>
      </c>
      <c r="B2511" s="66" t="n">
        <v>60</v>
      </c>
      <c r="C2511" s="7" t="n">
        <v>3</v>
      </c>
      <c r="D2511" s="7" t="n">
        <v>0</v>
      </c>
      <c r="E2511" s="7" t="n">
        <v>20</v>
      </c>
      <c r="F2511" s="7" t="n">
        <v>0</v>
      </c>
      <c r="G2511" s="7" t="n">
        <v>0</v>
      </c>
      <c r="H2511" s="7" t="n">
        <v>0</v>
      </c>
    </row>
    <row r="2512" spans="1:8">
      <c r="A2512" t="s">
        <v>4</v>
      </c>
      <c r="B2512" s="4" t="s">
        <v>5</v>
      </c>
      <c r="C2512" s="4" t="s">
        <v>13</v>
      </c>
      <c r="D2512" s="4" t="s">
        <v>13</v>
      </c>
      <c r="E2512" s="4" t="s">
        <v>23</v>
      </c>
      <c r="F2512" s="4" t="s">
        <v>23</v>
      </c>
      <c r="G2512" s="4" t="s">
        <v>23</v>
      </c>
      <c r="H2512" s="4" t="s">
        <v>10</v>
      </c>
    </row>
    <row r="2513" spans="1:8">
      <c r="A2513" t="n">
        <v>18919</v>
      </c>
      <c r="B2513" s="55" t="n">
        <v>45</v>
      </c>
      <c r="C2513" s="7" t="n">
        <v>2</v>
      </c>
      <c r="D2513" s="7" t="n">
        <v>3</v>
      </c>
      <c r="E2513" s="7" t="n">
        <v>-3.33999991416931</v>
      </c>
      <c r="F2513" s="7" t="n">
        <v>3.59999990463257</v>
      </c>
      <c r="G2513" s="7" t="n">
        <v>-29.1599998474121</v>
      </c>
      <c r="H2513" s="7" t="n">
        <v>2000</v>
      </c>
    </row>
    <row r="2514" spans="1:8">
      <c r="A2514" t="s">
        <v>4</v>
      </c>
      <c r="B2514" s="4" t="s">
        <v>5</v>
      </c>
      <c r="C2514" s="4" t="s">
        <v>13</v>
      </c>
      <c r="D2514" s="4" t="s">
        <v>13</v>
      </c>
      <c r="E2514" s="4" t="s">
        <v>23</v>
      </c>
      <c r="F2514" s="4" t="s">
        <v>23</v>
      </c>
      <c r="G2514" s="4" t="s">
        <v>23</v>
      </c>
      <c r="H2514" s="4" t="s">
        <v>10</v>
      </c>
      <c r="I2514" s="4" t="s">
        <v>13</v>
      </c>
    </row>
    <row r="2515" spans="1:8">
      <c r="A2515" t="n">
        <v>18936</v>
      </c>
      <c r="B2515" s="55" t="n">
        <v>45</v>
      </c>
      <c r="C2515" s="7" t="n">
        <v>4</v>
      </c>
      <c r="D2515" s="7" t="n">
        <v>3</v>
      </c>
      <c r="E2515" s="7" t="n">
        <v>356.029998779297</v>
      </c>
      <c r="F2515" s="7" t="n">
        <v>11.3900003433228</v>
      </c>
      <c r="G2515" s="7" t="n">
        <v>24</v>
      </c>
      <c r="H2515" s="7" t="n">
        <v>2000</v>
      </c>
      <c r="I2515" s="7" t="n">
        <v>1</v>
      </c>
    </row>
    <row r="2516" spans="1:8">
      <c r="A2516" t="s">
        <v>4</v>
      </c>
      <c r="B2516" s="4" t="s">
        <v>5</v>
      </c>
      <c r="C2516" s="4" t="s">
        <v>13</v>
      </c>
      <c r="D2516" s="4" t="s">
        <v>13</v>
      </c>
      <c r="E2516" s="4" t="s">
        <v>23</v>
      </c>
      <c r="F2516" s="4" t="s">
        <v>10</v>
      </c>
    </row>
    <row r="2517" spans="1:8">
      <c r="A2517" t="n">
        <v>18954</v>
      </c>
      <c r="B2517" s="55" t="n">
        <v>45</v>
      </c>
      <c r="C2517" s="7" t="n">
        <v>5</v>
      </c>
      <c r="D2517" s="7" t="n">
        <v>3</v>
      </c>
      <c r="E2517" s="7" t="n">
        <v>23.5</v>
      </c>
      <c r="F2517" s="7" t="n">
        <v>2000</v>
      </c>
    </row>
    <row r="2518" spans="1:8">
      <c r="A2518" t="s">
        <v>4</v>
      </c>
      <c r="B2518" s="4" t="s">
        <v>5</v>
      </c>
      <c r="C2518" s="4" t="s">
        <v>13</v>
      </c>
      <c r="D2518" s="4" t="s">
        <v>13</v>
      </c>
      <c r="E2518" s="4" t="s">
        <v>23</v>
      </c>
      <c r="F2518" s="4" t="s">
        <v>10</v>
      </c>
    </row>
    <row r="2519" spans="1:8">
      <c r="A2519" t="n">
        <v>18963</v>
      </c>
      <c r="B2519" s="55" t="n">
        <v>45</v>
      </c>
      <c r="C2519" s="7" t="n">
        <v>11</v>
      </c>
      <c r="D2519" s="7" t="n">
        <v>3</v>
      </c>
      <c r="E2519" s="7" t="n">
        <v>21.8999996185303</v>
      </c>
      <c r="F2519" s="7" t="n">
        <v>2000</v>
      </c>
    </row>
    <row r="2520" spans="1:8">
      <c r="A2520" t="s">
        <v>4</v>
      </c>
      <c r="B2520" s="4" t="s">
        <v>5</v>
      </c>
      <c r="C2520" s="4" t="s">
        <v>13</v>
      </c>
      <c r="D2520" s="4" t="s">
        <v>10</v>
      </c>
      <c r="E2520" s="4" t="s">
        <v>10</v>
      </c>
      <c r="F2520" s="4" t="s">
        <v>9</v>
      </c>
    </row>
    <row r="2521" spans="1:8">
      <c r="A2521" t="n">
        <v>18972</v>
      </c>
      <c r="B2521" s="59" t="n">
        <v>84</v>
      </c>
      <c r="C2521" s="7" t="n">
        <v>0</v>
      </c>
      <c r="D2521" s="7" t="n">
        <v>2</v>
      </c>
      <c r="E2521" s="7" t="n">
        <v>0</v>
      </c>
      <c r="F2521" s="7" t="n">
        <v>1045220557</v>
      </c>
    </row>
    <row r="2522" spans="1:8">
      <c r="A2522" t="s">
        <v>4</v>
      </c>
      <c r="B2522" s="4" t="s">
        <v>5</v>
      </c>
      <c r="C2522" s="4" t="s">
        <v>13</v>
      </c>
      <c r="D2522" s="4" t="s">
        <v>10</v>
      </c>
    </row>
    <row r="2523" spans="1:8">
      <c r="A2523" t="n">
        <v>18982</v>
      </c>
      <c r="B2523" s="28" t="n">
        <v>58</v>
      </c>
      <c r="C2523" s="7" t="n">
        <v>255</v>
      </c>
      <c r="D2523" s="7" t="n">
        <v>0</v>
      </c>
    </row>
    <row r="2524" spans="1:8">
      <c r="A2524" t="s">
        <v>4</v>
      </c>
      <c r="B2524" s="4" t="s">
        <v>5</v>
      </c>
      <c r="C2524" s="4" t="s">
        <v>13</v>
      </c>
      <c r="D2524" s="4" t="s">
        <v>23</v>
      </c>
      <c r="E2524" s="4" t="s">
        <v>10</v>
      </c>
      <c r="F2524" s="4" t="s">
        <v>13</v>
      </c>
    </row>
    <row r="2525" spans="1:8">
      <c r="A2525" t="n">
        <v>18986</v>
      </c>
      <c r="B2525" s="13" t="n">
        <v>49</v>
      </c>
      <c r="C2525" s="7" t="n">
        <v>3</v>
      </c>
      <c r="D2525" s="7" t="n">
        <v>1</v>
      </c>
      <c r="E2525" s="7" t="n">
        <v>500</v>
      </c>
      <c r="F2525" s="7" t="n">
        <v>0</v>
      </c>
    </row>
    <row r="2526" spans="1:8">
      <c r="A2526" t="s">
        <v>4</v>
      </c>
      <c r="B2526" s="4" t="s">
        <v>5</v>
      </c>
      <c r="C2526" s="4" t="s">
        <v>10</v>
      </c>
      <c r="D2526" s="4" t="s">
        <v>13</v>
      </c>
      <c r="E2526" s="4" t="s">
        <v>6</v>
      </c>
      <c r="F2526" s="4" t="s">
        <v>23</v>
      </c>
      <c r="G2526" s="4" t="s">
        <v>23</v>
      </c>
      <c r="H2526" s="4" t="s">
        <v>23</v>
      </c>
    </row>
    <row r="2527" spans="1:8">
      <c r="A2527" t="n">
        <v>18995</v>
      </c>
      <c r="B2527" s="52" t="n">
        <v>48</v>
      </c>
      <c r="C2527" s="7" t="n">
        <v>1661</v>
      </c>
      <c r="D2527" s="7" t="n">
        <v>0</v>
      </c>
      <c r="E2527" s="7" t="s">
        <v>199</v>
      </c>
      <c r="F2527" s="7" t="n">
        <v>-1</v>
      </c>
      <c r="G2527" s="7" t="n">
        <v>1</v>
      </c>
      <c r="H2527" s="7" t="n">
        <v>0</v>
      </c>
    </row>
    <row r="2528" spans="1:8">
      <c r="A2528" t="s">
        <v>4</v>
      </c>
      <c r="B2528" s="4" t="s">
        <v>5</v>
      </c>
      <c r="C2528" s="4" t="s">
        <v>10</v>
      </c>
    </row>
    <row r="2529" spans="1:9">
      <c r="A2529" t="n">
        <v>19025</v>
      </c>
      <c r="B2529" s="25" t="n">
        <v>16</v>
      </c>
      <c r="C2529" s="7" t="n">
        <v>1800</v>
      </c>
    </row>
    <row r="2530" spans="1:9">
      <c r="A2530" t="s">
        <v>4</v>
      </c>
      <c r="B2530" s="4" t="s">
        <v>5</v>
      </c>
      <c r="C2530" s="4" t="s">
        <v>13</v>
      </c>
      <c r="D2530" s="4" t="s">
        <v>10</v>
      </c>
      <c r="E2530" s="4" t="s">
        <v>10</v>
      </c>
      <c r="F2530" s="4" t="s">
        <v>9</v>
      </c>
    </row>
    <row r="2531" spans="1:9">
      <c r="A2531" t="n">
        <v>19028</v>
      </c>
      <c r="B2531" s="59" t="n">
        <v>84</v>
      </c>
      <c r="C2531" s="7" t="n">
        <v>1</v>
      </c>
      <c r="D2531" s="7" t="n">
        <v>0</v>
      </c>
      <c r="E2531" s="7" t="n">
        <v>0</v>
      </c>
      <c r="F2531" s="7" t="n">
        <v>0</v>
      </c>
    </row>
    <row r="2532" spans="1:9">
      <c r="A2532" t="s">
        <v>4</v>
      </c>
      <c r="B2532" s="4" t="s">
        <v>5</v>
      </c>
      <c r="C2532" s="4" t="s">
        <v>13</v>
      </c>
      <c r="D2532" s="4" t="s">
        <v>10</v>
      </c>
      <c r="E2532" s="4" t="s">
        <v>13</v>
      </c>
    </row>
    <row r="2533" spans="1:9">
      <c r="A2533" t="n">
        <v>19038</v>
      </c>
      <c r="B2533" s="48" t="n">
        <v>39</v>
      </c>
      <c r="C2533" s="7" t="n">
        <v>11</v>
      </c>
      <c r="D2533" s="7" t="n">
        <v>65533</v>
      </c>
      <c r="E2533" s="7" t="n">
        <v>200</v>
      </c>
    </row>
    <row r="2534" spans="1:9">
      <c r="A2534" t="s">
        <v>4</v>
      </c>
      <c r="B2534" s="4" t="s">
        <v>5</v>
      </c>
      <c r="C2534" s="4" t="s">
        <v>13</v>
      </c>
      <c r="D2534" s="4" t="s">
        <v>10</v>
      </c>
      <c r="E2534" s="4" t="s">
        <v>13</v>
      </c>
    </row>
    <row r="2535" spans="1:9">
      <c r="A2535" t="n">
        <v>19043</v>
      </c>
      <c r="B2535" s="48" t="n">
        <v>39</v>
      </c>
      <c r="C2535" s="7" t="n">
        <v>11</v>
      </c>
      <c r="D2535" s="7" t="n">
        <v>65533</v>
      </c>
      <c r="E2535" s="7" t="n">
        <v>201</v>
      </c>
    </row>
    <row r="2536" spans="1:9">
      <c r="A2536" t="s">
        <v>4</v>
      </c>
      <c r="B2536" s="4" t="s">
        <v>5</v>
      </c>
      <c r="C2536" s="4" t="s">
        <v>13</v>
      </c>
      <c r="D2536" s="4" t="s">
        <v>10</v>
      </c>
      <c r="E2536" s="4" t="s">
        <v>13</v>
      </c>
    </row>
    <row r="2537" spans="1:9">
      <c r="A2537" t="n">
        <v>19048</v>
      </c>
      <c r="B2537" s="48" t="n">
        <v>39</v>
      </c>
      <c r="C2537" s="7" t="n">
        <v>11</v>
      </c>
      <c r="D2537" s="7" t="n">
        <v>65533</v>
      </c>
      <c r="E2537" s="7" t="n">
        <v>202</v>
      </c>
    </row>
    <row r="2538" spans="1:9">
      <c r="A2538" t="s">
        <v>4</v>
      </c>
      <c r="B2538" s="4" t="s">
        <v>5</v>
      </c>
      <c r="C2538" s="4" t="s">
        <v>13</v>
      </c>
      <c r="D2538" s="4" t="s">
        <v>10</v>
      </c>
      <c r="E2538" s="4" t="s">
        <v>13</v>
      </c>
    </row>
    <row r="2539" spans="1:9">
      <c r="A2539" t="n">
        <v>19053</v>
      </c>
      <c r="B2539" s="48" t="n">
        <v>39</v>
      </c>
      <c r="C2539" s="7" t="n">
        <v>11</v>
      </c>
      <c r="D2539" s="7" t="n">
        <v>65533</v>
      </c>
      <c r="E2539" s="7" t="n">
        <v>203</v>
      </c>
    </row>
    <row r="2540" spans="1:9">
      <c r="A2540" t="s">
        <v>4</v>
      </c>
      <c r="B2540" s="4" t="s">
        <v>5</v>
      </c>
      <c r="C2540" s="4" t="s">
        <v>13</v>
      </c>
      <c r="D2540" s="4" t="s">
        <v>10</v>
      </c>
      <c r="E2540" s="4" t="s">
        <v>13</v>
      </c>
    </row>
    <row r="2541" spans="1:9">
      <c r="A2541" t="n">
        <v>19058</v>
      </c>
      <c r="B2541" s="48" t="n">
        <v>39</v>
      </c>
      <c r="C2541" s="7" t="n">
        <v>11</v>
      </c>
      <c r="D2541" s="7" t="n">
        <v>65533</v>
      </c>
      <c r="E2541" s="7" t="n">
        <v>205</v>
      </c>
    </row>
    <row r="2542" spans="1:9">
      <c r="A2542" t="s">
        <v>4</v>
      </c>
      <c r="B2542" s="4" t="s">
        <v>5</v>
      </c>
      <c r="C2542" s="4" t="s">
        <v>13</v>
      </c>
      <c r="D2542" s="4" t="s">
        <v>10</v>
      </c>
      <c r="E2542" s="4" t="s">
        <v>13</v>
      </c>
    </row>
    <row r="2543" spans="1:9">
      <c r="A2543" t="n">
        <v>19063</v>
      </c>
      <c r="B2543" s="48" t="n">
        <v>39</v>
      </c>
      <c r="C2543" s="7" t="n">
        <v>11</v>
      </c>
      <c r="D2543" s="7" t="n">
        <v>65533</v>
      </c>
      <c r="E2543" s="7" t="n">
        <v>206</v>
      </c>
    </row>
    <row r="2544" spans="1:9">
      <c r="A2544" t="s">
        <v>4</v>
      </c>
      <c r="B2544" s="4" t="s">
        <v>5</v>
      </c>
      <c r="C2544" s="4" t="s">
        <v>13</v>
      </c>
      <c r="D2544" s="4" t="s">
        <v>10</v>
      </c>
      <c r="E2544" s="4" t="s">
        <v>13</v>
      </c>
    </row>
    <row r="2545" spans="1:6">
      <c r="A2545" t="n">
        <v>19068</v>
      </c>
      <c r="B2545" s="48" t="n">
        <v>39</v>
      </c>
      <c r="C2545" s="7" t="n">
        <v>11</v>
      </c>
      <c r="D2545" s="7" t="n">
        <v>65533</v>
      </c>
      <c r="E2545" s="7" t="n">
        <v>207</v>
      </c>
    </row>
    <row r="2546" spans="1:6">
      <c r="A2546" t="s">
        <v>4</v>
      </c>
      <c r="B2546" s="4" t="s">
        <v>5</v>
      </c>
      <c r="C2546" s="4" t="s">
        <v>13</v>
      </c>
      <c r="D2546" s="4" t="s">
        <v>10</v>
      </c>
      <c r="E2546" s="4" t="s">
        <v>13</v>
      </c>
    </row>
    <row r="2547" spans="1:6">
      <c r="A2547" t="n">
        <v>19073</v>
      </c>
      <c r="B2547" s="48" t="n">
        <v>39</v>
      </c>
      <c r="C2547" s="7" t="n">
        <v>11</v>
      </c>
      <c r="D2547" s="7" t="n">
        <v>65533</v>
      </c>
      <c r="E2547" s="7" t="n">
        <v>208</v>
      </c>
    </row>
    <row r="2548" spans="1:6">
      <c r="A2548" t="s">
        <v>4</v>
      </c>
      <c r="B2548" s="4" t="s">
        <v>5</v>
      </c>
      <c r="C2548" s="4" t="s">
        <v>13</v>
      </c>
      <c r="D2548" s="4" t="s">
        <v>10</v>
      </c>
      <c r="E2548" s="4" t="s">
        <v>13</v>
      </c>
    </row>
    <row r="2549" spans="1:6">
      <c r="A2549" t="n">
        <v>19078</v>
      </c>
      <c r="B2549" s="48" t="n">
        <v>39</v>
      </c>
      <c r="C2549" s="7" t="n">
        <v>11</v>
      </c>
      <c r="D2549" s="7" t="n">
        <v>65533</v>
      </c>
      <c r="E2549" s="7" t="n">
        <v>209</v>
      </c>
    </row>
    <row r="2550" spans="1:6">
      <c r="A2550" t="s">
        <v>4</v>
      </c>
      <c r="B2550" s="4" t="s">
        <v>5</v>
      </c>
      <c r="C2550" s="4" t="s">
        <v>13</v>
      </c>
      <c r="D2550" s="4" t="s">
        <v>10</v>
      </c>
      <c r="E2550" s="4" t="s">
        <v>13</v>
      </c>
    </row>
    <row r="2551" spans="1:6">
      <c r="A2551" t="n">
        <v>19083</v>
      </c>
      <c r="B2551" s="48" t="n">
        <v>39</v>
      </c>
      <c r="C2551" s="7" t="n">
        <v>11</v>
      </c>
      <c r="D2551" s="7" t="n">
        <v>65533</v>
      </c>
      <c r="E2551" s="7" t="n">
        <v>210</v>
      </c>
    </row>
    <row r="2552" spans="1:6">
      <c r="A2552" t="s">
        <v>4</v>
      </c>
      <c r="B2552" s="4" t="s">
        <v>5</v>
      </c>
      <c r="C2552" s="4" t="s">
        <v>13</v>
      </c>
      <c r="D2552" s="4" t="s">
        <v>10</v>
      </c>
      <c r="E2552" s="4" t="s">
        <v>13</v>
      </c>
    </row>
    <row r="2553" spans="1:6">
      <c r="A2553" t="n">
        <v>19088</v>
      </c>
      <c r="B2553" s="48" t="n">
        <v>39</v>
      </c>
      <c r="C2553" s="7" t="n">
        <v>11</v>
      </c>
      <c r="D2553" s="7" t="n">
        <v>65533</v>
      </c>
      <c r="E2553" s="7" t="n">
        <v>211</v>
      </c>
    </row>
    <row r="2554" spans="1:6">
      <c r="A2554" t="s">
        <v>4</v>
      </c>
      <c r="B2554" s="4" t="s">
        <v>5</v>
      </c>
      <c r="C2554" s="4" t="s">
        <v>13</v>
      </c>
      <c r="D2554" s="4" t="s">
        <v>10</v>
      </c>
      <c r="E2554" s="4" t="s">
        <v>13</v>
      </c>
    </row>
    <row r="2555" spans="1:6">
      <c r="A2555" t="n">
        <v>19093</v>
      </c>
      <c r="B2555" s="48" t="n">
        <v>39</v>
      </c>
      <c r="C2555" s="7" t="n">
        <v>11</v>
      </c>
      <c r="D2555" s="7" t="n">
        <v>65533</v>
      </c>
      <c r="E2555" s="7" t="n">
        <v>213</v>
      </c>
    </row>
    <row r="2556" spans="1:6">
      <c r="A2556" t="s">
        <v>4</v>
      </c>
      <c r="B2556" s="4" t="s">
        <v>5</v>
      </c>
      <c r="C2556" s="4" t="s">
        <v>13</v>
      </c>
      <c r="D2556" s="4" t="s">
        <v>10</v>
      </c>
      <c r="E2556" s="4" t="s">
        <v>13</v>
      </c>
    </row>
    <row r="2557" spans="1:6">
      <c r="A2557" t="n">
        <v>19098</v>
      </c>
      <c r="B2557" s="48" t="n">
        <v>39</v>
      </c>
      <c r="C2557" s="7" t="n">
        <v>11</v>
      </c>
      <c r="D2557" s="7" t="n">
        <v>65533</v>
      </c>
      <c r="E2557" s="7" t="n">
        <v>214</v>
      </c>
    </row>
    <row r="2558" spans="1:6">
      <c r="A2558" t="s">
        <v>4</v>
      </c>
      <c r="B2558" s="4" t="s">
        <v>5</v>
      </c>
      <c r="C2558" s="4" t="s">
        <v>13</v>
      </c>
      <c r="D2558" s="4" t="s">
        <v>10</v>
      </c>
      <c r="E2558" s="4" t="s">
        <v>13</v>
      </c>
    </row>
    <row r="2559" spans="1:6">
      <c r="A2559" t="n">
        <v>19103</v>
      </c>
      <c r="B2559" s="48" t="n">
        <v>39</v>
      </c>
      <c r="C2559" s="7" t="n">
        <v>11</v>
      </c>
      <c r="D2559" s="7" t="n">
        <v>65533</v>
      </c>
      <c r="E2559" s="7" t="n">
        <v>215</v>
      </c>
    </row>
    <row r="2560" spans="1:6">
      <c r="A2560" t="s">
        <v>4</v>
      </c>
      <c r="B2560" s="4" t="s">
        <v>5</v>
      </c>
      <c r="C2560" s="4" t="s">
        <v>13</v>
      </c>
      <c r="D2560" s="4" t="s">
        <v>10</v>
      </c>
      <c r="E2560" s="4" t="s">
        <v>13</v>
      </c>
    </row>
    <row r="2561" spans="1:5">
      <c r="A2561" t="n">
        <v>19108</v>
      </c>
      <c r="B2561" s="48" t="n">
        <v>39</v>
      </c>
      <c r="C2561" s="7" t="n">
        <v>11</v>
      </c>
      <c r="D2561" s="7" t="n">
        <v>65533</v>
      </c>
      <c r="E2561" s="7" t="n">
        <v>216</v>
      </c>
    </row>
    <row r="2562" spans="1:5">
      <c r="A2562" t="s">
        <v>4</v>
      </c>
      <c r="B2562" s="4" t="s">
        <v>5</v>
      </c>
      <c r="C2562" s="4" t="s">
        <v>6</v>
      </c>
      <c r="D2562" s="4" t="s">
        <v>10</v>
      </c>
    </row>
    <row r="2563" spans="1:5">
      <c r="A2563" t="n">
        <v>19113</v>
      </c>
      <c r="B2563" s="53" t="n">
        <v>29</v>
      </c>
      <c r="C2563" s="7" t="s">
        <v>112</v>
      </c>
      <c r="D2563" s="7" t="n">
        <v>3</v>
      </c>
    </row>
    <row r="2564" spans="1:5">
      <c r="A2564" t="s">
        <v>4</v>
      </c>
      <c r="B2564" s="4" t="s">
        <v>5</v>
      </c>
      <c r="C2564" s="4" t="s">
        <v>6</v>
      </c>
      <c r="D2564" s="4" t="s">
        <v>10</v>
      </c>
    </row>
    <row r="2565" spans="1:5">
      <c r="A2565" t="n">
        <v>19122</v>
      </c>
      <c r="B2565" s="53" t="n">
        <v>29</v>
      </c>
      <c r="C2565" s="7" t="s">
        <v>113</v>
      </c>
      <c r="D2565" s="7" t="n">
        <v>5</v>
      </c>
    </row>
    <row r="2566" spans="1:5">
      <c r="A2566" t="s">
        <v>4</v>
      </c>
      <c r="B2566" s="4" t="s">
        <v>5</v>
      </c>
      <c r="C2566" s="4" t="s">
        <v>9</v>
      </c>
    </row>
    <row r="2567" spans="1:5">
      <c r="A2567" t="n">
        <v>19130</v>
      </c>
      <c r="B2567" s="42" t="n">
        <v>15</v>
      </c>
      <c r="C2567" s="7" t="n">
        <v>256</v>
      </c>
    </row>
    <row r="2568" spans="1:5">
      <c r="A2568" t="s">
        <v>4</v>
      </c>
      <c r="B2568" s="4" t="s">
        <v>5</v>
      </c>
      <c r="C2568" s="4" t="s">
        <v>9</v>
      </c>
    </row>
    <row r="2569" spans="1:5">
      <c r="A2569" t="n">
        <v>19135</v>
      </c>
      <c r="B2569" s="42" t="n">
        <v>15</v>
      </c>
      <c r="C2569" s="7" t="n">
        <v>2097152</v>
      </c>
    </row>
    <row r="2570" spans="1:5">
      <c r="A2570" t="s">
        <v>4</v>
      </c>
      <c r="B2570" s="4" t="s">
        <v>5</v>
      </c>
      <c r="C2570" s="4" t="s">
        <v>13</v>
      </c>
      <c r="D2570" s="4" t="s">
        <v>10</v>
      </c>
      <c r="E2570" s="4" t="s">
        <v>13</v>
      </c>
    </row>
    <row r="2571" spans="1:5">
      <c r="A2571" t="n">
        <v>19140</v>
      </c>
      <c r="B2571" s="51" t="n">
        <v>36</v>
      </c>
      <c r="C2571" s="7" t="n">
        <v>9</v>
      </c>
      <c r="D2571" s="7" t="n">
        <v>0</v>
      </c>
      <c r="E2571" s="7" t="n">
        <v>0</v>
      </c>
    </row>
    <row r="2572" spans="1:5">
      <c r="A2572" t="s">
        <v>4</v>
      </c>
      <c r="B2572" s="4" t="s">
        <v>5</v>
      </c>
      <c r="C2572" s="4" t="s">
        <v>13</v>
      </c>
      <c r="D2572" s="4" t="s">
        <v>10</v>
      </c>
      <c r="E2572" s="4" t="s">
        <v>13</v>
      </c>
    </row>
    <row r="2573" spans="1:5">
      <c r="A2573" t="n">
        <v>19145</v>
      </c>
      <c r="B2573" s="51" t="n">
        <v>36</v>
      </c>
      <c r="C2573" s="7" t="n">
        <v>9</v>
      </c>
      <c r="D2573" s="7" t="n">
        <v>61489</v>
      </c>
      <c r="E2573" s="7" t="n">
        <v>0</v>
      </c>
    </row>
    <row r="2574" spans="1:5">
      <c r="A2574" t="s">
        <v>4</v>
      </c>
      <c r="B2574" s="4" t="s">
        <v>5</v>
      </c>
      <c r="C2574" s="4" t="s">
        <v>13</v>
      </c>
      <c r="D2574" s="4" t="s">
        <v>10</v>
      </c>
      <c r="E2574" s="4" t="s">
        <v>13</v>
      </c>
    </row>
    <row r="2575" spans="1:5">
      <c r="A2575" t="n">
        <v>19150</v>
      </c>
      <c r="B2575" s="51" t="n">
        <v>36</v>
      </c>
      <c r="C2575" s="7" t="n">
        <v>9</v>
      </c>
      <c r="D2575" s="7" t="n">
        <v>61490</v>
      </c>
      <c r="E2575" s="7" t="n">
        <v>0</v>
      </c>
    </row>
    <row r="2576" spans="1:5">
      <c r="A2576" t="s">
        <v>4</v>
      </c>
      <c r="B2576" s="4" t="s">
        <v>5</v>
      </c>
      <c r="C2576" s="4" t="s">
        <v>13</v>
      </c>
      <c r="D2576" s="4" t="s">
        <v>10</v>
      </c>
      <c r="E2576" s="4" t="s">
        <v>13</v>
      </c>
    </row>
    <row r="2577" spans="1:5">
      <c r="A2577" t="n">
        <v>19155</v>
      </c>
      <c r="B2577" s="51" t="n">
        <v>36</v>
      </c>
      <c r="C2577" s="7" t="n">
        <v>9</v>
      </c>
      <c r="D2577" s="7" t="n">
        <v>61488</v>
      </c>
      <c r="E2577" s="7" t="n">
        <v>0</v>
      </c>
    </row>
    <row r="2578" spans="1:5">
      <c r="A2578" t="s">
        <v>4</v>
      </c>
      <c r="B2578" s="4" t="s">
        <v>5</v>
      </c>
      <c r="C2578" s="4" t="s">
        <v>13</v>
      </c>
      <c r="D2578" s="4" t="s">
        <v>10</v>
      </c>
      <c r="E2578" s="4" t="s">
        <v>13</v>
      </c>
    </row>
    <row r="2579" spans="1:5">
      <c r="A2579" t="n">
        <v>19160</v>
      </c>
      <c r="B2579" s="51" t="n">
        <v>36</v>
      </c>
      <c r="C2579" s="7" t="n">
        <v>9</v>
      </c>
      <c r="D2579" s="7" t="n">
        <v>3</v>
      </c>
      <c r="E2579" s="7" t="n">
        <v>0</v>
      </c>
    </row>
    <row r="2580" spans="1:5">
      <c r="A2580" t="s">
        <v>4</v>
      </c>
      <c r="B2580" s="4" t="s">
        <v>5</v>
      </c>
      <c r="C2580" s="4" t="s">
        <v>13</v>
      </c>
      <c r="D2580" s="4" t="s">
        <v>10</v>
      </c>
      <c r="E2580" s="4" t="s">
        <v>13</v>
      </c>
    </row>
    <row r="2581" spans="1:5">
      <c r="A2581" t="n">
        <v>19165</v>
      </c>
      <c r="B2581" s="51" t="n">
        <v>36</v>
      </c>
      <c r="C2581" s="7" t="n">
        <v>9</v>
      </c>
      <c r="D2581" s="7" t="n">
        <v>5</v>
      </c>
      <c r="E2581" s="7" t="n">
        <v>0</v>
      </c>
    </row>
    <row r="2582" spans="1:5">
      <c r="A2582" t="s">
        <v>4</v>
      </c>
      <c r="B2582" s="4" t="s">
        <v>5</v>
      </c>
      <c r="C2582" s="4" t="s">
        <v>13</v>
      </c>
      <c r="D2582" s="4" t="s">
        <v>10</v>
      </c>
      <c r="E2582" s="4" t="s">
        <v>13</v>
      </c>
    </row>
    <row r="2583" spans="1:5">
      <c r="A2583" t="n">
        <v>19170</v>
      </c>
      <c r="B2583" s="51" t="n">
        <v>36</v>
      </c>
      <c r="C2583" s="7" t="n">
        <v>9</v>
      </c>
      <c r="D2583" s="7" t="n">
        <v>7032</v>
      </c>
      <c r="E2583" s="7" t="n">
        <v>0</v>
      </c>
    </row>
    <row r="2584" spans="1:5">
      <c r="A2584" t="s">
        <v>4</v>
      </c>
      <c r="B2584" s="4" t="s">
        <v>5</v>
      </c>
      <c r="C2584" s="4" t="s">
        <v>13</v>
      </c>
      <c r="D2584" s="4" t="s">
        <v>10</v>
      </c>
      <c r="E2584" s="4" t="s">
        <v>10</v>
      </c>
      <c r="F2584" s="4" t="s">
        <v>10</v>
      </c>
    </row>
    <row r="2585" spans="1:5">
      <c r="A2585" t="n">
        <v>19175</v>
      </c>
      <c r="B2585" s="70" t="n">
        <v>63</v>
      </c>
      <c r="C2585" s="7" t="n">
        <v>0</v>
      </c>
      <c r="D2585" s="7" t="n">
        <v>3</v>
      </c>
      <c r="E2585" s="7" t="n">
        <v>0</v>
      </c>
      <c r="F2585" s="7" t="n">
        <v>68</v>
      </c>
    </row>
    <row r="2586" spans="1:5">
      <c r="A2586" t="s">
        <v>4</v>
      </c>
      <c r="B2586" s="4" t="s">
        <v>5</v>
      </c>
      <c r="C2586" s="4" t="s">
        <v>13</v>
      </c>
      <c r="D2586" s="4" t="s">
        <v>10</v>
      </c>
      <c r="E2586" s="4" t="s">
        <v>9</v>
      </c>
    </row>
    <row r="2587" spans="1:5">
      <c r="A2587" t="n">
        <v>19183</v>
      </c>
      <c r="B2587" s="30" t="n">
        <v>101</v>
      </c>
      <c r="C2587" s="7" t="n">
        <v>0</v>
      </c>
      <c r="D2587" s="7" t="n">
        <v>1455</v>
      </c>
      <c r="E2587" s="7" t="n">
        <v>1</v>
      </c>
    </row>
    <row r="2588" spans="1:5">
      <c r="A2588" t="s">
        <v>4</v>
      </c>
      <c r="B2588" s="4" t="s">
        <v>5</v>
      </c>
      <c r="C2588" s="4" t="s">
        <v>13</v>
      </c>
      <c r="D2588" s="4" t="s">
        <v>10</v>
      </c>
      <c r="E2588" s="4" t="s">
        <v>9</v>
      </c>
    </row>
    <row r="2589" spans="1:5">
      <c r="A2589" t="n">
        <v>19191</v>
      </c>
      <c r="B2589" s="30" t="n">
        <v>101</v>
      </c>
      <c r="C2589" s="7" t="n">
        <v>0</v>
      </c>
      <c r="D2589" s="7" t="n">
        <v>406</v>
      </c>
      <c r="E2589" s="7" t="n">
        <v>1</v>
      </c>
    </row>
    <row r="2590" spans="1:5">
      <c r="A2590" t="s">
        <v>4</v>
      </c>
      <c r="B2590" s="4" t="s">
        <v>5</v>
      </c>
      <c r="C2590" s="4" t="s">
        <v>13</v>
      </c>
      <c r="D2590" s="4" t="s">
        <v>10</v>
      </c>
      <c r="E2590" s="4" t="s">
        <v>9</v>
      </c>
    </row>
    <row r="2591" spans="1:5">
      <c r="A2591" t="n">
        <v>19199</v>
      </c>
      <c r="B2591" s="30" t="n">
        <v>101</v>
      </c>
      <c r="C2591" s="7" t="n">
        <v>0</v>
      </c>
      <c r="D2591" s="7" t="n">
        <v>556</v>
      </c>
      <c r="E2591" s="7" t="n">
        <v>1</v>
      </c>
    </row>
    <row r="2592" spans="1:5">
      <c r="A2592" t="s">
        <v>4</v>
      </c>
      <c r="B2592" s="4" t="s">
        <v>5</v>
      </c>
      <c r="C2592" s="4" t="s">
        <v>13</v>
      </c>
      <c r="D2592" s="4" t="s">
        <v>10</v>
      </c>
      <c r="E2592" s="4" t="s">
        <v>10</v>
      </c>
      <c r="F2592" s="4" t="s">
        <v>13</v>
      </c>
    </row>
    <row r="2593" spans="1:6">
      <c r="A2593" t="n">
        <v>19207</v>
      </c>
      <c r="B2593" s="71" t="n">
        <v>102</v>
      </c>
      <c r="C2593" s="7" t="n">
        <v>0</v>
      </c>
      <c r="D2593" s="7" t="n">
        <v>3</v>
      </c>
      <c r="E2593" s="7" t="n">
        <v>1455</v>
      </c>
      <c r="F2593" s="7" t="n">
        <v>255</v>
      </c>
    </row>
    <row r="2594" spans="1:6">
      <c r="A2594" t="s">
        <v>4</v>
      </c>
      <c r="B2594" s="4" t="s">
        <v>5</v>
      </c>
      <c r="C2594" s="4" t="s">
        <v>13</v>
      </c>
      <c r="D2594" s="4" t="s">
        <v>10</v>
      </c>
      <c r="E2594" s="4" t="s">
        <v>10</v>
      </c>
      <c r="F2594" s="4" t="s">
        <v>13</v>
      </c>
    </row>
    <row r="2595" spans="1:6">
      <c r="A2595" t="n">
        <v>19214</v>
      </c>
      <c r="B2595" s="71" t="n">
        <v>102</v>
      </c>
      <c r="C2595" s="7" t="n">
        <v>0</v>
      </c>
      <c r="D2595" s="7" t="n">
        <v>3</v>
      </c>
      <c r="E2595" s="7" t="n">
        <v>406</v>
      </c>
      <c r="F2595" s="7" t="n">
        <v>255</v>
      </c>
    </row>
    <row r="2596" spans="1:6">
      <c r="A2596" t="s">
        <v>4</v>
      </c>
      <c r="B2596" s="4" t="s">
        <v>5</v>
      </c>
      <c r="C2596" s="4" t="s">
        <v>13</v>
      </c>
      <c r="D2596" s="4" t="s">
        <v>10</v>
      </c>
      <c r="E2596" s="4" t="s">
        <v>10</v>
      </c>
      <c r="F2596" s="4" t="s">
        <v>13</v>
      </c>
    </row>
    <row r="2597" spans="1:6">
      <c r="A2597" t="n">
        <v>19221</v>
      </c>
      <c r="B2597" s="71" t="n">
        <v>102</v>
      </c>
      <c r="C2597" s="7" t="n">
        <v>0</v>
      </c>
      <c r="D2597" s="7" t="n">
        <v>3</v>
      </c>
      <c r="E2597" s="7" t="n">
        <v>556</v>
      </c>
      <c r="F2597" s="7" t="n">
        <v>255</v>
      </c>
    </row>
    <row r="2598" spans="1:6">
      <c r="A2598" t="s">
        <v>4</v>
      </c>
      <c r="B2598" s="4" t="s">
        <v>5</v>
      </c>
      <c r="C2598" s="4" t="s">
        <v>13</v>
      </c>
      <c r="D2598" s="4" t="s">
        <v>10</v>
      </c>
      <c r="E2598" s="4" t="s">
        <v>13</v>
      </c>
      <c r="F2598" s="4" t="s">
        <v>13</v>
      </c>
      <c r="G2598" s="4" t="s">
        <v>13</v>
      </c>
    </row>
    <row r="2599" spans="1:6">
      <c r="A2599" t="n">
        <v>19228</v>
      </c>
      <c r="B2599" s="71" t="n">
        <v>102</v>
      </c>
      <c r="C2599" s="7" t="n">
        <v>6</v>
      </c>
      <c r="D2599" s="7" t="n">
        <v>3</v>
      </c>
      <c r="E2599" s="7" t="n">
        <v>255</v>
      </c>
      <c r="F2599" s="7" t="n">
        <v>1</v>
      </c>
      <c r="G2599" s="7" t="n">
        <v>1</v>
      </c>
    </row>
    <row r="2600" spans="1:6">
      <c r="A2600" t="s">
        <v>4</v>
      </c>
      <c r="B2600" s="4" t="s">
        <v>5</v>
      </c>
      <c r="C2600" s="4" t="s">
        <v>13</v>
      </c>
      <c r="D2600" s="4" t="s">
        <v>10</v>
      </c>
      <c r="E2600" s="4" t="s">
        <v>13</v>
      </c>
      <c r="F2600" s="4" t="s">
        <v>13</v>
      </c>
      <c r="G2600" s="4" t="s">
        <v>13</v>
      </c>
    </row>
    <row r="2601" spans="1:6">
      <c r="A2601" t="n">
        <v>19235</v>
      </c>
      <c r="B2601" s="71" t="n">
        <v>102</v>
      </c>
      <c r="C2601" s="7" t="n">
        <v>6</v>
      </c>
      <c r="D2601" s="7" t="n">
        <v>3</v>
      </c>
      <c r="E2601" s="7" t="n">
        <v>1</v>
      </c>
      <c r="F2601" s="7" t="n">
        <v>2</v>
      </c>
      <c r="G2601" s="7" t="n">
        <v>1</v>
      </c>
    </row>
    <row r="2602" spans="1:6">
      <c r="A2602" t="s">
        <v>4</v>
      </c>
      <c r="B2602" s="4" t="s">
        <v>5</v>
      </c>
      <c r="C2602" s="4" t="s">
        <v>13</v>
      </c>
      <c r="D2602" s="4" t="s">
        <v>10</v>
      </c>
      <c r="E2602" s="4" t="s">
        <v>13</v>
      </c>
      <c r="F2602" s="4" t="s">
        <v>13</v>
      </c>
      <c r="G2602" s="4" t="s">
        <v>13</v>
      </c>
    </row>
    <row r="2603" spans="1:6">
      <c r="A2603" t="n">
        <v>19242</v>
      </c>
      <c r="B2603" s="71" t="n">
        <v>102</v>
      </c>
      <c r="C2603" s="7" t="n">
        <v>6</v>
      </c>
      <c r="D2603" s="7" t="n">
        <v>3</v>
      </c>
      <c r="E2603" s="7" t="n">
        <v>2</v>
      </c>
      <c r="F2603" s="7" t="n">
        <v>2</v>
      </c>
      <c r="G2603" s="7" t="n">
        <v>1</v>
      </c>
    </row>
    <row r="2604" spans="1:6">
      <c r="A2604" t="s">
        <v>4</v>
      </c>
      <c r="B2604" s="4" t="s">
        <v>5</v>
      </c>
      <c r="C2604" s="4" t="s">
        <v>13</v>
      </c>
      <c r="D2604" s="4" t="s">
        <v>10</v>
      </c>
      <c r="E2604" s="4" t="s">
        <v>13</v>
      </c>
      <c r="F2604" s="4" t="s">
        <v>13</v>
      </c>
      <c r="G2604" s="4" t="s">
        <v>13</v>
      </c>
    </row>
    <row r="2605" spans="1:6">
      <c r="A2605" t="n">
        <v>19249</v>
      </c>
      <c r="B2605" s="71" t="n">
        <v>102</v>
      </c>
      <c r="C2605" s="7" t="n">
        <v>6</v>
      </c>
      <c r="D2605" s="7" t="n">
        <v>3</v>
      </c>
      <c r="E2605" s="7" t="n">
        <v>3</v>
      </c>
      <c r="F2605" s="7" t="n">
        <v>2</v>
      </c>
      <c r="G2605" s="7" t="n">
        <v>1</v>
      </c>
    </row>
    <row r="2606" spans="1:6">
      <c r="A2606" t="s">
        <v>4</v>
      </c>
      <c r="B2606" s="4" t="s">
        <v>5</v>
      </c>
      <c r="C2606" s="4" t="s">
        <v>13</v>
      </c>
      <c r="D2606" s="4" t="s">
        <v>10</v>
      </c>
      <c r="E2606" s="4" t="s">
        <v>13</v>
      </c>
      <c r="F2606" s="4" t="s">
        <v>13</v>
      </c>
      <c r="G2606" s="4" t="s">
        <v>13</v>
      </c>
    </row>
    <row r="2607" spans="1:6">
      <c r="A2607" t="n">
        <v>19256</v>
      </c>
      <c r="B2607" s="71" t="n">
        <v>102</v>
      </c>
      <c r="C2607" s="7" t="n">
        <v>6</v>
      </c>
      <c r="D2607" s="7" t="n">
        <v>3</v>
      </c>
      <c r="E2607" s="7" t="n">
        <v>4</v>
      </c>
      <c r="F2607" s="7" t="n">
        <v>2</v>
      </c>
      <c r="G2607" s="7" t="n">
        <v>1</v>
      </c>
    </row>
    <row r="2608" spans="1:6">
      <c r="A2608" t="s">
        <v>4</v>
      </c>
      <c r="B2608" s="4" t="s">
        <v>5</v>
      </c>
      <c r="C2608" s="4" t="s">
        <v>13</v>
      </c>
      <c r="D2608" s="4" t="s">
        <v>10</v>
      </c>
      <c r="E2608" s="4" t="s">
        <v>9</v>
      </c>
    </row>
    <row r="2609" spans="1:7">
      <c r="A2609" t="n">
        <v>19263</v>
      </c>
      <c r="B2609" s="30" t="n">
        <v>101</v>
      </c>
      <c r="C2609" s="7" t="n">
        <v>0</v>
      </c>
      <c r="D2609" s="7" t="n">
        <v>3204</v>
      </c>
      <c r="E2609" s="7" t="n">
        <v>1</v>
      </c>
    </row>
    <row r="2610" spans="1:7">
      <c r="A2610" t="s">
        <v>4</v>
      </c>
      <c r="B2610" s="4" t="s">
        <v>5</v>
      </c>
      <c r="C2610" s="4" t="s">
        <v>13</v>
      </c>
      <c r="D2610" s="4" t="s">
        <v>10</v>
      </c>
      <c r="E2610" s="4" t="s">
        <v>9</v>
      </c>
    </row>
    <row r="2611" spans="1:7">
      <c r="A2611" t="n">
        <v>19271</v>
      </c>
      <c r="B2611" s="30" t="n">
        <v>101</v>
      </c>
      <c r="C2611" s="7" t="n">
        <v>0</v>
      </c>
      <c r="D2611" s="7" t="n">
        <v>3406</v>
      </c>
      <c r="E2611" s="7" t="n">
        <v>1</v>
      </c>
    </row>
    <row r="2612" spans="1:7">
      <c r="A2612" t="s">
        <v>4</v>
      </c>
      <c r="B2612" s="4" t="s">
        <v>5</v>
      </c>
      <c r="C2612" s="4" t="s">
        <v>13</v>
      </c>
      <c r="D2612" s="4" t="s">
        <v>10</v>
      </c>
      <c r="E2612" s="4" t="s">
        <v>9</v>
      </c>
    </row>
    <row r="2613" spans="1:7">
      <c r="A2613" t="n">
        <v>19279</v>
      </c>
      <c r="B2613" s="30" t="n">
        <v>101</v>
      </c>
      <c r="C2613" s="7" t="n">
        <v>0</v>
      </c>
      <c r="D2613" s="7" t="n">
        <v>3415</v>
      </c>
      <c r="E2613" s="7" t="n">
        <v>1</v>
      </c>
    </row>
    <row r="2614" spans="1:7">
      <c r="A2614" t="s">
        <v>4</v>
      </c>
      <c r="B2614" s="4" t="s">
        <v>5</v>
      </c>
      <c r="C2614" s="4" t="s">
        <v>13</v>
      </c>
      <c r="D2614" s="4" t="s">
        <v>10</v>
      </c>
      <c r="E2614" s="4" t="s">
        <v>9</v>
      </c>
    </row>
    <row r="2615" spans="1:7">
      <c r="A2615" t="n">
        <v>19287</v>
      </c>
      <c r="B2615" s="30" t="n">
        <v>101</v>
      </c>
      <c r="C2615" s="7" t="n">
        <v>0</v>
      </c>
      <c r="D2615" s="7" t="n">
        <v>3363</v>
      </c>
      <c r="E2615" s="7" t="n">
        <v>1</v>
      </c>
    </row>
    <row r="2616" spans="1:7">
      <c r="A2616" t="s">
        <v>4</v>
      </c>
      <c r="B2616" s="4" t="s">
        <v>5</v>
      </c>
      <c r="C2616" s="4" t="s">
        <v>13</v>
      </c>
      <c r="D2616" s="4" t="s">
        <v>10</v>
      </c>
      <c r="E2616" s="4" t="s">
        <v>9</v>
      </c>
    </row>
    <row r="2617" spans="1:7">
      <c r="A2617" t="n">
        <v>19295</v>
      </c>
      <c r="B2617" s="30" t="n">
        <v>101</v>
      </c>
      <c r="C2617" s="7" t="n">
        <v>0</v>
      </c>
      <c r="D2617" s="7" t="n">
        <v>3410</v>
      </c>
      <c r="E2617" s="7" t="n">
        <v>1</v>
      </c>
    </row>
    <row r="2618" spans="1:7">
      <c r="A2618" t="s">
        <v>4</v>
      </c>
      <c r="B2618" s="4" t="s">
        <v>5</v>
      </c>
      <c r="C2618" s="4" t="s">
        <v>13</v>
      </c>
      <c r="D2618" s="4" t="s">
        <v>10</v>
      </c>
      <c r="E2618" s="4" t="s">
        <v>10</v>
      </c>
      <c r="F2618" s="4" t="s">
        <v>13</v>
      </c>
      <c r="G2618" s="4" t="s">
        <v>13</v>
      </c>
    </row>
    <row r="2619" spans="1:7">
      <c r="A2619" t="n">
        <v>19303</v>
      </c>
      <c r="B2619" s="71" t="n">
        <v>102</v>
      </c>
      <c r="C2619" s="7" t="n">
        <v>3</v>
      </c>
      <c r="D2619" s="7" t="n">
        <v>3</v>
      </c>
      <c r="E2619" s="7" t="n">
        <v>3204</v>
      </c>
      <c r="F2619" s="7" t="n">
        <v>0</v>
      </c>
      <c r="G2619" s="7" t="n">
        <v>1</v>
      </c>
    </row>
    <row r="2620" spans="1:7">
      <c r="A2620" t="s">
        <v>4</v>
      </c>
      <c r="B2620" s="4" t="s">
        <v>5</v>
      </c>
      <c r="C2620" s="4" t="s">
        <v>13</v>
      </c>
      <c r="D2620" s="4" t="s">
        <v>10</v>
      </c>
      <c r="E2620" s="4" t="s">
        <v>10</v>
      </c>
      <c r="F2620" s="4" t="s">
        <v>13</v>
      </c>
      <c r="G2620" s="4" t="s">
        <v>13</v>
      </c>
    </row>
    <row r="2621" spans="1:7">
      <c r="A2621" t="n">
        <v>19311</v>
      </c>
      <c r="B2621" s="71" t="n">
        <v>102</v>
      </c>
      <c r="C2621" s="7" t="n">
        <v>3</v>
      </c>
      <c r="D2621" s="7" t="n">
        <v>3</v>
      </c>
      <c r="E2621" s="7" t="n">
        <v>3406</v>
      </c>
      <c r="F2621" s="7" t="n">
        <v>1</v>
      </c>
      <c r="G2621" s="7" t="n">
        <v>1</v>
      </c>
    </row>
    <row r="2622" spans="1:7">
      <c r="A2622" t="s">
        <v>4</v>
      </c>
      <c r="B2622" s="4" t="s">
        <v>5</v>
      </c>
      <c r="C2622" s="4" t="s">
        <v>13</v>
      </c>
      <c r="D2622" s="4" t="s">
        <v>10</v>
      </c>
      <c r="E2622" s="4" t="s">
        <v>10</v>
      </c>
      <c r="F2622" s="4" t="s">
        <v>13</v>
      </c>
      <c r="G2622" s="4" t="s">
        <v>13</v>
      </c>
    </row>
    <row r="2623" spans="1:7">
      <c r="A2623" t="n">
        <v>19319</v>
      </c>
      <c r="B2623" s="71" t="n">
        <v>102</v>
      </c>
      <c r="C2623" s="7" t="n">
        <v>3</v>
      </c>
      <c r="D2623" s="7" t="n">
        <v>3</v>
      </c>
      <c r="E2623" s="7" t="n">
        <v>3415</v>
      </c>
      <c r="F2623" s="7" t="n">
        <v>2</v>
      </c>
      <c r="G2623" s="7" t="n">
        <v>1</v>
      </c>
    </row>
    <row r="2624" spans="1:7">
      <c r="A2624" t="s">
        <v>4</v>
      </c>
      <c r="B2624" s="4" t="s">
        <v>5</v>
      </c>
      <c r="C2624" s="4" t="s">
        <v>13</v>
      </c>
      <c r="D2624" s="4" t="s">
        <v>10</v>
      </c>
      <c r="E2624" s="4" t="s">
        <v>10</v>
      </c>
      <c r="F2624" s="4" t="s">
        <v>13</v>
      </c>
      <c r="G2624" s="4" t="s">
        <v>13</v>
      </c>
    </row>
    <row r="2625" spans="1:7">
      <c r="A2625" t="n">
        <v>19327</v>
      </c>
      <c r="B2625" s="71" t="n">
        <v>102</v>
      </c>
      <c r="C2625" s="7" t="n">
        <v>3</v>
      </c>
      <c r="D2625" s="7" t="n">
        <v>3</v>
      </c>
      <c r="E2625" s="7" t="n">
        <v>3363</v>
      </c>
      <c r="F2625" s="7" t="n">
        <v>3</v>
      </c>
      <c r="G2625" s="7" t="n">
        <v>1</v>
      </c>
    </row>
    <row r="2626" spans="1:7">
      <c r="A2626" t="s">
        <v>4</v>
      </c>
      <c r="B2626" s="4" t="s">
        <v>5</v>
      </c>
      <c r="C2626" s="4" t="s">
        <v>13</v>
      </c>
      <c r="D2626" s="4" t="s">
        <v>10</v>
      </c>
      <c r="E2626" s="4" t="s">
        <v>10</v>
      </c>
      <c r="F2626" s="4" t="s">
        <v>13</v>
      </c>
      <c r="G2626" s="4" t="s">
        <v>13</v>
      </c>
    </row>
    <row r="2627" spans="1:7">
      <c r="A2627" t="n">
        <v>19335</v>
      </c>
      <c r="B2627" s="71" t="n">
        <v>102</v>
      </c>
      <c r="C2627" s="7" t="n">
        <v>3</v>
      </c>
      <c r="D2627" s="7" t="n">
        <v>3</v>
      </c>
      <c r="E2627" s="7" t="n">
        <v>3410</v>
      </c>
      <c r="F2627" s="7" t="n">
        <v>4</v>
      </c>
      <c r="G2627" s="7" t="n">
        <v>1</v>
      </c>
    </row>
    <row r="2628" spans="1:7">
      <c r="A2628" t="s">
        <v>4</v>
      </c>
      <c r="B2628" s="4" t="s">
        <v>5</v>
      </c>
      <c r="C2628" s="4" t="s">
        <v>13</v>
      </c>
      <c r="D2628" s="4" t="s">
        <v>10</v>
      </c>
      <c r="E2628" s="4" t="s">
        <v>10</v>
      </c>
    </row>
    <row r="2629" spans="1:7">
      <c r="A2629" t="n">
        <v>19343</v>
      </c>
      <c r="B2629" s="72" t="n">
        <v>92</v>
      </c>
      <c r="C2629" s="7" t="n">
        <v>0</v>
      </c>
      <c r="D2629" s="7" t="n">
        <v>3</v>
      </c>
      <c r="E2629" s="7" t="n">
        <v>260</v>
      </c>
    </row>
    <row r="2630" spans="1:7">
      <c r="A2630" t="s">
        <v>4</v>
      </c>
      <c r="B2630" s="4" t="s">
        <v>5</v>
      </c>
      <c r="C2630" s="4" t="s">
        <v>13</v>
      </c>
      <c r="D2630" s="4" t="s">
        <v>10</v>
      </c>
      <c r="E2630" s="4" t="s">
        <v>10</v>
      </c>
    </row>
    <row r="2631" spans="1:7">
      <c r="A2631" t="n">
        <v>19349</v>
      </c>
      <c r="B2631" s="72" t="n">
        <v>92</v>
      </c>
      <c r="C2631" s="7" t="n">
        <v>0</v>
      </c>
      <c r="D2631" s="7" t="n">
        <v>3</v>
      </c>
      <c r="E2631" s="7" t="n">
        <v>261</v>
      </c>
    </row>
    <row r="2632" spans="1:7">
      <c r="A2632" t="s">
        <v>4</v>
      </c>
      <c r="B2632" s="4" t="s">
        <v>5</v>
      </c>
      <c r="C2632" s="4" t="s">
        <v>13</v>
      </c>
      <c r="D2632" s="4" t="s">
        <v>10</v>
      </c>
      <c r="E2632" s="4" t="s">
        <v>10</v>
      </c>
    </row>
    <row r="2633" spans="1:7">
      <c r="A2633" t="n">
        <v>19355</v>
      </c>
      <c r="B2633" s="72" t="n">
        <v>92</v>
      </c>
      <c r="C2633" s="7" t="n">
        <v>0</v>
      </c>
      <c r="D2633" s="7" t="n">
        <v>3</v>
      </c>
      <c r="E2633" s="7" t="n">
        <v>262</v>
      </c>
    </row>
    <row r="2634" spans="1:7">
      <c r="A2634" t="s">
        <v>4</v>
      </c>
      <c r="B2634" s="4" t="s">
        <v>5</v>
      </c>
      <c r="C2634" s="4" t="s">
        <v>13</v>
      </c>
      <c r="D2634" s="4" t="s">
        <v>10</v>
      </c>
      <c r="E2634" s="4" t="s">
        <v>10</v>
      </c>
    </row>
    <row r="2635" spans="1:7">
      <c r="A2635" t="n">
        <v>19361</v>
      </c>
      <c r="B2635" s="72" t="n">
        <v>92</v>
      </c>
      <c r="C2635" s="7" t="n">
        <v>0</v>
      </c>
      <c r="D2635" s="7" t="n">
        <v>3</v>
      </c>
      <c r="E2635" s="7" t="n">
        <v>263</v>
      </c>
    </row>
    <row r="2636" spans="1:7">
      <c r="A2636" t="s">
        <v>4</v>
      </c>
      <c r="B2636" s="4" t="s">
        <v>5</v>
      </c>
      <c r="C2636" s="4" t="s">
        <v>13</v>
      </c>
      <c r="D2636" s="4" t="s">
        <v>10</v>
      </c>
      <c r="E2636" s="4" t="s">
        <v>10</v>
      </c>
    </row>
    <row r="2637" spans="1:7">
      <c r="A2637" t="n">
        <v>19367</v>
      </c>
      <c r="B2637" s="72" t="n">
        <v>92</v>
      </c>
      <c r="C2637" s="7" t="n">
        <v>0</v>
      </c>
      <c r="D2637" s="7" t="n">
        <v>3</v>
      </c>
      <c r="E2637" s="7" t="n">
        <v>268</v>
      </c>
    </row>
    <row r="2638" spans="1:7">
      <c r="A2638" t="s">
        <v>4</v>
      </c>
      <c r="B2638" s="4" t="s">
        <v>5</v>
      </c>
      <c r="C2638" s="4" t="s">
        <v>13</v>
      </c>
      <c r="D2638" s="4" t="s">
        <v>10</v>
      </c>
      <c r="E2638" s="4" t="s">
        <v>10</v>
      </c>
    </row>
    <row r="2639" spans="1:7">
      <c r="A2639" t="n">
        <v>19373</v>
      </c>
      <c r="B2639" s="72" t="n">
        <v>92</v>
      </c>
      <c r="C2639" s="7" t="n">
        <v>0</v>
      </c>
      <c r="D2639" s="7" t="n">
        <v>3</v>
      </c>
      <c r="E2639" s="7" t="n">
        <v>276</v>
      </c>
    </row>
    <row r="2640" spans="1:7">
      <c r="A2640" t="s">
        <v>4</v>
      </c>
      <c r="B2640" s="4" t="s">
        <v>5</v>
      </c>
      <c r="C2640" s="4" t="s">
        <v>13</v>
      </c>
      <c r="D2640" s="4" t="s">
        <v>10</v>
      </c>
      <c r="E2640" s="4" t="s">
        <v>13</v>
      </c>
      <c r="F2640" s="4" t="s">
        <v>13</v>
      </c>
      <c r="G2640" s="4" t="s">
        <v>24</v>
      </c>
    </row>
    <row r="2641" spans="1:7">
      <c r="A2641" t="n">
        <v>19379</v>
      </c>
      <c r="B2641" s="11" t="n">
        <v>5</v>
      </c>
      <c r="C2641" s="7" t="n">
        <v>30</v>
      </c>
      <c r="D2641" s="7" t="n">
        <v>6497</v>
      </c>
      <c r="E2641" s="7" t="n">
        <v>8</v>
      </c>
      <c r="F2641" s="7" t="n">
        <v>1</v>
      </c>
      <c r="G2641" s="12" t="n">
        <f t="normal" ca="1">A2645</f>
        <v>0</v>
      </c>
    </row>
    <row r="2642" spans="1:7">
      <c r="A2642" t="s">
        <v>4</v>
      </c>
      <c r="B2642" s="4" t="s">
        <v>5</v>
      </c>
      <c r="C2642" s="4" t="s">
        <v>13</v>
      </c>
      <c r="D2642" s="4" t="s">
        <v>10</v>
      </c>
      <c r="E2642" s="4" t="s">
        <v>10</v>
      </c>
    </row>
    <row r="2643" spans="1:7">
      <c r="A2643" t="n">
        <v>19389</v>
      </c>
      <c r="B2643" s="72" t="n">
        <v>92</v>
      </c>
      <c r="C2643" s="7" t="n">
        <v>4</v>
      </c>
      <c r="D2643" s="7" t="n">
        <v>3</v>
      </c>
      <c r="E2643" s="7" t="n">
        <v>276</v>
      </c>
    </row>
    <row r="2644" spans="1:7">
      <c r="A2644" t="s">
        <v>4</v>
      </c>
      <c r="B2644" s="4" t="s">
        <v>5</v>
      </c>
      <c r="C2644" s="4" t="s">
        <v>13</v>
      </c>
      <c r="D2644" s="4" t="s">
        <v>10</v>
      </c>
      <c r="E2644" s="4" t="s">
        <v>10</v>
      </c>
      <c r="F2644" s="4" t="s">
        <v>10</v>
      </c>
    </row>
    <row r="2645" spans="1:7">
      <c r="A2645" t="n">
        <v>19395</v>
      </c>
      <c r="B2645" s="70" t="n">
        <v>63</v>
      </c>
      <c r="C2645" s="7" t="n">
        <v>0</v>
      </c>
      <c r="D2645" s="7" t="n">
        <v>5</v>
      </c>
      <c r="E2645" s="7" t="n">
        <v>0</v>
      </c>
      <c r="F2645" s="7" t="n">
        <v>68</v>
      </c>
    </row>
    <row r="2646" spans="1:7">
      <c r="A2646" t="s">
        <v>4</v>
      </c>
      <c r="B2646" s="4" t="s">
        <v>5</v>
      </c>
      <c r="C2646" s="4" t="s">
        <v>13</v>
      </c>
      <c r="D2646" s="4" t="s">
        <v>10</v>
      </c>
      <c r="E2646" s="4" t="s">
        <v>9</v>
      </c>
    </row>
    <row r="2647" spans="1:7">
      <c r="A2647" t="n">
        <v>19403</v>
      </c>
      <c r="B2647" s="30" t="n">
        <v>101</v>
      </c>
      <c r="C2647" s="7" t="n">
        <v>0</v>
      </c>
      <c r="D2647" s="7" t="n">
        <v>1405</v>
      </c>
      <c r="E2647" s="7" t="n">
        <v>1</v>
      </c>
    </row>
    <row r="2648" spans="1:7">
      <c r="A2648" t="s">
        <v>4</v>
      </c>
      <c r="B2648" s="4" t="s">
        <v>5</v>
      </c>
      <c r="C2648" s="4" t="s">
        <v>13</v>
      </c>
      <c r="D2648" s="4" t="s">
        <v>10</v>
      </c>
      <c r="E2648" s="4" t="s">
        <v>9</v>
      </c>
    </row>
    <row r="2649" spans="1:7">
      <c r="A2649" t="n">
        <v>19411</v>
      </c>
      <c r="B2649" s="30" t="n">
        <v>101</v>
      </c>
      <c r="C2649" s="7" t="n">
        <v>0</v>
      </c>
      <c r="D2649" s="7" t="n">
        <v>403</v>
      </c>
      <c r="E2649" s="7" t="n">
        <v>1</v>
      </c>
    </row>
    <row r="2650" spans="1:7">
      <c r="A2650" t="s">
        <v>4</v>
      </c>
      <c r="B2650" s="4" t="s">
        <v>5</v>
      </c>
      <c r="C2650" s="4" t="s">
        <v>13</v>
      </c>
      <c r="D2650" s="4" t="s">
        <v>10</v>
      </c>
      <c r="E2650" s="4" t="s">
        <v>9</v>
      </c>
    </row>
    <row r="2651" spans="1:7">
      <c r="A2651" t="n">
        <v>19419</v>
      </c>
      <c r="B2651" s="30" t="n">
        <v>101</v>
      </c>
      <c r="C2651" s="7" t="n">
        <v>0</v>
      </c>
      <c r="D2651" s="7" t="n">
        <v>553</v>
      </c>
      <c r="E2651" s="7" t="n">
        <v>1</v>
      </c>
    </row>
    <row r="2652" spans="1:7">
      <c r="A2652" t="s">
        <v>4</v>
      </c>
      <c r="B2652" s="4" t="s">
        <v>5</v>
      </c>
      <c r="C2652" s="4" t="s">
        <v>13</v>
      </c>
      <c r="D2652" s="4" t="s">
        <v>10</v>
      </c>
      <c r="E2652" s="4" t="s">
        <v>10</v>
      </c>
      <c r="F2652" s="4" t="s">
        <v>13</v>
      </c>
    </row>
    <row r="2653" spans="1:7">
      <c r="A2653" t="n">
        <v>19427</v>
      </c>
      <c r="B2653" s="71" t="n">
        <v>102</v>
      </c>
      <c r="C2653" s="7" t="n">
        <v>0</v>
      </c>
      <c r="D2653" s="7" t="n">
        <v>5</v>
      </c>
      <c r="E2653" s="7" t="n">
        <v>1405</v>
      </c>
      <c r="F2653" s="7" t="n">
        <v>255</v>
      </c>
    </row>
    <row r="2654" spans="1:7">
      <c r="A2654" t="s">
        <v>4</v>
      </c>
      <c r="B2654" s="4" t="s">
        <v>5</v>
      </c>
      <c r="C2654" s="4" t="s">
        <v>13</v>
      </c>
      <c r="D2654" s="4" t="s">
        <v>10</v>
      </c>
      <c r="E2654" s="4" t="s">
        <v>10</v>
      </c>
      <c r="F2654" s="4" t="s">
        <v>13</v>
      </c>
    </row>
    <row r="2655" spans="1:7">
      <c r="A2655" t="n">
        <v>19434</v>
      </c>
      <c r="B2655" s="71" t="n">
        <v>102</v>
      </c>
      <c r="C2655" s="7" t="n">
        <v>0</v>
      </c>
      <c r="D2655" s="7" t="n">
        <v>5</v>
      </c>
      <c r="E2655" s="7" t="n">
        <v>403</v>
      </c>
      <c r="F2655" s="7" t="n">
        <v>255</v>
      </c>
    </row>
    <row r="2656" spans="1:7">
      <c r="A2656" t="s">
        <v>4</v>
      </c>
      <c r="B2656" s="4" t="s">
        <v>5</v>
      </c>
      <c r="C2656" s="4" t="s">
        <v>13</v>
      </c>
      <c r="D2656" s="4" t="s">
        <v>10</v>
      </c>
      <c r="E2656" s="4" t="s">
        <v>10</v>
      </c>
      <c r="F2656" s="4" t="s">
        <v>13</v>
      </c>
    </row>
    <row r="2657" spans="1:7">
      <c r="A2657" t="n">
        <v>19441</v>
      </c>
      <c r="B2657" s="71" t="n">
        <v>102</v>
      </c>
      <c r="C2657" s="7" t="n">
        <v>0</v>
      </c>
      <c r="D2657" s="7" t="n">
        <v>5</v>
      </c>
      <c r="E2657" s="7" t="n">
        <v>553</v>
      </c>
      <c r="F2657" s="7" t="n">
        <v>255</v>
      </c>
    </row>
    <row r="2658" spans="1:7">
      <c r="A2658" t="s">
        <v>4</v>
      </c>
      <c r="B2658" s="4" t="s">
        <v>5</v>
      </c>
      <c r="C2658" s="4" t="s">
        <v>13</v>
      </c>
      <c r="D2658" s="4" t="s">
        <v>10</v>
      </c>
      <c r="E2658" s="4" t="s">
        <v>13</v>
      </c>
      <c r="F2658" s="4" t="s">
        <v>13</v>
      </c>
      <c r="G2658" s="4" t="s">
        <v>13</v>
      </c>
    </row>
    <row r="2659" spans="1:7">
      <c r="A2659" t="n">
        <v>19448</v>
      </c>
      <c r="B2659" s="71" t="n">
        <v>102</v>
      </c>
      <c r="C2659" s="7" t="n">
        <v>6</v>
      </c>
      <c r="D2659" s="7" t="n">
        <v>5</v>
      </c>
      <c r="E2659" s="7" t="n">
        <v>255</v>
      </c>
      <c r="F2659" s="7" t="n">
        <v>1</v>
      </c>
      <c r="G2659" s="7" t="n">
        <v>1</v>
      </c>
    </row>
    <row r="2660" spans="1:7">
      <c r="A2660" t="s">
        <v>4</v>
      </c>
      <c r="B2660" s="4" t="s">
        <v>5</v>
      </c>
      <c r="C2660" s="4" t="s">
        <v>13</v>
      </c>
      <c r="D2660" s="4" t="s">
        <v>10</v>
      </c>
      <c r="E2660" s="4" t="s">
        <v>13</v>
      </c>
      <c r="F2660" s="4" t="s">
        <v>13</v>
      </c>
      <c r="G2660" s="4" t="s">
        <v>13</v>
      </c>
    </row>
    <row r="2661" spans="1:7">
      <c r="A2661" t="n">
        <v>19455</v>
      </c>
      <c r="B2661" s="71" t="n">
        <v>102</v>
      </c>
      <c r="C2661" s="7" t="n">
        <v>6</v>
      </c>
      <c r="D2661" s="7" t="n">
        <v>5</v>
      </c>
      <c r="E2661" s="7" t="n">
        <v>1</v>
      </c>
      <c r="F2661" s="7" t="n">
        <v>2</v>
      </c>
      <c r="G2661" s="7" t="n">
        <v>1</v>
      </c>
    </row>
    <row r="2662" spans="1:7">
      <c r="A2662" t="s">
        <v>4</v>
      </c>
      <c r="B2662" s="4" t="s">
        <v>5</v>
      </c>
      <c r="C2662" s="4" t="s">
        <v>13</v>
      </c>
      <c r="D2662" s="4" t="s">
        <v>10</v>
      </c>
      <c r="E2662" s="4" t="s">
        <v>13</v>
      </c>
      <c r="F2662" s="4" t="s">
        <v>13</v>
      </c>
      <c r="G2662" s="4" t="s">
        <v>13</v>
      </c>
    </row>
    <row r="2663" spans="1:7">
      <c r="A2663" t="n">
        <v>19462</v>
      </c>
      <c r="B2663" s="71" t="n">
        <v>102</v>
      </c>
      <c r="C2663" s="7" t="n">
        <v>6</v>
      </c>
      <c r="D2663" s="7" t="n">
        <v>5</v>
      </c>
      <c r="E2663" s="7" t="n">
        <v>2</v>
      </c>
      <c r="F2663" s="7" t="n">
        <v>2</v>
      </c>
      <c r="G2663" s="7" t="n">
        <v>1</v>
      </c>
    </row>
    <row r="2664" spans="1:7">
      <c r="A2664" t="s">
        <v>4</v>
      </c>
      <c r="B2664" s="4" t="s">
        <v>5</v>
      </c>
      <c r="C2664" s="4" t="s">
        <v>13</v>
      </c>
      <c r="D2664" s="4" t="s">
        <v>10</v>
      </c>
      <c r="E2664" s="4" t="s">
        <v>13</v>
      </c>
      <c r="F2664" s="4" t="s">
        <v>13</v>
      </c>
      <c r="G2664" s="4" t="s">
        <v>13</v>
      </c>
    </row>
    <row r="2665" spans="1:7">
      <c r="A2665" t="n">
        <v>19469</v>
      </c>
      <c r="B2665" s="71" t="n">
        <v>102</v>
      </c>
      <c r="C2665" s="7" t="n">
        <v>6</v>
      </c>
      <c r="D2665" s="7" t="n">
        <v>5</v>
      </c>
      <c r="E2665" s="7" t="n">
        <v>3</v>
      </c>
      <c r="F2665" s="7" t="n">
        <v>2</v>
      </c>
      <c r="G2665" s="7" t="n">
        <v>1</v>
      </c>
    </row>
    <row r="2666" spans="1:7">
      <c r="A2666" t="s">
        <v>4</v>
      </c>
      <c r="B2666" s="4" t="s">
        <v>5</v>
      </c>
      <c r="C2666" s="4" t="s">
        <v>13</v>
      </c>
      <c r="D2666" s="4" t="s">
        <v>10</v>
      </c>
      <c r="E2666" s="4" t="s">
        <v>13</v>
      </c>
      <c r="F2666" s="4" t="s">
        <v>13</v>
      </c>
      <c r="G2666" s="4" t="s">
        <v>13</v>
      </c>
    </row>
    <row r="2667" spans="1:7">
      <c r="A2667" t="n">
        <v>19476</v>
      </c>
      <c r="B2667" s="71" t="n">
        <v>102</v>
      </c>
      <c r="C2667" s="7" t="n">
        <v>6</v>
      </c>
      <c r="D2667" s="7" t="n">
        <v>5</v>
      </c>
      <c r="E2667" s="7" t="n">
        <v>4</v>
      </c>
      <c r="F2667" s="7" t="n">
        <v>2</v>
      </c>
      <c r="G2667" s="7" t="n">
        <v>1</v>
      </c>
    </row>
    <row r="2668" spans="1:7">
      <c r="A2668" t="s">
        <v>4</v>
      </c>
      <c r="B2668" s="4" t="s">
        <v>5</v>
      </c>
      <c r="C2668" s="4" t="s">
        <v>13</v>
      </c>
      <c r="D2668" s="4" t="s">
        <v>10</v>
      </c>
      <c r="E2668" s="4" t="s">
        <v>13</v>
      </c>
      <c r="F2668" s="4" t="s">
        <v>13</v>
      </c>
      <c r="G2668" s="4" t="s">
        <v>13</v>
      </c>
    </row>
    <row r="2669" spans="1:7">
      <c r="A2669" t="n">
        <v>19483</v>
      </c>
      <c r="B2669" s="71" t="n">
        <v>102</v>
      </c>
      <c r="C2669" s="7" t="n">
        <v>6</v>
      </c>
      <c r="D2669" s="7" t="n">
        <v>5</v>
      </c>
      <c r="E2669" s="7" t="n">
        <v>5</v>
      </c>
      <c r="F2669" s="7" t="n">
        <v>2</v>
      </c>
      <c r="G2669" s="7" t="n">
        <v>1</v>
      </c>
    </row>
    <row r="2670" spans="1:7">
      <c r="A2670" t="s">
        <v>4</v>
      </c>
      <c r="B2670" s="4" t="s">
        <v>5</v>
      </c>
      <c r="C2670" s="4" t="s">
        <v>13</v>
      </c>
      <c r="D2670" s="4" t="s">
        <v>10</v>
      </c>
      <c r="E2670" s="4" t="s">
        <v>13</v>
      </c>
      <c r="F2670" s="4" t="s">
        <v>13</v>
      </c>
      <c r="G2670" s="4" t="s">
        <v>13</v>
      </c>
    </row>
    <row r="2671" spans="1:7">
      <c r="A2671" t="n">
        <v>19490</v>
      </c>
      <c r="B2671" s="71" t="n">
        <v>102</v>
      </c>
      <c r="C2671" s="7" t="n">
        <v>6</v>
      </c>
      <c r="D2671" s="7" t="n">
        <v>5</v>
      </c>
      <c r="E2671" s="7" t="n">
        <v>6</v>
      </c>
      <c r="F2671" s="7" t="n">
        <v>2</v>
      </c>
      <c r="G2671" s="7" t="n">
        <v>1</v>
      </c>
    </row>
    <row r="2672" spans="1:7">
      <c r="A2672" t="s">
        <v>4</v>
      </c>
      <c r="B2672" s="4" t="s">
        <v>5</v>
      </c>
      <c r="C2672" s="4" t="s">
        <v>13</v>
      </c>
      <c r="D2672" s="4" t="s">
        <v>10</v>
      </c>
      <c r="E2672" s="4" t="s">
        <v>9</v>
      </c>
    </row>
    <row r="2673" spans="1:7">
      <c r="A2673" t="n">
        <v>19497</v>
      </c>
      <c r="B2673" s="30" t="n">
        <v>101</v>
      </c>
      <c r="C2673" s="7" t="n">
        <v>0</v>
      </c>
      <c r="D2673" s="7" t="n">
        <v>3209</v>
      </c>
      <c r="E2673" s="7" t="n">
        <v>1</v>
      </c>
    </row>
    <row r="2674" spans="1:7">
      <c r="A2674" t="s">
        <v>4</v>
      </c>
      <c r="B2674" s="4" t="s">
        <v>5</v>
      </c>
      <c r="C2674" s="4" t="s">
        <v>13</v>
      </c>
      <c r="D2674" s="4" t="s">
        <v>10</v>
      </c>
      <c r="E2674" s="4" t="s">
        <v>9</v>
      </c>
    </row>
    <row r="2675" spans="1:7">
      <c r="A2675" t="n">
        <v>19505</v>
      </c>
      <c r="B2675" s="30" t="n">
        <v>101</v>
      </c>
      <c r="C2675" s="7" t="n">
        <v>0</v>
      </c>
      <c r="D2675" s="7" t="n">
        <v>3402</v>
      </c>
      <c r="E2675" s="7" t="n">
        <v>1</v>
      </c>
    </row>
    <row r="2676" spans="1:7">
      <c r="A2676" t="s">
        <v>4</v>
      </c>
      <c r="B2676" s="4" t="s">
        <v>5</v>
      </c>
      <c r="C2676" s="4" t="s">
        <v>13</v>
      </c>
      <c r="D2676" s="4" t="s">
        <v>10</v>
      </c>
      <c r="E2676" s="4" t="s">
        <v>9</v>
      </c>
    </row>
    <row r="2677" spans="1:7">
      <c r="A2677" t="n">
        <v>19513</v>
      </c>
      <c r="B2677" s="30" t="n">
        <v>101</v>
      </c>
      <c r="C2677" s="7" t="n">
        <v>0</v>
      </c>
      <c r="D2677" s="7" t="n">
        <v>3456</v>
      </c>
      <c r="E2677" s="7" t="n">
        <v>1</v>
      </c>
    </row>
    <row r="2678" spans="1:7">
      <c r="A2678" t="s">
        <v>4</v>
      </c>
      <c r="B2678" s="4" t="s">
        <v>5</v>
      </c>
      <c r="C2678" s="4" t="s">
        <v>13</v>
      </c>
      <c r="D2678" s="4" t="s">
        <v>10</v>
      </c>
      <c r="E2678" s="4" t="s">
        <v>9</v>
      </c>
    </row>
    <row r="2679" spans="1:7">
      <c r="A2679" t="n">
        <v>19521</v>
      </c>
      <c r="B2679" s="30" t="n">
        <v>101</v>
      </c>
      <c r="C2679" s="7" t="n">
        <v>0</v>
      </c>
      <c r="D2679" s="7" t="n">
        <v>3609</v>
      </c>
      <c r="E2679" s="7" t="n">
        <v>1</v>
      </c>
    </row>
    <row r="2680" spans="1:7">
      <c r="A2680" t="s">
        <v>4</v>
      </c>
      <c r="B2680" s="4" t="s">
        <v>5</v>
      </c>
      <c r="C2680" s="4" t="s">
        <v>13</v>
      </c>
      <c r="D2680" s="4" t="s">
        <v>10</v>
      </c>
      <c r="E2680" s="4" t="s">
        <v>9</v>
      </c>
    </row>
    <row r="2681" spans="1:7">
      <c r="A2681" t="n">
        <v>19529</v>
      </c>
      <c r="B2681" s="30" t="n">
        <v>101</v>
      </c>
      <c r="C2681" s="7" t="n">
        <v>0</v>
      </c>
      <c r="D2681" s="7" t="n">
        <v>3557</v>
      </c>
      <c r="E2681" s="7" t="n">
        <v>1</v>
      </c>
    </row>
    <row r="2682" spans="1:7">
      <c r="A2682" t="s">
        <v>4</v>
      </c>
      <c r="B2682" s="4" t="s">
        <v>5</v>
      </c>
      <c r="C2682" s="4" t="s">
        <v>13</v>
      </c>
      <c r="D2682" s="4" t="s">
        <v>10</v>
      </c>
      <c r="E2682" s="4" t="s">
        <v>10</v>
      </c>
      <c r="F2682" s="4" t="s">
        <v>13</v>
      </c>
      <c r="G2682" s="4" t="s">
        <v>13</v>
      </c>
    </row>
    <row r="2683" spans="1:7">
      <c r="A2683" t="n">
        <v>19537</v>
      </c>
      <c r="B2683" s="71" t="n">
        <v>102</v>
      </c>
      <c r="C2683" s="7" t="n">
        <v>3</v>
      </c>
      <c r="D2683" s="7" t="n">
        <v>5</v>
      </c>
      <c r="E2683" s="7" t="n">
        <v>3209</v>
      </c>
      <c r="F2683" s="7" t="n">
        <v>0</v>
      </c>
      <c r="G2683" s="7" t="n">
        <v>1</v>
      </c>
    </row>
    <row r="2684" spans="1:7">
      <c r="A2684" t="s">
        <v>4</v>
      </c>
      <c r="B2684" s="4" t="s">
        <v>5</v>
      </c>
      <c r="C2684" s="4" t="s">
        <v>13</v>
      </c>
      <c r="D2684" s="4" t="s">
        <v>10</v>
      </c>
      <c r="E2684" s="4" t="s">
        <v>10</v>
      </c>
      <c r="F2684" s="4" t="s">
        <v>13</v>
      </c>
      <c r="G2684" s="4" t="s">
        <v>13</v>
      </c>
    </row>
    <row r="2685" spans="1:7">
      <c r="A2685" t="n">
        <v>19545</v>
      </c>
      <c r="B2685" s="71" t="n">
        <v>102</v>
      </c>
      <c r="C2685" s="7" t="n">
        <v>3</v>
      </c>
      <c r="D2685" s="7" t="n">
        <v>5</v>
      </c>
      <c r="E2685" s="7" t="n">
        <v>3402</v>
      </c>
      <c r="F2685" s="7" t="n">
        <v>1</v>
      </c>
      <c r="G2685" s="7" t="n">
        <v>1</v>
      </c>
    </row>
    <row r="2686" spans="1:7">
      <c r="A2686" t="s">
        <v>4</v>
      </c>
      <c r="B2686" s="4" t="s">
        <v>5</v>
      </c>
      <c r="C2686" s="4" t="s">
        <v>13</v>
      </c>
      <c r="D2686" s="4" t="s">
        <v>10</v>
      </c>
      <c r="E2686" s="4" t="s">
        <v>10</v>
      </c>
      <c r="F2686" s="4" t="s">
        <v>13</v>
      </c>
      <c r="G2686" s="4" t="s">
        <v>13</v>
      </c>
    </row>
    <row r="2687" spans="1:7">
      <c r="A2687" t="n">
        <v>19553</v>
      </c>
      <c r="B2687" s="71" t="n">
        <v>102</v>
      </c>
      <c r="C2687" s="7" t="n">
        <v>3</v>
      </c>
      <c r="D2687" s="7" t="n">
        <v>5</v>
      </c>
      <c r="E2687" s="7" t="n">
        <v>3456</v>
      </c>
      <c r="F2687" s="7" t="n">
        <v>2</v>
      </c>
      <c r="G2687" s="7" t="n">
        <v>1</v>
      </c>
    </row>
    <row r="2688" spans="1:7">
      <c r="A2688" t="s">
        <v>4</v>
      </c>
      <c r="B2688" s="4" t="s">
        <v>5</v>
      </c>
      <c r="C2688" s="4" t="s">
        <v>13</v>
      </c>
      <c r="D2688" s="4" t="s">
        <v>10</v>
      </c>
      <c r="E2688" s="4" t="s">
        <v>10</v>
      </c>
      <c r="F2688" s="4" t="s">
        <v>13</v>
      </c>
      <c r="G2688" s="4" t="s">
        <v>13</v>
      </c>
    </row>
    <row r="2689" spans="1:7">
      <c r="A2689" t="n">
        <v>19561</v>
      </c>
      <c r="B2689" s="71" t="n">
        <v>102</v>
      </c>
      <c r="C2689" s="7" t="n">
        <v>3</v>
      </c>
      <c r="D2689" s="7" t="n">
        <v>5</v>
      </c>
      <c r="E2689" s="7" t="n">
        <v>3609</v>
      </c>
      <c r="F2689" s="7" t="n">
        <v>3</v>
      </c>
      <c r="G2689" s="7" t="n">
        <v>1</v>
      </c>
    </row>
    <row r="2690" spans="1:7">
      <c r="A2690" t="s">
        <v>4</v>
      </c>
      <c r="B2690" s="4" t="s">
        <v>5</v>
      </c>
      <c r="C2690" s="4" t="s">
        <v>13</v>
      </c>
      <c r="D2690" s="4" t="s">
        <v>10</v>
      </c>
      <c r="E2690" s="4" t="s">
        <v>10</v>
      </c>
      <c r="F2690" s="4" t="s">
        <v>13</v>
      </c>
      <c r="G2690" s="4" t="s">
        <v>13</v>
      </c>
    </row>
    <row r="2691" spans="1:7">
      <c r="A2691" t="n">
        <v>19569</v>
      </c>
      <c r="B2691" s="71" t="n">
        <v>102</v>
      </c>
      <c r="C2691" s="7" t="n">
        <v>3</v>
      </c>
      <c r="D2691" s="7" t="n">
        <v>5</v>
      </c>
      <c r="E2691" s="7" t="n">
        <v>3557</v>
      </c>
      <c r="F2691" s="7" t="n">
        <v>4</v>
      </c>
      <c r="G2691" s="7" t="n">
        <v>1</v>
      </c>
    </row>
    <row r="2692" spans="1:7">
      <c r="A2692" t="s">
        <v>4</v>
      </c>
      <c r="B2692" s="4" t="s">
        <v>5</v>
      </c>
      <c r="C2692" s="4" t="s">
        <v>13</v>
      </c>
      <c r="D2692" s="4" t="s">
        <v>10</v>
      </c>
      <c r="E2692" s="4" t="s">
        <v>10</v>
      </c>
    </row>
    <row r="2693" spans="1:7">
      <c r="A2693" t="n">
        <v>19577</v>
      </c>
      <c r="B2693" s="72" t="n">
        <v>92</v>
      </c>
      <c r="C2693" s="7" t="n">
        <v>0</v>
      </c>
      <c r="D2693" s="7" t="n">
        <v>5</v>
      </c>
      <c r="E2693" s="7" t="n">
        <v>300</v>
      </c>
    </row>
    <row r="2694" spans="1:7">
      <c r="A2694" t="s">
        <v>4</v>
      </c>
      <c r="B2694" s="4" t="s">
        <v>5</v>
      </c>
      <c r="C2694" s="4" t="s">
        <v>13</v>
      </c>
      <c r="D2694" s="4" t="s">
        <v>10</v>
      </c>
      <c r="E2694" s="4" t="s">
        <v>10</v>
      </c>
    </row>
    <row r="2695" spans="1:7">
      <c r="A2695" t="n">
        <v>19583</v>
      </c>
      <c r="B2695" s="72" t="n">
        <v>92</v>
      </c>
      <c r="C2695" s="7" t="n">
        <v>0</v>
      </c>
      <c r="D2695" s="7" t="n">
        <v>5</v>
      </c>
      <c r="E2695" s="7" t="n">
        <v>301</v>
      </c>
    </row>
    <row r="2696" spans="1:7">
      <c r="A2696" t="s">
        <v>4</v>
      </c>
      <c r="B2696" s="4" t="s">
        <v>5</v>
      </c>
      <c r="C2696" s="4" t="s">
        <v>13</v>
      </c>
      <c r="D2696" s="4" t="s">
        <v>10</v>
      </c>
      <c r="E2696" s="4" t="s">
        <v>10</v>
      </c>
    </row>
    <row r="2697" spans="1:7">
      <c r="A2697" t="n">
        <v>19589</v>
      </c>
      <c r="B2697" s="72" t="n">
        <v>92</v>
      </c>
      <c r="C2697" s="7" t="n">
        <v>0</v>
      </c>
      <c r="D2697" s="7" t="n">
        <v>5</v>
      </c>
      <c r="E2697" s="7" t="n">
        <v>302</v>
      </c>
    </row>
    <row r="2698" spans="1:7">
      <c r="A2698" t="s">
        <v>4</v>
      </c>
      <c r="B2698" s="4" t="s">
        <v>5</v>
      </c>
      <c r="C2698" s="4" t="s">
        <v>13</v>
      </c>
      <c r="D2698" s="4" t="s">
        <v>10</v>
      </c>
      <c r="E2698" s="4" t="s">
        <v>10</v>
      </c>
    </row>
    <row r="2699" spans="1:7">
      <c r="A2699" t="n">
        <v>19595</v>
      </c>
      <c r="B2699" s="72" t="n">
        <v>92</v>
      </c>
      <c r="C2699" s="7" t="n">
        <v>0</v>
      </c>
      <c r="D2699" s="7" t="n">
        <v>5</v>
      </c>
      <c r="E2699" s="7" t="n">
        <v>303</v>
      </c>
    </row>
    <row r="2700" spans="1:7">
      <c r="A2700" t="s">
        <v>4</v>
      </c>
      <c r="B2700" s="4" t="s">
        <v>5</v>
      </c>
      <c r="C2700" s="4" t="s">
        <v>13</v>
      </c>
      <c r="D2700" s="4" t="s">
        <v>10</v>
      </c>
      <c r="E2700" s="4" t="s">
        <v>10</v>
      </c>
    </row>
    <row r="2701" spans="1:7">
      <c r="A2701" t="n">
        <v>19601</v>
      </c>
      <c r="B2701" s="72" t="n">
        <v>92</v>
      </c>
      <c r="C2701" s="7" t="n">
        <v>0</v>
      </c>
      <c r="D2701" s="7" t="n">
        <v>5</v>
      </c>
      <c r="E2701" s="7" t="n">
        <v>304</v>
      </c>
    </row>
    <row r="2702" spans="1:7">
      <c r="A2702" t="s">
        <v>4</v>
      </c>
      <c r="B2702" s="4" t="s">
        <v>5</v>
      </c>
      <c r="C2702" s="4" t="s">
        <v>13</v>
      </c>
      <c r="D2702" s="4" t="s">
        <v>10</v>
      </c>
      <c r="E2702" s="4" t="s">
        <v>10</v>
      </c>
    </row>
    <row r="2703" spans="1:7">
      <c r="A2703" t="n">
        <v>19607</v>
      </c>
      <c r="B2703" s="72" t="n">
        <v>92</v>
      </c>
      <c r="C2703" s="7" t="n">
        <v>0</v>
      </c>
      <c r="D2703" s="7" t="n">
        <v>5</v>
      </c>
      <c r="E2703" s="7" t="n">
        <v>309</v>
      </c>
    </row>
    <row r="2704" spans="1:7">
      <c r="A2704" t="s">
        <v>4</v>
      </c>
      <c r="B2704" s="4" t="s">
        <v>5</v>
      </c>
      <c r="C2704" s="4" t="s">
        <v>13</v>
      </c>
      <c r="D2704" s="4" t="s">
        <v>10</v>
      </c>
      <c r="E2704" s="4" t="s">
        <v>10</v>
      </c>
    </row>
    <row r="2705" spans="1:7">
      <c r="A2705" t="n">
        <v>19613</v>
      </c>
      <c r="B2705" s="72" t="n">
        <v>92</v>
      </c>
      <c r="C2705" s="7" t="n">
        <v>0</v>
      </c>
      <c r="D2705" s="7" t="n">
        <v>5</v>
      </c>
      <c r="E2705" s="7" t="n">
        <v>316</v>
      </c>
    </row>
    <row r="2706" spans="1:7">
      <c r="A2706" t="s">
        <v>4</v>
      </c>
      <c r="B2706" s="4" t="s">
        <v>5</v>
      </c>
      <c r="C2706" s="4" t="s">
        <v>13</v>
      </c>
      <c r="D2706" s="4" t="s">
        <v>10</v>
      </c>
      <c r="E2706" s="4" t="s">
        <v>13</v>
      </c>
      <c r="F2706" s="4" t="s">
        <v>13</v>
      </c>
      <c r="G2706" s="4" t="s">
        <v>24</v>
      </c>
    </row>
    <row r="2707" spans="1:7">
      <c r="A2707" t="n">
        <v>19619</v>
      </c>
      <c r="B2707" s="11" t="n">
        <v>5</v>
      </c>
      <c r="C2707" s="7" t="n">
        <v>30</v>
      </c>
      <c r="D2707" s="7" t="n">
        <v>6497</v>
      </c>
      <c r="E2707" s="7" t="n">
        <v>8</v>
      </c>
      <c r="F2707" s="7" t="n">
        <v>1</v>
      </c>
      <c r="G2707" s="12" t="n">
        <f t="normal" ca="1">A2711</f>
        <v>0</v>
      </c>
    </row>
    <row r="2708" spans="1:7">
      <c r="A2708" t="s">
        <v>4</v>
      </c>
      <c r="B2708" s="4" t="s">
        <v>5</v>
      </c>
      <c r="C2708" s="4" t="s">
        <v>13</v>
      </c>
      <c r="D2708" s="4" t="s">
        <v>10</v>
      </c>
      <c r="E2708" s="4" t="s">
        <v>10</v>
      </c>
    </row>
    <row r="2709" spans="1:7">
      <c r="A2709" t="n">
        <v>19629</v>
      </c>
      <c r="B2709" s="72" t="n">
        <v>92</v>
      </c>
      <c r="C2709" s="7" t="n">
        <v>4</v>
      </c>
      <c r="D2709" s="7" t="n">
        <v>5</v>
      </c>
      <c r="E2709" s="7" t="n">
        <v>316</v>
      </c>
    </row>
    <row r="2710" spans="1:7">
      <c r="A2710" t="s">
        <v>4</v>
      </c>
      <c r="B2710" s="4" t="s">
        <v>5</v>
      </c>
      <c r="C2710" s="4" t="s">
        <v>13</v>
      </c>
      <c r="D2710" s="4" t="s">
        <v>10</v>
      </c>
      <c r="E2710" s="4" t="s">
        <v>9</v>
      </c>
    </row>
    <row r="2711" spans="1:7">
      <c r="A2711" t="n">
        <v>19635</v>
      </c>
      <c r="B2711" s="73" t="n">
        <v>167</v>
      </c>
      <c r="C2711" s="7" t="n">
        <v>0</v>
      </c>
      <c r="D2711" s="7" t="n">
        <v>3</v>
      </c>
      <c r="E2711" s="7" t="n">
        <v>512</v>
      </c>
    </row>
    <row r="2712" spans="1:7">
      <c r="A2712" t="s">
        <v>4</v>
      </c>
      <c r="B2712" s="4" t="s">
        <v>5</v>
      </c>
      <c r="C2712" s="4" t="s">
        <v>13</v>
      </c>
      <c r="D2712" s="4" t="s">
        <v>10</v>
      </c>
      <c r="E2712" s="4" t="s">
        <v>9</v>
      </c>
    </row>
    <row r="2713" spans="1:7">
      <c r="A2713" t="n">
        <v>19643</v>
      </c>
      <c r="B2713" s="73" t="n">
        <v>167</v>
      </c>
      <c r="C2713" s="7" t="n">
        <v>0</v>
      </c>
      <c r="D2713" s="7" t="n">
        <v>5</v>
      </c>
      <c r="E2713" s="7" t="n">
        <v>512</v>
      </c>
    </row>
    <row r="2714" spans="1:7">
      <c r="A2714" t="s">
        <v>4</v>
      </c>
      <c r="B2714" s="4" t="s">
        <v>5</v>
      </c>
      <c r="C2714" s="4" t="s">
        <v>13</v>
      </c>
      <c r="D2714" s="4" t="s">
        <v>10</v>
      </c>
      <c r="E2714" s="4" t="s">
        <v>10</v>
      </c>
      <c r="F2714" s="4" t="s">
        <v>10</v>
      </c>
    </row>
    <row r="2715" spans="1:7">
      <c r="A2715" t="n">
        <v>19651</v>
      </c>
      <c r="B2715" s="70" t="n">
        <v>63</v>
      </c>
      <c r="C2715" s="7" t="n">
        <v>0</v>
      </c>
      <c r="D2715" s="7" t="n">
        <v>3</v>
      </c>
      <c r="E2715" s="7" t="n">
        <v>45</v>
      </c>
      <c r="F2715" s="7" t="n">
        <v>0</v>
      </c>
    </row>
    <row r="2716" spans="1:7">
      <c r="A2716" t="s">
        <v>4</v>
      </c>
      <c r="B2716" s="4" t="s">
        <v>5</v>
      </c>
      <c r="C2716" s="4" t="s">
        <v>13</v>
      </c>
      <c r="D2716" s="4" t="s">
        <v>10</v>
      </c>
      <c r="E2716" s="4" t="s">
        <v>10</v>
      </c>
      <c r="F2716" s="4" t="s">
        <v>10</v>
      </c>
    </row>
    <row r="2717" spans="1:7">
      <c r="A2717" t="n">
        <v>19659</v>
      </c>
      <c r="B2717" s="70" t="n">
        <v>63</v>
      </c>
      <c r="C2717" s="7" t="n">
        <v>0</v>
      </c>
      <c r="D2717" s="7" t="n">
        <v>3</v>
      </c>
      <c r="E2717" s="7" t="n">
        <v>32</v>
      </c>
      <c r="F2717" s="7" t="n">
        <v>100</v>
      </c>
    </row>
    <row r="2718" spans="1:7">
      <c r="A2718" t="s">
        <v>4</v>
      </c>
      <c r="B2718" s="4" t="s">
        <v>5</v>
      </c>
      <c r="C2718" s="4" t="s">
        <v>13</v>
      </c>
      <c r="D2718" s="4" t="s">
        <v>10</v>
      </c>
      <c r="E2718" s="4" t="s">
        <v>10</v>
      </c>
      <c r="F2718" s="4" t="s">
        <v>10</v>
      </c>
    </row>
    <row r="2719" spans="1:7">
      <c r="A2719" t="n">
        <v>19667</v>
      </c>
      <c r="B2719" s="70" t="n">
        <v>63</v>
      </c>
      <c r="C2719" s="7" t="n">
        <v>0</v>
      </c>
      <c r="D2719" s="7" t="n">
        <v>5</v>
      </c>
      <c r="E2719" s="7" t="n">
        <v>45</v>
      </c>
      <c r="F2719" s="7" t="n">
        <v>0</v>
      </c>
    </row>
    <row r="2720" spans="1:7">
      <c r="A2720" t="s">
        <v>4</v>
      </c>
      <c r="B2720" s="4" t="s">
        <v>5</v>
      </c>
      <c r="C2720" s="4" t="s">
        <v>13</v>
      </c>
      <c r="D2720" s="4" t="s">
        <v>10</v>
      </c>
      <c r="E2720" s="4" t="s">
        <v>10</v>
      </c>
      <c r="F2720" s="4" t="s">
        <v>10</v>
      </c>
    </row>
    <row r="2721" spans="1:7">
      <c r="A2721" t="n">
        <v>19675</v>
      </c>
      <c r="B2721" s="70" t="n">
        <v>63</v>
      </c>
      <c r="C2721" s="7" t="n">
        <v>0</v>
      </c>
      <c r="D2721" s="7" t="n">
        <v>5</v>
      </c>
      <c r="E2721" s="7" t="n">
        <v>32</v>
      </c>
      <c r="F2721" s="7" t="n">
        <v>100</v>
      </c>
    </row>
    <row r="2722" spans="1:7">
      <c r="A2722" t="s">
        <v>4</v>
      </c>
      <c r="B2722" s="4" t="s">
        <v>5</v>
      </c>
      <c r="C2722" s="4" t="s">
        <v>13</v>
      </c>
      <c r="D2722" s="4" t="s">
        <v>6</v>
      </c>
    </row>
    <row r="2723" spans="1:7">
      <c r="A2723" t="n">
        <v>19683</v>
      </c>
      <c r="B2723" s="8" t="n">
        <v>2</v>
      </c>
      <c r="C2723" s="7" t="n">
        <v>10</v>
      </c>
      <c r="D2723" s="7" t="s">
        <v>200</v>
      </c>
    </row>
    <row r="2724" spans="1:7">
      <c r="A2724" t="s">
        <v>4</v>
      </c>
      <c r="B2724" s="4" t="s">
        <v>5</v>
      </c>
      <c r="C2724" s="4" t="s">
        <v>13</v>
      </c>
      <c r="D2724" s="4" t="s">
        <v>10</v>
      </c>
      <c r="E2724" s="4" t="s">
        <v>13</v>
      </c>
      <c r="F2724" s="4" t="s">
        <v>13</v>
      </c>
      <c r="G2724" s="4" t="s">
        <v>10</v>
      </c>
    </row>
    <row r="2725" spans="1:7">
      <c r="A2725" t="n">
        <v>19700</v>
      </c>
      <c r="B2725" s="29" t="n">
        <v>64</v>
      </c>
      <c r="C2725" s="7" t="n">
        <v>8</v>
      </c>
      <c r="D2725" s="7" t="n">
        <v>0</v>
      </c>
      <c r="E2725" s="7" t="n">
        <v>2</v>
      </c>
      <c r="F2725" s="7" t="n">
        <v>0</v>
      </c>
      <c r="G2725" s="7" t="n">
        <v>1</v>
      </c>
    </row>
    <row r="2726" spans="1:7">
      <c r="A2726" t="s">
        <v>4</v>
      </c>
      <c r="B2726" s="4" t="s">
        <v>5</v>
      </c>
      <c r="C2726" s="4" t="s">
        <v>13</v>
      </c>
      <c r="D2726" s="4" t="s">
        <v>10</v>
      </c>
      <c r="E2726" s="4" t="s">
        <v>13</v>
      </c>
      <c r="F2726" s="4" t="s">
        <v>13</v>
      </c>
      <c r="G2726" s="4" t="s">
        <v>10</v>
      </c>
    </row>
    <row r="2727" spans="1:7">
      <c r="A2727" t="n">
        <v>19708</v>
      </c>
      <c r="B2727" s="29" t="n">
        <v>64</v>
      </c>
      <c r="C2727" s="7" t="n">
        <v>8</v>
      </c>
      <c r="D2727" s="7" t="n">
        <v>3</v>
      </c>
      <c r="E2727" s="7" t="n">
        <v>4</v>
      </c>
      <c r="F2727" s="7" t="n">
        <v>0</v>
      </c>
      <c r="G2727" s="7" t="n">
        <v>1</v>
      </c>
    </row>
    <row r="2728" spans="1:7">
      <c r="A2728" t="s">
        <v>4</v>
      </c>
      <c r="B2728" s="4" t="s">
        <v>5</v>
      </c>
      <c r="C2728" s="4" t="s">
        <v>13</v>
      </c>
      <c r="D2728" s="4" t="s">
        <v>10</v>
      </c>
      <c r="E2728" s="4" t="s">
        <v>13</v>
      </c>
      <c r="F2728" s="4" t="s">
        <v>13</v>
      </c>
      <c r="G2728" s="4" t="s">
        <v>10</v>
      </c>
    </row>
    <row r="2729" spans="1:7">
      <c r="A2729" t="n">
        <v>19716</v>
      </c>
      <c r="B2729" s="29" t="n">
        <v>64</v>
      </c>
      <c r="C2729" s="7" t="n">
        <v>8</v>
      </c>
      <c r="D2729" s="7" t="n">
        <v>7</v>
      </c>
      <c r="E2729" s="7" t="n">
        <v>0</v>
      </c>
      <c r="F2729" s="7" t="n">
        <v>0</v>
      </c>
      <c r="G2729" s="7" t="n">
        <v>1</v>
      </c>
    </row>
    <row r="2730" spans="1:7">
      <c r="A2730" t="s">
        <v>4</v>
      </c>
      <c r="B2730" s="4" t="s">
        <v>5</v>
      </c>
      <c r="C2730" s="4" t="s">
        <v>13</v>
      </c>
      <c r="D2730" s="4" t="s">
        <v>10</v>
      </c>
      <c r="E2730" s="4" t="s">
        <v>13</v>
      </c>
      <c r="F2730" s="4" t="s">
        <v>13</v>
      </c>
      <c r="G2730" s="4" t="s">
        <v>10</v>
      </c>
    </row>
    <row r="2731" spans="1:7">
      <c r="A2731" t="n">
        <v>19724</v>
      </c>
      <c r="B2731" s="29" t="n">
        <v>64</v>
      </c>
      <c r="C2731" s="7" t="n">
        <v>8</v>
      </c>
      <c r="D2731" s="7" t="n">
        <v>8</v>
      </c>
      <c r="E2731" s="7" t="n">
        <v>0</v>
      </c>
      <c r="F2731" s="7" t="n">
        <v>1</v>
      </c>
      <c r="G2731" s="7" t="n">
        <v>1</v>
      </c>
    </row>
    <row r="2732" spans="1:7">
      <c r="A2732" t="s">
        <v>4</v>
      </c>
      <c r="B2732" s="4" t="s">
        <v>5</v>
      </c>
      <c r="C2732" s="4" t="s">
        <v>13</v>
      </c>
      <c r="D2732" s="4" t="s">
        <v>10</v>
      </c>
      <c r="E2732" s="4" t="s">
        <v>13</v>
      </c>
      <c r="F2732" s="4" t="s">
        <v>13</v>
      </c>
      <c r="G2732" s="4" t="s">
        <v>10</v>
      </c>
    </row>
    <row r="2733" spans="1:7">
      <c r="A2733" t="n">
        <v>19732</v>
      </c>
      <c r="B2733" s="29" t="n">
        <v>64</v>
      </c>
      <c r="C2733" s="7" t="n">
        <v>8</v>
      </c>
      <c r="D2733" s="7" t="n">
        <v>14</v>
      </c>
      <c r="E2733" s="7" t="n">
        <v>1</v>
      </c>
      <c r="F2733" s="7" t="n">
        <v>1</v>
      </c>
      <c r="G2733" s="7" t="n">
        <v>1</v>
      </c>
    </row>
    <row r="2734" spans="1:7">
      <c r="A2734" t="s">
        <v>4</v>
      </c>
      <c r="B2734" s="4" t="s">
        <v>5</v>
      </c>
      <c r="C2734" s="4" t="s">
        <v>13</v>
      </c>
      <c r="D2734" s="4" t="s">
        <v>10</v>
      </c>
      <c r="E2734" s="4" t="s">
        <v>13</v>
      </c>
      <c r="F2734" s="4" t="s">
        <v>13</v>
      </c>
      <c r="G2734" s="4" t="s">
        <v>10</v>
      </c>
    </row>
    <row r="2735" spans="1:7">
      <c r="A2735" t="n">
        <v>19740</v>
      </c>
      <c r="B2735" s="29" t="n">
        <v>64</v>
      </c>
      <c r="C2735" s="7" t="n">
        <v>8</v>
      </c>
      <c r="D2735" s="7" t="n">
        <v>9</v>
      </c>
      <c r="E2735" s="7" t="n">
        <v>3</v>
      </c>
      <c r="F2735" s="7" t="n">
        <v>1</v>
      </c>
      <c r="G2735" s="7" t="n">
        <v>1</v>
      </c>
    </row>
    <row r="2736" spans="1:7">
      <c r="A2736" t="s">
        <v>4</v>
      </c>
      <c r="B2736" s="4" t="s">
        <v>5</v>
      </c>
      <c r="C2736" s="4" t="s">
        <v>13</v>
      </c>
      <c r="D2736" s="4" t="s">
        <v>10</v>
      </c>
      <c r="E2736" s="4" t="s">
        <v>13</v>
      </c>
      <c r="F2736" s="4" t="s">
        <v>13</v>
      </c>
      <c r="G2736" s="4" t="s">
        <v>10</v>
      </c>
    </row>
    <row r="2737" spans="1:7">
      <c r="A2737" t="n">
        <v>19748</v>
      </c>
      <c r="B2737" s="29" t="n">
        <v>64</v>
      </c>
      <c r="C2737" s="7" t="n">
        <v>8</v>
      </c>
      <c r="D2737" s="7" t="n">
        <v>16</v>
      </c>
      <c r="E2737" s="7" t="n">
        <v>4</v>
      </c>
      <c r="F2737" s="7" t="n">
        <v>1</v>
      </c>
      <c r="G2737" s="7" t="n">
        <v>1</v>
      </c>
    </row>
    <row r="2738" spans="1:7">
      <c r="A2738" t="s">
        <v>4</v>
      </c>
      <c r="B2738" s="4" t="s">
        <v>5</v>
      </c>
      <c r="C2738" s="4" t="s">
        <v>13</v>
      </c>
      <c r="D2738" s="4" t="s">
        <v>10</v>
      </c>
      <c r="E2738" s="4" t="s">
        <v>13</v>
      </c>
      <c r="F2738" s="4" t="s">
        <v>13</v>
      </c>
      <c r="G2738" s="4" t="s">
        <v>10</v>
      </c>
    </row>
    <row r="2739" spans="1:7">
      <c r="A2739" t="n">
        <v>19756</v>
      </c>
      <c r="B2739" s="29" t="n">
        <v>64</v>
      </c>
      <c r="C2739" s="7" t="n">
        <v>8</v>
      </c>
      <c r="D2739" s="7" t="n">
        <v>4</v>
      </c>
      <c r="E2739" s="7" t="n">
        <v>1</v>
      </c>
      <c r="F2739" s="7" t="n">
        <v>2</v>
      </c>
      <c r="G2739" s="7" t="n">
        <v>1</v>
      </c>
    </row>
    <row r="2740" spans="1:7">
      <c r="A2740" t="s">
        <v>4</v>
      </c>
      <c r="B2740" s="4" t="s">
        <v>5</v>
      </c>
      <c r="C2740" s="4" t="s">
        <v>13</v>
      </c>
      <c r="D2740" s="4" t="s">
        <v>10</v>
      </c>
      <c r="E2740" s="4" t="s">
        <v>13</v>
      </c>
      <c r="F2740" s="4" t="s">
        <v>13</v>
      </c>
      <c r="G2740" s="4" t="s">
        <v>10</v>
      </c>
    </row>
    <row r="2741" spans="1:7">
      <c r="A2741" t="n">
        <v>19764</v>
      </c>
      <c r="B2741" s="29" t="n">
        <v>64</v>
      </c>
      <c r="C2741" s="7" t="n">
        <v>8</v>
      </c>
      <c r="D2741" s="7" t="n">
        <v>15</v>
      </c>
      <c r="E2741" s="7" t="n">
        <v>2</v>
      </c>
      <c r="F2741" s="7" t="n">
        <v>2</v>
      </c>
      <c r="G2741" s="7" t="n">
        <v>1</v>
      </c>
    </row>
    <row r="2742" spans="1:7">
      <c r="A2742" t="s">
        <v>4</v>
      </c>
      <c r="B2742" s="4" t="s">
        <v>5</v>
      </c>
      <c r="C2742" s="4" t="s">
        <v>13</v>
      </c>
      <c r="D2742" s="4" t="s">
        <v>10</v>
      </c>
      <c r="E2742" s="4" t="s">
        <v>13</v>
      </c>
      <c r="F2742" s="4" t="s">
        <v>13</v>
      </c>
      <c r="G2742" s="4" t="s">
        <v>10</v>
      </c>
    </row>
    <row r="2743" spans="1:7">
      <c r="A2743" t="n">
        <v>19772</v>
      </c>
      <c r="B2743" s="29" t="n">
        <v>64</v>
      </c>
      <c r="C2743" s="7" t="n">
        <v>8</v>
      </c>
      <c r="D2743" s="7" t="n">
        <v>2</v>
      </c>
      <c r="E2743" s="7" t="n">
        <v>3</v>
      </c>
      <c r="F2743" s="7" t="n">
        <v>2</v>
      </c>
      <c r="G2743" s="7" t="n">
        <v>1</v>
      </c>
    </row>
    <row r="2744" spans="1:7">
      <c r="A2744" t="s">
        <v>4</v>
      </c>
      <c r="B2744" s="4" t="s">
        <v>5</v>
      </c>
      <c r="C2744" s="4" t="s">
        <v>13</v>
      </c>
      <c r="D2744" s="4" t="s">
        <v>10</v>
      </c>
      <c r="E2744" s="4" t="s">
        <v>13</v>
      </c>
      <c r="F2744" s="4" t="s">
        <v>13</v>
      </c>
      <c r="G2744" s="4" t="s">
        <v>10</v>
      </c>
    </row>
    <row r="2745" spans="1:7">
      <c r="A2745" t="n">
        <v>19780</v>
      </c>
      <c r="B2745" s="29" t="n">
        <v>64</v>
      </c>
      <c r="C2745" s="7" t="n">
        <v>8</v>
      </c>
      <c r="D2745" s="7" t="n">
        <v>1</v>
      </c>
      <c r="E2745" s="7" t="n">
        <v>1</v>
      </c>
      <c r="F2745" s="7" t="n">
        <v>3</v>
      </c>
      <c r="G2745" s="7" t="n">
        <v>1</v>
      </c>
    </row>
    <row r="2746" spans="1:7">
      <c r="A2746" t="s">
        <v>4</v>
      </c>
      <c r="B2746" s="4" t="s">
        <v>5</v>
      </c>
      <c r="C2746" s="4" t="s">
        <v>13</v>
      </c>
      <c r="D2746" s="4" t="s">
        <v>10</v>
      </c>
      <c r="E2746" s="4" t="s">
        <v>13</v>
      </c>
      <c r="F2746" s="4" t="s">
        <v>13</v>
      </c>
      <c r="G2746" s="4" t="s">
        <v>10</v>
      </c>
    </row>
    <row r="2747" spans="1:7">
      <c r="A2747" t="n">
        <v>19788</v>
      </c>
      <c r="B2747" s="29" t="n">
        <v>64</v>
      </c>
      <c r="C2747" s="7" t="n">
        <v>8</v>
      </c>
      <c r="D2747" s="7" t="n">
        <v>5</v>
      </c>
      <c r="E2747" s="7" t="n">
        <v>3</v>
      </c>
      <c r="F2747" s="7" t="n">
        <v>3</v>
      </c>
      <c r="G2747" s="7" t="n">
        <v>1</v>
      </c>
    </row>
    <row r="2748" spans="1:7">
      <c r="A2748" t="s">
        <v>4</v>
      </c>
      <c r="B2748" s="4" t="s">
        <v>5</v>
      </c>
      <c r="C2748" s="4" t="s">
        <v>13</v>
      </c>
      <c r="D2748" s="4" t="s">
        <v>10</v>
      </c>
      <c r="E2748" s="4" t="s">
        <v>13</v>
      </c>
      <c r="F2748" s="4" t="s">
        <v>13</v>
      </c>
      <c r="G2748" s="4" t="s">
        <v>24</v>
      </c>
    </row>
    <row r="2749" spans="1:7">
      <c r="A2749" t="n">
        <v>19796</v>
      </c>
      <c r="B2749" s="11" t="n">
        <v>5</v>
      </c>
      <c r="C2749" s="7" t="n">
        <v>30</v>
      </c>
      <c r="D2749" s="7" t="n">
        <v>6496</v>
      </c>
      <c r="E2749" s="7" t="n">
        <v>8</v>
      </c>
      <c r="F2749" s="7" t="n">
        <v>1</v>
      </c>
      <c r="G2749" s="12" t="n">
        <f t="normal" ca="1">A2813</f>
        <v>0</v>
      </c>
    </row>
    <row r="2750" spans="1:7">
      <c r="A2750" t="s">
        <v>4</v>
      </c>
      <c r="B2750" s="4" t="s">
        <v>5</v>
      </c>
      <c r="C2750" s="4" t="s">
        <v>13</v>
      </c>
      <c r="D2750" s="4" t="s">
        <v>10</v>
      </c>
      <c r="E2750" s="4" t="s">
        <v>10</v>
      </c>
      <c r="F2750" s="4" t="s">
        <v>10</v>
      </c>
    </row>
    <row r="2751" spans="1:7">
      <c r="A2751" t="n">
        <v>19806</v>
      </c>
      <c r="B2751" s="74" t="n">
        <v>95</v>
      </c>
      <c r="C2751" s="7" t="n">
        <v>5</v>
      </c>
      <c r="D2751" s="7" t="n">
        <v>0</v>
      </c>
      <c r="E2751" s="7" t="n">
        <v>3</v>
      </c>
      <c r="F2751" s="7" t="n">
        <v>1500</v>
      </c>
    </row>
    <row r="2752" spans="1:7">
      <c r="A2752" t="s">
        <v>4</v>
      </c>
      <c r="B2752" s="4" t="s">
        <v>5</v>
      </c>
      <c r="C2752" s="4" t="s">
        <v>13</v>
      </c>
      <c r="D2752" s="4" t="s">
        <v>10</v>
      </c>
      <c r="E2752" s="4" t="s">
        <v>10</v>
      </c>
      <c r="F2752" s="4" t="s">
        <v>10</v>
      </c>
    </row>
    <row r="2753" spans="1:7">
      <c r="A2753" t="n">
        <v>19814</v>
      </c>
      <c r="B2753" s="74" t="n">
        <v>95</v>
      </c>
      <c r="C2753" s="7" t="n">
        <v>5</v>
      </c>
      <c r="D2753" s="7" t="n">
        <v>1</v>
      </c>
      <c r="E2753" s="7" t="n">
        <v>3</v>
      </c>
      <c r="F2753" s="7" t="n">
        <v>1750</v>
      </c>
    </row>
    <row r="2754" spans="1:7">
      <c r="A2754" t="s">
        <v>4</v>
      </c>
      <c r="B2754" s="4" t="s">
        <v>5</v>
      </c>
      <c r="C2754" s="4" t="s">
        <v>13</v>
      </c>
      <c r="D2754" s="4" t="s">
        <v>10</v>
      </c>
      <c r="E2754" s="4" t="s">
        <v>10</v>
      </c>
      <c r="F2754" s="4" t="s">
        <v>10</v>
      </c>
    </row>
    <row r="2755" spans="1:7">
      <c r="A2755" t="n">
        <v>19822</v>
      </c>
      <c r="B2755" s="74" t="n">
        <v>95</v>
      </c>
      <c r="C2755" s="7" t="n">
        <v>5</v>
      </c>
      <c r="D2755" s="7" t="n">
        <v>2</v>
      </c>
      <c r="E2755" s="7" t="n">
        <v>3</v>
      </c>
      <c r="F2755" s="7" t="n">
        <v>1500</v>
      </c>
    </row>
    <row r="2756" spans="1:7">
      <c r="A2756" t="s">
        <v>4</v>
      </c>
      <c r="B2756" s="4" t="s">
        <v>5</v>
      </c>
      <c r="C2756" s="4" t="s">
        <v>13</v>
      </c>
      <c r="D2756" s="4" t="s">
        <v>10</v>
      </c>
      <c r="E2756" s="4" t="s">
        <v>10</v>
      </c>
      <c r="F2756" s="4" t="s">
        <v>10</v>
      </c>
    </row>
    <row r="2757" spans="1:7">
      <c r="A2757" t="n">
        <v>19830</v>
      </c>
      <c r="B2757" s="74" t="n">
        <v>95</v>
      </c>
      <c r="C2757" s="7" t="n">
        <v>5</v>
      </c>
      <c r="D2757" s="7" t="n">
        <v>4</v>
      </c>
      <c r="E2757" s="7" t="n">
        <v>3</v>
      </c>
      <c r="F2757" s="7" t="n">
        <v>1500</v>
      </c>
    </row>
    <row r="2758" spans="1:7">
      <c r="A2758" t="s">
        <v>4</v>
      </c>
      <c r="B2758" s="4" t="s">
        <v>5</v>
      </c>
      <c r="C2758" s="4" t="s">
        <v>13</v>
      </c>
      <c r="D2758" s="4" t="s">
        <v>10</v>
      </c>
      <c r="E2758" s="4" t="s">
        <v>10</v>
      </c>
      <c r="F2758" s="4" t="s">
        <v>10</v>
      </c>
    </row>
    <row r="2759" spans="1:7">
      <c r="A2759" t="n">
        <v>19838</v>
      </c>
      <c r="B2759" s="74" t="n">
        <v>95</v>
      </c>
      <c r="C2759" s="7" t="n">
        <v>5</v>
      </c>
      <c r="D2759" s="7" t="n">
        <v>7</v>
      </c>
      <c r="E2759" s="7" t="n">
        <v>3</v>
      </c>
      <c r="F2759" s="7" t="n">
        <v>1750</v>
      </c>
    </row>
    <row r="2760" spans="1:7">
      <c r="A2760" t="s">
        <v>4</v>
      </c>
      <c r="B2760" s="4" t="s">
        <v>5</v>
      </c>
      <c r="C2760" s="4" t="s">
        <v>13</v>
      </c>
      <c r="D2760" s="4" t="s">
        <v>10</v>
      </c>
      <c r="E2760" s="4" t="s">
        <v>10</v>
      </c>
      <c r="F2760" s="4" t="s">
        <v>10</v>
      </c>
    </row>
    <row r="2761" spans="1:7">
      <c r="A2761" t="n">
        <v>19846</v>
      </c>
      <c r="B2761" s="74" t="n">
        <v>95</v>
      </c>
      <c r="C2761" s="7" t="n">
        <v>5</v>
      </c>
      <c r="D2761" s="7" t="n">
        <v>8</v>
      </c>
      <c r="E2761" s="7" t="n">
        <v>3</v>
      </c>
      <c r="F2761" s="7" t="n">
        <v>1500</v>
      </c>
    </row>
    <row r="2762" spans="1:7">
      <c r="A2762" t="s">
        <v>4</v>
      </c>
      <c r="B2762" s="4" t="s">
        <v>5</v>
      </c>
      <c r="C2762" s="4" t="s">
        <v>13</v>
      </c>
      <c r="D2762" s="4" t="s">
        <v>10</v>
      </c>
      <c r="E2762" s="4" t="s">
        <v>10</v>
      </c>
      <c r="F2762" s="4" t="s">
        <v>10</v>
      </c>
    </row>
    <row r="2763" spans="1:7">
      <c r="A2763" t="n">
        <v>19854</v>
      </c>
      <c r="B2763" s="74" t="n">
        <v>95</v>
      </c>
      <c r="C2763" s="7" t="n">
        <v>5</v>
      </c>
      <c r="D2763" s="7" t="n">
        <v>9</v>
      </c>
      <c r="E2763" s="7" t="n">
        <v>3</v>
      </c>
      <c r="F2763" s="7" t="n">
        <v>1750</v>
      </c>
    </row>
    <row r="2764" spans="1:7">
      <c r="A2764" t="s">
        <v>4</v>
      </c>
      <c r="B2764" s="4" t="s">
        <v>5</v>
      </c>
      <c r="C2764" s="4" t="s">
        <v>13</v>
      </c>
      <c r="D2764" s="4" t="s">
        <v>10</v>
      </c>
      <c r="E2764" s="4" t="s">
        <v>10</v>
      </c>
      <c r="F2764" s="4" t="s">
        <v>10</v>
      </c>
    </row>
    <row r="2765" spans="1:7">
      <c r="A2765" t="n">
        <v>19862</v>
      </c>
      <c r="B2765" s="74" t="n">
        <v>95</v>
      </c>
      <c r="C2765" s="7" t="n">
        <v>5</v>
      </c>
      <c r="D2765" s="7" t="n">
        <v>0</v>
      </c>
      <c r="E2765" s="7" t="n">
        <v>5</v>
      </c>
      <c r="F2765" s="7" t="n">
        <v>1500</v>
      </c>
    </row>
    <row r="2766" spans="1:7">
      <c r="A2766" t="s">
        <v>4</v>
      </c>
      <c r="B2766" s="4" t="s">
        <v>5</v>
      </c>
      <c r="C2766" s="4" t="s">
        <v>13</v>
      </c>
      <c r="D2766" s="4" t="s">
        <v>10</v>
      </c>
      <c r="E2766" s="4" t="s">
        <v>10</v>
      </c>
      <c r="F2766" s="4" t="s">
        <v>10</v>
      </c>
    </row>
    <row r="2767" spans="1:7">
      <c r="A2767" t="n">
        <v>19870</v>
      </c>
      <c r="B2767" s="74" t="n">
        <v>95</v>
      </c>
      <c r="C2767" s="7" t="n">
        <v>5</v>
      </c>
      <c r="D2767" s="7" t="n">
        <v>1</v>
      </c>
      <c r="E2767" s="7" t="n">
        <v>5</v>
      </c>
      <c r="F2767" s="7" t="n">
        <v>1750</v>
      </c>
    </row>
    <row r="2768" spans="1:7">
      <c r="A2768" t="s">
        <v>4</v>
      </c>
      <c r="B2768" s="4" t="s">
        <v>5</v>
      </c>
      <c r="C2768" s="4" t="s">
        <v>13</v>
      </c>
      <c r="D2768" s="4" t="s">
        <v>10</v>
      </c>
      <c r="E2768" s="4" t="s">
        <v>10</v>
      </c>
      <c r="F2768" s="4" t="s">
        <v>10</v>
      </c>
    </row>
    <row r="2769" spans="1:6">
      <c r="A2769" t="n">
        <v>19878</v>
      </c>
      <c r="B2769" s="74" t="n">
        <v>95</v>
      </c>
      <c r="C2769" s="7" t="n">
        <v>5</v>
      </c>
      <c r="D2769" s="7" t="n">
        <v>2</v>
      </c>
      <c r="E2769" s="7" t="n">
        <v>5</v>
      </c>
      <c r="F2769" s="7" t="n">
        <v>1500</v>
      </c>
    </row>
    <row r="2770" spans="1:6">
      <c r="A2770" t="s">
        <v>4</v>
      </c>
      <c r="B2770" s="4" t="s">
        <v>5</v>
      </c>
      <c r="C2770" s="4" t="s">
        <v>13</v>
      </c>
      <c r="D2770" s="4" t="s">
        <v>10</v>
      </c>
      <c r="E2770" s="4" t="s">
        <v>10</v>
      </c>
      <c r="F2770" s="4" t="s">
        <v>10</v>
      </c>
    </row>
    <row r="2771" spans="1:6">
      <c r="A2771" t="n">
        <v>19886</v>
      </c>
      <c r="B2771" s="74" t="n">
        <v>95</v>
      </c>
      <c r="C2771" s="7" t="n">
        <v>5</v>
      </c>
      <c r="D2771" s="7" t="n">
        <v>4</v>
      </c>
      <c r="E2771" s="7" t="n">
        <v>5</v>
      </c>
      <c r="F2771" s="7" t="n">
        <v>1500</v>
      </c>
    </row>
    <row r="2772" spans="1:6">
      <c r="A2772" t="s">
        <v>4</v>
      </c>
      <c r="B2772" s="4" t="s">
        <v>5</v>
      </c>
      <c r="C2772" s="4" t="s">
        <v>13</v>
      </c>
      <c r="D2772" s="4" t="s">
        <v>10</v>
      </c>
      <c r="E2772" s="4" t="s">
        <v>10</v>
      </c>
      <c r="F2772" s="4" t="s">
        <v>10</v>
      </c>
    </row>
    <row r="2773" spans="1:6">
      <c r="A2773" t="n">
        <v>19894</v>
      </c>
      <c r="B2773" s="74" t="n">
        <v>95</v>
      </c>
      <c r="C2773" s="7" t="n">
        <v>5</v>
      </c>
      <c r="D2773" s="7" t="n">
        <v>7</v>
      </c>
      <c r="E2773" s="7" t="n">
        <v>5</v>
      </c>
      <c r="F2773" s="7" t="n">
        <v>1750</v>
      </c>
    </row>
    <row r="2774" spans="1:6">
      <c r="A2774" t="s">
        <v>4</v>
      </c>
      <c r="B2774" s="4" t="s">
        <v>5</v>
      </c>
      <c r="C2774" s="4" t="s">
        <v>13</v>
      </c>
      <c r="D2774" s="4" t="s">
        <v>10</v>
      </c>
      <c r="E2774" s="4" t="s">
        <v>10</v>
      </c>
      <c r="F2774" s="4" t="s">
        <v>10</v>
      </c>
    </row>
    <row r="2775" spans="1:6">
      <c r="A2775" t="n">
        <v>19902</v>
      </c>
      <c r="B2775" s="74" t="n">
        <v>95</v>
      </c>
      <c r="C2775" s="7" t="n">
        <v>5</v>
      </c>
      <c r="D2775" s="7" t="n">
        <v>8</v>
      </c>
      <c r="E2775" s="7" t="n">
        <v>5</v>
      </c>
      <c r="F2775" s="7" t="n">
        <v>1500</v>
      </c>
    </row>
    <row r="2776" spans="1:6">
      <c r="A2776" t="s">
        <v>4</v>
      </c>
      <c r="B2776" s="4" t="s">
        <v>5</v>
      </c>
      <c r="C2776" s="4" t="s">
        <v>13</v>
      </c>
      <c r="D2776" s="4" t="s">
        <v>10</v>
      </c>
      <c r="E2776" s="4" t="s">
        <v>10</v>
      </c>
      <c r="F2776" s="4" t="s">
        <v>10</v>
      </c>
    </row>
    <row r="2777" spans="1:6">
      <c r="A2777" t="n">
        <v>19910</v>
      </c>
      <c r="B2777" s="74" t="n">
        <v>95</v>
      </c>
      <c r="C2777" s="7" t="n">
        <v>5</v>
      </c>
      <c r="D2777" s="7" t="n">
        <v>9</v>
      </c>
      <c r="E2777" s="7" t="n">
        <v>5</v>
      </c>
      <c r="F2777" s="7" t="n">
        <v>1750</v>
      </c>
    </row>
    <row r="2778" spans="1:6">
      <c r="A2778" t="s">
        <v>4</v>
      </c>
      <c r="B2778" s="4" t="s">
        <v>5</v>
      </c>
      <c r="C2778" s="4" t="s">
        <v>13</v>
      </c>
      <c r="D2778" s="4" t="s">
        <v>10</v>
      </c>
      <c r="E2778" s="4" t="s">
        <v>10</v>
      </c>
      <c r="F2778" s="4" t="s">
        <v>10</v>
      </c>
    </row>
    <row r="2779" spans="1:6">
      <c r="A2779" t="n">
        <v>19918</v>
      </c>
      <c r="B2779" s="74" t="n">
        <v>95</v>
      </c>
      <c r="C2779" s="7" t="n">
        <v>5</v>
      </c>
      <c r="D2779" s="7" t="n">
        <v>3</v>
      </c>
      <c r="E2779" s="7" t="n">
        <v>5</v>
      </c>
      <c r="F2779" s="7" t="n">
        <v>1750</v>
      </c>
    </row>
    <row r="2780" spans="1:6">
      <c r="A2780" t="s">
        <v>4</v>
      </c>
      <c r="B2780" s="4" t="s">
        <v>5</v>
      </c>
      <c r="C2780" s="4" t="s">
        <v>13</v>
      </c>
      <c r="D2780" s="4" t="s">
        <v>10</v>
      </c>
      <c r="E2780" s="4" t="s">
        <v>10</v>
      </c>
      <c r="F2780" s="4" t="s">
        <v>10</v>
      </c>
    </row>
    <row r="2781" spans="1:6">
      <c r="A2781" t="n">
        <v>19926</v>
      </c>
      <c r="B2781" s="74" t="n">
        <v>95</v>
      </c>
      <c r="C2781" s="7" t="n">
        <v>5</v>
      </c>
      <c r="D2781" s="7" t="n">
        <v>3</v>
      </c>
      <c r="E2781" s="7" t="n">
        <v>16</v>
      </c>
      <c r="F2781" s="7" t="n">
        <v>1000</v>
      </c>
    </row>
    <row r="2782" spans="1:6">
      <c r="A2782" t="s">
        <v>4</v>
      </c>
      <c r="B2782" s="4" t="s">
        <v>5</v>
      </c>
      <c r="C2782" s="4" t="s">
        <v>13</v>
      </c>
      <c r="D2782" s="4" t="s">
        <v>10</v>
      </c>
      <c r="E2782" s="4" t="s">
        <v>10</v>
      </c>
      <c r="F2782" s="4" t="s">
        <v>10</v>
      </c>
    </row>
    <row r="2783" spans="1:6">
      <c r="A2783" t="n">
        <v>19934</v>
      </c>
      <c r="B2783" s="74" t="n">
        <v>95</v>
      </c>
      <c r="C2783" s="7" t="n">
        <v>5</v>
      </c>
      <c r="D2783" s="7" t="n">
        <v>3</v>
      </c>
      <c r="E2783" s="7" t="n">
        <v>15</v>
      </c>
      <c r="F2783" s="7" t="n">
        <v>1000</v>
      </c>
    </row>
    <row r="2784" spans="1:6">
      <c r="A2784" t="s">
        <v>4</v>
      </c>
      <c r="B2784" s="4" t="s">
        <v>5</v>
      </c>
      <c r="C2784" s="4" t="s">
        <v>13</v>
      </c>
      <c r="D2784" s="4" t="s">
        <v>10</v>
      </c>
      <c r="E2784" s="4" t="s">
        <v>10</v>
      </c>
      <c r="F2784" s="4" t="s">
        <v>10</v>
      </c>
    </row>
    <row r="2785" spans="1:6">
      <c r="A2785" t="n">
        <v>19942</v>
      </c>
      <c r="B2785" s="74" t="n">
        <v>95</v>
      </c>
      <c r="C2785" s="7" t="n">
        <v>5</v>
      </c>
      <c r="D2785" s="7" t="n">
        <v>3</v>
      </c>
      <c r="E2785" s="7" t="n">
        <v>14</v>
      </c>
      <c r="F2785" s="7" t="n">
        <v>1000</v>
      </c>
    </row>
    <row r="2786" spans="1:6">
      <c r="A2786" t="s">
        <v>4</v>
      </c>
      <c r="B2786" s="4" t="s">
        <v>5</v>
      </c>
      <c r="C2786" s="4" t="s">
        <v>13</v>
      </c>
      <c r="D2786" s="4" t="s">
        <v>10</v>
      </c>
      <c r="E2786" s="4" t="s">
        <v>10</v>
      </c>
      <c r="F2786" s="4" t="s">
        <v>10</v>
      </c>
    </row>
    <row r="2787" spans="1:6">
      <c r="A2787" t="n">
        <v>19950</v>
      </c>
      <c r="B2787" s="74" t="n">
        <v>95</v>
      </c>
      <c r="C2787" s="7" t="n">
        <v>5</v>
      </c>
      <c r="D2787" s="7" t="n">
        <v>5</v>
      </c>
      <c r="E2787" s="7" t="n">
        <v>16</v>
      </c>
      <c r="F2787" s="7" t="n">
        <v>1000</v>
      </c>
    </row>
    <row r="2788" spans="1:6">
      <c r="A2788" t="s">
        <v>4</v>
      </c>
      <c r="B2788" s="4" t="s">
        <v>5</v>
      </c>
      <c r="C2788" s="4" t="s">
        <v>13</v>
      </c>
      <c r="D2788" s="4" t="s">
        <v>10</v>
      </c>
      <c r="E2788" s="4" t="s">
        <v>10</v>
      </c>
      <c r="F2788" s="4" t="s">
        <v>10</v>
      </c>
    </row>
    <row r="2789" spans="1:6">
      <c r="A2789" t="n">
        <v>19958</v>
      </c>
      <c r="B2789" s="74" t="n">
        <v>95</v>
      </c>
      <c r="C2789" s="7" t="n">
        <v>5</v>
      </c>
      <c r="D2789" s="7" t="n">
        <v>5</v>
      </c>
      <c r="E2789" s="7" t="n">
        <v>15</v>
      </c>
      <c r="F2789" s="7" t="n">
        <v>1000</v>
      </c>
    </row>
    <row r="2790" spans="1:6">
      <c r="A2790" t="s">
        <v>4</v>
      </c>
      <c r="B2790" s="4" t="s">
        <v>5</v>
      </c>
      <c r="C2790" s="4" t="s">
        <v>13</v>
      </c>
      <c r="D2790" s="4" t="s">
        <v>10</v>
      </c>
      <c r="E2790" s="4" t="s">
        <v>10</v>
      </c>
      <c r="F2790" s="4" t="s">
        <v>10</v>
      </c>
    </row>
    <row r="2791" spans="1:6">
      <c r="A2791" t="n">
        <v>19966</v>
      </c>
      <c r="B2791" s="74" t="n">
        <v>95</v>
      </c>
      <c r="C2791" s="7" t="n">
        <v>5</v>
      </c>
      <c r="D2791" s="7" t="n">
        <v>5</v>
      </c>
      <c r="E2791" s="7" t="n">
        <v>14</v>
      </c>
      <c r="F2791" s="7" t="n">
        <v>1000</v>
      </c>
    </row>
    <row r="2792" spans="1:6">
      <c r="A2792" t="s">
        <v>4</v>
      </c>
      <c r="B2792" s="4" t="s">
        <v>5</v>
      </c>
      <c r="C2792" s="4" t="s">
        <v>13</v>
      </c>
      <c r="D2792" s="4" t="s">
        <v>10</v>
      </c>
      <c r="E2792" s="4" t="s">
        <v>13</v>
      </c>
      <c r="F2792" s="4" t="s">
        <v>24</v>
      </c>
    </row>
    <row r="2793" spans="1:6">
      <c r="A2793" t="n">
        <v>19974</v>
      </c>
      <c r="B2793" s="11" t="n">
        <v>5</v>
      </c>
      <c r="C2793" s="7" t="n">
        <v>30</v>
      </c>
      <c r="D2793" s="7" t="n">
        <v>4161</v>
      </c>
      <c r="E2793" s="7" t="n">
        <v>1</v>
      </c>
      <c r="F2793" s="12" t="n">
        <f t="normal" ca="1">A2799</f>
        <v>0</v>
      </c>
    </row>
    <row r="2794" spans="1:6">
      <c r="A2794" t="s">
        <v>4</v>
      </c>
      <c r="B2794" s="4" t="s">
        <v>5</v>
      </c>
      <c r="C2794" s="4" t="s">
        <v>13</v>
      </c>
      <c r="D2794" s="4" t="s">
        <v>10</v>
      </c>
      <c r="E2794" s="4" t="s">
        <v>10</v>
      </c>
      <c r="F2794" s="4" t="s">
        <v>10</v>
      </c>
      <c r="G2794" s="4" t="s">
        <v>9</v>
      </c>
    </row>
    <row r="2795" spans="1:6">
      <c r="A2795" t="n">
        <v>19983</v>
      </c>
      <c r="B2795" s="74" t="n">
        <v>95</v>
      </c>
      <c r="C2795" s="7" t="n">
        <v>6</v>
      </c>
      <c r="D2795" s="7" t="n">
        <v>0</v>
      </c>
      <c r="E2795" s="7" t="n">
        <v>3</v>
      </c>
      <c r="F2795" s="7" t="n">
        <v>500</v>
      </c>
      <c r="G2795" s="7" t="n">
        <v>1</v>
      </c>
    </row>
    <row r="2796" spans="1:6">
      <c r="A2796" t="s">
        <v>4</v>
      </c>
      <c r="B2796" s="4" t="s">
        <v>5</v>
      </c>
      <c r="C2796" s="4" t="s">
        <v>24</v>
      </c>
    </row>
    <row r="2797" spans="1:6">
      <c r="A2797" t="n">
        <v>19995</v>
      </c>
      <c r="B2797" s="17" t="n">
        <v>3</v>
      </c>
      <c r="C2797" s="12" t="n">
        <f t="normal" ca="1">A2803</f>
        <v>0</v>
      </c>
    </row>
    <row r="2798" spans="1:6">
      <c r="A2798" t="s">
        <v>4</v>
      </c>
      <c r="B2798" s="4" t="s">
        <v>5</v>
      </c>
      <c r="C2798" s="4" t="s">
        <v>13</v>
      </c>
      <c r="D2798" s="4" t="s">
        <v>10</v>
      </c>
      <c r="E2798" s="4" t="s">
        <v>13</v>
      </c>
      <c r="F2798" s="4" t="s">
        <v>24</v>
      </c>
    </row>
    <row r="2799" spans="1:6">
      <c r="A2799" t="n">
        <v>20000</v>
      </c>
      <c r="B2799" s="11" t="n">
        <v>5</v>
      </c>
      <c r="C2799" s="7" t="n">
        <v>30</v>
      </c>
      <c r="D2799" s="7" t="n">
        <v>6659</v>
      </c>
      <c r="E2799" s="7" t="n">
        <v>1</v>
      </c>
      <c r="F2799" s="12" t="n">
        <f t="normal" ca="1">A2803</f>
        <v>0</v>
      </c>
    </row>
    <row r="2800" spans="1:6">
      <c r="A2800" t="s">
        <v>4</v>
      </c>
      <c r="B2800" s="4" t="s">
        <v>5</v>
      </c>
      <c r="C2800" s="4" t="s">
        <v>13</v>
      </c>
      <c r="D2800" s="4" t="s">
        <v>10</v>
      </c>
      <c r="E2800" s="4" t="s">
        <v>10</v>
      </c>
      <c r="F2800" s="4" t="s">
        <v>10</v>
      </c>
      <c r="G2800" s="4" t="s">
        <v>9</v>
      </c>
    </row>
    <row r="2801" spans="1:7">
      <c r="A2801" t="n">
        <v>20009</v>
      </c>
      <c r="B2801" s="74" t="n">
        <v>95</v>
      </c>
      <c r="C2801" s="7" t="n">
        <v>6</v>
      </c>
      <c r="D2801" s="7" t="n">
        <v>0</v>
      </c>
      <c r="E2801" s="7" t="n">
        <v>3</v>
      </c>
      <c r="F2801" s="7" t="n">
        <v>250</v>
      </c>
      <c r="G2801" s="7" t="n">
        <v>1</v>
      </c>
    </row>
    <row r="2802" spans="1:7">
      <c r="A2802" t="s">
        <v>4</v>
      </c>
      <c r="B2802" s="4" t="s">
        <v>5</v>
      </c>
      <c r="C2802" s="4" t="s">
        <v>13</v>
      </c>
      <c r="D2802" s="4" t="s">
        <v>10</v>
      </c>
      <c r="E2802" s="4" t="s">
        <v>13</v>
      </c>
      <c r="F2802" s="4" t="s">
        <v>24</v>
      </c>
    </row>
    <row r="2803" spans="1:7">
      <c r="A2803" t="n">
        <v>20021</v>
      </c>
      <c r="B2803" s="11" t="n">
        <v>5</v>
      </c>
      <c r="C2803" s="7" t="n">
        <v>30</v>
      </c>
      <c r="D2803" s="7" t="n">
        <v>4162</v>
      </c>
      <c r="E2803" s="7" t="n">
        <v>1</v>
      </c>
      <c r="F2803" s="12" t="n">
        <f t="normal" ca="1">A2809</f>
        <v>0</v>
      </c>
    </row>
    <row r="2804" spans="1:7">
      <c r="A2804" t="s">
        <v>4</v>
      </c>
      <c r="B2804" s="4" t="s">
        <v>5</v>
      </c>
      <c r="C2804" s="4" t="s">
        <v>13</v>
      </c>
      <c r="D2804" s="4" t="s">
        <v>10</v>
      </c>
      <c r="E2804" s="4" t="s">
        <v>10</v>
      </c>
      <c r="F2804" s="4" t="s">
        <v>10</v>
      </c>
      <c r="G2804" s="4" t="s">
        <v>9</v>
      </c>
    </row>
    <row r="2805" spans="1:7">
      <c r="A2805" t="n">
        <v>20030</v>
      </c>
      <c r="B2805" s="74" t="n">
        <v>95</v>
      </c>
      <c r="C2805" s="7" t="n">
        <v>6</v>
      </c>
      <c r="D2805" s="7" t="n">
        <v>0</v>
      </c>
      <c r="E2805" s="7" t="n">
        <v>5</v>
      </c>
      <c r="F2805" s="7" t="n">
        <v>500</v>
      </c>
      <c r="G2805" s="7" t="n">
        <v>1</v>
      </c>
    </row>
    <row r="2806" spans="1:7">
      <c r="A2806" t="s">
        <v>4</v>
      </c>
      <c r="B2806" s="4" t="s">
        <v>5</v>
      </c>
      <c r="C2806" s="4" t="s">
        <v>24</v>
      </c>
    </row>
    <row r="2807" spans="1:7">
      <c r="A2807" t="n">
        <v>20042</v>
      </c>
      <c r="B2807" s="17" t="n">
        <v>3</v>
      </c>
      <c r="C2807" s="12" t="n">
        <f t="normal" ca="1">A2813</f>
        <v>0</v>
      </c>
    </row>
    <row r="2808" spans="1:7">
      <c r="A2808" t="s">
        <v>4</v>
      </c>
      <c r="B2808" s="4" t="s">
        <v>5</v>
      </c>
      <c r="C2808" s="4" t="s">
        <v>13</v>
      </c>
      <c r="D2808" s="4" t="s">
        <v>10</v>
      </c>
      <c r="E2808" s="4" t="s">
        <v>13</v>
      </c>
      <c r="F2808" s="4" t="s">
        <v>24</v>
      </c>
    </row>
    <row r="2809" spans="1:7">
      <c r="A2809" t="n">
        <v>20047</v>
      </c>
      <c r="B2809" s="11" t="n">
        <v>5</v>
      </c>
      <c r="C2809" s="7" t="n">
        <v>30</v>
      </c>
      <c r="D2809" s="7" t="n">
        <v>6661</v>
      </c>
      <c r="E2809" s="7" t="n">
        <v>1</v>
      </c>
      <c r="F2809" s="12" t="n">
        <f t="normal" ca="1">A2813</f>
        <v>0</v>
      </c>
    </row>
    <row r="2810" spans="1:7">
      <c r="A2810" t="s">
        <v>4</v>
      </c>
      <c r="B2810" s="4" t="s">
        <v>5</v>
      </c>
      <c r="C2810" s="4" t="s">
        <v>13</v>
      </c>
      <c r="D2810" s="4" t="s">
        <v>10</v>
      </c>
      <c r="E2810" s="4" t="s">
        <v>10</v>
      </c>
      <c r="F2810" s="4" t="s">
        <v>10</v>
      </c>
      <c r="G2810" s="4" t="s">
        <v>9</v>
      </c>
    </row>
    <row r="2811" spans="1:7">
      <c r="A2811" t="n">
        <v>20056</v>
      </c>
      <c r="B2811" s="74" t="n">
        <v>95</v>
      </c>
      <c r="C2811" s="7" t="n">
        <v>6</v>
      </c>
      <c r="D2811" s="7" t="n">
        <v>0</v>
      </c>
      <c r="E2811" s="7" t="n">
        <v>5</v>
      </c>
      <c r="F2811" s="7" t="n">
        <v>250</v>
      </c>
      <c r="G2811" s="7" t="n">
        <v>1</v>
      </c>
    </row>
    <row r="2812" spans="1:7">
      <c r="A2812" t="s">
        <v>4</v>
      </c>
      <c r="B2812" s="4" t="s">
        <v>5</v>
      </c>
      <c r="C2812" s="4" t="s">
        <v>13</v>
      </c>
      <c r="D2812" s="4" t="s">
        <v>10</v>
      </c>
      <c r="E2812" s="4" t="s">
        <v>9</v>
      </c>
    </row>
    <row r="2813" spans="1:7">
      <c r="A2813" t="n">
        <v>20068</v>
      </c>
      <c r="B2813" s="73" t="n">
        <v>167</v>
      </c>
      <c r="C2813" s="7" t="n">
        <v>1</v>
      </c>
      <c r="D2813" s="7" t="n">
        <v>0</v>
      </c>
      <c r="E2813" s="7" t="n">
        <v>2</v>
      </c>
    </row>
    <row r="2814" spans="1:7">
      <c r="A2814" t="s">
        <v>4</v>
      </c>
      <c r="B2814" s="4" t="s">
        <v>5</v>
      </c>
      <c r="C2814" s="4" t="s">
        <v>13</v>
      </c>
      <c r="D2814" s="4" t="s">
        <v>10</v>
      </c>
      <c r="E2814" s="4" t="s">
        <v>9</v>
      </c>
    </row>
    <row r="2815" spans="1:7">
      <c r="A2815" t="n">
        <v>20076</v>
      </c>
      <c r="B2815" s="73" t="n">
        <v>167</v>
      </c>
      <c r="C2815" s="7" t="n">
        <v>1</v>
      </c>
      <c r="D2815" s="7" t="n">
        <v>1</v>
      </c>
      <c r="E2815" s="7" t="n">
        <v>2</v>
      </c>
    </row>
    <row r="2816" spans="1:7">
      <c r="A2816" t="s">
        <v>4</v>
      </c>
      <c r="B2816" s="4" t="s">
        <v>5</v>
      </c>
      <c r="C2816" s="4" t="s">
        <v>13</v>
      </c>
      <c r="D2816" s="4" t="s">
        <v>10</v>
      </c>
      <c r="E2816" s="4" t="s">
        <v>9</v>
      </c>
    </row>
    <row r="2817" spans="1:7">
      <c r="A2817" t="n">
        <v>20084</v>
      </c>
      <c r="B2817" s="73" t="n">
        <v>167</v>
      </c>
      <c r="C2817" s="7" t="n">
        <v>1</v>
      </c>
      <c r="D2817" s="7" t="n">
        <v>2</v>
      </c>
      <c r="E2817" s="7" t="n">
        <v>2</v>
      </c>
    </row>
    <row r="2818" spans="1:7">
      <c r="A2818" t="s">
        <v>4</v>
      </c>
      <c r="B2818" s="4" t="s">
        <v>5</v>
      </c>
      <c r="C2818" s="4" t="s">
        <v>13</v>
      </c>
      <c r="D2818" s="4" t="s">
        <v>10</v>
      </c>
      <c r="E2818" s="4" t="s">
        <v>9</v>
      </c>
    </row>
    <row r="2819" spans="1:7">
      <c r="A2819" t="n">
        <v>20092</v>
      </c>
      <c r="B2819" s="73" t="n">
        <v>167</v>
      </c>
      <c r="C2819" s="7" t="n">
        <v>1</v>
      </c>
      <c r="D2819" s="7" t="n">
        <v>3</v>
      </c>
      <c r="E2819" s="7" t="n">
        <v>2</v>
      </c>
    </row>
    <row r="2820" spans="1:7">
      <c r="A2820" t="s">
        <v>4</v>
      </c>
      <c r="B2820" s="4" t="s">
        <v>5</v>
      </c>
      <c r="C2820" s="4" t="s">
        <v>13</v>
      </c>
      <c r="D2820" s="4" t="s">
        <v>10</v>
      </c>
      <c r="E2820" s="4" t="s">
        <v>9</v>
      </c>
    </row>
    <row r="2821" spans="1:7">
      <c r="A2821" t="n">
        <v>20100</v>
      </c>
      <c r="B2821" s="73" t="n">
        <v>167</v>
      </c>
      <c r="C2821" s="7" t="n">
        <v>1</v>
      </c>
      <c r="D2821" s="7" t="n">
        <v>4</v>
      </c>
      <c r="E2821" s="7" t="n">
        <v>2</v>
      </c>
    </row>
    <row r="2822" spans="1:7">
      <c r="A2822" t="s">
        <v>4</v>
      </c>
      <c r="B2822" s="4" t="s">
        <v>5</v>
      </c>
      <c r="C2822" s="4" t="s">
        <v>13</v>
      </c>
      <c r="D2822" s="4" t="s">
        <v>10</v>
      </c>
      <c r="E2822" s="4" t="s">
        <v>9</v>
      </c>
    </row>
    <row r="2823" spans="1:7">
      <c r="A2823" t="n">
        <v>20108</v>
      </c>
      <c r="B2823" s="73" t="n">
        <v>167</v>
      </c>
      <c r="C2823" s="7" t="n">
        <v>1</v>
      </c>
      <c r="D2823" s="7" t="n">
        <v>5</v>
      </c>
      <c r="E2823" s="7" t="n">
        <v>2</v>
      </c>
    </row>
    <row r="2824" spans="1:7">
      <c r="A2824" t="s">
        <v>4</v>
      </c>
      <c r="B2824" s="4" t="s">
        <v>5</v>
      </c>
      <c r="C2824" s="4" t="s">
        <v>13</v>
      </c>
      <c r="D2824" s="4" t="s">
        <v>10</v>
      </c>
      <c r="E2824" s="4" t="s">
        <v>9</v>
      </c>
    </row>
    <row r="2825" spans="1:7">
      <c r="A2825" t="n">
        <v>20116</v>
      </c>
      <c r="B2825" s="73" t="n">
        <v>167</v>
      </c>
      <c r="C2825" s="7" t="n">
        <v>1</v>
      </c>
      <c r="D2825" s="7" t="n">
        <v>7</v>
      </c>
      <c r="E2825" s="7" t="n">
        <v>2</v>
      </c>
    </row>
    <row r="2826" spans="1:7">
      <c r="A2826" t="s">
        <v>4</v>
      </c>
      <c r="B2826" s="4" t="s">
        <v>5</v>
      </c>
      <c r="C2826" s="4" t="s">
        <v>13</v>
      </c>
      <c r="D2826" s="4" t="s">
        <v>10</v>
      </c>
      <c r="E2826" s="4" t="s">
        <v>9</v>
      </c>
    </row>
    <row r="2827" spans="1:7">
      <c r="A2827" t="n">
        <v>20124</v>
      </c>
      <c r="B2827" s="73" t="n">
        <v>167</v>
      </c>
      <c r="C2827" s="7" t="n">
        <v>1</v>
      </c>
      <c r="D2827" s="7" t="n">
        <v>8</v>
      </c>
      <c r="E2827" s="7" t="n">
        <v>2</v>
      </c>
    </row>
    <row r="2828" spans="1:7">
      <c r="A2828" t="s">
        <v>4</v>
      </c>
      <c r="B2828" s="4" t="s">
        <v>5</v>
      </c>
      <c r="C2828" s="4" t="s">
        <v>13</v>
      </c>
      <c r="D2828" s="4" t="s">
        <v>10</v>
      </c>
      <c r="E2828" s="4" t="s">
        <v>9</v>
      </c>
    </row>
    <row r="2829" spans="1:7">
      <c r="A2829" t="n">
        <v>20132</v>
      </c>
      <c r="B2829" s="73" t="n">
        <v>167</v>
      </c>
      <c r="C2829" s="7" t="n">
        <v>1</v>
      </c>
      <c r="D2829" s="7" t="n">
        <v>9</v>
      </c>
      <c r="E2829" s="7" t="n">
        <v>2</v>
      </c>
    </row>
    <row r="2830" spans="1:7">
      <c r="A2830" t="s">
        <v>4</v>
      </c>
      <c r="B2830" s="4" t="s">
        <v>5</v>
      </c>
      <c r="C2830" s="4" t="s">
        <v>13</v>
      </c>
      <c r="D2830" s="4" t="s">
        <v>10</v>
      </c>
      <c r="E2830" s="4" t="s">
        <v>9</v>
      </c>
    </row>
    <row r="2831" spans="1:7">
      <c r="A2831" t="n">
        <v>20140</v>
      </c>
      <c r="B2831" s="73" t="n">
        <v>167</v>
      </c>
      <c r="C2831" s="7" t="n">
        <v>1</v>
      </c>
      <c r="D2831" s="7" t="n">
        <v>16</v>
      </c>
      <c r="E2831" s="7" t="n">
        <v>2</v>
      </c>
    </row>
    <row r="2832" spans="1:7">
      <c r="A2832" t="s">
        <v>4</v>
      </c>
      <c r="B2832" s="4" t="s">
        <v>5</v>
      </c>
      <c r="C2832" s="4" t="s">
        <v>13</v>
      </c>
      <c r="D2832" s="4" t="s">
        <v>10</v>
      </c>
      <c r="E2832" s="4" t="s">
        <v>9</v>
      </c>
    </row>
    <row r="2833" spans="1:5">
      <c r="A2833" t="n">
        <v>20148</v>
      </c>
      <c r="B2833" s="73" t="n">
        <v>167</v>
      </c>
      <c r="C2833" s="7" t="n">
        <v>1</v>
      </c>
      <c r="D2833" s="7" t="n">
        <v>15</v>
      </c>
      <c r="E2833" s="7" t="n">
        <v>2</v>
      </c>
    </row>
    <row r="2834" spans="1:5">
      <c r="A2834" t="s">
        <v>4</v>
      </c>
      <c r="B2834" s="4" t="s">
        <v>5</v>
      </c>
      <c r="C2834" s="4" t="s">
        <v>13</v>
      </c>
      <c r="D2834" s="4" t="s">
        <v>10</v>
      </c>
      <c r="E2834" s="4" t="s">
        <v>9</v>
      </c>
    </row>
    <row r="2835" spans="1:5">
      <c r="A2835" t="n">
        <v>20156</v>
      </c>
      <c r="B2835" s="73" t="n">
        <v>167</v>
      </c>
      <c r="C2835" s="7" t="n">
        <v>1</v>
      </c>
      <c r="D2835" s="7" t="n">
        <v>14</v>
      </c>
      <c r="E2835" s="7" t="n">
        <v>2</v>
      </c>
    </row>
    <row r="2836" spans="1:5">
      <c r="A2836" t="s">
        <v>4</v>
      </c>
      <c r="B2836" s="4" t="s">
        <v>5</v>
      </c>
      <c r="C2836" s="4" t="s">
        <v>13</v>
      </c>
      <c r="D2836" s="4" t="s">
        <v>10</v>
      </c>
      <c r="E2836" s="4" t="s">
        <v>9</v>
      </c>
    </row>
    <row r="2837" spans="1:5">
      <c r="A2837" t="n">
        <v>20164</v>
      </c>
      <c r="B2837" s="73" t="n">
        <v>167</v>
      </c>
      <c r="C2837" s="7" t="n">
        <v>0</v>
      </c>
      <c r="D2837" s="7" t="n">
        <v>0</v>
      </c>
      <c r="E2837" s="7" t="n">
        <v>2</v>
      </c>
    </row>
    <row r="2838" spans="1:5">
      <c r="A2838" t="s">
        <v>4</v>
      </c>
      <c r="B2838" s="4" t="s">
        <v>5</v>
      </c>
      <c r="C2838" s="4" t="s">
        <v>13</v>
      </c>
      <c r="D2838" s="4" t="s">
        <v>10</v>
      </c>
      <c r="E2838" s="4" t="s">
        <v>9</v>
      </c>
    </row>
    <row r="2839" spans="1:5">
      <c r="A2839" t="n">
        <v>20172</v>
      </c>
      <c r="B2839" s="73" t="n">
        <v>167</v>
      </c>
      <c r="C2839" s="7" t="n">
        <v>0</v>
      </c>
      <c r="D2839" s="7" t="n">
        <v>1</v>
      </c>
      <c r="E2839" s="7" t="n">
        <v>2</v>
      </c>
    </row>
    <row r="2840" spans="1:5">
      <c r="A2840" t="s">
        <v>4</v>
      </c>
      <c r="B2840" s="4" t="s">
        <v>5</v>
      </c>
      <c r="C2840" s="4" t="s">
        <v>13</v>
      </c>
      <c r="D2840" s="4" t="s">
        <v>10</v>
      </c>
      <c r="E2840" s="4" t="s">
        <v>9</v>
      </c>
    </row>
    <row r="2841" spans="1:5">
      <c r="A2841" t="n">
        <v>20180</v>
      </c>
      <c r="B2841" s="73" t="n">
        <v>167</v>
      </c>
      <c r="C2841" s="7" t="n">
        <v>0</v>
      </c>
      <c r="D2841" s="7" t="n">
        <v>2</v>
      </c>
      <c r="E2841" s="7" t="n">
        <v>2</v>
      </c>
    </row>
    <row r="2842" spans="1:5">
      <c r="A2842" t="s">
        <v>4</v>
      </c>
      <c r="B2842" s="4" t="s">
        <v>5</v>
      </c>
      <c r="C2842" s="4" t="s">
        <v>13</v>
      </c>
      <c r="D2842" s="4" t="s">
        <v>10</v>
      </c>
      <c r="E2842" s="4" t="s">
        <v>9</v>
      </c>
    </row>
    <row r="2843" spans="1:5">
      <c r="A2843" t="n">
        <v>20188</v>
      </c>
      <c r="B2843" s="73" t="n">
        <v>167</v>
      </c>
      <c r="C2843" s="7" t="n">
        <v>0</v>
      </c>
      <c r="D2843" s="7" t="n">
        <v>3</v>
      </c>
      <c r="E2843" s="7" t="n">
        <v>2</v>
      </c>
    </row>
    <row r="2844" spans="1:5">
      <c r="A2844" t="s">
        <v>4</v>
      </c>
      <c r="B2844" s="4" t="s">
        <v>5</v>
      </c>
      <c r="C2844" s="4" t="s">
        <v>13</v>
      </c>
      <c r="D2844" s="4" t="s">
        <v>10</v>
      </c>
      <c r="E2844" s="4" t="s">
        <v>9</v>
      </c>
    </row>
    <row r="2845" spans="1:5">
      <c r="A2845" t="n">
        <v>20196</v>
      </c>
      <c r="B2845" s="73" t="n">
        <v>167</v>
      </c>
      <c r="C2845" s="7" t="n">
        <v>0</v>
      </c>
      <c r="D2845" s="7" t="n">
        <v>4</v>
      </c>
      <c r="E2845" s="7" t="n">
        <v>2</v>
      </c>
    </row>
    <row r="2846" spans="1:5">
      <c r="A2846" t="s">
        <v>4</v>
      </c>
      <c r="B2846" s="4" t="s">
        <v>5</v>
      </c>
      <c r="C2846" s="4" t="s">
        <v>13</v>
      </c>
      <c r="D2846" s="4" t="s">
        <v>10</v>
      </c>
      <c r="E2846" s="4" t="s">
        <v>9</v>
      </c>
    </row>
    <row r="2847" spans="1:5">
      <c r="A2847" t="n">
        <v>20204</v>
      </c>
      <c r="B2847" s="73" t="n">
        <v>167</v>
      </c>
      <c r="C2847" s="7" t="n">
        <v>0</v>
      </c>
      <c r="D2847" s="7" t="n">
        <v>5</v>
      </c>
      <c r="E2847" s="7" t="n">
        <v>2</v>
      </c>
    </row>
    <row r="2848" spans="1:5">
      <c r="A2848" t="s">
        <v>4</v>
      </c>
      <c r="B2848" s="4" t="s">
        <v>5</v>
      </c>
      <c r="C2848" s="4" t="s">
        <v>13</v>
      </c>
      <c r="D2848" s="4" t="s">
        <v>10</v>
      </c>
      <c r="E2848" s="4" t="s">
        <v>9</v>
      </c>
    </row>
    <row r="2849" spans="1:5">
      <c r="A2849" t="n">
        <v>20212</v>
      </c>
      <c r="B2849" s="73" t="n">
        <v>167</v>
      </c>
      <c r="C2849" s="7" t="n">
        <v>0</v>
      </c>
      <c r="D2849" s="7" t="n">
        <v>7</v>
      </c>
      <c r="E2849" s="7" t="n">
        <v>2</v>
      </c>
    </row>
    <row r="2850" spans="1:5">
      <c r="A2850" t="s">
        <v>4</v>
      </c>
      <c r="B2850" s="4" t="s">
        <v>5</v>
      </c>
      <c r="C2850" s="4" t="s">
        <v>13</v>
      </c>
      <c r="D2850" s="4" t="s">
        <v>10</v>
      </c>
      <c r="E2850" s="4" t="s">
        <v>9</v>
      </c>
    </row>
    <row r="2851" spans="1:5">
      <c r="A2851" t="n">
        <v>20220</v>
      </c>
      <c r="B2851" s="73" t="n">
        <v>167</v>
      </c>
      <c r="C2851" s="7" t="n">
        <v>0</v>
      </c>
      <c r="D2851" s="7" t="n">
        <v>8</v>
      </c>
      <c r="E2851" s="7" t="n">
        <v>2</v>
      </c>
    </row>
    <row r="2852" spans="1:5">
      <c r="A2852" t="s">
        <v>4</v>
      </c>
      <c r="B2852" s="4" t="s">
        <v>5</v>
      </c>
      <c r="C2852" s="4" t="s">
        <v>13</v>
      </c>
      <c r="D2852" s="4" t="s">
        <v>10</v>
      </c>
      <c r="E2852" s="4" t="s">
        <v>9</v>
      </c>
    </row>
    <row r="2853" spans="1:5">
      <c r="A2853" t="n">
        <v>20228</v>
      </c>
      <c r="B2853" s="73" t="n">
        <v>167</v>
      </c>
      <c r="C2853" s="7" t="n">
        <v>0</v>
      </c>
      <c r="D2853" s="7" t="n">
        <v>9</v>
      </c>
      <c r="E2853" s="7" t="n">
        <v>2</v>
      </c>
    </row>
    <row r="2854" spans="1:5">
      <c r="A2854" t="s">
        <v>4</v>
      </c>
      <c r="B2854" s="4" t="s">
        <v>5</v>
      </c>
      <c r="C2854" s="4" t="s">
        <v>13</v>
      </c>
      <c r="D2854" s="4" t="s">
        <v>10</v>
      </c>
      <c r="E2854" s="4" t="s">
        <v>9</v>
      </c>
    </row>
    <row r="2855" spans="1:5">
      <c r="A2855" t="n">
        <v>20236</v>
      </c>
      <c r="B2855" s="73" t="n">
        <v>167</v>
      </c>
      <c r="C2855" s="7" t="n">
        <v>0</v>
      </c>
      <c r="D2855" s="7" t="n">
        <v>16</v>
      </c>
      <c r="E2855" s="7" t="n">
        <v>4</v>
      </c>
    </row>
    <row r="2856" spans="1:5">
      <c r="A2856" t="s">
        <v>4</v>
      </c>
      <c r="B2856" s="4" t="s">
        <v>5</v>
      </c>
      <c r="C2856" s="4" t="s">
        <v>13</v>
      </c>
      <c r="D2856" s="4" t="s">
        <v>10</v>
      </c>
      <c r="E2856" s="4" t="s">
        <v>9</v>
      </c>
    </row>
    <row r="2857" spans="1:5">
      <c r="A2857" t="n">
        <v>20244</v>
      </c>
      <c r="B2857" s="73" t="n">
        <v>167</v>
      </c>
      <c r="C2857" s="7" t="n">
        <v>0</v>
      </c>
      <c r="D2857" s="7" t="n">
        <v>15</v>
      </c>
      <c r="E2857" s="7" t="n">
        <v>4</v>
      </c>
    </row>
    <row r="2858" spans="1:5">
      <c r="A2858" t="s">
        <v>4</v>
      </c>
      <c r="B2858" s="4" t="s">
        <v>5</v>
      </c>
      <c r="C2858" s="4" t="s">
        <v>13</v>
      </c>
      <c r="D2858" s="4" t="s">
        <v>10</v>
      </c>
      <c r="E2858" s="4" t="s">
        <v>9</v>
      </c>
    </row>
    <row r="2859" spans="1:5">
      <c r="A2859" t="n">
        <v>20252</v>
      </c>
      <c r="B2859" s="73" t="n">
        <v>167</v>
      </c>
      <c r="C2859" s="7" t="n">
        <v>0</v>
      </c>
      <c r="D2859" s="7" t="n">
        <v>14</v>
      </c>
      <c r="E2859" s="7" t="n">
        <v>4</v>
      </c>
    </row>
    <row r="2860" spans="1:5">
      <c r="A2860" t="s">
        <v>4</v>
      </c>
      <c r="B2860" s="4" t="s">
        <v>5</v>
      </c>
      <c r="C2860" s="4" t="s">
        <v>13</v>
      </c>
      <c r="D2860" s="4" t="s">
        <v>10</v>
      </c>
      <c r="E2860" s="4" t="s">
        <v>10</v>
      </c>
      <c r="F2860" s="4" t="s">
        <v>9</v>
      </c>
    </row>
    <row r="2861" spans="1:5">
      <c r="A2861" t="n">
        <v>20260</v>
      </c>
      <c r="B2861" s="74" t="n">
        <v>95</v>
      </c>
      <c r="C2861" s="7" t="n">
        <v>14</v>
      </c>
      <c r="D2861" s="7" t="n">
        <v>0</v>
      </c>
      <c r="E2861" s="7" t="n">
        <v>3</v>
      </c>
      <c r="F2861" s="7" t="n">
        <v>1</v>
      </c>
    </row>
    <row r="2862" spans="1:5">
      <c r="A2862" t="s">
        <v>4</v>
      </c>
      <c r="B2862" s="4" t="s">
        <v>5</v>
      </c>
      <c r="C2862" s="4" t="s">
        <v>13</v>
      </c>
      <c r="D2862" s="4" t="s">
        <v>10</v>
      </c>
      <c r="E2862" s="4" t="s">
        <v>10</v>
      </c>
      <c r="F2862" s="4" t="s">
        <v>9</v>
      </c>
    </row>
    <row r="2863" spans="1:5">
      <c r="A2863" t="n">
        <v>20270</v>
      </c>
      <c r="B2863" s="74" t="n">
        <v>95</v>
      </c>
      <c r="C2863" s="7" t="n">
        <v>14</v>
      </c>
      <c r="D2863" s="7" t="n">
        <v>0</v>
      </c>
      <c r="E2863" s="7" t="n">
        <v>5</v>
      </c>
      <c r="F2863" s="7" t="n">
        <v>1</v>
      </c>
    </row>
    <row r="2864" spans="1:5">
      <c r="A2864" t="s">
        <v>4</v>
      </c>
      <c r="B2864" s="4" t="s">
        <v>5</v>
      </c>
      <c r="C2864" s="4" t="s">
        <v>13</v>
      </c>
      <c r="D2864" s="4" t="s">
        <v>10</v>
      </c>
    </row>
    <row r="2865" spans="1:6">
      <c r="A2865" t="n">
        <v>20280</v>
      </c>
      <c r="B2865" s="74" t="n">
        <v>95</v>
      </c>
      <c r="C2865" s="7" t="n">
        <v>1</v>
      </c>
      <c r="D2865" s="7" t="n">
        <v>65528</v>
      </c>
    </row>
    <row r="2866" spans="1:6">
      <c r="A2866" t="s">
        <v>4</v>
      </c>
      <c r="B2866" s="4" t="s">
        <v>5</v>
      </c>
      <c r="C2866" s="4" t="s">
        <v>13</v>
      </c>
      <c r="D2866" s="4" t="s">
        <v>10</v>
      </c>
      <c r="E2866" s="4" t="s">
        <v>10</v>
      </c>
      <c r="F2866" s="4" t="s">
        <v>13</v>
      </c>
      <c r="G2866" s="4" t="s">
        <v>9</v>
      </c>
    </row>
    <row r="2867" spans="1:6">
      <c r="A2867" t="n">
        <v>20284</v>
      </c>
      <c r="B2867" s="74" t="n">
        <v>95</v>
      </c>
      <c r="C2867" s="7" t="n">
        <v>0</v>
      </c>
      <c r="D2867" s="7" t="n">
        <v>61440</v>
      </c>
      <c r="E2867" s="7" t="n">
        <v>61441</v>
      </c>
      <c r="F2867" s="7" t="n">
        <v>255</v>
      </c>
      <c r="G2867" s="7" t="n">
        <v>0</v>
      </c>
    </row>
    <row r="2868" spans="1:6">
      <c r="A2868" t="s">
        <v>4</v>
      </c>
      <c r="B2868" s="4" t="s">
        <v>5</v>
      </c>
      <c r="C2868" s="4" t="s">
        <v>13</v>
      </c>
      <c r="D2868" s="4" t="s">
        <v>10</v>
      </c>
      <c r="E2868" s="4" t="s">
        <v>10</v>
      </c>
      <c r="F2868" s="4" t="s">
        <v>13</v>
      </c>
      <c r="G2868" s="4" t="s">
        <v>9</v>
      </c>
    </row>
    <row r="2869" spans="1:6">
      <c r="A2869" t="n">
        <v>20295</v>
      </c>
      <c r="B2869" s="74" t="n">
        <v>95</v>
      </c>
      <c r="C2869" s="7" t="n">
        <v>0</v>
      </c>
      <c r="D2869" s="7" t="n">
        <v>61442</v>
      </c>
      <c r="E2869" s="7" t="n">
        <v>61443</v>
      </c>
      <c r="F2869" s="7" t="n">
        <v>255</v>
      </c>
      <c r="G2869" s="7" t="n">
        <v>0</v>
      </c>
    </row>
    <row r="2870" spans="1:6">
      <c r="A2870" t="s">
        <v>4</v>
      </c>
      <c r="B2870" s="4" t="s">
        <v>5</v>
      </c>
      <c r="C2870" s="4" t="s">
        <v>10</v>
      </c>
    </row>
    <row r="2871" spans="1:6">
      <c r="A2871" t="n">
        <v>20306</v>
      </c>
      <c r="B2871" s="21" t="n">
        <v>12</v>
      </c>
      <c r="C2871" s="7" t="n">
        <v>6465</v>
      </c>
    </row>
    <row r="2872" spans="1:6">
      <c r="A2872" t="s">
        <v>4</v>
      </c>
      <c r="B2872" s="4" t="s">
        <v>5</v>
      </c>
      <c r="C2872" s="4" t="s">
        <v>13</v>
      </c>
      <c r="D2872" s="4" t="s">
        <v>9</v>
      </c>
      <c r="E2872" s="4" t="s">
        <v>13</v>
      </c>
      <c r="F2872" s="4" t="s">
        <v>13</v>
      </c>
      <c r="G2872" s="4" t="s">
        <v>9</v>
      </c>
      <c r="H2872" s="4" t="s">
        <v>13</v>
      </c>
      <c r="I2872" s="4" t="s">
        <v>9</v>
      </c>
      <c r="J2872" s="4" t="s">
        <v>13</v>
      </c>
    </row>
    <row r="2873" spans="1:6">
      <c r="A2873" t="n">
        <v>20309</v>
      </c>
      <c r="B2873" s="27" t="n">
        <v>33</v>
      </c>
      <c r="C2873" s="7" t="n">
        <v>0</v>
      </c>
      <c r="D2873" s="7" t="n">
        <v>2</v>
      </c>
      <c r="E2873" s="7" t="n">
        <v>0</v>
      </c>
      <c r="F2873" s="7" t="n">
        <v>0</v>
      </c>
      <c r="G2873" s="7" t="n">
        <v>-1</v>
      </c>
      <c r="H2873" s="7" t="n">
        <v>0</v>
      </c>
      <c r="I2873" s="7" t="n">
        <v>-1</v>
      </c>
      <c r="J2873" s="7" t="n">
        <v>0</v>
      </c>
    </row>
    <row r="2874" spans="1:6">
      <c r="A2874" t="s">
        <v>4</v>
      </c>
      <c r="B2874" s="4" t="s">
        <v>5</v>
      </c>
    </row>
    <row r="2875" spans="1:6">
      <c r="A2875" t="n">
        <v>20327</v>
      </c>
      <c r="B2875" s="5" t="n">
        <v>1</v>
      </c>
    </row>
    <row r="2876" spans="1:6" s="3" customFormat="1" customHeight="0">
      <c r="A2876" s="3" t="s">
        <v>2</v>
      </c>
      <c r="B2876" s="3" t="s">
        <v>201</v>
      </c>
    </row>
    <row r="2877" spans="1:6">
      <c r="A2877" t="s">
        <v>4</v>
      </c>
      <c r="B2877" s="4" t="s">
        <v>5</v>
      </c>
      <c r="C2877" s="4" t="s">
        <v>10</v>
      </c>
      <c r="D2877" s="4" t="s">
        <v>13</v>
      </c>
      <c r="E2877" s="4" t="s">
        <v>6</v>
      </c>
      <c r="F2877" s="4" t="s">
        <v>23</v>
      </c>
      <c r="G2877" s="4" t="s">
        <v>23</v>
      </c>
      <c r="H2877" s="4" t="s">
        <v>23</v>
      </c>
    </row>
    <row r="2878" spans="1:6">
      <c r="A2878" t="n">
        <v>20328</v>
      </c>
      <c r="B2878" s="52" t="n">
        <v>48</v>
      </c>
      <c r="C2878" s="7" t="n">
        <v>65534</v>
      </c>
      <c r="D2878" s="7" t="n">
        <v>0</v>
      </c>
      <c r="E2878" s="7" t="s">
        <v>202</v>
      </c>
      <c r="F2878" s="7" t="n">
        <v>-1</v>
      </c>
      <c r="G2878" s="7" t="n">
        <v>1</v>
      </c>
      <c r="H2878" s="7" t="n">
        <v>0</v>
      </c>
    </row>
    <row r="2879" spans="1:6">
      <c r="A2879" t="s">
        <v>4</v>
      </c>
      <c r="B2879" s="4" t="s">
        <v>5</v>
      </c>
      <c r="C2879" s="4" t="s">
        <v>10</v>
      </c>
    </row>
    <row r="2880" spans="1:6">
      <c r="A2880" t="n">
        <v>20356</v>
      </c>
      <c r="B2880" s="25" t="n">
        <v>16</v>
      </c>
      <c r="C2880" s="7" t="n">
        <v>1700</v>
      </c>
    </row>
    <row r="2881" spans="1:10">
      <c r="A2881" t="s">
        <v>4</v>
      </c>
      <c r="B2881" s="4" t="s">
        <v>5</v>
      </c>
      <c r="C2881" s="4" t="s">
        <v>13</v>
      </c>
      <c r="D2881" s="4" t="s">
        <v>10</v>
      </c>
      <c r="E2881" s="4" t="s">
        <v>10</v>
      </c>
      <c r="F2881" s="4" t="s">
        <v>10</v>
      </c>
      <c r="G2881" s="4" t="s">
        <v>10</v>
      </c>
      <c r="H2881" s="4" t="s">
        <v>10</v>
      </c>
      <c r="I2881" s="4" t="s">
        <v>6</v>
      </c>
      <c r="J2881" s="4" t="s">
        <v>23</v>
      </c>
      <c r="K2881" s="4" t="s">
        <v>23</v>
      </c>
      <c r="L2881" s="4" t="s">
        <v>23</v>
      </c>
      <c r="M2881" s="4" t="s">
        <v>9</v>
      </c>
      <c r="N2881" s="4" t="s">
        <v>9</v>
      </c>
      <c r="O2881" s="4" t="s">
        <v>23</v>
      </c>
      <c r="P2881" s="4" t="s">
        <v>23</v>
      </c>
      <c r="Q2881" s="4" t="s">
        <v>23</v>
      </c>
      <c r="R2881" s="4" t="s">
        <v>23</v>
      </c>
      <c r="S2881" s="4" t="s">
        <v>13</v>
      </c>
    </row>
    <row r="2882" spans="1:10">
      <c r="A2882" t="n">
        <v>20359</v>
      </c>
      <c r="B2882" s="48" t="n">
        <v>39</v>
      </c>
      <c r="C2882" s="7" t="n">
        <v>12</v>
      </c>
      <c r="D2882" s="7" t="n">
        <v>65534</v>
      </c>
      <c r="E2882" s="7" t="n">
        <v>210</v>
      </c>
      <c r="F2882" s="7" t="n">
        <v>0</v>
      </c>
      <c r="G2882" s="7" t="n">
        <v>65534</v>
      </c>
      <c r="H2882" s="7" t="n">
        <v>259</v>
      </c>
      <c r="I2882" s="7" t="s">
        <v>19</v>
      </c>
      <c r="J2882" s="7" t="n">
        <v>-0.542999982833862</v>
      </c>
      <c r="K2882" s="7" t="n">
        <v>2.09999990463257</v>
      </c>
      <c r="L2882" s="7" t="n">
        <v>-0.0130000002682209</v>
      </c>
      <c r="M2882" s="7" t="n">
        <v>1097544499</v>
      </c>
      <c r="N2882" s="7" t="n">
        <v>0</v>
      </c>
      <c r="O2882" s="7" t="n">
        <v>-12.710000038147</v>
      </c>
      <c r="P2882" s="7" t="n">
        <v>0.75</v>
      </c>
      <c r="Q2882" s="7" t="n">
        <v>0.75</v>
      </c>
      <c r="R2882" s="7" t="n">
        <v>0.75</v>
      </c>
      <c r="S2882" s="7" t="n">
        <v>101</v>
      </c>
    </row>
    <row r="2883" spans="1:10">
      <c r="A2883" t="s">
        <v>4</v>
      </c>
      <c r="B2883" s="4" t="s">
        <v>5</v>
      </c>
    </row>
    <row r="2884" spans="1:10">
      <c r="A2884" t="n">
        <v>20409</v>
      </c>
      <c r="B2884" s="5" t="n">
        <v>1</v>
      </c>
    </row>
    <row r="2885" spans="1:10" s="3" customFormat="1" customHeight="0">
      <c r="A2885" s="3" t="s">
        <v>2</v>
      </c>
      <c r="B2885" s="3" t="s">
        <v>203</v>
      </c>
    </row>
    <row r="2886" spans="1:10">
      <c r="A2886" t="s">
        <v>4</v>
      </c>
      <c r="B2886" s="4" t="s">
        <v>5</v>
      </c>
      <c r="C2886" s="4" t="s">
        <v>13</v>
      </c>
      <c r="D2886" s="4" t="s">
        <v>13</v>
      </c>
      <c r="E2886" s="4" t="s">
        <v>13</v>
      </c>
      <c r="F2886" s="4" t="s">
        <v>13</v>
      </c>
    </row>
    <row r="2887" spans="1:10">
      <c r="A2887" t="n">
        <v>20412</v>
      </c>
      <c r="B2887" s="38" t="n">
        <v>14</v>
      </c>
      <c r="C2887" s="7" t="n">
        <v>2</v>
      </c>
      <c r="D2887" s="7" t="n">
        <v>0</v>
      </c>
      <c r="E2887" s="7" t="n">
        <v>0</v>
      </c>
      <c r="F2887" s="7" t="n">
        <v>0</v>
      </c>
    </row>
    <row r="2888" spans="1:10">
      <c r="A2888" t="s">
        <v>4</v>
      </c>
      <c r="B2888" s="4" t="s">
        <v>5</v>
      </c>
      <c r="C2888" s="4" t="s">
        <v>13</v>
      </c>
      <c r="D2888" s="43" t="s">
        <v>70</v>
      </c>
      <c r="E2888" s="4" t="s">
        <v>5</v>
      </c>
      <c r="F2888" s="4" t="s">
        <v>13</v>
      </c>
      <c r="G2888" s="4" t="s">
        <v>10</v>
      </c>
      <c r="H2888" s="43" t="s">
        <v>71</v>
      </c>
      <c r="I2888" s="4" t="s">
        <v>13</v>
      </c>
      <c r="J2888" s="4" t="s">
        <v>9</v>
      </c>
      <c r="K2888" s="4" t="s">
        <v>13</v>
      </c>
      <c r="L2888" s="4" t="s">
        <v>13</v>
      </c>
      <c r="M2888" s="43" t="s">
        <v>70</v>
      </c>
      <c r="N2888" s="4" t="s">
        <v>5</v>
      </c>
      <c r="O2888" s="4" t="s">
        <v>13</v>
      </c>
      <c r="P2888" s="4" t="s">
        <v>10</v>
      </c>
      <c r="Q2888" s="43" t="s">
        <v>71</v>
      </c>
      <c r="R2888" s="4" t="s">
        <v>13</v>
      </c>
      <c r="S2888" s="4" t="s">
        <v>9</v>
      </c>
      <c r="T2888" s="4" t="s">
        <v>13</v>
      </c>
      <c r="U2888" s="4" t="s">
        <v>13</v>
      </c>
      <c r="V2888" s="4" t="s">
        <v>13</v>
      </c>
      <c r="W2888" s="4" t="s">
        <v>24</v>
      </c>
    </row>
    <row r="2889" spans="1:10">
      <c r="A2889" t="n">
        <v>20417</v>
      </c>
      <c r="B2889" s="11" t="n">
        <v>5</v>
      </c>
      <c r="C2889" s="7" t="n">
        <v>28</v>
      </c>
      <c r="D2889" s="43" t="s">
        <v>3</v>
      </c>
      <c r="E2889" s="9" t="n">
        <v>162</v>
      </c>
      <c r="F2889" s="7" t="n">
        <v>3</v>
      </c>
      <c r="G2889" s="7" t="n">
        <v>4208</v>
      </c>
      <c r="H2889" s="43" t="s">
        <v>3</v>
      </c>
      <c r="I2889" s="7" t="n">
        <v>0</v>
      </c>
      <c r="J2889" s="7" t="n">
        <v>1</v>
      </c>
      <c r="K2889" s="7" t="n">
        <v>2</v>
      </c>
      <c r="L2889" s="7" t="n">
        <v>28</v>
      </c>
      <c r="M2889" s="43" t="s">
        <v>3</v>
      </c>
      <c r="N2889" s="9" t="n">
        <v>162</v>
      </c>
      <c r="O2889" s="7" t="n">
        <v>3</v>
      </c>
      <c r="P2889" s="7" t="n">
        <v>4208</v>
      </c>
      <c r="Q2889" s="43" t="s">
        <v>3</v>
      </c>
      <c r="R2889" s="7" t="n">
        <v>0</v>
      </c>
      <c r="S2889" s="7" t="n">
        <v>2</v>
      </c>
      <c r="T2889" s="7" t="n">
        <v>2</v>
      </c>
      <c r="U2889" s="7" t="n">
        <v>11</v>
      </c>
      <c r="V2889" s="7" t="n">
        <v>1</v>
      </c>
      <c r="W2889" s="12" t="n">
        <f t="normal" ca="1">A2893</f>
        <v>0</v>
      </c>
    </row>
    <row r="2890" spans="1:10">
      <c r="A2890" t="s">
        <v>4</v>
      </c>
      <c r="B2890" s="4" t="s">
        <v>5</v>
      </c>
      <c r="C2890" s="4" t="s">
        <v>13</v>
      </c>
      <c r="D2890" s="4" t="s">
        <v>10</v>
      </c>
      <c r="E2890" s="4" t="s">
        <v>23</v>
      </c>
    </row>
    <row r="2891" spans="1:10">
      <c r="A2891" t="n">
        <v>20446</v>
      </c>
      <c r="B2891" s="28" t="n">
        <v>58</v>
      </c>
      <c r="C2891" s="7" t="n">
        <v>0</v>
      </c>
      <c r="D2891" s="7" t="n">
        <v>0</v>
      </c>
      <c r="E2891" s="7" t="n">
        <v>1</v>
      </c>
    </row>
    <row r="2892" spans="1:10">
      <c r="A2892" t="s">
        <v>4</v>
      </c>
      <c r="B2892" s="4" t="s">
        <v>5</v>
      </c>
      <c r="C2892" s="4" t="s">
        <v>13</v>
      </c>
      <c r="D2892" s="43" t="s">
        <v>70</v>
      </c>
      <c r="E2892" s="4" t="s">
        <v>5</v>
      </c>
      <c r="F2892" s="4" t="s">
        <v>13</v>
      </c>
      <c r="G2892" s="4" t="s">
        <v>10</v>
      </c>
      <c r="H2892" s="43" t="s">
        <v>71</v>
      </c>
      <c r="I2892" s="4" t="s">
        <v>13</v>
      </c>
      <c r="J2892" s="4" t="s">
        <v>9</v>
      </c>
      <c r="K2892" s="4" t="s">
        <v>13</v>
      </c>
      <c r="L2892" s="4" t="s">
        <v>13</v>
      </c>
      <c r="M2892" s="43" t="s">
        <v>70</v>
      </c>
      <c r="N2892" s="4" t="s">
        <v>5</v>
      </c>
      <c r="O2892" s="4" t="s">
        <v>13</v>
      </c>
      <c r="P2892" s="4" t="s">
        <v>10</v>
      </c>
      <c r="Q2892" s="43" t="s">
        <v>71</v>
      </c>
      <c r="R2892" s="4" t="s">
        <v>13</v>
      </c>
      <c r="S2892" s="4" t="s">
        <v>9</v>
      </c>
      <c r="T2892" s="4" t="s">
        <v>13</v>
      </c>
      <c r="U2892" s="4" t="s">
        <v>13</v>
      </c>
      <c r="V2892" s="4" t="s">
        <v>13</v>
      </c>
      <c r="W2892" s="4" t="s">
        <v>24</v>
      </c>
    </row>
    <row r="2893" spans="1:10">
      <c r="A2893" t="n">
        <v>20454</v>
      </c>
      <c r="B2893" s="11" t="n">
        <v>5</v>
      </c>
      <c r="C2893" s="7" t="n">
        <v>28</v>
      </c>
      <c r="D2893" s="43" t="s">
        <v>3</v>
      </c>
      <c r="E2893" s="9" t="n">
        <v>162</v>
      </c>
      <c r="F2893" s="7" t="n">
        <v>3</v>
      </c>
      <c r="G2893" s="7" t="n">
        <v>4208</v>
      </c>
      <c r="H2893" s="43" t="s">
        <v>3</v>
      </c>
      <c r="I2893" s="7" t="n">
        <v>0</v>
      </c>
      <c r="J2893" s="7" t="n">
        <v>1</v>
      </c>
      <c r="K2893" s="7" t="n">
        <v>3</v>
      </c>
      <c r="L2893" s="7" t="n">
        <v>28</v>
      </c>
      <c r="M2893" s="43" t="s">
        <v>3</v>
      </c>
      <c r="N2893" s="9" t="n">
        <v>162</v>
      </c>
      <c r="O2893" s="7" t="n">
        <v>3</v>
      </c>
      <c r="P2893" s="7" t="n">
        <v>4208</v>
      </c>
      <c r="Q2893" s="43" t="s">
        <v>3</v>
      </c>
      <c r="R2893" s="7" t="n">
        <v>0</v>
      </c>
      <c r="S2893" s="7" t="n">
        <v>2</v>
      </c>
      <c r="T2893" s="7" t="n">
        <v>3</v>
      </c>
      <c r="U2893" s="7" t="n">
        <v>9</v>
      </c>
      <c r="V2893" s="7" t="n">
        <v>1</v>
      </c>
      <c r="W2893" s="12" t="n">
        <f t="normal" ca="1">A2903</f>
        <v>0</v>
      </c>
    </row>
    <row r="2894" spans="1:10">
      <c r="A2894" t="s">
        <v>4</v>
      </c>
      <c r="B2894" s="4" t="s">
        <v>5</v>
      </c>
      <c r="C2894" s="4" t="s">
        <v>13</v>
      </c>
      <c r="D2894" s="43" t="s">
        <v>70</v>
      </c>
      <c r="E2894" s="4" t="s">
        <v>5</v>
      </c>
      <c r="F2894" s="4" t="s">
        <v>10</v>
      </c>
      <c r="G2894" s="4" t="s">
        <v>13</v>
      </c>
      <c r="H2894" s="4" t="s">
        <v>13</v>
      </c>
      <c r="I2894" s="4" t="s">
        <v>6</v>
      </c>
      <c r="J2894" s="43" t="s">
        <v>71</v>
      </c>
      <c r="K2894" s="4" t="s">
        <v>13</v>
      </c>
      <c r="L2894" s="4" t="s">
        <v>13</v>
      </c>
      <c r="M2894" s="43" t="s">
        <v>70</v>
      </c>
      <c r="N2894" s="4" t="s">
        <v>5</v>
      </c>
      <c r="O2894" s="4" t="s">
        <v>13</v>
      </c>
      <c r="P2894" s="43" t="s">
        <v>71</v>
      </c>
      <c r="Q2894" s="4" t="s">
        <v>13</v>
      </c>
      <c r="R2894" s="4" t="s">
        <v>9</v>
      </c>
      <c r="S2894" s="4" t="s">
        <v>13</v>
      </c>
      <c r="T2894" s="4" t="s">
        <v>13</v>
      </c>
      <c r="U2894" s="4" t="s">
        <v>13</v>
      </c>
      <c r="V2894" s="43" t="s">
        <v>70</v>
      </c>
      <c r="W2894" s="4" t="s">
        <v>5</v>
      </c>
      <c r="X2894" s="4" t="s">
        <v>13</v>
      </c>
      <c r="Y2894" s="43" t="s">
        <v>71</v>
      </c>
      <c r="Z2894" s="4" t="s">
        <v>13</v>
      </c>
      <c r="AA2894" s="4" t="s">
        <v>9</v>
      </c>
      <c r="AB2894" s="4" t="s">
        <v>13</v>
      </c>
      <c r="AC2894" s="4" t="s">
        <v>13</v>
      </c>
      <c r="AD2894" s="4" t="s">
        <v>13</v>
      </c>
      <c r="AE2894" s="4" t="s">
        <v>24</v>
      </c>
    </row>
    <row r="2895" spans="1:10">
      <c r="A2895" t="n">
        <v>20483</v>
      </c>
      <c r="B2895" s="11" t="n">
        <v>5</v>
      </c>
      <c r="C2895" s="7" t="n">
        <v>28</v>
      </c>
      <c r="D2895" s="43" t="s">
        <v>3</v>
      </c>
      <c r="E2895" s="44" t="n">
        <v>47</v>
      </c>
      <c r="F2895" s="7" t="n">
        <v>61456</v>
      </c>
      <c r="G2895" s="7" t="n">
        <v>2</v>
      </c>
      <c r="H2895" s="7" t="n">
        <v>0</v>
      </c>
      <c r="I2895" s="7" t="s">
        <v>72</v>
      </c>
      <c r="J2895" s="43" t="s">
        <v>3</v>
      </c>
      <c r="K2895" s="7" t="n">
        <v>8</v>
      </c>
      <c r="L2895" s="7" t="n">
        <v>28</v>
      </c>
      <c r="M2895" s="43" t="s">
        <v>3</v>
      </c>
      <c r="N2895" s="14" t="n">
        <v>74</v>
      </c>
      <c r="O2895" s="7" t="n">
        <v>65</v>
      </c>
      <c r="P2895" s="43" t="s">
        <v>3</v>
      </c>
      <c r="Q2895" s="7" t="n">
        <v>0</v>
      </c>
      <c r="R2895" s="7" t="n">
        <v>1</v>
      </c>
      <c r="S2895" s="7" t="n">
        <v>3</v>
      </c>
      <c r="T2895" s="7" t="n">
        <v>9</v>
      </c>
      <c r="U2895" s="7" t="n">
        <v>28</v>
      </c>
      <c r="V2895" s="43" t="s">
        <v>3</v>
      </c>
      <c r="W2895" s="14" t="n">
        <v>74</v>
      </c>
      <c r="X2895" s="7" t="n">
        <v>65</v>
      </c>
      <c r="Y2895" s="43" t="s">
        <v>3</v>
      </c>
      <c r="Z2895" s="7" t="n">
        <v>0</v>
      </c>
      <c r="AA2895" s="7" t="n">
        <v>2</v>
      </c>
      <c r="AB2895" s="7" t="n">
        <v>3</v>
      </c>
      <c r="AC2895" s="7" t="n">
        <v>9</v>
      </c>
      <c r="AD2895" s="7" t="n">
        <v>1</v>
      </c>
      <c r="AE2895" s="12" t="n">
        <f t="normal" ca="1">A2899</f>
        <v>0</v>
      </c>
    </row>
    <row r="2896" spans="1:10">
      <c r="A2896" t="s">
        <v>4</v>
      </c>
      <c r="B2896" s="4" t="s">
        <v>5</v>
      </c>
      <c r="C2896" s="4" t="s">
        <v>10</v>
      </c>
      <c r="D2896" s="4" t="s">
        <v>13</v>
      </c>
      <c r="E2896" s="4" t="s">
        <v>13</v>
      </c>
      <c r="F2896" s="4" t="s">
        <v>6</v>
      </c>
    </row>
    <row r="2897" spans="1:31">
      <c r="A2897" t="n">
        <v>20531</v>
      </c>
      <c r="B2897" s="44" t="n">
        <v>47</v>
      </c>
      <c r="C2897" s="7" t="n">
        <v>61456</v>
      </c>
      <c r="D2897" s="7" t="n">
        <v>0</v>
      </c>
      <c r="E2897" s="7" t="n">
        <v>0</v>
      </c>
      <c r="F2897" s="7" t="s">
        <v>73</v>
      </c>
    </row>
    <row r="2898" spans="1:31">
      <c r="A2898" t="s">
        <v>4</v>
      </c>
      <c r="B2898" s="4" t="s">
        <v>5</v>
      </c>
      <c r="C2898" s="4" t="s">
        <v>13</v>
      </c>
      <c r="D2898" s="4" t="s">
        <v>10</v>
      </c>
      <c r="E2898" s="4" t="s">
        <v>23</v>
      </c>
    </row>
    <row r="2899" spans="1:31">
      <c r="A2899" t="n">
        <v>20544</v>
      </c>
      <c r="B2899" s="28" t="n">
        <v>58</v>
      </c>
      <c r="C2899" s="7" t="n">
        <v>0</v>
      </c>
      <c r="D2899" s="7" t="n">
        <v>300</v>
      </c>
      <c r="E2899" s="7" t="n">
        <v>1</v>
      </c>
    </row>
    <row r="2900" spans="1:31">
      <c r="A2900" t="s">
        <v>4</v>
      </c>
      <c r="B2900" s="4" t="s">
        <v>5</v>
      </c>
      <c r="C2900" s="4" t="s">
        <v>13</v>
      </c>
      <c r="D2900" s="4" t="s">
        <v>10</v>
      </c>
    </row>
    <row r="2901" spans="1:31">
      <c r="A2901" t="n">
        <v>20552</v>
      </c>
      <c r="B2901" s="28" t="n">
        <v>58</v>
      </c>
      <c r="C2901" s="7" t="n">
        <v>255</v>
      </c>
      <c r="D2901" s="7" t="n">
        <v>0</v>
      </c>
    </row>
    <row r="2902" spans="1:31">
      <c r="A2902" t="s">
        <v>4</v>
      </c>
      <c r="B2902" s="4" t="s">
        <v>5</v>
      </c>
      <c r="C2902" s="4" t="s">
        <v>13</v>
      </c>
      <c r="D2902" s="4" t="s">
        <v>13</v>
      </c>
      <c r="E2902" s="4" t="s">
        <v>13</v>
      </c>
      <c r="F2902" s="4" t="s">
        <v>13</v>
      </c>
    </row>
    <row r="2903" spans="1:31">
      <c r="A2903" t="n">
        <v>20556</v>
      </c>
      <c r="B2903" s="38" t="n">
        <v>14</v>
      </c>
      <c r="C2903" s="7" t="n">
        <v>0</v>
      </c>
      <c r="D2903" s="7" t="n">
        <v>0</v>
      </c>
      <c r="E2903" s="7" t="n">
        <v>0</v>
      </c>
      <c r="F2903" s="7" t="n">
        <v>64</v>
      </c>
    </row>
    <row r="2904" spans="1:31">
      <c r="A2904" t="s">
        <v>4</v>
      </c>
      <c r="B2904" s="4" t="s">
        <v>5</v>
      </c>
      <c r="C2904" s="4" t="s">
        <v>13</v>
      </c>
      <c r="D2904" s="4" t="s">
        <v>10</v>
      </c>
    </row>
    <row r="2905" spans="1:31">
      <c r="A2905" t="n">
        <v>20561</v>
      </c>
      <c r="B2905" s="24" t="n">
        <v>22</v>
      </c>
      <c r="C2905" s="7" t="n">
        <v>0</v>
      </c>
      <c r="D2905" s="7" t="n">
        <v>4208</v>
      </c>
    </row>
    <row r="2906" spans="1:31">
      <c r="A2906" t="s">
        <v>4</v>
      </c>
      <c r="B2906" s="4" t="s">
        <v>5</v>
      </c>
      <c r="C2906" s="4" t="s">
        <v>13</v>
      </c>
      <c r="D2906" s="4" t="s">
        <v>10</v>
      </c>
    </row>
    <row r="2907" spans="1:31">
      <c r="A2907" t="n">
        <v>20565</v>
      </c>
      <c r="B2907" s="28" t="n">
        <v>58</v>
      </c>
      <c r="C2907" s="7" t="n">
        <v>5</v>
      </c>
      <c r="D2907" s="7" t="n">
        <v>300</v>
      </c>
    </row>
    <row r="2908" spans="1:31">
      <c r="A2908" t="s">
        <v>4</v>
      </c>
      <c r="B2908" s="4" t="s">
        <v>5</v>
      </c>
      <c r="C2908" s="4" t="s">
        <v>23</v>
      </c>
      <c r="D2908" s="4" t="s">
        <v>10</v>
      </c>
    </row>
    <row r="2909" spans="1:31">
      <c r="A2909" t="n">
        <v>20569</v>
      </c>
      <c r="B2909" s="37" t="n">
        <v>103</v>
      </c>
      <c r="C2909" s="7" t="n">
        <v>0</v>
      </c>
      <c r="D2909" s="7" t="n">
        <v>300</v>
      </c>
    </row>
    <row r="2910" spans="1:31">
      <c r="A2910" t="s">
        <v>4</v>
      </c>
      <c r="B2910" s="4" t="s">
        <v>5</v>
      </c>
      <c r="C2910" s="4" t="s">
        <v>13</v>
      </c>
    </row>
    <row r="2911" spans="1:31">
      <c r="A2911" t="n">
        <v>20576</v>
      </c>
      <c r="B2911" s="29" t="n">
        <v>64</v>
      </c>
      <c r="C2911" s="7" t="n">
        <v>7</v>
      </c>
    </row>
    <row r="2912" spans="1:31">
      <c r="A2912" t="s">
        <v>4</v>
      </c>
      <c r="B2912" s="4" t="s">
        <v>5</v>
      </c>
      <c r="C2912" s="4" t="s">
        <v>13</v>
      </c>
      <c r="D2912" s="4" t="s">
        <v>10</v>
      </c>
    </row>
    <row r="2913" spans="1:6">
      <c r="A2913" t="n">
        <v>20578</v>
      </c>
      <c r="B2913" s="45" t="n">
        <v>72</v>
      </c>
      <c r="C2913" s="7" t="n">
        <v>5</v>
      </c>
      <c r="D2913" s="7" t="n">
        <v>0</v>
      </c>
    </row>
    <row r="2914" spans="1:6">
      <c r="A2914" t="s">
        <v>4</v>
      </c>
      <c r="B2914" s="4" t="s">
        <v>5</v>
      </c>
      <c r="C2914" s="4" t="s">
        <v>13</v>
      </c>
      <c r="D2914" s="43" t="s">
        <v>70</v>
      </c>
      <c r="E2914" s="4" t="s">
        <v>5</v>
      </c>
      <c r="F2914" s="4" t="s">
        <v>13</v>
      </c>
      <c r="G2914" s="4" t="s">
        <v>10</v>
      </c>
      <c r="H2914" s="43" t="s">
        <v>71</v>
      </c>
      <c r="I2914" s="4" t="s">
        <v>13</v>
      </c>
      <c r="J2914" s="4" t="s">
        <v>9</v>
      </c>
      <c r="K2914" s="4" t="s">
        <v>13</v>
      </c>
      <c r="L2914" s="4" t="s">
        <v>13</v>
      </c>
      <c r="M2914" s="4" t="s">
        <v>24</v>
      </c>
    </row>
    <row r="2915" spans="1:6">
      <c r="A2915" t="n">
        <v>20582</v>
      </c>
      <c r="B2915" s="11" t="n">
        <v>5</v>
      </c>
      <c r="C2915" s="7" t="n">
        <v>28</v>
      </c>
      <c r="D2915" s="43" t="s">
        <v>3</v>
      </c>
      <c r="E2915" s="9" t="n">
        <v>162</v>
      </c>
      <c r="F2915" s="7" t="n">
        <v>4</v>
      </c>
      <c r="G2915" s="7" t="n">
        <v>4208</v>
      </c>
      <c r="H2915" s="43" t="s">
        <v>3</v>
      </c>
      <c r="I2915" s="7" t="n">
        <v>0</v>
      </c>
      <c r="J2915" s="7" t="n">
        <v>1</v>
      </c>
      <c r="K2915" s="7" t="n">
        <v>2</v>
      </c>
      <c r="L2915" s="7" t="n">
        <v>1</v>
      </c>
      <c r="M2915" s="12" t="n">
        <f t="normal" ca="1">A2921</f>
        <v>0</v>
      </c>
    </row>
    <row r="2916" spans="1:6">
      <c r="A2916" t="s">
        <v>4</v>
      </c>
      <c r="B2916" s="4" t="s">
        <v>5</v>
      </c>
      <c r="C2916" s="4" t="s">
        <v>13</v>
      </c>
      <c r="D2916" s="4" t="s">
        <v>6</v>
      </c>
    </row>
    <row r="2917" spans="1:6">
      <c r="A2917" t="n">
        <v>20599</v>
      </c>
      <c r="B2917" s="8" t="n">
        <v>2</v>
      </c>
      <c r="C2917" s="7" t="n">
        <v>10</v>
      </c>
      <c r="D2917" s="7" t="s">
        <v>74</v>
      </c>
    </row>
    <row r="2918" spans="1:6">
      <c r="A2918" t="s">
        <v>4</v>
      </c>
      <c r="B2918" s="4" t="s">
        <v>5</v>
      </c>
      <c r="C2918" s="4" t="s">
        <v>10</v>
      </c>
    </row>
    <row r="2919" spans="1:6">
      <c r="A2919" t="n">
        <v>20616</v>
      </c>
      <c r="B2919" s="25" t="n">
        <v>16</v>
      </c>
      <c r="C2919" s="7" t="n">
        <v>0</v>
      </c>
    </row>
    <row r="2920" spans="1:6">
      <c r="A2920" t="s">
        <v>4</v>
      </c>
      <c r="B2920" s="4" t="s">
        <v>5</v>
      </c>
      <c r="C2920" s="4" t="s">
        <v>10</v>
      </c>
      <c r="D2920" s="4" t="s">
        <v>6</v>
      </c>
      <c r="E2920" s="4" t="s">
        <v>6</v>
      </c>
      <c r="F2920" s="4" t="s">
        <v>6</v>
      </c>
      <c r="G2920" s="4" t="s">
        <v>13</v>
      </c>
      <c r="H2920" s="4" t="s">
        <v>9</v>
      </c>
      <c r="I2920" s="4" t="s">
        <v>23</v>
      </c>
      <c r="J2920" s="4" t="s">
        <v>23</v>
      </c>
      <c r="K2920" s="4" t="s">
        <v>23</v>
      </c>
      <c r="L2920" s="4" t="s">
        <v>23</v>
      </c>
      <c r="M2920" s="4" t="s">
        <v>23</v>
      </c>
      <c r="N2920" s="4" t="s">
        <v>23</v>
      </c>
      <c r="O2920" s="4" t="s">
        <v>23</v>
      </c>
      <c r="P2920" s="4" t="s">
        <v>6</v>
      </c>
      <c r="Q2920" s="4" t="s">
        <v>6</v>
      </c>
      <c r="R2920" s="4" t="s">
        <v>9</v>
      </c>
      <c r="S2920" s="4" t="s">
        <v>13</v>
      </c>
      <c r="T2920" s="4" t="s">
        <v>9</v>
      </c>
      <c r="U2920" s="4" t="s">
        <v>9</v>
      </c>
      <c r="V2920" s="4" t="s">
        <v>10</v>
      </c>
    </row>
    <row r="2921" spans="1:6">
      <c r="A2921" t="n">
        <v>20619</v>
      </c>
      <c r="B2921" s="18" t="n">
        <v>19</v>
      </c>
      <c r="C2921" s="7" t="n">
        <v>7032</v>
      </c>
      <c r="D2921" s="7" t="s">
        <v>90</v>
      </c>
      <c r="E2921" s="7" t="s">
        <v>91</v>
      </c>
      <c r="F2921" s="7" t="s">
        <v>19</v>
      </c>
      <c r="G2921" s="7" t="n">
        <v>0</v>
      </c>
      <c r="H2921" s="7" t="n">
        <v>1</v>
      </c>
      <c r="I2921" s="7" t="n">
        <v>0</v>
      </c>
      <c r="J2921" s="7" t="n">
        <v>0</v>
      </c>
      <c r="K2921" s="7" t="n">
        <v>0</v>
      </c>
      <c r="L2921" s="7" t="n">
        <v>0</v>
      </c>
      <c r="M2921" s="7" t="n">
        <v>1</v>
      </c>
      <c r="N2921" s="7" t="n">
        <v>1.60000002384186</v>
      </c>
      <c r="O2921" s="7" t="n">
        <v>0.0900000035762787</v>
      </c>
      <c r="P2921" s="7" t="s">
        <v>19</v>
      </c>
      <c r="Q2921" s="7" t="s">
        <v>19</v>
      </c>
      <c r="R2921" s="7" t="n">
        <v>-1</v>
      </c>
      <c r="S2921" s="7" t="n">
        <v>0</v>
      </c>
      <c r="T2921" s="7" t="n">
        <v>0</v>
      </c>
      <c r="U2921" s="7" t="n">
        <v>0</v>
      </c>
      <c r="V2921" s="7" t="n">
        <v>0</v>
      </c>
    </row>
    <row r="2922" spans="1:6">
      <c r="A2922" t="s">
        <v>4</v>
      </c>
      <c r="B2922" s="4" t="s">
        <v>5</v>
      </c>
      <c r="C2922" s="4" t="s">
        <v>10</v>
      </c>
      <c r="D2922" s="4" t="s">
        <v>13</v>
      </c>
      <c r="E2922" s="4" t="s">
        <v>13</v>
      </c>
      <c r="F2922" s="4" t="s">
        <v>6</v>
      </c>
    </row>
    <row r="2923" spans="1:6">
      <c r="A2923" t="n">
        <v>20689</v>
      </c>
      <c r="B2923" s="22" t="n">
        <v>20</v>
      </c>
      <c r="C2923" s="7" t="n">
        <v>0</v>
      </c>
      <c r="D2923" s="7" t="n">
        <v>3</v>
      </c>
      <c r="E2923" s="7" t="n">
        <v>10</v>
      </c>
      <c r="F2923" s="7" t="s">
        <v>98</v>
      </c>
    </row>
    <row r="2924" spans="1:6">
      <c r="A2924" t="s">
        <v>4</v>
      </c>
      <c r="B2924" s="4" t="s">
        <v>5</v>
      </c>
      <c r="C2924" s="4" t="s">
        <v>10</v>
      </c>
    </row>
    <row r="2925" spans="1:6">
      <c r="A2925" t="n">
        <v>20707</v>
      </c>
      <c r="B2925" s="25" t="n">
        <v>16</v>
      </c>
      <c r="C2925" s="7" t="n">
        <v>0</v>
      </c>
    </row>
    <row r="2926" spans="1:6">
      <c r="A2926" t="s">
        <v>4</v>
      </c>
      <c r="B2926" s="4" t="s">
        <v>5</v>
      </c>
      <c r="C2926" s="4" t="s">
        <v>10</v>
      </c>
      <c r="D2926" s="4" t="s">
        <v>13</v>
      </c>
      <c r="E2926" s="4" t="s">
        <v>13</v>
      </c>
      <c r="F2926" s="4" t="s">
        <v>6</v>
      </c>
    </row>
    <row r="2927" spans="1:6">
      <c r="A2927" t="n">
        <v>20710</v>
      </c>
      <c r="B2927" s="22" t="n">
        <v>20</v>
      </c>
      <c r="C2927" s="7" t="n">
        <v>61489</v>
      </c>
      <c r="D2927" s="7" t="n">
        <v>3</v>
      </c>
      <c r="E2927" s="7" t="n">
        <v>10</v>
      </c>
      <c r="F2927" s="7" t="s">
        <v>98</v>
      </c>
    </row>
    <row r="2928" spans="1:6">
      <c r="A2928" t="s">
        <v>4</v>
      </c>
      <c r="B2928" s="4" t="s">
        <v>5</v>
      </c>
      <c r="C2928" s="4" t="s">
        <v>10</v>
      </c>
    </row>
    <row r="2929" spans="1:22">
      <c r="A2929" t="n">
        <v>20728</v>
      </c>
      <c r="B2929" s="25" t="n">
        <v>16</v>
      </c>
      <c r="C2929" s="7" t="n">
        <v>0</v>
      </c>
    </row>
    <row r="2930" spans="1:22">
      <c r="A2930" t="s">
        <v>4</v>
      </c>
      <c r="B2930" s="4" t="s">
        <v>5</v>
      </c>
      <c r="C2930" s="4" t="s">
        <v>10</v>
      </c>
      <c r="D2930" s="4" t="s">
        <v>13</v>
      </c>
      <c r="E2930" s="4" t="s">
        <v>13</v>
      </c>
      <c r="F2930" s="4" t="s">
        <v>6</v>
      </c>
    </row>
    <row r="2931" spans="1:22">
      <c r="A2931" t="n">
        <v>20731</v>
      </c>
      <c r="B2931" s="22" t="n">
        <v>20</v>
      </c>
      <c r="C2931" s="7" t="n">
        <v>61490</v>
      </c>
      <c r="D2931" s="7" t="n">
        <v>3</v>
      </c>
      <c r="E2931" s="7" t="n">
        <v>10</v>
      </c>
      <c r="F2931" s="7" t="s">
        <v>98</v>
      </c>
    </row>
    <row r="2932" spans="1:22">
      <c r="A2932" t="s">
        <v>4</v>
      </c>
      <c r="B2932" s="4" t="s">
        <v>5</v>
      </c>
      <c r="C2932" s="4" t="s">
        <v>10</v>
      </c>
    </row>
    <row r="2933" spans="1:22">
      <c r="A2933" t="n">
        <v>20749</v>
      </c>
      <c r="B2933" s="25" t="n">
        <v>16</v>
      </c>
      <c r="C2933" s="7" t="n">
        <v>0</v>
      </c>
    </row>
    <row r="2934" spans="1:22">
      <c r="A2934" t="s">
        <v>4</v>
      </c>
      <c r="B2934" s="4" t="s">
        <v>5</v>
      </c>
      <c r="C2934" s="4" t="s">
        <v>10</v>
      </c>
      <c r="D2934" s="4" t="s">
        <v>13</v>
      </c>
      <c r="E2934" s="4" t="s">
        <v>13</v>
      </c>
      <c r="F2934" s="4" t="s">
        <v>6</v>
      </c>
    </row>
    <row r="2935" spans="1:22">
      <c r="A2935" t="n">
        <v>20752</v>
      </c>
      <c r="B2935" s="22" t="n">
        <v>20</v>
      </c>
      <c r="C2935" s="7" t="n">
        <v>61488</v>
      </c>
      <c r="D2935" s="7" t="n">
        <v>3</v>
      </c>
      <c r="E2935" s="7" t="n">
        <v>10</v>
      </c>
      <c r="F2935" s="7" t="s">
        <v>98</v>
      </c>
    </row>
    <row r="2936" spans="1:22">
      <c r="A2936" t="s">
        <v>4</v>
      </c>
      <c r="B2936" s="4" t="s">
        <v>5</v>
      </c>
      <c r="C2936" s="4" t="s">
        <v>10</v>
      </c>
    </row>
    <row r="2937" spans="1:22">
      <c r="A2937" t="n">
        <v>20770</v>
      </c>
      <c r="B2937" s="25" t="n">
        <v>16</v>
      </c>
      <c r="C2937" s="7" t="n">
        <v>0</v>
      </c>
    </row>
    <row r="2938" spans="1:22">
      <c r="A2938" t="s">
        <v>4</v>
      </c>
      <c r="B2938" s="4" t="s">
        <v>5</v>
      </c>
      <c r="C2938" s="4" t="s">
        <v>10</v>
      </c>
      <c r="D2938" s="4" t="s">
        <v>13</v>
      </c>
      <c r="E2938" s="4" t="s">
        <v>13</v>
      </c>
      <c r="F2938" s="4" t="s">
        <v>6</v>
      </c>
    </row>
    <row r="2939" spans="1:22">
      <c r="A2939" t="n">
        <v>20773</v>
      </c>
      <c r="B2939" s="22" t="n">
        <v>20</v>
      </c>
      <c r="C2939" s="7" t="n">
        <v>7032</v>
      </c>
      <c r="D2939" s="7" t="n">
        <v>3</v>
      </c>
      <c r="E2939" s="7" t="n">
        <v>10</v>
      </c>
      <c r="F2939" s="7" t="s">
        <v>98</v>
      </c>
    </row>
    <row r="2940" spans="1:22">
      <c r="A2940" t="s">
        <v>4</v>
      </c>
      <c r="B2940" s="4" t="s">
        <v>5</v>
      </c>
      <c r="C2940" s="4" t="s">
        <v>10</v>
      </c>
    </row>
    <row r="2941" spans="1:22">
      <c r="A2941" t="n">
        <v>20791</v>
      </c>
      <c r="B2941" s="25" t="n">
        <v>16</v>
      </c>
      <c r="C2941" s="7" t="n">
        <v>0</v>
      </c>
    </row>
    <row r="2942" spans="1:22">
      <c r="A2942" t="s">
        <v>4</v>
      </c>
      <c r="B2942" s="4" t="s">
        <v>5</v>
      </c>
      <c r="C2942" s="4" t="s">
        <v>10</v>
      </c>
      <c r="D2942" s="4" t="s">
        <v>13</v>
      </c>
      <c r="E2942" s="4" t="s">
        <v>13</v>
      </c>
      <c r="F2942" s="4" t="s">
        <v>6</v>
      </c>
    </row>
    <row r="2943" spans="1:22">
      <c r="A2943" t="n">
        <v>20794</v>
      </c>
      <c r="B2943" s="22" t="n">
        <v>20</v>
      </c>
      <c r="C2943" s="7" t="n">
        <v>3</v>
      </c>
      <c r="D2943" s="7" t="n">
        <v>3</v>
      </c>
      <c r="E2943" s="7" t="n">
        <v>10</v>
      </c>
      <c r="F2943" s="7" t="s">
        <v>98</v>
      </c>
    </row>
    <row r="2944" spans="1:22">
      <c r="A2944" t="s">
        <v>4</v>
      </c>
      <c r="B2944" s="4" t="s">
        <v>5</v>
      </c>
      <c r="C2944" s="4" t="s">
        <v>10</v>
      </c>
    </row>
    <row r="2945" spans="1:6">
      <c r="A2945" t="n">
        <v>20812</v>
      </c>
      <c r="B2945" s="25" t="n">
        <v>16</v>
      </c>
      <c r="C2945" s="7" t="n">
        <v>0</v>
      </c>
    </row>
    <row r="2946" spans="1:6">
      <c r="A2946" t="s">
        <v>4</v>
      </c>
      <c r="B2946" s="4" t="s">
        <v>5</v>
      </c>
      <c r="C2946" s="4" t="s">
        <v>10</v>
      </c>
      <c r="D2946" s="4" t="s">
        <v>13</v>
      </c>
      <c r="E2946" s="4" t="s">
        <v>13</v>
      </c>
      <c r="F2946" s="4" t="s">
        <v>6</v>
      </c>
    </row>
    <row r="2947" spans="1:6">
      <c r="A2947" t="n">
        <v>20815</v>
      </c>
      <c r="B2947" s="22" t="n">
        <v>20</v>
      </c>
      <c r="C2947" s="7" t="n">
        <v>5</v>
      </c>
      <c r="D2947" s="7" t="n">
        <v>3</v>
      </c>
      <c r="E2947" s="7" t="n">
        <v>10</v>
      </c>
      <c r="F2947" s="7" t="s">
        <v>98</v>
      </c>
    </row>
    <row r="2948" spans="1:6">
      <c r="A2948" t="s">
        <v>4</v>
      </c>
      <c r="B2948" s="4" t="s">
        <v>5</v>
      </c>
      <c r="C2948" s="4" t="s">
        <v>10</v>
      </c>
    </row>
    <row r="2949" spans="1:6">
      <c r="A2949" t="n">
        <v>20833</v>
      </c>
      <c r="B2949" s="25" t="n">
        <v>16</v>
      </c>
      <c r="C2949" s="7" t="n">
        <v>0</v>
      </c>
    </row>
    <row r="2950" spans="1:6">
      <c r="A2950" t="s">
        <v>4</v>
      </c>
      <c r="B2950" s="4" t="s">
        <v>5</v>
      </c>
      <c r="C2950" s="4" t="s">
        <v>10</v>
      </c>
      <c r="D2950" s="4" t="s">
        <v>9</v>
      </c>
    </row>
    <row r="2951" spans="1:6">
      <c r="A2951" t="n">
        <v>20836</v>
      </c>
      <c r="B2951" s="49" t="n">
        <v>43</v>
      </c>
      <c r="C2951" s="7" t="n">
        <v>3</v>
      </c>
      <c r="D2951" s="7" t="n">
        <v>16</v>
      </c>
    </row>
    <row r="2952" spans="1:6">
      <c r="A2952" t="s">
        <v>4</v>
      </c>
      <c r="B2952" s="4" t="s">
        <v>5</v>
      </c>
      <c r="C2952" s="4" t="s">
        <v>10</v>
      </c>
      <c r="D2952" s="4" t="s">
        <v>9</v>
      </c>
    </row>
    <row r="2953" spans="1:6">
      <c r="A2953" t="n">
        <v>20843</v>
      </c>
      <c r="B2953" s="49" t="n">
        <v>43</v>
      </c>
      <c r="C2953" s="7" t="n">
        <v>5</v>
      </c>
      <c r="D2953" s="7" t="n">
        <v>16</v>
      </c>
    </row>
    <row r="2954" spans="1:6">
      <c r="A2954" t="s">
        <v>4</v>
      </c>
      <c r="B2954" s="4" t="s">
        <v>5</v>
      </c>
      <c r="C2954" s="4" t="s">
        <v>10</v>
      </c>
      <c r="D2954" s="4" t="s">
        <v>9</v>
      </c>
    </row>
    <row r="2955" spans="1:6">
      <c r="A2955" t="n">
        <v>20850</v>
      </c>
      <c r="B2955" s="49" t="n">
        <v>43</v>
      </c>
      <c r="C2955" s="7" t="n">
        <v>0</v>
      </c>
      <c r="D2955" s="7" t="n">
        <v>16</v>
      </c>
    </row>
    <row r="2956" spans="1:6">
      <c r="A2956" t="s">
        <v>4</v>
      </c>
      <c r="B2956" s="4" t="s">
        <v>5</v>
      </c>
      <c r="C2956" s="4" t="s">
        <v>10</v>
      </c>
      <c r="D2956" s="4" t="s">
        <v>9</v>
      </c>
    </row>
    <row r="2957" spans="1:6">
      <c r="A2957" t="n">
        <v>20857</v>
      </c>
      <c r="B2957" s="49" t="n">
        <v>43</v>
      </c>
      <c r="C2957" s="7" t="n">
        <v>61489</v>
      </c>
      <c r="D2957" s="7" t="n">
        <v>16</v>
      </c>
    </row>
    <row r="2958" spans="1:6">
      <c r="A2958" t="s">
        <v>4</v>
      </c>
      <c r="B2958" s="4" t="s">
        <v>5</v>
      </c>
      <c r="C2958" s="4" t="s">
        <v>10</v>
      </c>
      <c r="D2958" s="4" t="s">
        <v>9</v>
      </c>
    </row>
    <row r="2959" spans="1:6">
      <c r="A2959" t="n">
        <v>20864</v>
      </c>
      <c r="B2959" s="49" t="n">
        <v>43</v>
      </c>
      <c r="C2959" s="7" t="n">
        <v>61490</v>
      </c>
      <c r="D2959" s="7" t="n">
        <v>16</v>
      </c>
    </row>
    <row r="2960" spans="1:6">
      <c r="A2960" t="s">
        <v>4</v>
      </c>
      <c r="B2960" s="4" t="s">
        <v>5</v>
      </c>
      <c r="C2960" s="4" t="s">
        <v>10</v>
      </c>
      <c r="D2960" s="4" t="s">
        <v>9</v>
      </c>
    </row>
    <row r="2961" spans="1:6">
      <c r="A2961" t="n">
        <v>20871</v>
      </c>
      <c r="B2961" s="49" t="n">
        <v>43</v>
      </c>
      <c r="C2961" s="7" t="n">
        <v>61488</v>
      </c>
      <c r="D2961" s="7" t="n">
        <v>16</v>
      </c>
    </row>
    <row r="2962" spans="1:6">
      <c r="A2962" t="s">
        <v>4</v>
      </c>
      <c r="B2962" s="4" t="s">
        <v>5</v>
      </c>
      <c r="C2962" s="4" t="s">
        <v>10</v>
      </c>
      <c r="D2962" s="4" t="s">
        <v>23</v>
      </c>
      <c r="E2962" s="4" t="s">
        <v>23</v>
      </c>
      <c r="F2962" s="4" t="s">
        <v>23</v>
      </c>
      <c r="G2962" s="4" t="s">
        <v>23</v>
      </c>
    </row>
    <row r="2963" spans="1:6">
      <c r="A2963" t="n">
        <v>20878</v>
      </c>
      <c r="B2963" s="50" t="n">
        <v>46</v>
      </c>
      <c r="C2963" s="7" t="n">
        <v>0</v>
      </c>
      <c r="D2963" s="7" t="n">
        <v>-0.0199999995529652</v>
      </c>
      <c r="E2963" s="7" t="n">
        <v>0.25</v>
      </c>
      <c r="F2963" s="7" t="n">
        <v>-8.73999977111816</v>
      </c>
      <c r="G2963" s="7" t="n">
        <v>180</v>
      </c>
    </row>
    <row r="2964" spans="1:6">
      <c r="A2964" t="s">
        <v>4</v>
      </c>
      <c r="B2964" s="4" t="s">
        <v>5</v>
      </c>
      <c r="C2964" s="4" t="s">
        <v>10</v>
      </c>
      <c r="D2964" s="4" t="s">
        <v>23</v>
      </c>
      <c r="E2964" s="4" t="s">
        <v>23</v>
      </c>
      <c r="F2964" s="4" t="s">
        <v>23</v>
      </c>
      <c r="G2964" s="4" t="s">
        <v>23</v>
      </c>
    </row>
    <row r="2965" spans="1:6">
      <c r="A2965" t="n">
        <v>20897</v>
      </c>
      <c r="B2965" s="50" t="n">
        <v>46</v>
      </c>
      <c r="C2965" s="7" t="n">
        <v>3</v>
      </c>
      <c r="D2965" s="7" t="n">
        <v>0.439999997615814</v>
      </c>
      <c r="E2965" s="7" t="n">
        <v>0.25</v>
      </c>
      <c r="F2965" s="7" t="n">
        <v>-10.7299995422363</v>
      </c>
      <c r="G2965" s="7" t="n">
        <v>180</v>
      </c>
    </row>
    <row r="2966" spans="1:6">
      <c r="A2966" t="s">
        <v>4</v>
      </c>
      <c r="B2966" s="4" t="s">
        <v>5</v>
      </c>
      <c r="C2966" s="4" t="s">
        <v>10</v>
      </c>
      <c r="D2966" s="4" t="s">
        <v>23</v>
      </c>
      <c r="E2966" s="4" t="s">
        <v>23</v>
      </c>
      <c r="F2966" s="4" t="s">
        <v>23</v>
      </c>
      <c r="G2966" s="4" t="s">
        <v>23</v>
      </c>
    </row>
    <row r="2967" spans="1:6">
      <c r="A2967" t="n">
        <v>20916</v>
      </c>
      <c r="B2967" s="50" t="n">
        <v>46</v>
      </c>
      <c r="C2967" s="7" t="n">
        <v>5</v>
      </c>
      <c r="D2967" s="7" t="n">
        <v>-0.589999973773956</v>
      </c>
      <c r="E2967" s="7" t="n">
        <v>0.25</v>
      </c>
      <c r="F2967" s="7" t="n">
        <v>-10.1099996566772</v>
      </c>
      <c r="G2967" s="7" t="n">
        <v>177.100006103516</v>
      </c>
    </row>
    <row r="2968" spans="1:6">
      <c r="A2968" t="s">
        <v>4</v>
      </c>
      <c r="B2968" s="4" t="s">
        <v>5</v>
      </c>
      <c r="C2968" s="4" t="s">
        <v>10</v>
      </c>
      <c r="D2968" s="4" t="s">
        <v>23</v>
      </c>
      <c r="E2968" s="4" t="s">
        <v>23</v>
      </c>
      <c r="F2968" s="4" t="s">
        <v>23</v>
      </c>
      <c r="G2968" s="4" t="s">
        <v>23</v>
      </c>
    </row>
    <row r="2969" spans="1:6">
      <c r="A2969" t="n">
        <v>20935</v>
      </c>
      <c r="B2969" s="50" t="n">
        <v>46</v>
      </c>
      <c r="C2969" s="7" t="n">
        <v>61489</v>
      </c>
      <c r="D2969" s="7" t="n">
        <v>0.980000019073486</v>
      </c>
      <c r="E2969" s="7" t="n">
        <v>0.25</v>
      </c>
      <c r="F2969" s="7" t="n">
        <v>-7.90000009536743</v>
      </c>
      <c r="G2969" s="7" t="n">
        <v>180</v>
      </c>
    </row>
    <row r="2970" spans="1:6">
      <c r="A2970" t="s">
        <v>4</v>
      </c>
      <c r="B2970" s="4" t="s">
        <v>5</v>
      </c>
      <c r="C2970" s="4" t="s">
        <v>10</v>
      </c>
      <c r="D2970" s="4" t="s">
        <v>23</v>
      </c>
      <c r="E2970" s="4" t="s">
        <v>23</v>
      </c>
      <c r="F2970" s="4" t="s">
        <v>23</v>
      </c>
      <c r="G2970" s="4" t="s">
        <v>23</v>
      </c>
    </row>
    <row r="2971" spans="1:6">
      <c r="A2971" t="n">
        <v>20954</v>
      </c>
      <c r="B2971" s="50" t="n">
        <v>46</v>
      </c>
      <c r="C2971" s="7" t="n">
        <v>61490</v>
      </c>
      <c r="D2971" s="7" t="n">
        <v>-1.08000004291534</v>
      </c>
      <c r="E2971" s="7" t="n">
        <v>0.25</v>
      </c>
      <c r="F2971" s="7" t="n">
        <v>-8.0600004196167</v>
      </c>
      <c r="G2971" s="7" t="n">
        <v>180</v>
      </c>
    </row>
    <row r="2972" spans="1:6">
      <c r="A2972" t="s">
        <v>4</v>
      </c>
      <c r="B2972" s="4" t="s">
        <v>5</v>
      </c>
      <c r="C2972" s="4" t="s">
        <v>10</v>
      </c>
      <c r="D2972" s="4" t="s">
        <v>23</v>
      </c>
      <c r="E2972" s="4" t="s">
        <v>23</v>
      </c>
      <c r="F2972" s="4" t="s">
        <v>23</v>
      </c>
      <c r="G2972" s="4" t="s">
        <v>23</v>
      </c>
    </row>
    <row r="2973" spans="1:6">
      <c r="A2973" t="n">
        <v>20973</v>
      </c>
      <c r="B2973" s="50" t="n">
        <v>46</v>
      </c>
      <c r="C2973" s="7" t="n">
        <v>61488</v>
      </c>
      <c r="D2973" s="7" t="n">
        <v>-0.300000011920929</v>
      </c>
      <c r="E2973" s="7" t="n">
        <v>0.25</v>
      </c>
      <c r="F2973" s="7" t="n">
        <v>-7.34000015258789</v>
      </c>
      <c r="G2973" s="7" t="n">
        <v>180</v>
      </c>
    </row>
    <row r="2974" spans="1:6">
      <c r="A2974" t="s">
        <v>4</v>
      </c>
      <c r="B2974" s="4" t="s">
        <v>5</v>
      </c>
      <c r="C2974" s="4" t="s">
        <v>10</v>
      </c>
      <c r="D2974" s="4" t="s">
        <v>23</v>
      </c>
      <c r="E2974" s="4" t="s">
        <v>23</v>
      </c>
      <c r="F2974" s="4" t="s">
        <v>23</v>
      </c>
      <c r="G2974" s="4" t="s">
        <v>23</v>
      </c>
    </row>
    <row r="2975" spans="1:6">
      <c r="A2975" t="n">
        <v>20992</v>
      </c>
      <c r="B2975" s="50" t="n">
        <v>46</v>
      </c>
      <c r="C2975" s="7" t="n">
        <v>7032</v>
      </c>
      <c r="D2975" s="7" t="n">
        <v>0.680000007152557</v>
      </c>
      <c r="E2975" s="7" t="n">
        <v>0.25</v>
      </c>
      <c r="F2975" s="7" t="n">
        <v>-8.94999980926514</v>
      </c>
      <c r="G2975" s="7" t="n">
        <v>180</v>
      </c>
    </row>
    <row r="2976" spans="1:6">
      <c r="A2976" t="s">
        <v>4</v>
      </c>
      <c r="B2976" s="4" t="s">
        <v>5</v>
      </c>
      <c r="C2976" s="4" t="s">
        <v>13</v>
      </c>
      <c r="D2976" s="4" t="s">
        <v>10</v>
      </c>
      <c r="E2976" s="4" t="s">
        <v>13</v>
      </c>
      <c r="F2976" s="4" t="s">
        <v>6</v>
      </c>
      <c r="G2976" s="4" t="s">
        <v>6</v>
      </c>
      <c r="H2976" s="4" t="s">
        <v>6</v>
      </c>
      <c r="I2976" s="4" t="s">
        <v>6</v>
      </c>
      <c r="J2976" s="4" t="s">
        <v>6</v>
      </c>
      <c r="K2976" s="4" t="s">
        <v>6</v>
      </c>
      <c r="L2976" s="4" t="s">
        <v>6</v>
      </c>
      <c r="M2976" s="4" t="s">
        <v>6</v>
      </c>
      <c r="N2976" s="4" t="s">
        <v>6</v>
      </c>
      <c r="O2976" s="4" t="s">
        <v>6</v>
      </c>
      <c r="P2976" s="4" t="s">
        <v>6</v>
      </c>
      <c r="Q2976" s="4" t="s">
        <v>6</v>
      </c>
      <c r="R2976" s="4" t="s">
        <v>6</v>
      </c>
      <c r="S2976" s="4" t="s">
        <v>6</v>
      </c>
      <c r="T2976" s="4" t="s">
        <v>6</v>
      </c>
      <c r="U2976" s="4" t="s">
        <v>6</v>
      </c>
    </row>
    <row r="2977" spans="1:21">
      <c r="A2977" t="n">
        <v>21011</v>
      </c>
      <c r="B2977" s="51" t="n">
        <v>36</v>
      </c>
      <c r="C2977" s="7" t="n">
        <v>8</v>
      </c>
      <c r="D2977" s="7" t="n">
        <v>0</v>
      </c>
      <c r="E2977" s="7" t="n">
        <v>0</v>
      </c>
      <c r="F2977" s="7" t="s">
        <v>101</v>
      </c>
      <c r="G2977" s="7" t="s">
        <v>204</v>
      </c>
      <c r="H2977" s="7" t="s">
        <v>19</v>
      </c>
      <c r="I2977" s="7" t="s">
        <v>19</v>
      </c>
      <c r="J2977" s="7" t="s">
        <v>19</v>
      </c>
      <c r="K2977" s="7" t="s">
        <v>19</v>
      </c>
      <c r="L2977" s="7" t="s">
        <v>19</v>
      </c>
      <c r="M2977" s="7" t="s">
        <v>19</v>
      </c>
      <c r="N2977" s="7" t="s">
        <v>19</v>
      </c>
      <c r="O2977" s="7" t="s">
        <v>19</v>
      </c>
      <c r="P2977" s="7" t="s">
        <v>19</v>
      </c>
      <c r="Q2977" s="7" t="s">
        <v>19</v>
      </c>
      <c r="R2977" s="7" t="s">
        <v>19</v>
      </c>
      <c r="S2977" s="7" t="s">
        <v>19</v>
      </c>
      <c r="T2977" s="7" t="s">
        <v>19</v>
      </c>
      <c r="U2977" s="7" t="s">
        <v>19</v>
      </c>
    </row>
    <row r="2978" spans="1:21">
      <c r="A2978" t="s">
        <v>4</v>
      </c>
      <c r="B2978" s="4" t="s">
        <v>5</v>
      </c>
      <c r="C2978" s="4" t="s">
        <v>13</v>
      </c>
      <c r="D2978" s="4" t="s">
        <v>10</v>
      </c>
      <c r="E2978" s="4" t="s">
        <v>13</v>
      </c>
      <c r="F2978" s="4" t="s">
        <v>6</v>
      </c>
      <c r="G2978" s="4" t="s">
        <v>6</v>
      </c>
      <c r="H2978" s="4" t="s">
        <v>6</v>
      </c>
      <c r="I2978" s="4" t="s">
        <v>6</v>
      </c>
      <c r="J2978" s="4" t="s">
        <v>6</v>
      </c>
      <c r="K2978" s="4" t="s">
        <v>6</v>
      </c>
      <c r="L2978" s="4" t="s">
        <v>6</v>
      </c>
      <c r="M2978" s="4" t="s">
        <v>6</v>
      </c>
      <c r="N2978" s="4" t="s">
        <v>6</v>
      </c>
      <c r="O2978" s="4" t="s">
        <v>6</v>
      </c>
      <c r="P2978" s="4" t="s">
        <v>6</v>
      </c>
      <c r="Q2978" s="4" t="s">
        <v>6</v>
      </c>
      <c r="R2978" s="4" t="s">
        <v>6</v>
      </c>
      <c r="S2978" s="4" t="s">
        <v>6</v>
      </c>
      <c r="T2978" s="4" t="s">
        <v>6</v>
      </c>
      <c r="U2978" s="4" t="s">
        <v>6</v>
      </c>
    </row>
    <row r="2979" spans="1:21">
      <c r="A2979" t="n">
        <v>21058</v>
      </c>
      <c r="B2979" s="51" t="n">
        <v>36</v>
      </c>
      <c r="C2979" s="7" t="n">
        <v>8</v>
      </c>
      <c r="D2979" s="7" t="n">
        <v>61489</v>
      </c>
      <c r="E2979" s="7" t="n">
        <v>0</v>
      </c>
      <c r="F2979" s="7" t="s">
        <v>101</v>
      </c>
      <c r="G2979" s="7" t="s">
        <v>204</v>
      </c>
      <c r="H2979" s="7" t="s">
        <v>19</v>
      </c>
      <c r="I2979" s="7" t="s">
        <v>19</v>
      </c>
      <c r="J2979" s="7" t="s">
        <v>19</v>
      </c>
      <c r="K2979" s="7" t="s">
        <v>19</v>
      </c>
      <c r="L2979" s="7" t="s">
        <v>19</v>
      </c>
      <c r="M2979" s="7" t="s">
        <v>19</v>
      </c>
      <c r="N2979" s="7" t="s">
        <v>19</v>
      </c>
      <c r="O2979" s="7" t="s">
        <v>19</v>
      </c>
      <c r="P2979" s="7" t="s">
        <v>19</v>
      </c>
      <c r="Q2979" s="7" t="s">
        <v>19</v>
      </c>
      <c r="R2979" s="7" t="s">
        <v>19</v>
      </c>
      <c r="S2979" s="7" t="s">
        <v>19</v>
      </c>
      <c r="T2979" s="7" t="s">
        <v>19</v>
      </c>
      <c r="U2979" s="7" t="s">
        <v>19</v>
      </c>
    </row>
    <row r="2980" spans="1:21">
      <c r="A2980" t="s">
        <v>4</v>
      </c>
      <c r="B2980" s="4" t="s">
        <v>5</v>
      </c>
      <c r="C2980" s="4" t="s">
        <v>13</v>
      </c>
      <c r="D2980" s="4" t="s">
        <v>10</v>
      </c>
      <c r="E2980" s="4" t="s">
        <v>13</v>
      </c>
      <c r="F2980" s="4" t="s">
        <v>6</v>
      </c>
      <c r="G2980" s="4" t="s">
        <v>6</v>
      </c>
      <c r="H2980" s="4" t="s">
        <v>6</v>
      </c>
      <c r="I2980" s="4" t="s">
        <v>6</v>
      </c>
      <c r="J2980" s="4" t="s">
        <v>6</v>
      </c>
      <c r="K2980" s="4" t="s">
        <v>6</v>
      </c>
      <c r="L2980" s="4" t="s">
        <v>6</v>
      </c>
      <c r="M2980" s="4" t="s">
        <v>6</v>
      </c>
      <c r="N2980" s="4" t="s">
        <v>6</v>
      </c>
      <c r="O2980" s="4" t="s">
        <v>6</v>
      </c>
      <c r="P2980" s="4" t="s">
        <v>6</v>
      </c>
      <c r="Q2980" s="4" t="s">
        <v>6</v>
      </c>
      <c r="R2980" s="4" t="s">
        <v>6</v>
      </c>
      <c r="S2980" s="4" t="s">
        <v>6</v>
      </c>
      <c r="T2980" s="4" t="s">
        <v>6</v>
      </c>
      <c r="U2980" s="4" t="s">
        <v>6</v>
      </c>
    </row>
    <row r="2981" spans="1:21">
      <c r="A2981" t="n">
        <v>21105</v>
      </c>
      <c r="B2981" s="51" t="n">
        <v>36</v>
      </c>
      <c r="C2981" s="7" t="n">
        <v>8</v>
      </c>
      <c r="D2981" s="7" t="n">
        <v>61490</v>
      </c>
      <c r="E2981" s="7" t="n">
        <v>0</v>
      </c>
      <c r="F2981" s="7" t="s">
        <v>101</v>
      </c>
      <c r="G2981" s="7" t="s">
        <v>204</v>
      </c>
      <c r="H2981" s="7" t="s">
        <v>19</v>
      </c>
      <c r="I2981" s="7" t="s">
        <v>19</v>
      </c>
      <c r="J2981" s="7" t="s">
        <v>19</v>
      </c>
      <c r="K2981" s="7" t="s">
        <v>19</v>
      </c>
      <c r="L2981" s="7" t="s">
        <v>19</v>
      </c>
      <c r="M2981" s="7" t="s">
        <v>19</v>
      </c>
      <c r="N2981" s="7" t="s">
        <v>19</v>
      </c>
      <c r="O2981" s="7" t="s">
        <v>19</v>
      </c>
      <c r="P2981" s="7" t="s">
        <v>19</v>
      </c>
      <c r="Q2981" s="7" t="s">
        <v>19</v>
      </c>
      <c r="R2981" s="7" t="s">
        <v>19</v>
      </c>
      <c r="S2981" s="7" t="s">
        <v>19</v>
      </c>
      <c r="T2981" s="7" t="s">
        <v>19</v>
      </c>
      <c r="U2981" s="7" t="s">
        <v>19</v>
      </c>
    </row>
    <row r="2982" spans="1:21">
      <c r="A2982" t="s">
        <v>4</v>
      </c>
      <c r="B2982" s="4" t="s">
        <v>5</v>
      </c>
      <c r="C2982" s="4" t="s">
        <v>13</v>
      </c>
      <c r="D2982" s="4" t="s">
        <v>10</v>
      </c>
      <c r="E2982" s="4" t="s">
        <v>13</v>
      </c>
      <c r="F2982" s="4" t="s">
        <v>6</v>
      </c>
      <c r="G2982" s="4" t="s">
        <v>6</v>
      </c>
      <c r="H2982" s="4" t="s">
        <v>6</v>
      </c>
      <c r="I2982" s="4" t="s">
        <v>6</v>
      </c>
      <c r="J2982" s="4" t="s">
        <v>6</v>
      </c>
      <c r="K2982" s="4" t="s">
        <v>6</v>
      </c>
      <c r="L2982" s="4" t="s">
        <v>6</v>
      </c>
      <c r="M2982" s="4" t="s">
        <v>6</v>
      </c>
      <c r="N2982" s="4" t="s">
        <v>6</v>
      </c>
      <c r="O2982" s="4" t="s">
        <v>6</v>
      </c>
      <c r="P2982" s="4" t="s">
        <v>6</v>
      </c>
      <c r="Q2982" s="4" t="s">
        <v>6</v>
      </c>
      <c r="R2982" s="4" t="s">
        <v>6</v>
      </c>
      <c r="S2982" s="4" t="s">
        <v>6</v>
      </c>
      <c r="T2982" s="4" t="s">
        <v>6</v>
      </c>
      <c r="U2982" s="4" t="s">
        <v>6</v>
      </c>
    </row>
    <row r="2983" spans="1:21">
      <c r="A2983" t="n">
        <v>21152</v>
      </c>
      <c r="B2983" s="51" t="n">
        <v>36</v>
      </c>
      <c r="C2983" s="7" t="n">
        <v>8</v>
      </c>
      <c r="D2983" s="7" t="n">
        <v>61488</v>
      </c>
      <c r="E2983" s="7" t="n">
        <v>0</v>
      </c>
      <c r="F2983" s="7" t="s">
        <v>101</v>
      </c>
      <c r="G2983" s="7" t="s">
        <v>204</v>
      </c>
      <c r="H2983" s="7" t="s">
        <v>19</v>
      </c>
      <c r="I2983" s="7" t="s">
        <v>19</v>
      </c>
      <c r="J2983" s="7" t="s">
        <v>19</v>
      </c>
      <c r="K2983" s="7" t="s">
        <v>19</v>
      </c>
      <c r="L2983" s="7" t="s">
        <v>19</v>
      </c>
      <c r="M2983" s="7" t="s">
        <v>19</v>
      </c>
      <c r="N2983" s="7" t="s">
        <v>19</v>
      </c>
      <c r="O2983" s="7" t="s">
        <v>19</v>
      </c>
      <c r="P2983" s="7" t="s">
        <v>19</v>
      </c>
      <c r="Q2983" s="7" t="s">
        <v>19</v>
      </c>
      <c r="R2983" s="7" t="s">
        <v>19</v>
      </c>
      <c r="S2983" s="7" t="s">
        <v>19</v>
      </c>
      <c r="T2983" s="7" t="s">
        <v>19</v>
      </c>
      <c r="U2983" s="7" t="s">
        <v>19</v>
      </c>
    </row>
    <row r="2984" spans="1:21">
      <c r="A2984" t="s">
        <v>4</v>
      </c>
      <c r="B2984" s="4" t="s">
        <v>5</v>
      </c>
      <c r="C2984" s="4" t="s">
        <v>13</v>
      </c>
      <c r="D2984" s="4" t="s">
        <v>10</v>
      </c>
      <c r="E2984" s="4" t="s">
        <v>13</v>
      </c>
      <c r="F2984" s="4" t="s">
        <v>6</v>
      </c>
      <c r="G2984" s="4" t="s">
        <v>6</v>
      </c>
      <c r="H2984" s="4" t="s">
        <v>6</v>
      </c>
      <c r="I2984" s="4" t="s">
        <v>6</v>
      </c>
      <c r="J2984" s="4" t="s">
        <v>6</v>
      </c>
      <c r="K2984" s="4" t="s">
        <v>6</v>
      </c>
      <c r="L2984" s="4" t="s">
        <v>6</v>
      </c>
      <c r="M2984" s="4" t="s">
        <v>6</v>
      </c>
      <c r="N2984" s="4" t="s">
        <v>6</v>
      </c>
      <c r="O2984" s="4" t="s">
        <v>6</v>
      </c>
      <c r="P2984" s="4" t="s">
        <v>6</v>
      </c>
      <c r="Q2984" s="4" t="s">
        <v>6</v>
      </c>
      <c r="R2984" s="4" t="s">
        <v>6</v>
      </c>
      <c r="S2984" s="4" t="s">
        <v>6</v>
      </c>
      <c r="T2984" s="4" t="s">
        <v>6</v>
      </c>
      <c r="U2984" s="4" t="s">
        <v>6</v>
      </c>
    </row>
    <row r="2985" spans="1:21">
      <c r="A2985" t="n">
        <v>21199</v>
      </c>
      <c r="B2985" s="51" t="n">
        <v>36</v>
      </c>
      <c r="C2985" s="7" t="n">
        <v>8</v>
      </c>
      <c r="D2985" s="7" t="n">
        <v>3</v>
      </c>
      <c r="E2985" s="7" t="n">
        <v>0</v>
      </c>
      <c r="F2985" s="7" t="s">
        <v>101</v>
      </c>
      <c r="G2985" s="7" t="s">
        <v>204</v>
      </c>
      <c r="H2985" s="7" t="s">
        <v>205</v>
      </c>
      <c r="I2985" s="7" t="s">
        <v>206</v>
      </c>
      <c r="J2985" s="7" t="s">
        <v>19</v>
      </c>
      <c r="K2985" s="7" t="s">
        <v>19</v>
      </c>
      <c r="L2985" s="7" t="s">
        <v>19</v>
      </c>
      <c r="M2985" s="7" t="s">
        <v>19</v>
      </c>
      <c r="N2985" s="7" t="s">
        <v>19</v>
      </c>
      <c r="O2985" s="7" t="s">
        <v>19</v>
      </c>
      <c r="P2985" s="7" t="s">
        <v>19</v>
      </c>
      <c r="Q2985" s="7" t="s">
        <v>19</v>
      </c>
      <c r="R2985" s="7" t="s">
        <v>19</v>
      </c>
      <c r="S2985" s="7" t="s">
        <v>19</v>
      </c>
      <c r="T2985" s="7" t="s">
        <v>19</v>
      </c>
      <c r="U2985" s="7" t="s">
        <v>19</v>
      </c>
    </row>
    <row r="2986" spans="1:21">
      <c r="A2986" t="s">
        <v>4</v>
      </c>
      <c r="B2986" s="4" t="s">
        <v>5</v>
      </c>
      <c r="C2986" s="4" t="s">
        <v>13</v>
      </c>
      <c r="D2986" s="4" t="s">
        <v>10</v>
      </c>
      <c r="E2986" s="4" t="s">
        <v>13</v>
      </c>
      <c r="F2986" s="4" t="s">
        <v>6</v>
      </c>
      <c r="G2986" s="4" t="s">
        <v>6</v>
      </c>
      <c r="H2986" s="4" t="s">
        <v>6</v>
      </c>
      <c r="I2986" s="4" t="s">
        <v>6</v>
      </c>
      <c r="J2986" s="4" t="s">
        <v>6</v>
      </c>
      <c r="K2986" s="4" t="s">
        <v>6</v>
      </c>
      <c r="L2986" s="4" t="s">
        <v>6</v>
      </c>
      <c r="M2986" s="4" t="s">
        <v>6</v>
      </c>
      <c r="N2986" s="4" t="s">
        <v>6</v>
      </c>
      <c r="O2986" s="4" t="s">
        <v>6</v>
      </c>
      <c r="P2986" s="4" t="s">
        <v>6</v>
      </c>
      <c r="Q2986" s="4" t="s">
        <v>6</v>
      </c>
      <c r="R2986" s="4" t="s">
        <v>6</v>
      </c>
      <c r="S2986" s="4" t="s">
        <v>6</v>
      </c>
      <c r="T2986" s="4" t="s">
        <v>6</v>
      </c>
      <c r="U2986" s="4" t="s">
        <v>6</v>
      </c>
    </row>
    <row r="2987" spans="1:21">
      <c r="A2987" t="n">
        <v>21265</v>
      </c>
      <c r="B2987" s="51" t="n">
        <v>36</v>
      </c>
      <c r="C2987" s="7" t="n">
        <v>8</v>
      </c>
      <c r="D2987" s="7" t="n">
        <v>5</v>
      </c>
      <c r="E2987" s="7" t="n">
        <v>0</v>
      </c>
      <c r="F2987" s="7" t="s">
        <v>101</v>
      </c>
      <c r="G2987" s="7" t="s">
        <v>204</v>
      </c>
      <c r="H2987" s="7" t="s">
        <v>207</v>
      </c>
      <c r="I2987" s="7" t="s">
        <v>208</v>
      </c>
      <c r="J2987" s="7" t="s">
        <v>209</v>
      </c>
      <c r="K2987" s="7" t="s">
        <v>19</v>
      </c>
      <c r="L2987" s="7" t="s">
        <v>19</v>
      </c>
      <c r="M2987" s="7" t="s">
        <v>19</v>
      </c>
      <c r="N2987" s="7" t="s">
        <v>19</v>
      </c>
      <c r="O2987" s="7" t="s">
        <v>19</v>
      </c>
      <c r="P2987" s="7" t="s">
        <v>19</v>
      </c>
      <c r="Q2987" s="7" t="s">
        <v>19</v>
      </c>
      <c r="R2987" s="7" t="s">
        <v>19</v>
      </c>
      <c r="S2987" s="7" t="s">
        <v>19</v>
      </c>
      <c r="T2987" s="7" t="s">
        <v>19</v>
      </c>
      <c r="U2987" s="7" t="s">
        <v>19</v>
      </c>
    </row>
    <row r="2988" spans="1:21">
      <c r="A2988" t="s">
        <v>4</v>
      </c>
      <c r="B2988" s="4" t="s">
        <v>5</v>
      </c>
      <c r="C2988" s="4" t="s">
        <v>13</v>
      </c>
      <c r="D2988" s="4" t="s">
        <v>10</v>
      </c>
      <c r="E2988" s="4" t="s">
        <v>13</v>
      </c>
      <c r="F2988" s="4" t="s">
        <v>6</v>
      </c>
      <c r="G2988" s="4" t="s">
        <v>6</v>
      </c>
      <c r="H2988" s="4" t="s">
        <v>6</v>
      </c>
      <c r="I2988" s="4" t="s">
        <v>6</v>
      </c>
      <c r="J2988" s="4" t="s">
        <v>6</v>
      </c>
      <c r="K2988" s="4" t="s">
        <v>6</v>
      </c>
      <c r="L2988" s="4" t="s">
        <v>6</v>
      </c>
      <c r="M2988" s="4" t="s">
        <v>6</v>
      </c>
      <c r="N2988" s="4" t="s">
        <v>6</v>
      </c>
      <c r="O2988" s="4" t="s">
        <v>6</v>
      </c>
      <c r="P2988" s="4" t="s">
        <v>6</v>
      </c>
      <c r="Q2988" s="4" t="s">
        <v>6</v>
      </c>
      <c r="R2988" s="4" t="s">
        <v>6</v>
      </c>
      <c r="S2988" s="4" t="s">
        <v>6</v>
      </c>
      <c r="T2988" s="4" t="s">
        <v>6</v>
      </c>
      <c r="U2988" s="4" t="s">
        <v>6</v>
      </c>
    </row>
    <row r="2989" spans="1:21">
      <c r="A2989" t="n">
        <v>21341</v>
      </c>
      <c r="B2989" s="51" t="n">
        <v>36</v>
      </c>
      <c r="C2989" s="7" t="n">
        <v>8</v>
      </c>
      <c r="D2989" s="7" t="n">
        <v>7032</v>
      </c>
      <c r="E2989" s="7" t="n">
        <v>0</v>
      </c>
      <c r="F2989" s="7" t="s">
        <v>109</v>
      </c>
      <c r="G2989" s="7" t="s">
        <v>207</v>
      </c>
      <c r="H2989" s="7" t="s">
        <v>208</v>
      </c>
      <c r="I2989" s="7" t="s">
        <v>210</v>
      </c>
      <c r="J2989" s="7" t="s">
        <v>110</v>
      </c>
      <c r="K2989" s="7" t="s">
        <v>19</v>
      </c>
      <c r="L2989" s="7" t="s">
        <v>19</v>
      </c>
      <c r="M2989" s="7" t="s">
        <v>19</v>
      </c>
      <c r="N2989" s="7" t="s">
        <v>19</v>
      </c>
      <c r="O2989" s="7" t="s">
        <v>19</v>
      </c>
      <c r="P2989" s="7" t="s">
        <v>19</v>
      </c>
      <c r="Q2989" s="7" t="s">
        <v>19</v>
      </c>
      <c r="R2989" s="7" t="s">
        <v>19</v>
      </c>
      <c r="S2989" s="7" t="s">
        <v>19</v>
      </c>
      <c r="T2989" s="7" t="s">
        <v>19</v>
      </c>
      <c r="U2989" s="7" t="s">
        <v>19</v>
      </c>
    </row>
    <row r="2990" spans="1:21">
      <c r="A2990" t="s">
        <v>4</v>
      </c>
      <c r="B2990" s="4" t="s">
        <v>5</v>
      </c>
      <c r="C2990" s="4" t="s">
        <v>10</v>
      </c>
      <c r="D2990" s="4" t="s">
        <v>13</v>
      </c>
      <c r="E2990" s="4" t="s">
        <v>6</v>
      </c>
      <c r="F2990" s="4" t="s">
        <v>23</v>
      </c>
      <c r="G2990" s="4" t="s">
        <v>23</v>
      </c>
      <c r="H2990" s="4" t="s">
        <v>23</v>
      </c>
    </row>
    <row r="2991" spans="1:21">
      <c r="A2991" t="n">
        <v>21406</v>
      </c>
      <c r="B2991" s="52" t="n">
        <v>48</v>
      </c>
      <c r="C2991" s="7" t="n">
        <v>0</v>
      </c>
      <c r="D2991" s="7" t="n">
        <v>0</v>
      </c>
      <c r="E2991" s="7" t="s">
        <v>101</v>
      </c>
      <c r="F2991" s="7" t="n">
        <v>-1</v>
      </c>
      <c r="G2991" s="7" t="n">
        <v>1</v>
      </c>
      <c r="H2991" s="7" t="n">
        <v>1.40129846432482e-45</v>
      </c>
    </row>
    <row r="2992" spans="1:21">
      <c r="A2992" t="s">
        <v>4</v>
      </c>
      <c r="B2992" s="4" t="s">
        <v>5</v>
      </c>
      <c r="C2992" s="4" t="s">
        <v>10</v>
      </c>
      <c r="D2992" s="4" t="s">
        <v>13</v>
      </c>
      <c r="E2992" s="4" t="s">
        <v>6</v>
      </c>
      <c r="F2992" s="4" t="s">
        <v>23</v>
      </c>
      <c r="G2992" s="4" t="s">
        <v>23</v>
      </c>
      <c r="H2992" s="4" t="s">
        <v>23</v>
      </c>
    </row>
    <row r="2993" spans="1:21">
      <c r="A2993" t="n">
        <v>21435</v>
      </c>
      <c r="B2993" s="52" t="n">
        <v>48</v>
      </c>
      <c r="C2993" s="7" t="n">
        <v>61489</v>
      </c>
      <c r="D2993" s="7" t="n">
        <v>0</v>
      </c>
      <c r="E2993" s="7" t="s">
        <v>101</v>
      </c>
      <c r="F2993" s="7" t="n">
        <v>-1</v>
      </c>
      <c r="G2993" s="7" t="n">
        <v>1</v>
      </c>
      <c r="H2993" s="7" t="n">
        <v>1.40129846432482e-45</v>
      </c>
    </row>
    <row r="2994" spans="1:21">
      <c r="A2994" t="s">
        <v>4</v>
      </c>
      <c r="B2994" s="4" t="s">
        <v>5</v>
      </c>
      <c r="C2994" s="4" t="s">
        <v>10</v>
      </c>
      <c r="D2994" s="4" t="s">
        <v>13</v>
      </c>
      <c r="E2994" s="4" t="s">
        <v>6</v>
      </c>
      <c r="F2994" s="4" t="s">
        <v>23</v>
      </c>
      <c r="G2994" s="4" t="s">
        <v>23</v>
      </c>
      <c r="H2994" s="4" t="s">
        <v>23</v>
      </c>
    </row>
    <row r="2995" spans="1:21">
      <c r="A2995" t="n">
        <v>21464</v>
      </c>
      <c r="B2995" s="52" t="n">
        <v>48</v>
      </c>
      <c r="C2995" s="7" t="n">
        <v>61490</v>
      </c>
      <c r="D2995" s="7" t="n">
        <v>0</v>
      </c>
      <c r="E2995" s="7" t="s">
        <v>101</v>
      </c>
      <c r="F2995" s="7" t="n">
        <v>-1</v>
      </c>
      <c r="G2995" s="7" t="n">
        <v>1</v>
      </c>
      <c r="H2995" s="7" t="n">
        <v>1.40129846432482e-45</v>
      </c>
    </row>
    <row r="2996" spans="1:21">
      <c r="A2996" t="s">
        <v>4</v>
      </c>
      <c r="B2996" s="4" t="s">
        <v>5</v>
      </c>
      <c r="C2996" s="4" t="s">
        <v>10</v>
      </c>
      <c r="D2996" s="4" t="s">
        <v>13</v>
      </c>
      <c r="E2996" s="4" t="s">
        <v>6</v>
      </c>
      <c r="F2996" s="4" t="s">
        <v>23</v>
      </c>
      <c r="G2996" s="4" t="s">
        <v>23</v>
      </c>
      <c r="H2996" s="4" t="s">
        <v>23</v>
      </c>
    </row>
    <row r="2997" spans="1:21">
      <c r="A2997" t="n">
        <v>21493</v>
      </c>
      <c r="B2997" s="52" t="n">
        <v>48</v>
      </c>
      <c r="C2997" s="7" t="n">
        <v>61488</v>
      </c>
      <c r="D2997" s="7" t="n">
        <v>0</v>
      </c>
      <c r="E2997" s="7" t="s">
        <v>101</v>
      </c>
      <c r="F2997" s="7" t="n">
        <v>-1</v>
      </c>
      <c r="G2997" s="7" t="n">
        <v>1</v>
      </c>
      <c r="H2997" s="7" t="n">
        <v>1.40129846432482e-45</v>
      </c>
    </row>
    <row r="2998" spans="1:21">
      <c r="A2998" t="s">
        <v>4</v>
      </c>
      <c r="B2998" s="4" t="s">
        <v>5</v>
      </c>
      <c r="C2998" s="4" t="s">
        <v>10</v>
      </c>
      <c r="D2998" s="4" t="s">
        <v>13</v>
      </c>
      <c r="E2998" s="4" t="s">
        <v>6</v>
      </c>
      <c r="F2998" s="4" t="s">
        <v>23</v>
      </c>
      <c r="G2998" s="4" t="s">
        <v>23</v>
      </c>
      <c r="H2998" s="4" t="s">
        <v>23</v>
      </c>
    </row>
    <row r="2999" spans="1:21">
      <c r="A2999" t="n">
        <v>21522</v>
      </c>
      <c r="B2999" s="52" t="n">
        <v>48</v>
      </c>
      <c r="C2999" s="7" t="n">
        <v>3</v>
      </c>
      <c r="D2999" s="7" t="n">
        <v>0</v>
      </c>
      <c r="E2999" s="7" t="s">
        <v>101</v>
      </c>
      <c r="F2999" s="7" t="n">
        <v>-1</v>
      </c>
      <c r="G2999" s="7" t="n">
        <v>1</v>
      </c>
      <c r="H2999" s="7" t="n">
        <v>1.40129846432482e-45</v>
      </c>
    </row>
    <row r="3000" spans="1:21">
      <c r="A3000" t="s">
        <v>4</v>
      </c>
      <c r="B3000" s="4" t="s">
        <v>5</v>
      </c>
      <c r="C3000" s="4" t="s">
        <v>10</v>
      </c>
      <c r="D3000" s="4" t="s">
        <v>13</v>
      </c>
      <c r="E3000" s="4" t="s">
        <v>6</v>
      </c>
      <c r="F3000" s="4" t="s">
        <v>23</v>
      </c>
      <c r="G3000" s="4" t="s">
        <v>23</v>
      </c>
      <c r="H3000" s="4" t="s">
        <v>23</v>
      </c>
    </row>
    <row r="3001" spans="1:21">
      <c r="A3001" t="n">
        <v>21551</v>
      </c>
      <c r="B3001" s="52" t="n">
        <v>48</v>
      </c>
      <c r="C3001" s="7" t="n">
        <v>5</v>
      </c>
      <c r="D3001" s="7" t="n">
        <v>0</v>
      </c>
      <c r="E3001" s="7" t="s">
        <v>101</v>
      </c>
      <c r="F3001" s="7" t="n">
        <v>-1</v>
      </c>
      <c r="G3001" s="7" t="n">
        <v>1</v>
      </c>
      <c r="H3001" s="7" t="n">
        <v>1.40129846432482e-45</v>
      </c>
    </row>
    <row r="3002" spans="1:21">
      <c r="A3002" t="s">
        <v>4</v>
      </c>
      <c r="B3002" s="4" t="s">
        <v>5</v>
      </c>
      <c r="C3002" s="4" t="s">
        <v>10</v>
      </c>
      <c r="D3002" s="4" t="s">
        <v>13</v>
      </c>
      <c r="E3002" s="4" t="s">
        <v>6</v>
      </c>
      <c r="F3002" s="4" t="s">
        <v>23</v>
      </c>
      <c r="G3002" s="4" t="s">
        <v>23</v>
      </c>
      <c r="H3002" s="4" t="s">
        <v>23</v>
      </c>
    </row>
    <row r="3003" spans="1:21">
      <c r="A3003" t="n">
        <v>21580</v>
      </c>
      <c r="B3003" s="52" t="n">
        <v>48</v>
      </c>
      <c r="C3003" s="7" t="n">
        <v>7032</v>
      </c>
      <c r="D3003" s="7" t="n">
        <v>0</v>
      </c>
      <c r="E3003" s="7" t="s">
        <v>109</v>
      </c>
      <c r="F3003" s="7" t="n">
        <v>-1</v>
      </c>
      <c r="G3003" s="7" t="n">
        <v>1</v>
      </c>
      <c r="H3003" s="7" t="n">
        <v>1.40129846432482e-45</v>
      </c>
    </row>
    <row r="3004" spans="1:21">
      <c r="A3004" t="s">
        <v>4</v>
      </c>
      <c r="B3004" s="4" t="s">
        <v>5</v>
      </c>
      <c r="C3004" s="4" t="s">
        <v>10</v>
      </c>
    </row>
    <row r="3005" spans="1:21">
      <c r="A3005" t="n">
        <v>21605</v>
      </c>
      <c r="B3005" s="47" t="n">
        <v>13</v>
      </c>
      <c r="C3005" s="7" t="n">
        <v>6465</v>
      </c>
    </row>
    <row r="3006" spans="1:21">
      <c r="A3006" t="s">
        <v>4</v>
      </c>
      <c r="B3006" s="4" t="s">
        <v>5</v>
      </c>
      <c r="C3006" s="4" t="s">
        <v>6</v>
      </c>
      <c r="D3006" s="4" t="s">
        <v>10</v>
      </c>
    </row>
    <row r="3007" spans="1:21">
      <c r="A3007" t="n">
        <v>21608</v>
      </c>
      <c r="B3007" s="53" t="n">
        <v>29</v>
      </c>
      <c r="C3007" s="7" t="s">
        <v>112</v>
      </c>
      <c r="D3007" s="7" t="n">
        <v>3</v>
      </c>
    </row>
    <row r="3008" spans="1:21">
      <c r="A3008" t="s">
        <v>4</v>
      </c>
      <c r="B3008" s="4" t="s">
        <v>5</v>
      </c>
      <c r="C3008" s="4" t="s">
        <v>6</v>
      </c>
      <c r="D3008" s="4" t="s">
        <v>10</v>
      </c>
    </row>
    <row r="3009" spans="1:8">
      <c r="A3009" t="n">
        <v>21617</v>
      </c>
      <c r="B3009" s="53" t="n">
        <v>29</v>
      </c>
      <c r="C3009" s="7" t="s">
        <v>113</v>
      </c>
      <c r="D3009" s="7" t="n">
        <v>5</v>
      </c>
    </row>
    <row r="3010" spans="1:8">
      <c r="A3010" t="s">
        <v>4</v>
      </c>
      <c r="B3010" s="4" t="s">
        <v>5</v>
      </c>
      <c r="C3010" s="4" t="s">
        <v>13</v>
      </c>
      <c r="D3010" s="4" t="s">
        <v>6</v>
      </c>
      <c r="E3010" s="4" t="s">
        <v>10</v>
      </c>
    </row>
    <row r="3011" spans="1:8">
      <c r="A3011" t="n">
        <v>21625</v>
      </c>
      <c r="B3011" s="20" t="n">
        <v>94</v>
      </c>
      <c r="C3011" s="7" t="n">
        <v>1</v>
      </c>
      <c r="D3011" s="7" t="s">
        <v>39</v>
      </c>
      <c r="E3011" s="7" t="n">
        <v>1</v>
      </c>
    </row>
    <row r="3012" spans="1:8">
      <c r="A3012" t="s">
        <v>4</v>
      </c>
      <c r="B3012" s="4" t="s">
        <v>5</v>
      </c>
      <c r="C3012" s="4" t="s">
        <v>13</v>
      </c>
      <c r="D3012" s="4" t="s">
        <v>6</v>
      </c>
      <c r="E3012" s="4" t="s">
        <v>10</v>
      </c>
    </row>
    <row r="3013" spans="1:8">
      <c r="A3013" t="n">
        <v>21642</v>
      </c>
      <c r="B3013" s="20" t="n">
        <v>94</v>
      </c>
      <c r="C3013" s="7" t="n">
        <v>1</v>
      </c>
      <c r="D3013" s="7" t="s">
        <v>39</v>
      </c>
      <c r="E3013" s="7" t="n">
        <v>2</v>
      </c>
    </row>
    <row r="3014" spans="1:8">
      <c r="A3014" t="s">
        <v>4</v>
      </c>
      <c r="B3014" s="4" t="s">
        <v>5</v>
      </c>
      <c r="C3014" s="4" t="s">
        <v>13</v>
      </c>
      <c r="D3014" s="4" t="s">
        <v>6</v>
      </c>
      <c r="E3014" s="4" t="s">
        <v>10</v>
      </c>
    </row>
    <row r="3015" spans="1:8">
      <c r="A3015" t="n">
        <v>21659</v>
      </c>
      <c r="B3015" s="20" t="n">
        <v>94</v>
      </c>
      <c r="C3015" s="7" t="n">
        <v>0</v>
      </c>
      <c r="D3015" s="7" t="s">
        <v>39</v>
      </c>
      <c r="E3015" s="7" t="n">
        <v>4</v>
      </c>
    </row>
    <row r="3016" spans="1:8">
      <c r="A3016" t="s">
        <v>4</v>
      </c>
      <c r="B3016" s="4" t="s">
        <v>5</v>
      </c>
      <c r="C3016" s="4" t="s">
        <v>13</v>
      </c>
      <c r="D3016" s="4" t="s">
        <v>13</v>
      </c>
      <c r="E3016" s="4" t="s">
        <v>13</v>
      </c>
      <c r="F3016" s="4" t="s">
        <v>13</v>
      </c>
    </row>
    <row r="3017" spans="1:8">
      <c r="A3017" t="n">
        <v>21676</v>
      </c>
      <c r="B3017" s="38" t="n">
        <v>14</v>
      </c>
      <c r="C3017" s="7" t="n">
        <v>0</v>
      </c>
      <c r="D3017" s="7" t="n">
        <v>0</v>
      </c>
      <c r="E3017" s="7" t="n">
        <v>32</v>
      </c>
      <c r="F3017" s="7" t="n">
        <v>0</v>
      </c>
    </row>
    <row r="3018" spans="1:8">
      <c r="A3018" t="s">
        <v>4</v>
      </c>
      <c r="B3018" s="4" t="s">
        <v>5</v>
      </c>
      <c r="C3018" s="4" t="s">
        <v>13</v>
      </c>
    </row>
    <row r="3019" spans="1:8">
      <c r="A3019" t="n">
        <v>21681</v>
      </c>
      <c r="B3019" s="54" t="n">
        <v>116</v>
      </c>
      <c r="C3019" s="7" t="n">
        <v>0</v>
      </c>
    </row>
    <row r="3020" spans="1:8">
      <c r="A3020" t="s">
        <v>4</v>
      </c>
      <c r="B3020" s="4" t="s">
        <v>5</v>
      </c>
      <c r="C3020" s="4" t="s">
        <v>13</v>
      </c>
      <c r="D3020" s="4" t="s">
        <v>10</v>
      </c>
    </row>
    <row r="3021" spans="1:8">
      <c r="A3021" t="n">
        <v>21683</v>
      </c>
      <c r="B3021" s="54" t="n">
        <v>116</v>
      </c>
      <c r="C3021" s="7" t="n">
        <v>2</v>
      </c>
      <c r="D3021" s="7" t="n">
        <v>1</v>
      </c>
    </row>
    <row r="3022" spans="1:8">
      <c r="A3022" t="s">
        <v>4</v>
      </c>
      <c r="B3022" s="4" t="s">
        <v>5</v>
      </c>
      <c r="C3022" s="4" t="s">
        <v>13</v>
      </c>
      <c r="D3022" s="4" t="s">
        <v>9</v>
      </c>
    </row>
    <row r="3023" spans="1:8">
      <c r="A3023" t="n">
        <v>21687</v>
      </c>
      <c r="B3023" s="54" t="n">
        <v>116</v>
      </c>
      <c r="C3023" s="7" t="n">
        <v>5</v>
      </c>
      <c r="D3023" s="7" t="n">
        <v>1112014848</v>
      </c>
    </row>
    <row r="3024" spans="1:8">
      <c r="A3024" t="s">
        <v>4</v>
      </c>
      <c r="B3024" s="4" t="s">
        <v>5</v>
      </c>
      <c r="C3024" s="4" t="s">
        <v>13</v>
      </c>
      <c r="D3024" s="4" t="s">
        <v>10</v>
      </c>
    </row>
    <row r="3025" spans="1:6">
      <c r="A3025" t="n">
        <v>21693</v>
      </c>
      <c r="B3025" s="54" t="n">
        <v>116</v>
      </c>
      <c r="C3025" s="7" t="n">
        <v>6</v>
      </c>
      <c r="D3025" s="7" t="n">
        <v>1</v>
      </c>
    </row>
    <row r="3026" spans="1:6">
      <c r="A3026" t="s">
        <v>4</v>
      </c>
      <c r="B3026" s="4" t="s">
        <v>5</v>
      </c>
      <c r="C3026" s="4" t="s">
        <v>13</v>
      </c>
      <c r="D3026" s="4" t="s">
        <v>10</v>
      </c>
      <c r="E3026" s="4" t="s">
        <v>9</v>
      </c>
      <c r="F3026" s="4" t="s">
        <v>10</v>
      </c>
      <c r="G3026" s="4" t="s">
        <v>9</v>
      </c>
      <c r="H3026" s="4" t="s">
        <v>13</v>
      </c>
    </row>
    <row r="3027" spans="1:6">
      <c r="A3027" t="n">
        <v>21697</v>
      </c>
      <c r="B3027" s="13" t="n">
        <v>49</v>
      </c>
      <c r="C3027" s="7" t="n">
        <v>0</v>
      </c>
      <c r="D3027" s="7" t="n">
        <v>550</v>
      </c>
      <c r="E3027" s="7" t="n">
        <v>1065353216</v>
      </c>
      <c r="F3027" s="7" t="n">
        <v>0</v>
      </c>
      <c r="G3027" s="7" t="n">
        <v>0</v>
      </c>
      <c r="H3027" s="7" t="n">
        <v>0</v>
      </c>
    </row>
    <row r="3028" spans="1:6">
      <c r="A3028" t="s">
        <v>4</v>
      </c>
      <c r="B3028" s="4" t="s">
        <v>5</v>
      </c>
      <c r="C3028" s="4" t="s">
        <v>13</v>
      </c>
      <c r="D3028" s="4" t="s">
        <v>23</v>
      </c>
      <c r="E3028" s="4" t="s">
        <v>10</v>
      </c>
      <c r="F3028" s="4" t="s">
        <v>13</v>
      </c>
    </row>
    <row r="3029" spans="1:6">
      <c r="A3029" t="n">
        <v>21712</v>
      </c>
      <c r="B3029" s="13" t="n">
        <v>49</v>
      </c>
      <c r="C3029" s="7" t="n">
        <v>3</v>
      </c>
      <c r="D3029" s="7" t="n">
        <v>0.699999988079071</v>
      </c>
      <c r="E3029" s="7" t="n">
        <v>500</v>
      </c>
      <c r="F3029" s="7" t="n">
        <v>0</v>
      </c>
    </row>
    <row r="3030" spans="1:6">
      <c r="A3030" t="s">
        <v>4</v>
      </c>
      <c r="B3030" s="4" t="s">
        <v>5</v>
      </c>
      <c r="C3030" s="4" t="s">
        <v>13</v>
      </c>
      <c r="D3030" s="4" t="s">
        <v>13</v>
      </c>
      <c r="E3030" s="4" t="s">
        <v>23</v>
      </c>
      <c r="F3030" s="4" t="s">
        <v>23</v>
      </c>
      <c r="G3030" s="4" t="s">
        <v>23</v>
      </c>
      <c r="H3030" s="4" t="s">
        <v>10</v>
      </c>
    </row>
    <row r="3031" spans="1:6">
      <c r="A3031" t="n">
        <v>21721</v>
      </c>
      <c r="B3031" s="55" t="n">
        <v>45</v>
      </c>
      <c r="C3031" s="7" t="n">
        <v>2</v>
      </c>
      <c r="D3031" s="7" t="n">
        <v>3</v>
      </c>
      <c r="E3031" s="7" t="n">
        <v>-0.159999996423721</v>
      </c>
      <c r="F3031" s="7" t="n">
        <v>2.79999995231628</v>
      </c>
      <c r="G3031" s="7" t="n">
        <v>-9.19999980926514</v>
      </c>
      <c r="H3031" s="7" t="n">
        <v>0</v>
      </c>
    </row>
    <row r="3032" spans="1:6">
      <c r="A3032" t="s">
        <v>4</v>
      </c>
      <c r="B3032" s="4" t="s">
        <v>5</v>
      </c>
      <c r="C3032" s="4" t="s">
        <v>13</v>
      </c>
      <c r="D3032" s="4" t="s">
        <v>13</v>
      </c>
      <c r="E3032" s="4" t="s">
        <v>23</v>
      </c>
      <c r="F3032" s="4" t="s">
        <v>23</v>
      </c>
      <c r="G3032" s="4" t="s">
        <v>23</v>
      </c>
      <c r="H3032" s="4" t="s">
        <v>10</v>
      </c>
      <c r="I3032" s="4" t="s">
        <v>13</v>
      </c>
    </row>
    <row r="3033" spans="1:6">
      <c r="A3033" t="n">
        <v>21738</v>
      </c>
      <c r="B3033" s="55" t="n">
        <v>45</v>
      </c>
      <c r="C3033" s="7" t="n">
        <v>4</v>
      </c>
      <c r="D3033" s="7" t="n">
        <v>3</v>
      </c>
      <c r="E3033" s="7" t="n">
        <v>3.00999999046326</v>
      </c>
      <c r="F3033" s="7" t="n">
        <v>0.569999992847443</v>
      </c>
      <c r="G3033" s="7" t="n">
        <v>0</v>
      </c>
      <c r="H3033" s="7" t="n">
        <v>0</v>
      </c>
      <c r="I3033" s="7" t="n">
        <v>0</v>
      </c>
    </row>
    <row r="3034" spans="1:6">
      <c r="A3034" t="s">
        <v>4</v>
      </c>
      <c r="B3034" s="4" t="s">
        <v>5</v>
      </c>
      <c r="C3034" s="4" t="s">
        <v>13</v>
      </c>
      <c r="D3034" s="4" t="s">
        <v>13</v>
      </c>
      <c r="E3034" s="4" t="s">
        <v>23</v>
      </c>
      <c r="F3034" s="4" t="s">
        <v>10</v>
      </c>
    </row>
    <row r="3035" spans="1:6">
      <c r="A3035" t="n">
        <v>21756</v>
      </c>
      <c r="B3035" s="55" t="n">
        <v>45</v>
      </c>
      <c r="C3035" s="7" t="n">
        <v>5</v>
      </c>
      <c r="D3035" s="7" t="n">
        <v>3</v>
      </c>
      <c r="E3035" s="7" t="n">
        <v>3</v>
      </c>
      <c r="F3035" s="7" t="n">
        <v>0</v>
      </c>
    </row>
    <row r="3036" spans="1:6">
      <c r="A3036" t="s">
        <v>4</v>
      </c>
      <c r="B3036" s="4" t="s">
        <v>5</v>
      </c>
      <c r="C3036" s="4" t="s">
        <v>13</v>
      </c>
      <c r="D3036" s="4" t="s">
        <v>13</v>
      </c>
      <c r="E3036" s="4" t="s">
        <v>23</v>
      </c>
      <c r="F3036" s="4" t="s">
        <v>10</v>
      </c>
    </row>
    <row r="3037" spans="1:6">
      <c r="A3037" t="n">
        <v>21765</v>
      </c>
      <c r="B3037" s="55" t="n">
        <v>45</v>
      </c>
      <c r="C3037" s="7" t="n">
        <v>11</v>
      </c>
      <c r="D3037" s="7" t="n">
        <v>3</v>
      </c>
      <c r="E3037" s="7" t="n">
        <v>40.9000015258789</v>
      </c>
      <c r="F3037" s="7" t="n">
        <v>0</v>
      </c>
    </row>
    <row r="3038" spans="1:6">
      <c r="A3038" t="s">
        <v>4</v>
      </c>
      <c r="B3038" s="4" t="s">
        <v>5</v>
      </c>
      <c r="C3038" s="4" t="s">
        <v>13</v>
      </c>
      <c r="D3038" s="4" t="s">
        <v>13</v>
      </c>
      <c r="E3038" s="4" t="s">
        <v>23</v>
      </c>
      <c r="F3038" s="4" t="s">
        <v>23</v>
      </c>
      <c r="G3038" s="4" t="s">
        <v>23</v>
      </c>
      <c r="H3038" s="4" t="s">
        <v>10</v>
      </c>
    </row>
    <row r="3039" spans="1:6">
      <c r="A3039" t="n">
        <v>21774</v>
      </c>
      <c r="B3039" s="55" t="n">
        <v>45</v>
      </c>
      <c r="C3039" s="7" t="n">
        <v>2</v>
      </c>
      <c r="D3039" s="7" t="n">
        <v>3</v>
      </c>
      <c r="E3039" s="7" t="n">
        <v>0.0599999986588955</v>
      </c>
      <c r="F3039" s="7" t="n">
        <v>1.33000004291534</v>
      </c>
      <c r="G3039" s="7" t="n">
        <v>-9.17000007629395</v>
      </c>
      <c r="H3039" s="7" t="n">
        <v>6000</v>
      </c>
    </row>
    <row r="3040" spans="1:6">
      <c r="A3040" t="s">
        <v>4</v>
      </c>
      <c r="B3040" s="4" t="s">
        <v>5</v>
      </c>
      <c r="C3040" s="4" t="s">
        <v>13</v>
      </c>
      <c r="D3040" s="4" t="s">
        <v>13</v>
      </c>
      <c r="E3040" s="4" t="s">
        <v>23</v>
      </c>
      <c r="F3040" s="4" t="s">
        <v>23</v>
      </c>
      <c r="G3040" s="4" t="s">
        <v>23</v>
      </c>
      <c r="H3040" s="4" t="s">
        <v>10</v>
      </c>
      <c r="I3040" s="4" t="s">
        <v>13</v>
      </c>
    </row>
    <row r="3041" spans="1:9">
      <c r="A3041" t="n">
        <v>21791</v>
      </c>
      <c r="B3041" s="55" t="n">
        <v>45</v>
      </c>
      <c r="C3041" s="7" t="n">
        <v>4</v>
      </c>
      <c r="D3041" s="7" t="n">
        <v>3</v>
      </c>
      <c r="E3041" s="7" t="n">
        <v>14.1700000762939</v>
      </c>
      <c r="F3041" s="7" t="n">
        <v>339.510009765625</v>
      </c>
      <c r="G3041" s="7" t="n">
        <v>0</v>
      </c>
      <c r="H3041" s="7" t="n">
        <v>6000</v>
      </c>
      <c r="I3041" s="7" t="n">
        <v>1</v>
      </c>
    </row>
    <row r="3042" spans="1:9">
      <c r="A3042" t="s">
        <v>4</v>
      </c>
      <c r="B3042" s="4" t="s">
        <v>5</v>
      </c>
      <c r="C3042" s="4" t="s">
        <v>13</v>
      </c>
      <c r="D3042" s="4" t="s">
        <v>13</v>
      </c>
      <c r="E3042" s="4" t="s">
        <v>23</v>
      </c>
      <c r="F3042" s="4" t="s">
        <v>10</v>
      </c>
    </row>
    <row r="3043" spans="1:9">
      <c r="A3043" t="n">
        <v>21809</v>
      </c>
      <c r="B3043" s="55" t="n">
        <v>45</v>
      </c>
      <c r="C3043" s="7" t="n">
        <v>5</v>
      </c>
      <c r="D3043" s="7" t="n">
        <v>3</v>
      </c>
      <c r="E3043" s="7" t="n">
        <v>3.29999995231628</v>
      </c>
      <c r="F3043" s="7" t="n">
        <v>6000</v>
      </c>
    </row>
    <row r="3044" spans="1:9">
      <c r="A3044" t="s">
        <v>4</v>
      </c>
      <c r="B3044" s="4" t="s">
        <v>5</v>
      </c>
      <c r="C3044" s="4" t="s">
        <v>13</v>
      </c>
      <c r="D3044" s="4" t="s">
        <v>13</v>
      </c>
      <c r="E3044" s="4" t="s">
        <v>23</v>
      </c>
      <c r="F3044" s="4" t="s">
        <v>10</v>
      </c>
    </row>
    <row r="3045" spans="1:9">
      <c r="A3045" t="n">
        <v>21818</v>
      </c>
      <c r="B3045" s="55" t="n">
        <v>45</v>
      </c>
      <c r="C3045" s="7" t="n">
        <v>11</v>
      </c>
      <c r="D3045" s="7" t="n">
        <v>3</v>
      </c>
      <c r="E3045" s="7" t="n">
        <v>40.9000015258789</v>
      </c>
      <c r="F3045" s="7" t="n">
        <v>6000</v>
      </c>
    </row>
    <row r="3046" spans="1:9">
      <c r="A3046" t="s">
        <v>4</v>
      </c>
      <c r="B3046" s="4" t="s">
        <v>5</v>
      </c>
      <c r="C3046" s="4" t="s">
        <v>13</v>
      </c>
      <c r="D3046" s="4" t="s">
        <v>10</v>
      </c>
      <c r="E3046" s="4" t="s">
        <v>23</v>
      </c>
    </row>
    <row r="3047" spans="1:9">
      <c r="A3047" t="n">
        <v>21827</v>
      </c>
      <c r="B3047" s="28" t="n">
        <v>58</v>
      </c>
      <c r="C3047" s="7" t="n">
        <v>100</v>
      </c>
      <c r="D3047" s="7" t="n">
        <v>1000</v>
      </c>
      <c r="E3047" s="7" t="n">
        <v>1</v>
      </c>
    </row>
    <row r="3048" spans="1:9">
      <c r="A3048" t="s">
        <v>4</v>
      </c>
      <c r="B3048" s="4" t="s">
        <v>5</v>
      </c>
      <c r="C3048" s="4" t="s">
        <v>13</v>
      </c>
      <c r="D3048" s="4" t="s">
        <v>10</v>
      </c>
    </row>
    <row r="3049" spans="1:9">
      <c r="A3049" t="n">
        <v>21835</v>
      </c>
      <c r="B3049" s="28" t="n">
        <v>58</v>
      </c>
      <c r="C3049" s="7" t="n">
        <v>255</v>
      </c>
      <c r="D3049" s="7" t="n">
        <v>0</v>
      </c>
    </row>
    <row r="3050" spans="1:9">
      <c r="A3050" t="s">
        <v>4</v>
      </c>
      <c r="B3050" s="4" t="s">
        <v>5</v>
      </c>
      <c r="C3050" s="4" t="s">
        <v>13</v>
      </c>
      <c r="D3050" s="4" t="s">
        <v>10</v>
      </c>
    </row>
    <row r="3051" spans="1:9">
      <c r="A3051" t="n">
        <v>21839</v>
      </c>
      <c r="B3051" s="55" t="n">
        <v>45</v>
      </c>
      <c r="C3051" s="7" t="n">
        <v>7</v>
      </c>
      <c r="D3051" s="7" t="n">
        <v>255</v>
      </c>
    </row>
    <row r="3052" spans="1:9">
      <c r="A3052" t="s">
        <v>4</v>
      </c>
      <c r="B3052" s="4" t="s">
        <v>5</v>
      </c>
      <c r="C3052" s="4" t="s">
        <v>10</v>
      </c>
      <c r="D3052" s="4" t="s">
        <v>13</v>
      </c>
      <c r="E3052" s="4" t="s">
        <v>6</v>
      </c>
      <c r="F3052" s="4" t="s">
        <v>23</v>
      </c>
      <c r="G3052" s="4" t="s">
        <v>23</v>
      </c>
      <c r="H3052" s="4" t="s">
        <v>23</v>
      </c>
    </row>
    <row r="3053" spans="1:9">
      <c r="A3053" t="n">
        <v>21843</v>
      </c>
      <c r="B3053" s="52" t="n">
        <v>48</v>
      </c>
      <c r="C3053" s="7" t="n">
        <v>0</v>
      </c>
      <c r="D3053" s="7" t="n">
        <v>0</v>
      </c>
      <c r="E3053" s="7" t="s">
        <v>204</v>
      </c>
      <c r="F3053" s="7" t="n">
        <v>-1</v>
      </c>
      <c r="G3053" s="7" t="n">
        <v>1</v>
      </c>
      <c r="H3053" s="7" t="n">
        <v>0</v>
      </c>
    </row>
    <row r="3054" spans="1:9">
      <c r="A3054" t="s">
        <v>4</v>
      </c>
      <c r="B3054" s="4" t="s">
        <v>5</v>
      </c>
      <c r="C3054" s="4" t="s">
        <v>10</v>
      </c>
    </row>
    <row r="3055" spans="1:9">
      <c r="A3055" t="n">
        <v>21874</v>
      </c>
      <c r="B3055" s="25" t="n">
        <v>16</v>
      </c>
      <c r="C3055" s="7" t="n">
        <v>300</v>
      </c>
    </row>
    <row r="3056" spans="1:9">
      <c r="A3056" t="s">
        <v>4</v>
      </c>
      <c r="B3056" s="4" t="s">
        <v>5</v>
      </c>
      <c r="C3056" s="4" t="s">
        <v>10</v>
      </c>
      <c r="D3056" s="4" t="s">
        <v>13</v>
      </c>
      <c r="E3056" s="4" t="s">
        <v>6</v>
      </c>
      <c r="F3056" s="4" t="s">
        <v>23</v>
      </c>
      <c r="G3056" s="4" t="s">
        <v>23</v>
      </c>
      <c r="H3056" s="4" t="s">
        <v>23</v>
      </c>
    </row>
    <row r="3057" spans="1:9">
      <c r="A3057" t="n">
        <v>21877</v>
      </c>
      <c r="B3057" s="52" t="n">
        <v>48</v>
      </c>
      <c r="C3057" s="7" t="n">
        <v>7032</v>
      </c>
      <c r="D3057" s="7" t="n">
        <v>0</v>
      </c>
      <c r="E3057" s="7" t="s">
        <v>73</v>
      </c>
      <c r="F3057" s="7" t="n">
        <v>0.600000023841858</v>
      </c>
      <c r="G3057" s="7" t="n">
        <v>1</v>
      </c>
      <c r="H3057" s="7" t="n">
        <v>0</v>
      </c>
    </row>
    <row r="3058" spans="1:9">
      <c r="A3058" t="s">
        <v>4</v>
      </c>
      <c r="B3058" s="4" t="s">
        <v>5</v>
      </c>
      <c r="C3058" s="4" t="s">
        <v>10</v>
      </c>
      <c r="D3058" s="4" t="s">
        <v>13</v>
      </c>
      <c r="E3058" s="4" t="s">
        <v>6</v>
      </c>
      <c r="F3058" s="4" t="s">
        <v>23</v>
      </c>
      <c r="G3058" s="4" t="s">
        <v>23</v>
      </c>
      <c r="H3058" s="4" t="s">
        <v>23</v>
      </c>
    </row>
    <row r="3059" spans="1:9">
      <c r="A3059" t="n">
        <v>21901</v>
      </c>
      <c r="B3059" s="52" t="n">
        <v>48</v>
      </c>
      <c r="C3059" s="7" t="n">
        <v>61489</v>
      </c>
      <c r="D3059" s="7" t="n">
        <v>0</v>
      </c>
      <c r="E3059" s="7" t="s">
        <v>204</v>
      </c>
      <c r="F3059" s="7" t="n">
        <v>-1</v>
      </c>
      <c r="G3059" s="7" t="n">
        <v>1</v>
      </c>
      <c r="H3059" s="7" t="n">
        <v>0</v>
      </c>
    </row>
    <row r="3060" spans="1:9">
      <c r="A3060" t="s">
        <v>4</v>
      </c>
      <c r="B3060" s="4" t="s">
        <v>5</v>
      </c>
      <c r="C3060" s="4" t="s">
        <v>10</v>
      </c>
    </row>
    <row r="3061" spans="1:9">
      <c r="A3061" t="n">
        <v>21932</v>
      </c>
      <c r="B3061" s="25" t="n">
        <v>16</v>
      </c>
      <c r="C3061" s="7" t="n">
        <v>300</v>
      </c>
    </row>
    <row r="3062" spans="1:9">
      <c r="A3062" t="s">
        <v>4</v>
      </c>
      <c r="B3062" s="4" t="s">
        <v>5</v>
      </c>
      <c r="C3062" s="4" t="s">
        <v>10</v>
      </c>
      <c r="D3062" s="4" t="s">
        <v>13</v>
      </c>
      <c r="E3062" s="4" t="s">
        <v>6</v>
      </c>
      <c r="F3062" s="4" t="s">
        <v>23</v>
      </c>
      <c r="G3062" s="4" t="s">
        <v>23</v>
      </c>
      <c r="H3062" s="4" t="s">
        <v>23</v>
      </c>
    </row>
    <row r="3063" spans="1:9">
      <c r="A3063" t="n">
        <v>21935</v>
      </c>
      <c r="B3063" s="52" t="n">
        <v>48</v>
      </c>
      <c r="C3063" s="7" t="n">
        <v>61490</v>
      </c>
      <c r="D3063" s="7" t="n">
        <v>0</v>
      </c>
      <c r="E3063" s="7" t="s">
        <v>204</v>
      </c>
      <c r="F3063" s="7" t="n">
        <v>-1</v>
      </c>
      <c r="G3063" s="7" t="n">
        <v>1</v>
      </c>
      <c r="H3063" s="7" t="n">
        <v>0</v>
      </c>
    </row>
    <row r="3064" spans="1:9">
      <c r="A3064" t="s">
        <v>4</v>
      </c>
      <c r="B3064" s="4" t="s">
        <v>5</v>
      </c>
      <c r="C3064" s="4" t="s">
        <v>10</v>
      </c>
    </row>
    <row r="3065" spans="1:9">
      <c r="A3065" t="n">
        <v>21966</v>
      </c>
      <c r="B3065" s="25" t="n">
        <v>16</v>
      </c>
      <c r="C3065" s="7" t="n">
        <v>200</v>
      </c>
    </row>
    <row r="3066" spans="1:9">
      <c r="A3066" t="s">
        <v>4</v>
      </c>
      <c r="B3066" s="4" t="s">
        <v>5</v>
      </c>
      <c r="C3066" s="4" t="s">
        <v>10</v>
      </c>
      <c r="D3066" s="4" t="s">
        <v>13</v>
      </c>
      <c r="E3066" s="4" t="s">
        <v>6</v>
      </c>
      <c r="F3066" s="4" t="s">
        <v>23</v>
      </c>
      <c r="G3066" s="4" t="s">
        <v>23</v>
      </c>
      <c r="H3066" s="4" t="s">
        <v>23</v>
      </c>
    </row>
    <row r="3067" spans="1:9">
      <c r="A3067" t="n">
        <v>21969</v>
      </c>
      <c r="B3067" s="52" t="n">
        <v>48</v>
      </c>
      <c r="C3067" s="7" t="n">
        <v>61488</v>
      </c>
      <c r="D3067" s="7" t="n">
        <v>0</v>
      </c>
      <c r="E3067" s="7" t="s">
        <v>204</v>
      </c>
      <c r="F3067" s="7" t="n">
        <v>-1</v>
      </c>
      <c r="G3067" s="7" t="n">
        <v>1</v>
      </c>
      <c r="H3067" s="7" t="n">
        <v>0</v>
      </c>
    </row>
    <row r="3068" spans="1:9">
      <c r="A3068" t="s">
        <v>4</v>
      </c>
      <c r="B3068" s="4" t="s">
        <v>5</v>
      </c>
      <c r="C3068" s="4" t="s">
        <v>10</v>
      </c>
    </row>
    <row r="3069" spans="1:9">
      <c r="A3069" t="n">
        <v>22000</v>
      </c>
      <c r="B3069" s="25" t="n">
        <v>16</v>
      </c>
      <c r="C3069" s="7" t="n">
        <v>200</v>
      </c>
    </row>
    <row r="3070" spans="1:9">
      <c r="A3070" t="s">
        <v>4</v>
      </c>
      <c r="B3070" s="4" t="s">
        <v>5</v>
      </c>
      <c r="C3070" s="4" t="s">
        <v>10</v>
      </c>
      <c r="D3070" s="4" t="s">
        <v>13</v>
      </c>
      <c r="E3070" s="4" t="s">
        <v>6</v>
      </c>
      <c r="F3070" s="4" t="s">
        <v>23</v>
      </c>
      <c r="G3070" s="4" t="s">
        <v>23</v>
      </c>
      <c r="H3070" s="4" t="s">
        <v>23</v>
      </c>
    </row>
    <row r="3071" spans="1:9">
      <c r="A3071" t="n">
        <v>22003</v>
      </c>
      <c r="B3071" s="52" t="n">
        <v>48</v>
      </c>
      <c r="C3071" s="7" t="n">
        <v>3</v>
      </c>
      <c r="D3071" s="7" t="n">
        <v>0</v>
      </c>
      <c r="E3071" s="7" t="s">
        <v>204</v>
      </c>
      <c r="F3071" s="7" t="n">
        <v>-1</v>
      </c>
      <c r="G3071" s="7" t="n">
        <v>1</v>
      </c>
      <c r="H3071" s="7" t="n">
        <v>0</v>
      </c>
    </row>
    <row r="3072" spans="1:9">
      <c r="A3072" t="s">
        <v>4</v>
      </c>
      <c r="B3072" s="4" t="s">
        <v>5</v>
      </c>
      <c r="C3072" s="4" t="s">
        <v>10</v>
      </c>
    </row>
    <row r="3073" spans="1:8">
      <c r="A3073" t="n">
        <v>22034</v>
      </c>
      <c r="B3073" s="25" t="n">
        <v>16</v>
      </c>
      <c r="C3073" s="7" t="n">
        <v>300</v>
      </c>
    </row>
    <row r="3074" spans="1:8">
      <c r="A3074" t="s">
        <v>4</v>
      </c>
      <c r="B3074" s="4" t="s">
        <v>5</v>
      </c>
      <c r="C3074" s="4" t="s">
        <v>10</v>
      </c>
      <c r="D3074" s="4" t="s">
        <v>13</v>
      </c>
      <c r="E3074" s="4" t="s">
        <v>6</v>
      </c>
      <c r="F3074" s="4" t="s">
        <v>23</v>
      </c>
      <c r="G3074" s="4" t="s">
        <v>23</v>
      </c>
      <c r="H3074" s="4" t="s">
        <v>23</v>
      </c>
    </row>
    <row r="3075" spans="1:8">
      <c r="A3075" t="n">
        <v>22037</v>
      </c>
      <c r="B3075" s="52" t="n">
        <v>48</v>
      </c>
      <c r="C3075" s="7" t="n">
        <v>5</v>
      </c>
      <c r="D3075" s="7" t="n">
        <v>0</v>
      </c>
      <c r="E3075" s="7" t="s">
        <v>204</v>
      </c>
      <c r="F3075" s="7" t="n">
        <v>-1</v>
      </c>
      <c r="G3075" s="7" t="n">
        <v>1</v>
      </c>
      <c r="H3075" s="7" t="n">
        <v>0</v>
      </c>
    </row>
    <row r="3076" spans="1:8">
      <c r="A3076" t="s">
        <v>4</v>
      </c>
      <c r="B3076" s="4" t="s">
        <v>5</v>
      </c>
      <c r="C3076" s="4" t="s">
        <v>10</v>
      </c>
      <c r="D3076" s="4" t="s">
        <v>9</v>
      </c>
    </row>
    <row r="3077" spans="1:8">
      <c r="A3077" t="n">
        <v>22068</v>
      </c>
      <c r="B3077" s="62" t="n">
        <v>44</v>
      </c>
      <c r="C3077" s="7" t="n">
        <v>3</v>
      </c>
      <c r="D3077" s="7" t="n">
        <v>16</v>
      </c>
    </row>
    <row r="3078" spans="1:8">
      <c r="A3078" t="s">
        <v>4</v>
      </c>
      <c r="B3078" s="4" t="s">
        <v>5</v>
      </c>
      <c r="C3078" s="4" t="s">
        <v>10</v>
      </c>
      <c r="D3078" s="4" t="s">
        <v>9</v>
      </c>
    </row>
    <row r="3079" spans="1:8">
      <c r="A3079" t="n">
        <v>22075</v>
      </c>
      <c r="B3079" s="62" t="n">
        <v>44</v>
      </c>
      <c r="C3079" s="7" t="n">
        <v>5</v>
      </c>
      <c r="D3079" s="7" t="n">
        <v>16</v>
      </c>
    </row>
    <row r="3080" spans="1:8">
      <c r="A3080" t="s">
        <v>4</v>
      </c>
      <c r="B3080" s="4" t="s">
        <v>5</v>
      </c>
      <c r="C3080" s="4" t="s">
        <v>10</v>
      </c>
      <c r="D3080" s="4" t="s">
        <v>9</v>
      </c>
    </row>
    <row r="3081" spans="1:8">
      <c r="A3081" t="n">
        <v>22082</v>
      </c>
      <c r="B3081" s="62" t="n">
        <v>44</v>
      </c>
      <c r="C3081" s="7" t="n">
        <v>0</v>
      </c>
      <c r="D3081" s="7" t="n">
        <v>16</v>
      </c>
    </row>
    <row r="3082" spans="1:8">
      <c r="A3082" t="s">
        <v>4</v>
      </c>
      <c r="B3082" s="4" t="s">
        <v>5</v>
      </c>
      <c r="C3082" s="4" t="s">
        <v>10</v>
      </c>
      <c r="D3082" s="4" t="s">
        <v>9</v>
      </c>
    </row>
    <row r="3083" spans="1:8">
      <c r="A3083" t="n">
        <v>22089</v>
      </c>
      <c r="B3083" s="62" t="n">
        <v>44</v>
      </c>
      <c r="C3083" s="7" t="n">
        <v>61489</v>
      </c>
      <c r="D3083" s="7" t="n">
        <v>16</v>
      </c>
    </row>
    <row r="3084" spans="1:8">
      <c r="A3084" t="s">
        <v>4</v>
      </c>
      <c r="B3084" s="4" t="s">
        <v>5</v>
      </c>
      <c r="C3084" s="4" t="s">
        <v>10</v>
      </c>
      <c r="D3084" s="4" t="s">
        <v>9</v>
      </c>
    </row>
    <row r="3085" spans="1:8">
      <c r="A3085" t="n">
        <v>22096</v>
      </c>
      <c r="B3085" s="62" t="n">
        <v>44</v>
      </c>
      <c r="C3085" s="7" t="n">
        <v>61490</v>
      </c>
      <c r="D3085" s="7" t="n">
        <v>16</v>
      </c>
    </row>
    <row r="3086" spans="1:8">
      <c r="A3086" t="s">
        <v>4</v>
      </c>
      <c r="B3086" s="4" t="s">
        <v>5</v>
      </c>
      <c r="C3086" s="4" t="s">
        <v>10</v>
      </c>
      <c r="D3086" s="4" t="s">
        <v>9</v>
      </c>
    </row>
    <row r="3087" spans="1:8">
      <c r="A3087" t="n">
        <v>22103</v>
      </c>
      <c r="B3087" s="62" t="n">
        <v>44</v>
      </c>
      <c r="C3087" s="7" t="n">
        <v>61488</v>
      </c>
      <c r="D3087" s="7" t="n">
        <v>16</v>
      </c>
    </row>
    <row r="3088" spans="1:8">
      <c r="A3088" t="s">
        <v>4</v>
      </c>
      <c r="B3088" s="4" t="s">
        <v>5</v>
      </c>
      <c r="C3088" s="4" t="s">
        <v>10</v>
      </c>
    </row>
    <row r="3089" spans="1:8">
      <c r="A3089" t="n">
        <v>22110</v>
      </c>
      <c r="B3089" s="25" t="n">
        <v>16</v>
      </c>
      <c r="C3089" s="7" t="n">
        <v>1500</v>
      </c>
    </row>
    <row r="3090" spans="1:8">
      <c r="A3090" t="s">
        <v>4</v>
      </c>
      <c r="B3090" s="4" t="s">
        <v>5</v>
      </c>
      <c r="C3090" s="4" t="s">
        <v>13</v>
      </c>
      <c r="D3090" s="4" t="s">
        <v>10</v>
      </c>
      <c r="E3090" s="4" t="s">
        <v>10</v>
      </c>
      <c r="F3090" s="4" t="s">
        <v>13</v>
      </c>
    </row>
    <row r="3091" spans="1:8">
      <c r="A3091" t="n">
        <v>22113</v>
      </c>
      <c r="B3091" s="31" t="n">
        <v>25</v>
      </c>
      <c r="C3091" s="7" t="n">
        <v>1</v>
      </c>
      <c r="D3091" s="7" t="n">
        <v>60</v>
      </c>
      <c r="E3091" s="7" t="n">
        <v>640</v>
      </c>
      <c r="F3091" s="7" t="n">
        <v>2</v>
      </c>
    </row>
    <row r="3092" spans="1:8">
      <c r="A3092" t="s">
        <v>4</v>
      </c>
      <c r="B3092" s="4" t="s">
        <v>5</v>
      </c>
      <c r="C3092" s="4" t="s">
        <v>13</v>
      </c>
      <c r="D3092" s="4" t="s">
        <v>10</v>
      </c>
      <c r="E3092" s="4" t="s">
        <v>6</v>
      </c>
    </row>
    <row r="3093" spans="1:8">
      <c r="A3093" t="n">
        <v>22120</v>
      </c>
      <c r="B3093" s="39" t="n">
        <v>51</v>
      </c>
      <c r="C3093" s="7" t="n">
        <v>4</v>
      </c>
      <c r="D3093" s="7" t="n">
        <v>7032</v>
      </c>
      <c r="E3093" s="7" t="s">
        <v>166</v>
      </c>
    </row>
    <row r="3094" spans="1:8">
      <c r="A3094" t="s">
        <v>4</v>
      </c>
      <c r="B3094" s="4" t="s">
        <v>5</v>
      </c>
      <c r="C3094" s="4" t="s">
        <v>10</v>
      </c>
    </row>
    <row r="3095" spans="1:8">
      <c r="A3095" t="n">
        <v>22134</v>
      </c>
      <c r="B3095" s="25" t="n">
        <v>16</v>
      </c>
      <c r="C3095" s="7" t="n">
        <v>0</v>
      </c>
    </row>
    <row r="3096" spans="1:8">
      <c r="A3096" t="s">
        <v>4</v>
      </c>
      <c r="B3096" s="4" t="s">
        <v>5</v>
      </c>
      <c r="C3096" s="4" t="s">
        <v>10</v>
      </c>
      <c r="D3096" s="4" t="s">
        <v>13</v>
      </c>
      <c r="E3096" s="4" t="s">
        <v>9</v>
      </c>
      <c r="F3096" s="4" t="s">
        <v>52</v>
      </c>
      <c r="G3096" s="4" t="s">
        <v>13</v>
      </c>
      <c r="H3096" s="4" t="s">
        <v>13</v>
      </c>
    </row>
    <row r="3097" spans="1:8">
      <c r="A3097" t="n">
        <v>22137</v>
      </c>
      <c r="B3097" s="40" t="n">
        <v>26</v>
      </c>
      <c r="C3097" s="7" t="n">
        <v>7032</v>
      </c>
      <c r="D3097" s="7" t="n">
        <v>17</v>
      </c>
      <c r="E3097" s="7" t="n">
        <v>18440</v>
      </c>
      <c r="F3097" s="7" t="s">
        <v>211</v>
      </c>
      <c r="G3097" s="7" t="n">
        <v>2</v>
      </c>
      <c r="H3097" s="7" t="n">
        <v>0</v>
      </c>
    </row>
    <row r="3098" spans="1:8">
      <c r="A3098" t="s">
        <v>4</v>
      </c>
      <c r="B3098" s="4" t="s">
        <v>5</v>
      </c>
    </row>
    <row r="3099" spans="1:8">
      <c r="A3099" t="n">
        <v>22169</v>
      </c>
      <c r="B3099" s="33" t="n">
        <v>28</v>
      </c>
    </row>
    <row r="3100" spans="1:8">
      <c r="A3100" t="s">
        <v>4</v>
      </c>
      <c r="B3100" s="4" t="s">
        <v>5</v>
      </c>
      <c r="C3100" s="4" t="s">
        <v>10</v>
      </c>
      <c r="D3100" s="4" t="s">
        <v>13</v>
      </c>
    </row>
    <row r="3101" spans="1:8">
      <c r="A3101" t="n">
        <v>22170</v>
      </c>
      <c r="B3101" s="41" t="n">
        <v>89</v>
      </c>
      <c r="C3101" s="7" t="n">
        <v>65533</v>
      </c>
      <c r="D3101" s="7" t="n">
        <v>1</v>
      </c>
    </row>
    <row r="3102" spans="1:8">
      <c r="A3102" t="s">
        <v>4</v>
      </c>
      <c r="B3102" s="4" t="s">
        <v>5</v>
      </c>
      <c r="C3102" s="4" t="s">
        <v>13</v>
      </c>
      <c r="D3102" s="4" t="s">
        <v>10</v>
      </c>
      <c r="E3102" s="4" t="s">
        <v>10</v>
      </c>
      <c r="F3102" s="4" t="s">
        <v>13</v>
      </c>
    </row>
    <row r="3103" spans="1:8">
      <c r="A3103" t="n">
        <v>22174</v>
      </c>
      <c r="B3103" s="31" t="n">
        <v>25</v>
      </c>
      <c r="C3103" s="7" t="n">
        <v>1</v>
      </c>
      <c r="D3103" s="7" t="n">
        <v>65535</v>
      </c>
      <c r="E3103" s="7" t="n">
        <v>65535</v>
      </c>
      <c r="F3103" s="7" t="n">
        <v>0</v>
      </c>
    </row>
    <row r="3104" spans="1:8">
      <c r="A3104" t="s">
        <v>4</v>
      </c>
      <c r="B3104" s="4" t="s">
        <v>5</v>
      </c>
      <c r="C3104" s="4" t="s">
        <v>10</v>
      </c>
      <c r="D3104" s="4" t="s">
        <v>10</v>
      </c>
      <c r="E3104" s="4" t="s">
        <v>10</v>
      </c>
    </row>
    <row r="3105" spans="1:8">
      <c r="A3105" t="n">
        <v>22181</v>
      </c>
      <c r="B3105" s="68" t="n">
        <v>61</v>
      </c>
      <c r="C3105" s="7" t="n">
        <v>0</v>
      </c>
      <c r="D3105" s="7" t="n">
        <v>7032</v>
      </c>
      <c r="E3105" s="7" t="n">
        <v>1000</v>
      </c>
    </row>
    <row r="3106" spans="1:8">
      <c r="A3106" t="s">
        <v>4</v>
      </c>
      <c r="B3106" s="4" t="s">
        <v>5</v>
      </c>
      <c r="C3106" s="4" t="s">
        <v>10</v>
      </c>
    </row>
    <row r="3107" spans="1:8">
      <c r="A3107" t="n">
        <v>22188</v>
      </c>
      <c r="B3107" s="25" t="n">
        <v>16</v>
      </c>
      <c r="C3107" s="7" t="n">
        <v>300</v>
      </c>
    </row>
    <row r="3108" spans="1:8">
      <c r="A3108" t="s">
        <v>4</v>
      </c>
      <c r="B3108" s="4" t="s">
        <v>5</v>
      </c>
      <c r="C3108" s="4" t="s">
        <v>13</v>
      </c>
      <c r="D3108" s="4" t="s">
        <v>10</v>
      </c>
      <c r="E3108" s="4" t="s">
        <v>6</v>
      </c>
    </row>
    <row r="3109" spans="1:8">
      <c r="A3109" t="n">
        <v>22191</v>
      </c>
      <c r="B3109" s="39" t="n">
        <v>51</v>
      </c>
      <c r="C3109" s="7" t="n">
        <v>4</v>
      </c>
      <c r="D3109" s="7" t="n">
        <v>0</v>
      </c>
      <c r="E3109" s="7" t="s">
        <v>212</v>
      </c>
    </row>
    <row r="3110" spans="1:8">
      <c r="A3110" t="s">
        <v>4</v>
      </c>
      <c r="B3110" s="4" t="s">
        <v>5</v>
      </c>
      <c r="C3110" s="4" t="s">
        <v>10</v>
      </c>
    </row>
    <row r="3111" spans="1:8">
      <c r="A3111" t="n">
        <v>22204</v>
      </c>
      <c r="B3111" s="25" t="n">
        <v>16</v>
      </c>
      <c r="C3111" s="7" t="n">
        <v>0</v>
      </c>
    </row>
    <row r="3112" spans="1:8">
      <c r="A3112" t="s">
        <v>4</v>
      </c>
      <c r="B3112" s="4" t="s">
        <v>5</v>
      </c>
      <c r="C3112" s="4" t="s">
        <v>10</v>
      </c>
      <c r="D3112" s="4" t="s">
        <v>13</v>
      </c>
      <c r="E3112" s="4" t="s">
        <v>9</v>
      </c>
      <c r="F3112" s="4" t="s">
        <v>52</v>
      </c>
      <c r="G3112" s="4" t="s">
        <v>13</v>
      </c>
      <c r="H3112" s="4" t="s">
        <v>13</v>
      </c>
    </row>
    <row r="3113" spans="1:8">
      <c r="A3113" t="n">
        <v>22207</v>
      </c>
      <c r="B3113" s="40" t="n">
        <v>26</v>
      </c>
      <c r="C3113" s="7" t="n">
        <v>0</v>
      </c>
      <c r="D3113" s="7" t="n">
        <v>17</v>
      </c>
      <c r="E3113" s="7" t="n">
        <v>52603</v>
      </c>
      <c r="F3113" s="7" t="s">
        <v>213</v>
      </c>
      <c r="G3113" s="7" t="n">
        <v>2</v>
      </c>
      <c r="H3113" s="7" t="n">
        <v>0</v>
      </c>
    </row>
    <row r="3114" spans="1:8">
      <c r="A3114" t="s">
        <v>4</v>
      </c>
      <c r="B3114" s="4" t="s">
        <v>5</v>
      </c>
    </row>
    <row r="3115" spans="1:8">
      <c r="A3115" t="n">
        <v>22263</v>
      </c>
      <c r="B3115" s="33" t="n">
        <v>28</v>
      </c>
    </row>
    <row r="3116" spans="1:8">
      <c r="A3116" t="s">
        <v>4</v>
      </c>
      <c r="B3116" s="4" t="s">
        <v>5</v>
      </c>
      <c r="C3116" s="4" t="s">
        <v>10</v>
      </c>
      <c r="D3116" s="4" t="s">
        <v>10</v>
      </c>
      <c r="E3116" s="4" t="s">
        <v>10</v>
      </c>
    </row>
    <row r="3117" spans="1:8">
      <c r="A3117" t="n">
        <v>22264</v>
      </c>
      <c r="B3117" s="68" t="n">
        <v>61</v>
      </c>
      <c r="C3117" s="7" t="n">
        <v>0</v>
      </c>
      <c r="D3117" s="7" t="n">
        <v>65533</v>
      </c>
      <c r="E3117" s="7" t="n">
        <v>1000</v>
      </c>
    </row>
    <row r="3118" spans="1:8">
      <c r="A3118" t="s">
        <v>4</v>
      </c>
      <c r="B3118" s="4" t="s">
        <v>5</v>
      </c>
      <c r="C3118" s="4" t="s">
        <v>10</v>
      </c>
      <c r="D3118" s="4" t="s">
        <v>10</v>
      </c>
      <c r="E3118" s="4" t="s">
        <v>10</v>
      </c>
    </row>
    <row r="3119" spans="1:8">
      <c r="A3119" t="n">
        <v>22271</v>
      </c>
      <c r="B3119" s="68" t="n">
        <v>61</v>
      </c>
      <c r="C3119" s="7" t="n">
        <v>7032</v>
      </c>
      <c r="D3119" s="7" t="n">
        <v>65533</v>
      </c>
      <c r="E3119" s="7" t="n">
        <v>1000</v>
      </c>
    </row>
    <row r="3120" spans="1:8">
      <c r="A3120" t="s">
        <v>4</v>
      </c>
      <c r="B3120" s="4" t="s">
        <v>5</v>
      </c>
      <c r="C3120" s="4" t="s">
        <v>10</v>
      </c>
    </row>
    <row r="3121" spans="1:8">
      <c r="A3121" t="n">
        <v>22278</v>
      </c>
      <c r="B3121" s="25" t="n">
        <v>16</v>
      </c>
      <c r="C3121" s="7" t="n">
        <v>500</v>
      </c>
    </row>
    <row r="3122" spans="1:8">
      <c r="A3122" t="s">
        <v>4</v>
      </c>
      <c r="B3122" s="4" t="s">
        <v>5</v>
      </c>
      <c r="C3122" s="4" t="s">
        <v>13</v>
      </c>
      <c r="D3122" s="4" t="s">
        <v>10</v>
      </c>
      <c r="E3122" s="4" t="s">
        <v>6</v>
      </c>
    </row>
    <row r="3123" spans="1:8">
      <c r="A3123" t="n">
        <v>22281</v>
      </c>
      <c r="B3123" s="39" t="n">
        <v>51</v>
      </c>
      <c r="C3123" s="7" t="n">
        <v>4</v>
      </c>
      <c r="D3123" s="7" t="n">
        <v>0</v>
      </c>
      <c r="E3123" s="7" t="s">
        <v>214</v>
      </c>
    </row>
    <row r="3124" spans="1:8">
      <c r="A3124" t="s">
        <v>4</v>
      </c>
      <c r="B3124" s="4" t="s">
        <v>5</v>
      </c>
      <c r="C3124" s="4" t="s">
        <v>10</v>
      </c>
    </row>
    <row r="3125" spans="1:8">
      <c r="A3125" t="n">
        <v>22294</v>
      </c>
      <c r="B3125" s="25" t="n">
        <v>16</v>
      </c>
      <c r="C3125" s="7" t="n">
        <v>0</v>
      </c>
    </row>
    <row r="3126" spans="1:8">
      <c r="A3126" t="s">
        <v>4</v>
      </c>
      <c r="B3126" s="4" t="s">
        <v>5</v>
      </c>
      <c r="C3126" s="4" t="s">
        <v>10</v>
      </c>
      <c r="D3126" s="4" t="s">
        <v>13</v>
      </c>
      <c r="E3126" s="4" t="s">
        <v>9</v>
      </c>
      <c r="F3126" s="4" t="s">
        <v>52</v>
      </c>
      <c r="G3126" s="4" t="s">
        <v>13</v>
      </c>
      <c r="H3126" s="4" t="s">
        <v>13</v>
      </c>
    </row>
    <row r="3127" spans="1:8">
      <c r="A3127" t="n">
        <v>22297</v>
      </c>
      <c r="B3127" s="40" t="n">
        <v>26</v>
      </c>
      <c r="C3127" s="7" t="n">
        <v>0</v>
      </c>
      <c r="D3127" s="7" t="n">
        <v>17</v>
      </c>
      <c r="E3127" s="7" t="n">
        <v>52604</v>
      </c>
      <c r="F3127" s="7" t="s">
        <v>215</v>
      </c>
      <c r="G3127" s="7" t="n">
        <v>2</v>
      </c>
      <c r="H3127" s="7" t="n">
        <v>0</v>
      </c>
    </row>
    <row r="3128" spans="1:8">
      <c r="A3128" t="s">
        <v>4</v>
      </c>
      <c r="B3128" s="4" t="s">
        <v>5</v>
      </c>
    </row>
    <row r="3129" spans="1:8">
      <c r="A3129" t="n">
        <v>22324</v>
      </c>
      <c r="B3129" s="33" t="n">
        <v>28</v>
      </c>
    </row>
    <row r="3130" spans="1:8">
      <c r="A3130" t="s">
        <v>4</v>
      </c>
      <c r="B3130" s="4" t="s">
        <v>5</v>
      </c>
      <c r="C3130" s="4" t="s">
        <v>10</v>
      </c>
      <c r="D3130" s="4" t="s">
        <v>13</v>
      </c>
    </row>
    <row r="3131" spans="1:8">
      <c r="A3131" t="n">
        <v>22325</v>
      </c>
      <c r="B3131" s="41" t="n">
        <v>89</v>
      </c>
      <c r="C3131" s="7" t="n">
        <v>65533</v>
      </c>
      <c r="D3131" s="7" t="n">
        <v>1</v>
      </c>
    </row>
    <row r="3132" spans="1:8">
      <c r="A3132" t="s">
        <v>4</v>
      </c>
      <c r="B3132" s="4" t="s">
        <v>5</v>
      </c>
      <c r="C3132" s="4" t="s">
        <v>13</v>
      </c>
      <c r="D3132" s="4" t="s">
        <v>10</v>
      </c>
      <c r="E3132" s="4" t="s">
        <v>23</v>
      </c>
    </row>
    <row r="3133" spans="1:8">
      <c r="A3133" t="n">
        <v>22329</v>
      </c>
      <c r="B3133" s="28" t="n">
        <v>58</v>
      </c>
      <c r="C3133" s="7" t="n">
        <v>101</v>
      </c>
      <c r="D3133" s="7" t="n">
        <v>500</v>
      </c>
      <c r="E3133" s="7" t="n">
        <v>1</v>
      </c>
    </row>
    <row r="3134" spans="1:8">
      <c r="A3134" t="s">
        <v>4</v>
      </c>
      <c r="B3134" s="4" t="s">
        <v>5</v>
      </c>
      <c r="C3134" s="4" t="s">
        <v>13</v>
      </c>
      <c r="D3134" s="4" t="s">
        <v>10</v>
      </c>
    </row>
    <row r="3135" spans="1:8">
      <c r="A3135" t="n">
        <v>22337</v>
      </c>
      <c r="B3135" s="28" t="n">
        <v>58</v>
      </c>
      <c r="C3135" s="7" t="n">
        <v>254</v>
      </c>
      <c r="D3135" s="7" t="n">
        <v>0</v>
      </c>
    </row>
    <row r="3136" spans="1:8">
      <c r="A3136" t="s">
        <v>4</v>
      </c>
      <c r="B3136" s="4" t="s">
        <v>5</v>
      </c>
      <c r="C3136" s="4" t="s">
        <v>13</v>
      </c>
    </row>
    <row r="3137" spans="1:8">
      <c r="A3137" t="n">
        <v>22341</v>
      </c>
      <c r="B3137" s="55" t="n">
        <v>45</v>
      </c>
      <c r="C3137" s="7" t="n">
        <v>0</v>
      </c>
    </row>
    <row r="3138" spans="1:8">
      <c r="A3138" t="s">
        <v>4</v>
      </c>
      <c r="B3138" s="4" t="s">
        <v>5</v>
      </c>
      <c r="C3138" s="4" t="s">
        <v>10</v>
      </c>
      <c r="D3138" s="4" t="s">
        <v>13</v>
      </c>
      <c r="E3138" s="4" t="s">
        <v>6</v>
      </c>
      <c r="F3138" s="4" t="s">
        <v>23</v>
      </c>
      <c r="G3138" s="4" t="s">
        <v>23</v>
      </c>
      <c r="H3138" s="4" t="s">
        <v>23</v>
      </c>
    </row>
    <row r="3139" spans="1:8">
      <c r="A3139" t="n">
        <v>22343</v>
      </c>
      <c r="B3139" s="52" t="n">
        <v>48</v>
      </c>
      <c r="C3139" s="7" t="n">
        <v>0</v>
      </c>
      <c r="D3139" s="7" t="n">
        <v>0</v>
      </c>
      <c r="E3139" s="7" t="s">
        <v>109</v>
      </c>
      <c r="F3139" s="7" t="n">
        <v>0</v>
      </c>
      <c r="G3139" s="7" t="n">
        <v>1</v>
      </c>
      <c r="H3139" s="7" t="n">
        <v>0</v>
      </c>
    </row>
    <row r="3140" spans="1:8">
      <c r="A3140" t="s">
        <v>4</v>
      </c>
      <c r="B3140" s="4" t="s">
        <v>5</v>
      </c>
      <c r="C3140" s="4" t="s">
        <v>13</v>
      </c>
      <c r="D3140" s="4" t="s">
        <v>10</v>
      </c>
      <c r="E3140" s="4" t="s">
        <v>6</v>
      </c>
      <c r="F3140" s="4" t="s">
        <v>6</v>
      </c>
      <c r="G3140" s="4" t="s">
        <v>6</v>
      </c>
      <c r="H3140" s="4" t="s">
        <v>6</v>
      </c>
    </row>
    <row r="3141" spans="1:8">
      <c r="A3141" t="n">
        <v>22368</v>
      </c>
      <c r="B3141" s="39" t="n">
        <v>51</v>
      </c>
      <c r="C3141" s="7" t="n">
        <v>3</v>
      </c>
      <c r="D3141" s="7" t="n">
        <v>3</v>
      </c>
      <c r="E3141" s="7" t="s">
        <v>216</v>
      </c>
      <c r="F3141" s="7" t="s">
        <v>122</v>
      </c>
      <c r="G3141" s="7" t="s">
        <v>123</v>
      </c>
      <c r="H3141" s="7" t="s">
        <v>124</v>
      </c>
    </row>
    <row r="3142" spans="1:8">
      <c r="A3142" t="s">
        <v>4</v>
      </c>
      <c r="B3142" s="4" t="s">
        <v>5</v>
      </c>
      <c r="C3142" s="4" t="s">
        <v>13</v>
      </c>
      <c r="D3142" s="4" t="s">
        <v>10</v>
      </c>
      <c r="E3142" s="4" t="s">
        <v>6</v>
      </c>
      <c r="F3142" s="4" t="s">
        <v>6</v>
      </c>
      <c r="G3142" s="4" t="s">
        <v>6</v>
      </c>
      <c r="H3142" s="4" t="s">
        <v>6</v>
      </c>
    </row>
    <row r="3143" spans="1:8">
      <c r="A3143" t="n">
        <v>22381</v>
      </c>
      <c r="B3143" s="39" t="n">
        <v>51</v>
      </c>
      <c r="C3143" s="7" t="n">
        <v>3</v>
      </c>
      <c r="D3143" s="7" t="n">
        <v>5</v>
      </c>
      <c r="E3143" s="7" t="s">
        <v>130</v>
      </c>
      <c r="F3143" s="7" t="s">
        <v>122</v>
      </c>
      <c r="G3143" s="7" t="s">
        <v>123</v>
      </c>
      <c r="H3143" s="7" t="s">
        <v>124</v>
      </c>
    </row>
    <row r="3144" spans="1:8">
      <c r="A3144" t="s">
        <v>4</v>
      </c>
      <c r="B3144" s="4" t="s">
        <v>5</v>
      </c>
      <c r="C3144" s="4" t="s">
        <v>13</v>
      </c>
      <c r="D3144" s="4" t="s">
        <v>13</v>
      </c>
      <c r="E3144" s="4" t="s">
        <v>23</v>
      </c>
      <c r="F3144" s="4" t="s">
        <v>23</v>
      </c>
      <c r="G3144" s="4" t="s">
        <v>23</v>
      </c>
      <c r="H3144" s="4" t="s">
        <v>10</v>
      </c>
    </row>
    <row r="3145" spans="1:8">
      <c r="A3145" t="n">
        <v>22394</v>
      </c>
      <c r="B3145" s="55" t="n">
        <v>45</v>
      </c>
      <c r="C3145" s="7" t="n">
        <v>2</v>
      </c>
      <c r="D3145" s="7" t="n">
        <v>3</v>
      </c>
      <c r="E3145" s="7" t="n">
        <v>0.360000014305115</v>
      </c>
      <c r="F3145" s="7" t="n">
        <v>1.36000001430511</v>
      </c>
      <c r="G3145" s="7" t="n">
        <v>-10.25</v>
      </c>
      <c r="H3145" s="7" t="n">
        <v>0</v>
      </c>
    </row>
    <row r="3146" spans="1:8">
      <c r="A3146" t="s">
        <v>4</v>
      </c>
      <c r="B3146" s="4" t="s">
        <v>5</v>
      </c>
      <c r="C3146" s="4" t="s">
        <v>13</v>
      </c>
      <c r="D3146" s="4" t="s">
        <v>13</v>
      </c>
      <c r="E3146" s="4" t="s">
        <v>23</v>
      </c>
      <c r="F3146" s="4" t="s">
        <v>23</v>
      </c>
      <c r="G3146" s="4" t="s">
        <v>23</v>
      </c>
      <c r="H3146" s="4" t="s">
        <v>10</v>
      </c>
      <c r="I3146" s="4" t="s">
        <v>13</v>
      </c>
    </row>
    <row r="3147" spans="1:8">
      <c r="A3147" t="n">
        <v>22411</v>
      </c>
      <c r="B3147" s="55" t="n">
        <v>45</v>
      </c>
      <c r="C3147" s="7" t="n">
        <v>4</v>
      </c>
      <c r="D3147" s="7" t="n">
        <v>3</v>
      </c>
      <c r="E3147" s="7" t="n">
        <v>359.75</v>
      </c>
      <c r="F3147" s="7" t="n">
        <v>320.559997558594</v>
      </c>
      <c r="G3147" s="7" t="n">
        <v>4</v>
      </c>
      <c r="H3147" s="7" t="n">
        <v>0</v>
      </c>
      <c r="I3147" s="7" t="n">
        <v>0</v>
      </c>
    </row>
    <row r="3148" spans="1:8">
      <c r="A3148" t="s">
        <v>4</v>
      </c>
      <c r="B3148" s="4" t="s">
        <v>5</v>
      </c>
      <c r="C3148" s="4" t="s">
        <v>13</v>
      </c>
      <c r="D3148" s="4" t="s">
        <v>13</v>
      </c>
      <c r="E3148" s="4" t="s">
        <v>23</v>
      </c>
      <c r="F3148" s="4" t="s">
        <v>10</v>
      </c>
    </row>
    <row r="3149" spans="1:8">
      <c r="A3149" t="n">
        <v>22429</v>
      </c>
      <c r="B3149" s="55" t="n">
        <v>45</v>
      </c>
      <c r="C3149" s="7" t="n">
        <v>5</v>
      </c>
      <c r="D3149" s="7" t="n">
        <v>3</v>
      </c>
      <c r="E3149" s="7" t="n">
        <v>3.79999995231628</v>
      </c>
      <c r="F3149" s="7" t="n">
        <v>0</v>
      </c>
    </row>
    <row r="3150" spans="1:8">
      <c r="A3150" t="s">
        <v>4</v>
      </c>
      <c r="B3150" s="4" t="s">
        <v>5</v>
      </c>
      <c r="C3150" s="4" t="s">
        <v>13</v>
      </c>
      <c r="D3150" s="4" t="s">
        <v>13</v>
      </c>
      <c r="E3150" s="4" t="s">
        <v>23</v>
      </c>
      <c r="F3150" s="4" t="s">
        <v>10</v>
      </c>
    </row>
    <row r="3151" spans="1:8">
      <c r="A3151" t="n">
        <v>22438</v>
      </c>
      <c r="B3151" s="55" t="n">
        <v>45</v>
      </c>
      <c r="C3151" s="7" t="n">
        <v>11</v>
      </c>
      <c r="D3151" s="7" t="n">
        <v>3</v>
      </c>
      <c r="E3151" s="7" t="n">
        <v>20.7999992370605</v>
      </c>
      <c r="F3151" s="7" t="n">
        <v>0</v>
      </c>
    </row>
    <row r="3152" spans="1:8">
      <c r="A3152" t="s">
        <v>4</v>
      </c>
      <c r="B3152" s="4" t="s">
        <v>5</v>
      </c>
      <c r="C3152" s="4" t="s">
        <v>13</v>
      </c>
      <c r="D3152" s="4" t="s">
        <v>13</v>
      </c>
      <c r="E3152" s="4" t="s">
        <v>23</v>
      </c>
      <c r="F3152" s="4" t="s">
        <v>23</v>
      </c>
      <c r="G3152" s="4" t="s">
        <v>23</v>
      </c>
      <c r="H3152" s="4" t="s">
        <v>10</v>
      </c>
    </row>
    <row r="3153" spans="1:9">
      <c r="A3153" t="n">
        <v>22447</v>
      </c>
      <c r="B3153" s="55" t="n">
        <v>45</v>
      </c>
      <c r="C3153" s="7" t="n">
        <v>2</v>
      </c>
      <c r="D3153" s="7" t="n">
        <v>3</v>
      </c>
      <c r="E3153" s="7" t="n">
        <v>0.310000002384186</v>
      </c>
      <c r="F3153" s="7" t="n">
        <v>1.62999999523163</v>
      </c>
      <c r="G3153" s="7" t="n">
        <v>-10.289999961853</v>
      </c>
      <c r="H3153" s="7" t="n">
        <v>3000</v>
      </c>
    </row>
    <row r="3154" spans="1:9">
      <c r="A3154" t="s">
        <v>4</v>
      </c>
      <c r="B3154" s="4" t="s">
        <v>5</v>
      </c>
      <c r="C3154" s="4" t="s">
        <v>13</v>
      </c>
      <c r="D3154" s="4" t="s">
        <v>13</v>
      </c>
      <c r="E3154" s="4" t="s">
        <v>23</v>
      </c>
      <c r="F3154" s="4" t="s">
        <v>23</v>
      </c>
      <c r="G3154" s="4" t="s">
        <v>23</v>
      </c>
      <c r="H3154" s="4" t="s">
        <v>10</v>
      </c>
      <c r="I3154" s="4" t="s">
        <v>13</v>
      </c>
    </row>
    <row r="3155" spans="1:9">
      <c r="A3155" t="n">
        <v>22464</v>
      </c>
      <c r="B3155" s="55" t="n">
        <v>45</v>
      </c>
      <c r="C3155" s="7" t="n">
        <v>4</v>
      </c>
      <c r="D3155" s="7" t="n">
        <v>3</v>
      </c>
      <c r="E3155" s="7" t="n">
        <v>359.75</v>
      </c>
      <c r="F3155" s="7" t="n">
        <v>326.140014648438</v>
      </c>
      <c r="G3155" s="7" t="n">
        <v>4</v>
      </c>
      <c r="H3155" s="7" t="n">
        <v>3000</v>
      </c>
      <c r="I3155" s="7" t="n">
        <v>1</v>
      </c>
    </row>
    <row r="3156" spans="1:9">
      <c r="A3156" t="s">
        <v>4</v>
      </c>
      <c r="B3156" s="4" t="s">
        <v>5</v>
      </c>
      <c r="C3156" s="4" t="s">
        <v>13</v>
      </c>
      <c r="D3156" s="4" t="s">
        <v>13</v>
      </c>
      <c r="E3156" s="4" t="s">
        <v>23</v>
      </c>
      <c r="F3156" s="4" t="s">
        <v>10</v>
      </c>
    </row>
    <row r="3157" spans="1:9">
      <c r="A3157" t="n">
        <v>22482</v>
      </c>
      <c r="B3157" s="55" t="n">
        <v>45</v>
      </c>
      <c r="C3157" s="7" t="n">
        <v>5</v>
      </c>
      <c r="D3157" s="7" t="n">
        <v>3</v>
      </c>
      <c r="E3157" s="7" t="n">
        <v>3.79999995231628</v>
      </c>
      <c r="F3157" s="7" t="n">
        <v>3000</v>
      </c>
    </row>
    <row r="3158" spans="1:9">
      <c r="A3158" t="s">
        <v>4</v>
      </c>
      <c r="B3158" s="4" t="s">
        <v>5</v>
      </c>
      <c r="C3158" s="4" t="s">
        <v>13</v>
      </c>
      <c r="D3158" s="4" t="s">
        <v>13</v>
      </c>
      <c r="E3158" s="4" t="s">
        <v>23</v>
      </c>
      <c r="F3158" s="4" t="s">
        <v>10</v>
      </c>
    </row>
    <row r="3159" spans="1:9">
      <c r="A3159" t="n">
        <v>22491</v>
      </c>
      <c r="B3159" s="55" t="n">
        <v>45</v>
      </c>
      <c r="C3159" s="7" t="n">
        <v>11</v>
      </c>
      <c r="D3159" s="7" t="n">
        <v>3</v>
      </c>
      <c r="E3159" s="7" t="n">
        <v>20.7999992370605</v>
      </c>
      <c r="F3159" s="7" t="n">
        <v>3000</v>
      </c>
    </row>
    <row r="3160" spans="1:9">
      <c r="A3160" t="s">
        <v>4</v>
      </c>
      <c r="B3160" s="4" t="s">
        <v>5</v>
      </c>
      <c r="C3160" s="4" t="s">
        <v>10</v>
      </c>
      <c r="D3160" s="4" t="s">
        <v>9</v>
      </c>
    </row>
    <row r="3161" spans="1:9">
      <c r="A3161" t="n">
        <v>22500</v>
      </c>
      <c r="B3161" s="49" t="n">
        <v>43</v>
      </c>
      <c r="C3161" s="7" t="n">
        <v>61490</v>
      </c>
      <c r="D3161" s="7" t="n">
        <v>1</v>
      </c>
    </row>
    <row r="3162" spans="1:9">
      <c r="A3162" t="s">
        <v>4</v>
      </c>
      <c r="B3162" s="4" t="s">
        <v>5</v>
      </c>
      <c r="C3162" s="4" t="s">
        <v>13</v>
      </c>
      <c r="D3162" s="4" t="s">
        <v>10</v>
      </c>
      <c r="E3162" s="4" t="s">
        <v>6</v>
      </c>
      <c r="F3162" s="4" t="s">
        <v>6</v>
      </c>
      <c r="G3162" s="4" t="s">
        <v>6</v>
      </c>
      <c r="H3162" s="4" t="s">
        <v>6</v>
      </c>
    </row>
    <row r="3163" spans="1:9">
      <c r="A3163" t="n">
        <v>22507</v>
      </c>
      <c r="B3163" s="39" t="n">
        <v>51</v>
      </c>
      <c r="C3163" s="7" t="n">
        <v>3</v>
      </c>
      <c r="D3163" s="7" t="n">
        <v>3</v>
      </c>
      <c r="E3163" s="7" t="s">
        <v>182</v>
      </c>
      <c r="F3163" s="7" t="s">
        <v>124</v>
      </c>
      <c r="G3163" s="7" t="s">
        <v>123</v>
      </c>
      <c r="H3163" s="7" t="s">
        <v>124</v>
      </c>
    </row>
    <row r="3164" spans="1:9">
      <c r="A3164" t="s">
        <v>4</v>
      </c>
      <c r="B3164" s="4" t="s">
        <v>5</v>
      </c>
      <c r="C3164" s="4" t="s">
        <v>13</v>
      </c>
      <c r="D3164" s="4" t="s">
        <v>10</v>
      </c>
    </row>
    <row r="3165" spans="1:9">
      <c r="A3165" t="n">
        <v>22520</v>
      </c>
      <c r="B3165" s="28" t="n">
        <v>58</v>
      </c>
      <c r="C3165" s="7" t="n">
        <v>255</v>
      </c>
      <c r="D3165" s="7" t="n">
        <v>0</v>
      </c>
    </row>
    <row r="3166" spans="1:9">
      <c r="A3166" t="s">
        <v>4</v>
      </c>
      <c r="B3166" s="4" t="s">
        <v>5</v>
      </c>
      <c r="C3166" s="4" t="s">
        <v>10</v>
      </c>
      <c r="D3166" s="4" t="s">
        <v>10</v>
      </c>
      <c r="E3166" s="4" t="s">
        <v>23</v>
      </c>
      <c r="F3166" s="4" t="s">
        <v>13</v>
      </c>
    </row>
    <row r="3167" spans="1:9">
      <c r="A3167" t="n">
        <v>22524</v>
      </c>
      <c r="B3167" s="75" t="n">
        <v>53</v>
      </c>
      <c r="C3167" s="7" t="n">
        <v>5</v>
      </c>
      <c r="D3167" s="7" t="n">
        <v>0</v>
      </c>
      <c r="E3167" s="7" t="n">
        <v>3</v>
      </c>
      <c r="F3167" s="7" t="n">
        <v>0</v>
      </c>
    </row>
    <row r="3168" spans="1:9">
      <c r="A3168" t="s">
        <v>4</v>
      </c>
      <c r="B3168" s="4" t="s">
        <v>5</v>
      </c>
      <c r="C3168" s="4" t="s">
        <v>10</v>
      </c>
    </row>
    <row r="3169" spans="1:9">
      <c r="A3169" t="n">
        <v>22534</v>
      </c>
      <c r="B3169" s="25" t="n">
        <v>16</v>
      </c>
      <c r="C3169" s="7" t="n">
        <v>500</v>
      </c>
    </row>
    <row r="3170" spans="1:9">
      <c r="A3170" t="s">
        <v>4</v>
      </c>
      <c r="B3170" s="4" t="s">
        <v>5</v>
      </c>
      <c r="C3170" s="4" t="s">
        <v>10</v>
      </c>
      <c r="D3170" s="4" t="s">
        <v>10</v>
      </c>
      <c r="E3170" s="4" t="s">
        <v>23</v>
      </c>
      <c r="F3170" s="4" t="s">
        <v>13</v>
      </c>
    </row>
    <row r="3171" spans="1:9">
      <c r="A3171" t="n">
        <v>22537</v>
      </c>
      <c r="B3171" s="75" t="n">
        <v>53</v>
      </c>
      <c r="C3171" s="7" t="n">
        <v>3</v>
      </c>
      <c r="D3171" s="7" t="n">
        <v>0</v>
      </c>
      <c r="E3171" s="7" t="n">
        <v>3</v>
      </c>
      <c r="F3171" s="7" t="n">
        <v>0</v>
      </c>
    </row>
    <row r="3172" spans="1:9">
      <c r="A3172" t="s">
        <v>4</v>
      </c>
      <c r="B3172" s="4" t="s">
        <v>5</v>
      </c>
      <c r="C3172" s="4" t="s">
        <v>10</v>
      </c>
    </row>
    <row r="3173" spans="1:9">
      <c r="A3173" t="n">
        <v>22547</v>
      </c>
      <c r="B3173" s="25" t="n">
        <v>16</v>
      </c>
      <c r="C3173" s="7" t="n">
        <v>300</v>
      </c>
    </row>
    <row r="3174" spans="1:9">
      <c r="A3174" t="s">
        <v>4</v>
      </c>
      <c r="B3174" s="4" t="s">
        <v>5</v>
      </c>
      <c r="C3174" s="4" t="s">
        <v>13</v>
      </c>
      <c r="D3174" s="4" t="s">
        <v>10</v>
      </c>
      <c r="E3174" s="4" t="s">
        <v>6</v>
      </c>
      <c r="F3174" s="4" t="s">
        <v>6</v>
      </c>
      <c r="G3174" s="4" t="s">
        <v>6</v>
      </c>
      <c r="H3174" s="4" t="s">
        <v>6</v>
      </c>
    </row>
    <row r="3175" spans="1:9">
      <c r="A3175" t="n">
        <v>22550</v>
      </c>
      <c r="B3175" s="39" t="n">
        <v>51</v>
      </c>
      <c r="C3175" s="7" t="n">
        <v>3</v>
      </c>
      <c r="D3175" s="7" t="n">
        <v>3</v>
      </c>
      <c r="E3175" s="7" t="s">
        <v>181</v>
      </c>
      <c r="F3175" s="7" t="s">
        <v>124</v>
      </c>
      <c r="G3175" s="7" t="s">
        <v>123</v>
      </c>
      <c r="H3175" s="7" t="s">
        <v>124</v>
      </c>
    </row>
    <row r="3176" spans="1:9">
      <c r="A3176" t="s">
        <v>4</v>
      </c>
      <c r="B3176" s="4" t="s">
        <v>5</v>
      </c>
      <c r="C3176" s="4" t="s">
        <v>13</v>
      </c>
      <c r="D3176" s="4" t="s">
        <v>10</v>
      </c>
    </row>
    <row r="3177" spans="1:9">
      <c r="A3177" t="n">
        <v>22563</v>
      </c>
      <c r="B3177" s="55" t="n">
        <v>45</v>
      </c>
      <c r="C3177" s="7" t="n">
        <v>7</v>
      </c>
      <c r="D3177" s="7" t="n">
        <v>255</v>
      </c>
    </row>
    <row r="3178" spans="1:9">
      <c r="A3178" t="s">
        <v>4</v>
      </c>
      <c r="B3178" s="4" t="s">
        <v>5</v>
      </c>
      <c r="C3178" s="4" t="s">
        <v>13</v>
      </c>
      <c r="D3178" s="4" t="s">
        <v>10</v>
      </c>
      <c r="E3178" s="4" t="s">
        <v>6</v>
      </c>
      <c r="F3178" s="4" t="s">
        <v>6</v>
      </c>
      <c r="G3178" s="4" t="s">
        <v>6</v>
      </c>
      <c r="H3178" s="4" t="s">
        <v>6</v>
      </c>
    </row>
    <row r="3179" spans="1:9">
      <c r="A3179" t="n">
        <v>22567</v>
      </c>
      <c r="B3179" s="39" t="n">
        <v>51</v>
      </c>
      <c r="C3179" s="7" t="n">
        <v>3</v>
      </c>
      <c r="D3179" s="7" t="n">
        <v>3</v>
      </c>
      <c r="E3179" s="7" t="s">
        <v>216</v>
      </c>
      <c r="F3179" s="7" t="s">
        <v>124</v>
      </c>
      <c r="G3179" s="7" t="s">
        <v>123</v>
      </c>
      <c r="H3179" s="7" t="s">
        <v>124</v>
      </c>
    </row>
    <row r="3180" spans="1:9">
      <c r="A3180" t="s">
        <v>4</v>
      </c>
      <c r="B3180" s="4" t="s">
        <v>5</v>
      </c>
      <c r="C3180" s="4" t="s">
        <v>10</v>
      </c>
      <c r="D3180" s="4" t="s">
        <v>13</v>
      </c>
      <c r="E3180" s="4" t="s">
        <v>13</v>
      </c>
      <c r="F3180" s="4" t="s">
        <v>6</v>
      </c>
    </row>
    <row r="3181" spans="1:9">
      <c r="A3181" t="n">
        <v>22580</v>
      </c>
      <c r="B3181" s="22" t="n">
        <v>20</v>
      </c>
      <c r="C3181" s="7" t="n">
        <v>3</v>
      </c>
      <c r="D3181" s="7" t="n">
        <v>2</v>
      </c>
      <c r="E3181" s="7" t="n">
        <v>10</v>
      </c>
      <c r="F3181" s="7" t="s">
        <v>217</v>
      </c>
    </row>
    <row r="3182" spans="1:9">
      <c r="A3182" t="s">
        <v>4</v>
      </c>
      <c r="B3182" s="4" t="s">
        <v>5</v>
      </c>
      <c r="C3182" s="4" t="s">
        <v>10</v>
      </c>
    </row>
    <row r="3183" spans="1:9">
      <c r="A3183" t="n">
        <v>22601</v>
      </c>
      <c r="B3183" s="25" t="n">
        <v>16</v>
      </c>
      <c r="C3183" s="7" t="n">
        <v>500</v>
      </c>
    </row>
    <row r="3184" spans="1:9">
      <c r="A3184" t="s">
        <v>4</v>
      </c>
      <c r="B3184" s="4" t="s">
        <v>5</v>
      </c>
      <c r="C3184" s="4" t="s">
        <v>13</v>
      </c>
      <c r="D3184" s="4" t="s">
        <v>10</v>
      </c>
      <c r="E3184" s="4" t="s">
        <v>6</v>
      </c>
    </row>
    <row r="3185" spans="1:8">
      <c r="A3185" t="n">
        <v>22604</v>
      </c>
      <c r="B3185" s="39" t="n">
        <v>51</v>
      </c>
      <c r="C3185" s="7" t="n">
        <v>4</v>
      </c>
      <c r="D3185" s="7" t="n">
        <v>3</v>
      </c>
      <c r="E3185" s="7" t="s">
        <v>119</v>
      </c>
    </row>
    <row r="3186" spans="1:8">
      <c r="A3186" t="s">
        <v>4</v>
      </c>
      <c r="B3186" s="4" t="s">
        <v>5</v>
      </c>
      <c r="C3186" s="4" t="s">
        <v>10</v>
      </c>
    </row>
    <row r="3187" spans="1:8">
      <c r="A3187" t="n">
        <v>22618</v>
      </c>
      <c r="B3187" s="25" t="n">
        <v>16</v>
      </c>
      <c r="C3187" s="7" t="n">
        <v>0</v>
      </c>
    </row>
    <row r="3188" spans="1:8">
      <c r="A3188" t="s">
        <v>4</v>
      </c>
      <c r="B3188" s="4" t="s">
        <v>5</v>
      </c>
      <c r="C3188" s="4" t="s">
        <v>10</v>
      </c>
      <c r="D3188" s="4" t="s">
        <v>13</v>
      </c>
      <c r="E3188" s="4" t="s">
        <v>9</v>
      </c>
      <c r="F3188" s="4" t="s">
        <v>52</v>
      </c>
      <c r="G3188" s="4" t="s">
        <v>13</v>
      </c>
      <c r="H3188" s="4" t="s">
        <v>13</v>
      </c>
    </row>
    <row r="3189" spans="1:8">
      <c r="A3189" t="n">
        <v>22621</v>
      </c>
      <c r="B3189" s="40" t="n">
        <v>26</v>
      </c>
      <c r="C3189" s="7" t="n">
        <v>3</v>
      </c>
      <c r="D3189" s="7" t="n">
        <v>17</v>
      </c>
      <c r="E3189" s="7" t="n">
        <v>2310</v>
      </c>
      <c r="F3189" s="7" t="s">
        <v>218</v>
      </c>
      <c r="G3189" s="7" t="n">
        <v>2</v>
      </c>
      <c r="H3189" s="7" t="n">
        <v>0</v>
      </c>
    </row>
    <row r="3190" spans="1:8">
      <c r="A3190" t="s">
        <v>4</v>
      </c>
      <c r="B3190" s="4" t="s">
        <v>5</v>
      </c>
    </row>
    <row r="3191" spans="1:8">
      <c r="A3191" t="n">
        <v>22643</v>
      </c>
      <c r="B3191" s="33" t="n">
        <v>28</v>
      </c>
    </row>
    <row r="3192" spans="1:8">
      <c r="A3192" t="s">
        <v>4</v>
      </c>
      <c r="B3192" s="4" t="s">
        <v>5</v>
      </c>
      <c r="C3192" s="4" t="s">
        <v>13</v>
      </c>
      <c r="D3192" s="4" t="s">
        <v>10</v>
      </c>
      <c r="E3192" s="4" t="s">
        <v>6</v>
      </c>
    </row>
    <row r="3193" spans="1:8">
      <c r="A3193" t="n">
        <v>22644</v>
      </c>
      <c r="B3193" s="39" t="n">
        <v>51</v>
      </c>
      <c r="C3193" s="7" t="n">
        <v>4</v>
      </c>
      <c r="D3193" s="7" t="n">
        <v>5</v>
      </c>
      <c r="E3193" s="7" t="s">
        <v>219</v>
      </c>
    </row>
    <row r="3194" spans="1:8">
      <c r="A3194" t="s">
        <v>4</v>
      </c>
      <c r="B3194" s="4" t="s">
        <v>5</v>
      </c>
      <c r="C3194" s="4" t="s">
        <v>10</v>
      </c>
    </row>
    <row r="3195" spans="1:8">
      <c r="A3195" t="n">
        <v>22657</v>
      </c>
      <c r="B3195" s="25" t="n">
        <v>16</v>
      </c>
      <c r="C3195" s="7" t="n">
        <v>0</v>
      </c>
    </row>
    <row r="3196" spans="1:8">
      <c r="A3196" t="s">
        <v>4</v>
      </c>
      <c r="B3196" s="4" t="s">
        <v>5</v>
      </c>
      <c r="C3196" s="4" t="s">
        <v>10</v>
      </c>
      <c r="D3196" s="4" t="s">
        <v>13</v>
      </c>
      <c r="E3196" s="4" t="s">
        <v>9</v>
      </c>
      <c r="F3196" s="4" t="s">
        <v>52</v>
      </c>
      <c r="G3196" s="4" t="s">
        <v>13</v>
      </c>
      <c r="H3196" s="4" t="s">
        <v>13</v>
      </c>
    </row>
    <row r="3197" spans="1:8">
      <c r="A3197" t="n">
        <v>22660</v>
      </c>
      <c r="B3197" s="40" t="n">
        <v>26</v>
      </c>
      <c r="C3197" s="7" t="n">
        <v>5</v>
      </c>
      <c r="D3197" s="7" t="n">
        <v>17</v>
      </c>
      <c r="E3197" s="7" t="n">
        <v>3306</v>
      </c>
      <c r="F3197" s="7" t="s">
        <v>220</v>
      </c>
      <c r="G3197" s="7" t="n">
        <v>2</v>
      </c>
      <c r="H3197" s="7" t="n">
        <v>0</v>
      </c>
    </row>
    <row r="3198" spans="1:8">
      <c r="A3198" t="s">
        <v>4</v>
      </c>
      <c r="B3198" s="4" t="s">
        <v>5</v>
      </c>
    </row>
    <row r="3199" spans="1:8">
      <c r="A3199" t="n">
        <v>22707</v>
      </c>
      <c r="B3199" s="33" t="n">
        <v>28</v>
      </c>
    </row>
    <row r="3200" spans="1:8">
      <c r="A3200" t="s">
        <v>4</v>
      </c>
      <c r="B3200" s="4" t="s">
        <v>5</v>
      </c>
      <c r="C3200" s="4" t="s">
        <v>13</v>
      </c>
      <c r="D3200" s="4" t="s">
        <v>10</v>
      </c>
      <c r="E3200" s="4" t="s">
        <v>6</v>
      </c>
      <c r="F3200" s="4" t="s">
        <v>6</v>
      </c>
      <c r="G3200" s="4" t="s">
        <v>6</v>
      </c>
      <c r="H3200" s="4" t="s">
        <v>6</v>
      </c>
    </row>
    <row r="3201" spans="1:8">
      <c r="A3201" t="n">
        <v>22708</v>
      </c>
      <c r="B3201" s="39" t="n">
        <v>51</v>
      </c>
      <c r="C3201" s="7" t="n">
        <v>3</v>
      </c>
      <c r="D3201" s="7" t="n">
        <v>5</v>
      </c>
      <c r="E3201" s="7" t="s">
        <v>221</v>
      </c>
      <c r="F3201" s="7" t="s">
        <v>222</v>
      </c>
      <c r="G3201" s="7" t="s">
        <v>123</v>
      </c>
      <c r="H3201" s="7" t="s">
        <v>124</v>
      </c>
    </row>
    <row r="3202" spans="1:8">
      <c r="A3202" t="s">
        <v>4</v>
      </c>
      <c r="B3202" s="4" t="s">
        <v>5</v>
      </c>
      <c r="C3202" s="4" t="s">
        <v>10</v>
      </c>
      <c r="D3202" s="4" t="s">
        <v>23</v>
      </c>
      <c r="E3202" s="4" t="s">
        <v>23</v>
      </c>
      <c r="F3202" s="4" t="s">
        <v>23</v>
      </c>
      <c r="G3202" s="4" t="s">
        <v>10</v>
      </c>
      <c r="H3202" s="4" t="s">
        <v>10</v>
      </c>
    </row>
    <row r="3203" spans="1:8">
      <c r="A3203" t="n">
        <v>22721</v>
      </c>
      <c r="B3203" s="66" t="n">
        <v>60</v>
      </c>
      <c r="C3203" s="7" t="n">
        <v>5</v>
      </c>
      <c r="D3203" s="7" t="n">
        <v>45</v>
      </c>
      <c r="E3203" s="7" t="n">
        <v>0</v>
      </c>
      <c r="F3203" s="7" t="n">
        <v>0</v>
      </c>
      <c r="G3203" s="7" t="n">
        <v>1000</v>
      </c>
      <c r="H3203" s="7" t="n">
        <v>0</v>
      </c>
    </row>
    <row r="3204" spans="1:8">
      <c r="A3204" t="s">
        <v>4</v>
      </c>
      <c r="B3204" s="4" t="s">
        <v>5</v>
      </c>
      <c r="C3204" s="4" t="s">
        <v>10</v>
      </c>
    </row>
    <row r="3205" spans="1:8">
      <c r="A3205" t="n">
        <v>22740</v>
      </c>
      <c r="B3205" s="25" t="n">
        <v>16</v>
      </c>
      <c r="C3205" s="7" t="n">
        <v>1000</v>
      </c>
    </row>
    <row r="3206" spans="1:8">
      <c r="A3206" t="s">
        <v>4</v>
      </c>
      <c r="B3206" s="4" t="s">
        <v>5</v>
      </c>
      <c r="C3206" s="4" t="s">
        <v>13</v>
      </c>
      <c r="D3206" s="4" t="s">
        <v>10</v>
      </c>
      <c r="E3206" s="4" t="s">
        <v>6</v>
      </c>
      <c r="F3206" s="4" t="s">
        <v>6</v>
      </c>
      <c r="G3206" s="4" t="s">
        <v>6</v>
      </c>
      <c r="H3206" s="4" t="s">
        <v>6</v>
      </c>
    </row>
    <row r="3207" spans="1:8">
      <c r="A3207" t="n">
        <v>22743</v>
      </c>
      <c r="B3207" s="39" t="n">
        <v>51</v>
      </c>
      <c r="C3207" s="7" t="n">
        <v>3</v>
      </c>
      <c r="D3207" s="7" t="n">
        <v>5</v>
      </c>
      <c r="E3207" s="7" t="s">
        <v>130</v>
      </c>
      <c r="F3207" s="7" t="s">
        <v>222</v>
      </c>
      <c r="G3207" s="7" t="s">
        <v>123</v>
      </c>
      <c r="H3207" s="7" t="s">
        <v>124</v>
      </c>
    </row>
    <row r="3208" spans="1:8">
      <c r="A3208" t="s">
        <v>4</v>
      </c>
      <c r="B3208" s="4" t="s">
        <v>5</v>
      </c>
      <c r="C3208" s="4" t="s">
        <v>10</v>
      </c>
      <c r="D3208" s="4" t="s">
        <v>23</v>
      </c>
      <c r="E3208" s="4" t="s">
        <v>23</v>
      </c>
      <c r="F3208" s="4" t="s">
        <v>23</v>
      </c>
      <c r="G3208" s="4" t="s">
        <v>10</v>
      </c>
      <c r="H3208" s="4" t="s">
        <v>10</v>
      </c>
    </row>
    <row r="3209" spans="1:8">
      <c r="A3209" t="n">
        <v>22756</v>
      </c>
      <c r="B3209" s="66" t="n">
        <v>60</v>
      </c>
      <c r="C3209" s="7" t="n">
        <v>5</v>
      </c>
      <c r="D3209" s="7" t="n">
        <v>-45</v>
      </c>
      <c r="E3209" s="7" t="n">
        <v>0</v>
      </c>
      <c r="F3209" s="7" t="n">
        <v>0</v>
      </c>
      <c r="G3209" s="7" t="n">
        <v>1000</v>
      </c>
      <c r="H3209" s="7" t="n">
        <v>0</v>
      </c>
    </row>
    <row r="3210" spans="1:8">
      <c r="A3210" t="s">
        <v>4</v>
      </c>
      <c r="B3210" s="4" t="s">
        <v>5</v>
      </c>
      <c r="C3210" s="4" t="s">
        <v>10</v>
      </c>
    </row>
    <row r="3211" spans="1:8">
      <c r="A3211" t="n">
        <v>22775</v>
      </c>
      <c r="B3211" s="25" t="n">
        <v>16</v>
      </c>
      <c r="C3211" s="7" t="n">
        <v>1000</v>
      </c>
    </row>
    <row r="3212" spans="1:8">
      <c r="A3212" t="s">
        <v>4</v>
      </c>
      <c r="B3212" s="4" t="s">
        <v>5</v>
      </c>
      <c r="C3212" s="4" t="s">
        <v>13</v>
      </c>
      <c r="D3212" s="4" t="s">
        <v>10</v>
      </c>
      <c r="E3212" s="4" t="s">
        <v>6</v>
      </c>
      <c r="F3212" s="4" t="s">
        <v>6</v>
      </c>
      <c r="G3212" s="4" t="s">
        <v>6</v>
      </c>
      <c r="H3212" s="4" t="s">
        <v>6</v>
      </c>
    </row>
    <row r="3213" spans="1:8">
      <c r="A3213" t="n">
        <v>22778</v>
      </c>
      <c r="B3213" s="39" t="n">
        <v>51</v>
      </c>
      <c r="C3213" s="7" t="n">
        <v>3</v>
      </c>
      <c r="D3213" s="7" t="n">
        <v>5</v>
      </c>
      <c r="E3213" s="7" t="s">
        <v>223</v>
      </c>
      <c r="F3213" s="7" t="s">
        <v>222</v>
      </c>
      <c r="G3213" s="7" t="s">
        <v>123</v>
      </c>
      <c r="H3213" s="7" t="s">
        <v>124</v>
      </c>
    </row>
    <row r="3214" spans="1:8">
      <c r="A3214" t="s">
        <v>4</v>
      </c>
      <c r="B3214" s="4" t="s">
        <v>5</v>
      </c>
      <c r="C3214" s="4" t="s">
        <v>10</v>
      </c>
      <c r="D3214" s="4" t="s">
        <v>23</v>
      </c>
      <c r="E3214" s="4" t="s">
        <v>23</v>
      </c>
      <c r="F3214" s="4" t="s">
        <v>23</v>
      </c>
      <c r="G3214" s="4" t="s">
        <v>10</v>
      </c>
      <c r="H3214" s="4" t="s">
        <v>10</v>
      </c>
    </row>
    <row r="3215" spans="1:8">
      <c r="A3215" t="n">
        <v>22791</v>
      </c>
      <c r="B3215" s="66" t="n">
        <v>60</v>
      </c>
      <c r="C3215" s="7" t="n">
        <v>5</v>
      </c>
      <c r="D3215" s="7" t="n">
        <v>0</v>
      </c>
      <c r="E3215" s="7" t="n">
        <v>0</v>
      </c>
      <c r="F3215" s="7" t="n">
        <v>0</v>
      </c>
      <c r="G3215" s="7" t="n">
        <v>1000</v>
      </c>
      <c r="H3215" s="7" t="n">
        <v>0</v>
      </c>
    </row>
    <row r="3216" spans="1:8">
      <c r="A3216" t="s">
        <v>4</v>
      </c>
      <c r="B3216" s="4" t="s">
        <v>5</v>
      </c>
      <c r="C3216" s="4" t="s">
        <v>10</v>
      </c>
    </row>
    <row r="3217" spans="1:8">
      <c r="A3217" t="n">
        <v>22810</v>
      </c>
      <c r="B3217" s="25" t="n">
        <v>16</v>
      </c>
      <c r="C3217" s="7" t="n">
        <v>1000</v>
      </c>
    </row>
    <row r="3218" spans="1:8">
      <c r="A3218" t="s">
        <v>4</v>
      </c>
      <c r="B3218" s="4" t="s">
        <v>5</v>
      </c>
      <c r="C3218" s="4" t="s">
        <v>10</v>
      </c>
      <c r="D3218" s="4" t="s">
        <v>23</v>
      </c>
      <c r="E3218" s="4" t="s">
        <v>23</v>
      </c>
      <c r="F3218" s="4" t="s">
        <v>23</v>
      </c>
      <c r="G3218" s="4" t="s">
        <v>10</v>
      </c>
      <c r="H3218" s="4" t="s">
        <v>10</v>
      </c>
    </row>
    <row r="3219" spans="1:8">
      <c r="A3219" t="n">
        <v>22813</v>
      </c>
      <c r="B3219" s="66" t="n">
        <v>60</v>
      </c>
      <c r="C3219" s="7" t="n">
        <v>5</v>
      </c>
      <c r="D3219" s="7" t="n">
        <v>0</v>
      </c>
      <c r="E3219" s="7" t="n">
        <v>-10</v>
      </c>
      <c r="F3219" s="7" t="n">
        <v>0</v>
      </c>
      <c r="G3219" s="7" t="n">
        <v>1000</v>
      </c>
      <c r="H3219" s="7" t="n">
        <v>0</v>
      </c>
    </row>
    <row r="3220" spans="1:8">
      <c r="A3220" t="s">
        <v>4</v>
      </c>
      <c r="B3220" s="4" t="s">
        <v>5</v>
      </c>
      <c r="C3220" s="4" t="s">
        <v>10</v>
      </c>
    </row>
    <row r="3221" spans="1:8">
      <c r="A3221" t="n">
        <v>22832</v>
      </c>
      <c r="B3221" s="25" t="n">
        <v>16</v>
      </c>
      <c r="C3221" s="7" t="n">
        <v>300</v>
      </c>
    </row>
    <row r="3222" spans="1:8">
      <c r="A3222" t="s">
        <v>4</v>
      </c>
      <c r="B3222" s="4" t="s">
        <v>5</v>
      </c>
      <c r="C3222" s="4" t="s">
        <v>13</v>
      </c>
      <c r="D3222" s="4" t="s">
        <v>10</v>
      </c>
      <c r="E3222" s="4" t="s">
        <v>6</v>
      </c>
    </row>
    <row r="3223" spans="1:8">
      <c r="A3223" t="n">
        <v>22835</v>
      </c>
      <c r="B3223" s="39" t="n">
        <v>51</v>
      </c>
      <c r="C3223" s="7" t="n">
        <v>4</v>
      </c>
      <c r="D3223" s="7" t="n">
        <v>5</v>
      </c>
      <c r="E3223" s="7" t="s">
        <v>224</v>
      </c>
    </row>
    <row r="3224" spans="1:8">
      <c r="A3224" t="s">
        <v>4</v>
      </c>
      <c r="B3224" s="4" t="s">
        <v>5</v>
      </c>
      <c r="C3224" s="4" t="s">
        <v>10</v>
      </c>
    </row>
    <row r="3225" spans="1:8">
      <c r="A3225" t="n">
        <v>22862</v>
      </c>
      <c r="B3225" s="25" t="n">
        <v>16</v>
      </c>
      <c r="C3225" s="7" t="n">
        <v>0</v>
      </c>
    </row>
    <row r="3226" spans="1:8">
      <c r="A3226" t="s">
        <v>4</v>
      </c>
      <c r="B3226" s="4" t="s">
        <v>5</v>
      </c>
      <c r="C3226" s="4" t="s">
        <v>10</v>
      </c>
      <c r="D3226" s="4" t="s">
        <v>13</v>
      </c>
      <c r="E3226" s="4" t="s">
        <v>9</v>
      </c>
      <c r="F3226" s="4" t="s">
        <v>52</v>
      </c>
      <c r="G3226" s="4" t="s">
        <v>13</v>
      </c>
      <c r="H3226" s="4" t="s">
        <v>13</v>
      </c>
    </row>
    <row r="3227" spans="1:8">
      <c r="A3227" t="n">
        <v>22865</v>
      </c>
      <c r="B3227" s="40" t="n">
        <v>26</v>
      </c>
      <c r="C3227" s="7" t="n">
        <v>5</v>
      </c>
      <c r="D3227" s="7" t="n">
        <v>17</v>
      </c>
      <c r="E3227" s="7" t="n">
        <v>3307</v>
      </c>
      <c r="F3227" s="7" t="s">
        <v>225</v>
      </c>
      <c r="G3227" s="7" t="n">
        <v>2</v>
      </c>
      <c r="H3227" s="7" t="n">
        <v>0</v>
      </c>
    </row>
    <row r="3228" spans="1:8">
      <c r="A3228" t="s">
        <v>4</v>
      </c>
      <c r="B3228" s="4" t="s">
        <v>5</v>
      </c>
    </row>
    <row r="3229" spans="1:8">
      <c r="A3229" t="n">
        <v>22896</v>
      </c>
      <c r="B3229" s="33" t="n">
        <v>28</v>
      </c>
    </row>
    <row r="3230" spans="1:8">
      <c r="A3230" t="s">
        <v>4</v>
      </c>
      <c r="B3230" s="4" t="s">
        <v>5</v>
      </c>
      <c r="C3230" s="4" t="s">
        <v>13</v>
      </c>
      <c r="D3230" s="4" t="s">
        <v>10</v>
      </c>
      <c r="E3230" s="4" t="s">
        <v>6</v>
      </c>
    </row>
    <row r="3231" spans="1:8">
      <c r="A3231" t="n">
        <v>22897</v>
      </c>
      <c r="B3231" s="39" t="n">
        <v>51</v>
      </c>
      <c r="C3231" s="7" t="n">
        <v>4</v>
      </c>
      <c r="D3231" s="7" t="n">
        <v>7032</v>
      </c>
      <c r="E3231" s="7" t="s">
        <v>226</v>
      </c>
    </row>
    <row r="3232" spans="1:8">
      <c r="A3232" t="s">
        <v>4</v>
      </c>
      <c r="B3232" s="4" t="s">
        <v>5</v>
      </c>
      <c r="C3232" s="4" t="s">
        <v>10</v>
      </c>
    </row>
    <row r="3233" spans="1:8">
      <c r="A3233" t="n">
        <v>22910</v>
      </c>
      <c r="B3233" s="25" t="n">
        <v>16</v>
      </c>
      <c r="C3233" s="7" t="n">
        <v>0</v>
      </c>
    </row>
    <row r="3234" spans="1:8">
      <c r="A3234" t="s">
        <v>4</v>
      </c>
      <c r="B3234" s="4" t="s">
        <v>5</v>
      </c>
      <c r="C3234" s="4" t="s">
        <v>10</v>
      </c>
      <c r="D3234" s="4" t="s">
        <v>13</v>
      </c>
      <c r="E3234" s="4" t="s">
        <v>9</v>
      </c>
      <c r="F3234" s="4" t="s">
        <v>52</v>
      </c>
      <c r="G3234" s="4" t="s">
        <v>13</v>
      </c>
      <c r="H3234" s="4" t="s">
        <v>13</v>
      </c>
    </row>
    <row r="3235" spans="1:8">
      <c r="A3235" t="n">
        <v>22913</v>
      </c>
      <c r="B3235" s="40" t="n">
        <v>26</v>
      </c>
      <c r="C3235" s="7" t="n">
        <v>7032</v>
      </c>
      <c r="D3235" s="7" t="n">
        <v>17</v>
      </c>
      <c r="E3235" s="7" t="n">
        <v>18441</v>
      </c>
      <c r="F3235" s="7" t="s">
        <v>227</v>
      </c>
      <c r="G3235" s="7" t="n">
        <v>2</v>
      </c>
      <c r="H3235" s="7" t="n">
        <v>0</v>
      </c>
    </row>
    <row r="3236" spans="1:8">
      <c r="A3236" t="s">
        <v>4</v>
      </c>
      <c r="B3236" s="4" t="s">
        <v>5</v>
      </c>
    </row>
    <row r="3237" spans="1:8">
      <c r="A3237" t="n">
        <v>22952</v>
      </c>
      <c r="B3237" s="33" t="n">
        <v>28</v>
      </c>
    </row>
    <row r="3238" spans="1:8">
      <c r="A3238" t="s">
        <v>4</v>
      </c>
      <c r="B3238" s="4" t="s">
        <v>5</v>
      </c>
      <c r="C3238" s="4" t="s">
        <v>10</v>
      </c>
      <c r="D3238" s="4" t="s">
        <v>13</v>
      </c>
    </row>
    <row r="3239" spans="1:8">
      <c r="A3239" t="n">
        <v>22953</v>
      </c>
      <c r="B3239" s="41" t="n">
        <v>89</v>
      </c>
      <c r="C3239" s="7" t="n">
        <v>65533</v>
      </c>
      <c r="D3239" s="7" t="n">
        <v>1</v>
      </c>
    </row>
    <row r="3240" spans="1:8">
      <c r="A3240" t="s">
        <v>4</v>
      </c>
      <c r="B3240" s="4" t="s">
        <v>5</v>
      </c>
      <c r="C3240" s="4" t="s">
        <v>13</v>
      </c>
      <c r="D3240" s="4" t="s">
        <v>10</v>
      </c>
      <c r="E3240" s="4" t="s">
        <v>6</v>
      </c>
      <c r="F3240" s="4" t="s">
        <v>6</v>
      </c>
      <c r="G3240" s="4" t="s">
        <v>6</v>
      </c>
      <c r="H3240" s="4" t="s">
        <v>6</v>
      </c>
    </row>
    <row r="3241" spans="1:8">
      <c r="A3241" t="n">
        <v>22957</v>
      </c>
      <c r="B3241" s="39" t="n">
        <v>51</v>
      </c>
      <c r="C3241" s="7" t="n">
        <v>3</v>
      </c>
      <c r="D3241" s="7" t="n">
        <v>7032</v>
      </c>
      <c r="E3241" s="7" t="s">
        <v>124</v>
      </c>
      <c r="F3241" s="7" t="s">
        <v>124</v>
      </c>
      <c r="G3241" s="7" t="s">
        <v>123</v>
      </c>
      <c r="H3241" s="7" t="s">
        <v>124</v>
      </c>
    </row>
    <row r="3242" spans="1:8">
      <c r="A3242" t="s">
        <v>4</v>
      </c>
      <c r="B3242" s="4" t="s">
        <v>5</v>
      </c>
      <c r="C3242" s="4" t="s">
        <v>13</v>
      </c>
      <c r="D3242" s="4" t="s">
        <v>10</v>
      </c>
      <c r="E3242" s="4" t="s">
        <v>6</v>
      </c>
      <c r="F3242" s="4" t="s">
        <v>6</v>
      </c>
      <c r="G3242" s="4" t="s">
        <v>6</v>
      </c>
      <c r="H3242" s="4" t="s">
        <v>6</v>
      </c>
    </row>
    <row r="3243" spans="1:8">
      <c r="A3243" t="n">
        <v>22970</v>
      </c>
      <c r="B3243" s="39" t="n">
        <v>51</v>
      </c>
      <c r="C3243" s="7" t="n">
        <v>3</v>
      </c>
      <c r="D3243" s="7" t="n">
        <v>3</v>
      </c>
      <c r="E3243" s="7" t="s">
        <v>222</v>
      </c>
      <c r="F3243" s="7" t="s">
        <v>194</v>
      </c>
      <c r="G3243" s="7" t="s">
        <v>123</v>
      </c>
      <c r="H3243" s="7" t="s">
        <v>124</v>
      </c>
    </row>
    <row r="3244" spans="1:8">
      <c r="A3244" t="s">
        <v>4</v>
      </c>
      <c r="B3244" s="4" t="s">
        <v>5</v>
      </c>
      <c r="C3244" s="4" t="s">
        <v>10</v>
      </c>
      <c r="D3244" s="4" t="s">
        <v>23</v>
      </c>
      <c r="E3244" s="4" t="s">
        <v>23</v>
      </c>
      <c r="F3244" s="4" t="s">
        <v>23</v>
      </c>
      <c r="G3244" s="4" t="s">
        <v>10</v>
      </c>
      <c r="H3244" s="4" t="s">
        <v>10</v>
      </c>
    </row>
    <row r="3245" spans="1:8">
      <c r="A3245" t="n">
        <v>22983</v>
      </c>
      <c r="B3245" s="66" t="n">
        <v>60</v>
      </c>
      <c r="C3245" s="7" t="n">
        <v>3</v>
      </c>
      <c r="D3245" s="7" t="n">
        <v>0</v>
      </c>
      <c r="E3245" s="7" t="n">
        <v>-10</v>
      </c>
      <c r="F3245" s="7" t="n">
        <v>0</v>
      </c>
      <c r="G3245" s="7" t="n">
        <v>1000</v>
      </c>
      <c r="H3245" s="7" t="n">
        <v>0</v>
      </c>
    </row>
    <row r="3246" spans="1:8">
      <c r="A3246" t="s">
        <v>4</v>
      </c>
      <c r="B3246" s="4" t="s">
        <v>5</v>
      </c>
      <c r="C3246" s="4" t="s">
        <v>10</v>
      </c>
    </row>
    <row r="3247" spans="1:8">
      <c r="A3247" t="n">
        <v>23002</v>
      </c>
      <c r="B3247" s="25" t="n">
        <v>16</v>
      </c>
      <c r="C3247" s="7" t="n">
        <v>300</v>
      </c>
    </row>
    <row r="3248" spans="1:8">
      <c r="A3248" t="s">
        <v>4</v>
      </c>
      <c r="B3248" s="4" t="s">
        <v>5</v>
      </c>
      <c r="C3248" s="4" t="s">
        <v>13</v>
      </c>
      <c r="D3248" s="4" t="s">
        <v>10</v>
      </c>
      <c r="E3248" s="4" t="s">
        <v>6</v>
      </c>
    </row>
    <row r="3249" spans="1:8">
      <c r="A3249" t="n">
        <v>23005</v>
      </c>
      <c r="B3249" s="39" t="n">
        <v>51</v>
      </c>
      <c r="C3249" s="7" t="n">
        <v>4</v>
      </c>
      <c r="D3249" s="7" t="n">
        <v>3</v>
      </c>
      <c r="E3249" s="7" t="s">
        <v>228</v>
      </c>
    </row>
    <row r="3250" spans="1:8">
      <c r="A3250" t="s">
        <v>4</v>
      </c>
      <c r="B3250" s="4" t="s">
        <v>5</v>
      </c>
      <c r="C3250" s="4" t="s">
        <v>10</v>
      </c>
    </row>
    <row r="3251" spans="1:8">
      <c r="A3251" t="n">
        <v>23019</v>
      </c>
      <c r="B3251" s="25" t="n">
        <v>16</v>
      </c>
      <c r="C3251" s="7" t="n">
        <v>0</v>
      </c>
    </row>
    <row r="3252" spans="1:8">
      <c r="A3252" t="s">
        <v>4</v>
      </c>
      <c r="B3252" s="4" t="s">
        <v>5</v>
      </c>
      <c r="C3252" s="4" t="s">
        <v>10</v>
      </c>
      <c r="D3252" s="4" t="s">
        <v>13</v>
      </c>
      <c r="E3252" s="4" t="s">
        <v>9</v>
      </c>
      <c r="F3252" s="4" t="s">
        <v>52</v>
      </c>
      <c r="G3252" s="4" t="s">
        <v>13</v>
      </c>
      <c r="H3252" s="4" t="s">
        <v>13</v>
      </c>
    </row>
    <row r="3253" spans="1:8">
      <c r="A3253" t="n">
        <v>23022</v>
      </c>
      <c r="B3253" s="40" t="n">
        <v>26</v>
      </c>
      <c r="C3253" s="7" t="n">
        <v>3</v>
      </c>
      <c r="D3253" s="7" t="n">
        <v>17</v>
      </c>
      <c r="E3253" s="7" t="n">
        <v>2311</v>
      </c>
      <c r="F3253" s="7" t="s">
        <v>229</v>
      </c>
      <c r="G3253" s="7" t="n">
        <v>2</v>
      </c>
      <c r="H3253" s="7" t="n">
        <v>0</v>
      </c>
    </row>
    <row r="3254" spans="1:8">
      <c r="A3254" t="s">
        <v>4</v>
      </c>
      <c r="B3254" s="4" t="s">
        <v>5</v>
      </c>
    </row>
    <row r="3255" spans="1:8">
      <c r="A3255" t="n">
        <v>23070</v>
      </c>
      <c r="B3255" s="33" t="n">
        <v>28</v>
      </c>
    </row>
    <row r="3256" spans="1:8">
      <c r="A3256" t="s">
        <v>4</v>
      </c>
      <c r="B3256" s="4" t="s">
        <v>5</v>
      </c>
      <c r="C3256" s="4" t="s">
        <v>13</v>
      </c>
      <c r="D3256" s="4" t="s">
        <v>10</v>
      </c>
      <c r="E3256" s="4" t="s">
        <v>6</v>
      </c>
      <c r="F3256" s="4" t="s">
        <v>6</v>
      </c>
      <c r="G3256" s="4" t="s">
        <v>6</v>
      </c>
      <c r="H3256" s="4" t="s">
        <v>6</v>
      </c>
    </row>
    <row r="3257" spans="1:8">
      <c r="A3257" t="n">
        <v>23071</v>
      </c>
      <c r="B3257" s="39" t="n">
        <v>51</v>
      </c>
      <c r="C3257" s="7" t="n">
        <v>3</v>
      </c>
      <c r="D3257" s="7" t="n">
        <v>3</v>
      </c>
      <c r="E3257" s="7" t="s">
        <v>130</v>
      </c>
      <c r="F3257" s="7" t="s">
        <v>194</v>
      </c>
      <c r="G3257" s="7" t="s">
        <v>123</v>
      </c>
      <c r="H3257" s="7" t="s">
        <v>124</v>
      </c>
    </row>
    <row r="3258" spans="1:8">
      <c r="A3258" t="s">
        <v>4</v>
      </c>
      <c r="B3258" s="4" t="s">
        <v>5</v>
      </c>
      <c r="C3258" s="4" t="s">
        <v>10</v>
      </c>
      <c r="D3258" s="4" t="s">
        <v>23</v>
      </c>
      <c r="E3258" s="4" t="s">
        <v>23</v>
      </c>
      <c r="F3258" s="4" t="s">
        <v>23</v>
      </c>
      <c r="G3258" s="4" t="s">
        <v>10</v>
      </c>
      <c r="H3258" s="4" t="s">
        <v>10</v>
      </c>
    </row>
    <row r="3259" spans="1:8">
      <c r="A3259" t="n">
        <v>23084</v>
      </c>
      <c r="B3259" s="66" t="n">
        <v>60</v>
      </c>
      <c r="C3259" s="7" t="n">
        <v>3</v>
      </c>
      <c r="D3259" s="7" t="n">
        <v>0</v>
      </c>
      <c r="E3259" s="7" t="n">
        <v>0</v>
      </c>
      <c r="F3259" s="7" t="n">
        <v>0</v>
      </c>
      <c r="G3259" s="7" t="n">
        <v>1000</v>
      </c>
      <c r="H3259" s="7" t="n">
        <v>0</v>
      </c>
    </row>
    <row r="3260" spans="1:8">
      <c r="A3260" t="s">
        <v>4</v>
      </c>
      <c r="B3260" s="4" t="s">
        <v>5</v>
      </c>
      <c r="C3260" s="4" t="s">
        <v>10</v>
      </c>
    </row>
    <row r="3261" spans="1:8">
      <c r="A3261" t="n">
        <v>23103</v>
      </c>
      <c r="B3261" s="25" t="n">
        <v>16</v>
      </c>
      <c r="C3261" s="7" t="n">
        <v>500</v>
      </c>
    </row>
    <row r="3262" spans="1:8">
      <c r="A3262" t="s">
        <v>4</v>
      </c>
      <c r="B3262" s="4" t="s">
        <v>5</v>
      </c>
      <c r="C3262" s="4" t="s">
        <v>13</v>
      </c>
      <c r="D3262" s="4" t="s">
        <v>10</v>
      </c>
      <c r="E3262" s="4" t="s">
        <v>6</v>
      </c>
    </row>
    <row r="3263" spans="1:8">
      <c r="A3263" t="n">
        <v>23106</v>
      </c>
      <c r="B3263" s="39" t="n">
        <v>51</v>
      </c>
      <c r="C3263" s="7" t="n">
        <v>4</v>
      </c>
      <c r="D3263" s="7" t="n">
        <v>3</v>
      </c>
      <c r="E3263" s="7" t="s">
        <v>230</v>
      </c>
    </row>
    <row r="3264" spans="1:8">
      <c r="A3264" t="s">
        <v>4</v>
      </c>
      <c r="B3264" s="4" t="s">
        <v>5</v>
      </c>
      <c r="C3264" s="4" t="s">
        <v>10</v>
      </c>
    </row>
    <row r="3265" spans="1:8">
      <c r="A3265" t="n">
        <v>23120</v>
      </c>
      <c r="B3265" s="25" t="n">
        <v>16</v>
      </c>
      <c r="C3265" s="7" t="n">
        <v>0</v>
      </c>
    </row>
    <row r="3266" spans="1:8">
      <c r="A3266" t="s">
        <v>4</v>
      </c>
      <c r="B3266" s="4" t="s">
        <v>5</v>
      </c>
      <c r="C3266" s="4" t="s">
        <v>10</v>
      </c>
      <c r="D3266" s="4" t="s">
        <v>13</v>
      </c>
      <c r="E3266" s="4" t="s">
        <v>9</v>
      </c>
      <c r="F3266" s="4" t="s">
        <v>52</v>
      </c>
      <c r="G3266" s="4" t="s">
        <v>13</v>
      </c>
      <c r="H3266" s="4" t="s">
        <v>13</v>
      </c>
    </row>
    <row r="3267" spans="1:8">
      <c r="A3267" t="n">
        <v>23123</v>
      </c>
      <c r="B3267" s="40" t="n">
        <v>26</v>
      </c>
      <c r="C3267" s="7" t="n">
        <v>3</v>
      </c>
      <c r="D3267" s="7" t="n">
        <v>17</v>
      </c>
      <c r="E3267" s="7" t="n">
        <v>2312</v>
      </c>
      <c r="F3267" s="7" t="s">
        <v>231</v>
      </c>
      <c r="G3267" s="7" t="n">
        <v>2</v>
      </c>
      <c r="H3267" s="7" t="n">
        <v>0</v>
      </c>
    </row>
    <row r="3268" spans="1:8">
      <c r="A3268" t="s">
        <v>4</v>
      </c>
      <c r="B3268" s="4" t="s">
        <v>5</v>
      </c>
    </row>
    <row r="3269" spans="1:8">
      <c r="A3269" t="n">
        <v>23160</v>
      </c>
      <c r="B3269" s="33" t="n">
        <v>28</v>
      </c>
    </row>
    <row r="3270" spans="1:8">
      <c r="A3270" t="s">
        <v>4</v>
      </c>
      <c r="B3270" s="4" t="s">
        <v>5</v>
      </c>
      <c r="C3270" s="4" t="s">
        <v>10</v>
      </c>
      <c r="D3270" s="4" t="s">
        <v>13</v>
      </c>
    </row>
    <row r="3271" spans="1:8">
      <c r="A3271" t="n">
        <v>23161</v>
      </c>
      <c r="B3271" s="41" t="n">
        <v>89</v>
      </c>
      <c r="C3271" s="7" t="n">
        <v>65533</v>
      </c>
      <c r="D3271" s="7" t="n">
        <v>1</v>
      </c>
    </row>
    <row r="3272" spans="1:8">
      <c r="A3272" t="s">
        <v>4</v>
      </c>
      <c r="B3272" s="4" t="s">
        <v>5</v>
      </c>
      <c r="C3272" s="4" t="s">
        <v>13</v>
      </c>
      <c r="D3272" s="4" t="s">
        <v>10</v>
      </c>
      <c r="E3272" s="4" t="s">
        <v>23</v>
      </c>
    </row>
    <row r="3273" spans="1:8">
      <c r="A3273" t="n">
        <v>23165</v>
      </c>
      <c r="B3273" s="28" t="n">
        <v>58</v>
      </c>
      <c r="C3273" s="7" t="n">
        <v>101</v>
      </c>
      <c r="D3273" s="7" t="n">
        <v>500</v>
      </c>
      <c r="E3273" s="7" t="n">
        <v>1</v>
      </c>
    </row>
    <row r="3274" spans="1:8">
      <c r="A3274" t="s">
        <v>4</v>
      </c>
      <c r="B3274" s="4" t="s">
        <v>5</v>
      </c>
      <c r="C3274" s="4" t="s">
        <v>13</v>
      </c>
      <c r="D3274" s="4" t="s">
        <v>10</v>
      </c>
    </row>
    <row r="3275" spans="1:8">
      <c r="A3275" t="n">
        <v>23173</v>
      </c>
      <c r="B3275" s="28" t="n">
        <v>58</v>
      </c>
      <c r="C3275" s="7" t="n">
        <v>254</v>
      </c>
      <c r="D3275" s="7" t="n">
        <v>0</v>
      </c>
    </row>
    <row r="3276" spans="1:8">
      <c r="A3276" t="s">
        <v>4</v>
      </c>
      <c r="B3276" s="4" t="s">
        <v>5</v>
      </c>
      <c r="C3276" s="4" t="s">
        <v>13</v>
      </c>
    </row>
    <row r="3277" spans="1:8">
      <c r="A3277" t="n">
        <v>23177</v>
      </c>
      <c r="B3277" s="55" t="n">
        <v>45</v>
      </c>
      <c r="C3277" s="7" t="n">
        <v>0</v>
      </c>
    </row>
    <row r="3278" spans="1:8">
      <c r="A3278" t="s">
        <v>4</v>
      </c>
      <c r="B3278" s="4" t="s">
        <v>5</v>
      </c>
      <c r="C3278" s="4" t="s">
        <v>13</v>
      </c>
      <c r="D3278" s="4" t="s">
        <v>10</v>
      </c>
      <c r="E3278" s="4" t="s">
        <v>6</v>
      </c>
      <c r="F3278" s="4" t="s">
        <v>6</v>
      </c>
      <c r="G3278" s="4" t="s">
        <v>6</v>
      </c>
      <c r="H3278" s="4" t="s">
        <v>6</v>
      </c>
    </row>
    <row r="3279" spans="1:8">
      <c r="A3279" t="n">
        <v>23179</v>
      </c>
      <c r="B3279" s="39" t="n">
        <v>51</v>
      </c>
      <c r="C3279" s="7" t="n">
        <v>3</v>
      </c>
      <c r="D3279" s="7" t="n">
        <v>5</v>
      </c>
      <c r="E3279" s="7" t="s">
        <v>124</v>
      </c>
      <c r="F3279" s="7" t="s">
        <v>124</v>
      </c>
      <c r="G3279" s="7" t="s">
        <v>123</v>
      </c>
      <c r="H3279" s="7" t="s">
        <v>124</v>
      </c>
    </row>
    <row r="3280" spans="1:8">
      <c r="A3280" t="s">
        <v>4</v>
      </c>
      <c r="B3280" s="4" t="s">
        <v>5</v>
      </c>
      <c r="C3280" s="4" t="s">
        <v>10</v>
      </c>
      <c r="D3280" s="4" t="s">
        <v>9</v>
      </c>
    </row>
    <row r="3281" spans="1:8">
      <c r="A3281" t="n">
        <v>23192</v>
      </c>
      <c r="B3281" s="62" t="n">
        <v>44</v>
      </c>
      <c r="C3281" s="7" t="n">
        <v>61490</v>
      </c>
      <c r="D3281" s="7" t="n">
        <v>1</v>
      </c>
    </row>
    <row r="3282" spans="1:8">
      <c r="A3282" t="s">
        <v>4</v>
      </c>
      <c r="B3282" s="4" t="s">
        <v>5</v>
      </c>
      <c r="C3282" s="4" t="s">
        <v>10</v>
      </c>
      <c r="D3282" s="4" t="s">
        <v>23</v>
      </c>
      <c r="E3282" s="4" t="s">
        <v>23</v>
      </c>
      <c r="F3282" s="4" t="s">
        <v>23</v>
      </c>
      <c r="G3282" s="4" t="s">
        <v>10</v>
      </c>
      <c r="H3282" s="4" t="s">
        <v>10</v>
      </c>
    </row>
    <row r="3283" spans="1:8">
      <c r="A3283" t="n">
        <v>23199</v>
      </c>
      <c r="B3283" s="66" t="n">
        <v>60</v>
      </c>
      <c r="C3283" s="7" t="n">
        <v>5</v>
      </c>
      <c r="D3283" s="7" t="n">
        <v>0</v>
      </c>
      <c r="E3283" s="7" t="n">
        <v>0</v>
      </c>
      <c r="F3283" s="7" t="n">
        <v>0</v>
      </c>
      <c r="G3283" s="7" t="n">
        <v>0</v>
      </c>
      <c r="H3283" s="7" t="n">
        <v>0</v>
      </c>
    </row>
    <row r="3284" spans="1:8">
      <c r="A3284" t="s">
        <v>4</v>
      </c>
      <c r="B3284" s="4" t="s">
        <v>5</v>
      </c>
      <c r="C3284" s="4" t="s">
        <v>10</v>
      </c>
      <c r="D3284" s="4" t="s">
        <v>13</v>
      </c>
      <c r="E3284" s="4" t="s">
        <v>13</v>
      </c>
      <c r="F3284" s="4" t="s">
        <v>6</v>
      </c>
    </row>
    <row r="3285" spans="1:8">
      <c r="A3285" t="n">
        <v>23218</v>
      </c>
      <c r="B3285" s="44" t="n">
        <v>47</v>
      </c>
      <c r="C3285" s="7" t="n">
        <v>3</v>
      </c>
      <c r="D3285" s="7" t="n">
        <v>1</v>
      </c>
      <c r="E3285" s="7" t="n">
        <v>0</v>
      </c>
      <c r="F3285" s="7" t="s">
        <v>19</v>
      </c>
    </row>
    <row r="3286" spans="1:8">
      <c r="A3286" t="s">
        <v>4</v>
      </c>
      <c r="B3286" s="4" t="s">
        <v>5</v>
      </c>
      <c r="C3286" s="4" t="s">
        <v>10</v>
      </c>
      <c r="D3286" s="4" t="s">
        <v>23</v>
      </c>
      <c r="E3286" s="4" t="s">
        <v>23</v>
      </c>
      <c r="F3286" s="4" t="s">
        <v>23</v>
      </c>
      <c r="G3286" s="4" t="s">
        <v>10</v>
      </c>
      <c r="H3286" s="4" t="s">
        <v>10</v>
      </c>
    </row>
    <row r="3287" spans="1:8">
      <c r="A3287" t="n">
        <v>23224</v>
      </c>
      <c r="B3287" s="66" t="n">
        <v>60</v>
      </c>
      <c r="C3287" s="7" t="n">
        <v>0</v>
      </c>
      <c r="D3287" s="7" t="n">
        <v>0</v>
      </c>
      <c r="E3287" s="7" t="n">
        <v>0</v>
      </c>
      <c r="F3287" s="7" t="n">
        <v>0</v>
      </c>
      <c r="G3287" s="7" t="n">
        <v>0</v>
      </c>
      <c r="H3287" s="7" t="n">
        <v>1</v>
      </c>
    </row>
    <row r="3288" spans="1:8">
      <c r="A3288" t="s">
        <v>4</v>
      </c>
      <c r="B3288" s="4" t="s">
        <v>5</v>
      </c>
      <c r="C3288" s="4" t="s">
        <v>10</v>
      </c>
      <c r="D3288" s="4" t="s">
        <v>23</v>
      </c>
      <c r="E3288" s="4" t="s">
        <v>23</v>
      </c>
      <c r="F3288" s="4" t="s">
        <v>23</v>
      </c>
      <c r="G3288" s="4" t="s">
        <v>10</v>
      </c>
      <c r="H3288" s="4" t="s">
        <v>10</v>
      </c>
    </row>
    <row r="3289" spans="1:8">
      <c r="A3289" t="n">
        <v>23243</v>
      </c>
      <c r="B3289" s="66" t="n">
        <v>60</v>
      </c>
      <c r="C3289" s="7" t="n">
        <v>0</v>
      </c>
      <c r="D3289" s="7" t="n">
        <v>0</v>
      </c>
      <c r="E3289" s="7" t="n">
        <v>0</v>
      </c>
      <c r="F3289" s="7" t="n">
        <v>0</v>
      </c>
      <c r="G3289" s="7" t="n">
        <v>0</v>
      </c>
      <c r="H3289" s="7" t="n">
        <v>0</v>
      </c>
    </row>
    <row r="3290" spans="1:8">
      <c r="A3290" t="s">
        <v>4</v>
      </c>
      <c r="B3290" s="4" t="s">
        <v>5</v>
      </c>
      <c r="C3290" s="4" t="s">
        <v>10</v>
      </c>
      <c r="D3290" s="4" t="s">
        <v>10</v>
      </c>
      <c r="E3290" s="4" t="s">
        <v>10</v>
      </c>
    </row>
    <row r="3291" spans="1:8">
      <c r="A3291" t="n">
        <v>23262</v>
      </c>
      <c r="B3291" s="68" t="n">
        <v>61</v>
      </c>
      <c r="C3291" s="7" t="n">
        <v>0</v>
      </c>
      <c r="D3291" s="7" t="n">
        <v>65533</v>
      </c>
      <c r="E3291" s="7" t="n">
        <v>0</v>
      </c>
    </row>
    <row r="3292" spans="1:8">
      <c r="A3292" t="s">
        <v>4</v>
      </c>
      <c r="B3292" s="4" t="s">
        <v>5</v>
      </c>
      <c r="C3292" s="4" t="s">
        <v>10</v>
      </c>
      <c r="D3292" s="4" t="s">
        <v>23</v>
      </c>
      <c r="E3292" s="4" t="s">
        <v>23</v>
      </c>
      <c r="F3292" s="4" t="s">
        <v>23</v>
      </c>
      <c r="G3292" s="4" t="s">
        <v>10</v>
      </c>
      <c r="H3292" s="4" t="s">
        <v>10</v>
      </c>
    </row>
    <row r="3293" spans="1:8">
      <c r="A3293" t="n">
        <v>23269</v>
      </c>
      <c r="B3293" s="66" t="n">
        <v>60</v>
      </c>
      <c r="C3293" s="7" t="n">
        <v>3</v>
      </c>
      <c r="D3293" s="7" t="n">
        <v>0</v>
      </c>
      <c r="E3293" s="7" t="n">
        <v>0</v>
      </c>
      <c r="F3293" s="7" t="n">
        <v>0</v>
      </c>
      <c r="G3293" s="7" t="n">
        <v>0</v>
      </c>
      <c r="H3293" s="7" t="n">
        <v>1</v>
      </c>
    </row>
    <row r="3294" spans="1:8">
      <c r="A3294" t="s">
        <v>4</v>
      </c>
      <c r="B3294" s="4" t="s">
        <v>5</v>
      </c>
      <c r="C3294" s="4" t="s">
        <v>10</v>
      </c>
      <c r="D3294" s="4" t="s">
        <v>23</v>
      </c>
      <c r="E3294" s="4" t="s">
        <v>23</v>
      </c>
      <c r="F3294" s="4" t="s">
        <v>23</v>
      </c>
      <c r="G3294" s="4" t="s">
        <v>10</v>
      </c>
      <c r="H3294" s="4" t="s">
        <v>10</v>
      </c>
    </row>
    <row r="3295" spans="1:8">
      <c r="A3295" t="n">
        <v>23288</v>
      </c>
      <c r="B3295" s="66" t="n">
        <v>60</v>
      </c>
      <c r="C3295" s="7" t="n">
        <v>3</v>
      </c>
      <c r="D3295" s="7" t="n">
        <v>0</v>
      </c>
      <c r="E3295" s="7" t="n">
        <v>0</v>
      </c>
      <c r="F3295" s="7" t="n">
        <v>0</v>
      </c>
      <c r="G3295" s="7" t="n">
        <v>0</v>
      </c>
      <c r="H3295" s="7" t="n">
        <v>0</v>
      </c>
    </row>
    <row r="3296" spans="1:8">
      <c r="A3296" t="s">
        <v>4</v>
      </c>
      <c r="B3296" s="4" t="s">
        <v>5</v>
      </c>
      <c r="C3296" s="4" t="s">
        <v>10</v>
      </c>
      <c r="D3296" s="4" t="s">
        <v>10</v>
      </c>
      <c r="E3296" s="4" t="s">
        <v>10</v>
      </c>
    </row>
    <row r="3297" spans="1:8">
      <c r="A3297" t="n">
        <v>23307</v>
      </c>
      <c r="B3297" s="68" t="n">
        <v>61</v>
      </c>
      <c r="C3297" s="7" t="n">
        <v>3</v>
      </c>
      <c r="D3297" s="7" t="n">
        <v>65533</v>
      </c>
      <c r="E3297" s="7" t="n">
        <v>0</v>
      </c>
    </row>
    <row r="3298" spans="1:8">
      <c r="A3298" t="s">
        <v>4</v>
      </c>
      <c r="B3298" s="4" t="s">
        <v>5</v>
      </c>
      <c r="C3298" s="4" t="s">
        <v>10</v>
      </c>
      <c r="D3298" s="4" t="s">
        <v>23</v>
      </c>
      <c r="E3298" s="4" t="s">
        <v>23</v>
      </c>
      <c r="F3298" s="4" t="s">
        <v>23</v>
      </c>
      <c r="G3298" s="4" t="s">
        <v>10</v>
      </c>
      <c r="H3298" s="4" t="s">
        <v>10</v>
      </c>
    </row>
    <row r="3299" spans="1:8">
      <c r="A3299" t="n">
        <v>23314</v>
      </c>
      <c r="B3299" s="66" t="n">
        <v>60</v>
      </c>
      <c r="C3299" s="7" t="n">
        <v>5</v>
      </c>
      <c r="D3299" s="7" t="n">
        <v>0</v>
      </c>
      <c r="E3299" s="7" t="n">
        <v>0</v>
      </c>
      <c r="F3299" s="7" t="n">
        <v>0</v>
      </c>
      <c r="G3299" s="7" t="n">
        <v>0</v>
      </c>
      <c r="H3299" s="7" t="n">
        <v>1</v>
      </c>
    </row>
    <row r="3300" spans="1:8">
      <c r="A3300" t="s">
        <v>4</v>
      </c>
      <c r="B3300" s="4" t="s">
        <v>5</v>
      </c>
      <c r="C3300" s="4" t="s">
        <v>10</v>
      </c>
      <c r="D3300" s="4" t="s">
        <v>23</v>
      </c>
      <c r="E3300" s="4" t="s">
        <v>23</v>
      </c>
      <c r="F3300" s="4" t="s">
        <v>23</v>
      </c>
      <c r="G3300" s="4" t="s">
        <v>10</v>
      </c>
      <c r="H3300" s="4" t="s">
        <v>10</v>
      </c>
    </row>
    <row r="3301" spans="1:8">
      <c r="A3301" t="n">
        <v>23333</v>
      </c>
      <c r="B3301" s="66" t="n">
        <v>60</v>
      </c>
      <c r="C3301" s="7" t="n">
        <v>5</v>
      </c>
      <c r="D3301" s="7" t="n">
        <v>0</v>
      </c>
      <c r="E3301" s="7" t="n">
        <v>0</v>
      </c>
      <c r="F3301" s="7" t="n">
        <v>0</v>
      </c>
      <c r="G3301" s="7" t="n">
        <v>0</v>
      </c>
      <c r="H3301" s="7" t="n">
        <v>0</v>
      </c>
    </row>
    <row r="3302" spans="1:8">
      <c r="A3302" t="s">
        <v>4</v>
      </c>
      <c r="B3302" s="4" t="s">
        <v>5</v>
      </c>
      <c r="C3302" s="4" t="s">
        <v>10</v>
      </c>
      <c r="D3302" s="4" t="s">
        <v>10</v>
      </c>
      <c r="E3302" s="4" t="s">
        <v>10</v>
      </c>
    </row>
    <row r="3303" spans="1:8">
      <c r="A3303" t="n">
        <v>23352</v>
      </c>
      <c r="B3303" s="68" t="n">
        <v>61</v>
      </c>
      <c r="C3303" s="7" t="n">
        <v>5</v>
      </c>
      <c r="D3303" s="7" t="n">
        <v>65533</v>
      </c>
      <c r="E3303" s="7" t="n">
        <v>0</v>
      </c>
    </row>
    <row r="3304" spans="1:8">
      <c r="A3304" t="s">
        <v>4</v>
      </c>
      <c r="B3304" s="4" t="s">
        <v>5</v>
      </c>
      <c r="C3304" s="4" t="s">
        <v>10</v>
      </c>
      <c r="D3304" s="4" t="s">
        <v>23</v>
      </c>
      <c r="E3304" s="4" t="s">
        <v>23</v>
      </c>
      <c r="F3304" s="4" t="s">
        <v>23</v>
      </c>
      <c r="G3304" s="4" t="s">
        <v>10</v>
      </c>
      <c r="H3304" s="4" t="s">
        <v>10</v>
      </c>
    </row>
    <row r="3305" spans="1:8">
      <c r="A3305" t="n">
        <v>23359</v>
      </c>
      <c r="B3305" s="66" t="n">
        <v>60</v>
      </c>
      <c r="C3305" s="7" t="n">
        <v>61489</v>
      </c>
      <c r="D3305" s="7" t="n">
        <v>0</v>
      </c>
      <c r="E3305" s="7" t="n">
        <v>0</v>
      </c>
      <c r="F3305" s="7" t="n">
        <v>0</v>
      </c>
      <c r="G3305" s="7" t="n">
        <v>0</v>
      </c>
      <c r="H3305" s="7" t="n">
        <v>1</v>
      </c>
    </row>
    <row r="3306" spans="1:8">
      <c r="A3306" t="s">
        <v>4</v>
      </c>
      <c r="B3306" s="4" t="s">
        <v>5</v>
      </c>
      <c r="C3306" s="4" t="s">
        <v>10</v>
      </c>
      <c r="D3306" s="4" t="s">
        <v>23</v>
      </c>
      <c r="E3306" s="4" t="s">
        <v>23</v>
      </c>
      <c r="F3306" s="4" t="s">
        <v>23</v>
      </c>
      <c r="G3306" s="4" t="s">
        <v>10</v>
      </c>
      <c r="H3306" s="4" t="s">
        <v>10</v>
      </c>
    </row>
    <row r="3307" spans="1:8">
      <c r="A3307" t="n">
        <v>23378</v>
      </c>
      <c r="B3307" s="66" t="n">
        <v>60</v>
      </c>
      <c r="C3307" s="7" t="n">
        <v>61489</v>
      </c>
      <c r="D3307" s="7" t="n">
        <v>0</v>
      </c>
      <c r="E3307" s="7" t="n">
        <v>0</v>
      </c>
      <c r="F3307" s="7" t="n">
        <v>0</v>
      </c>
      <c r="G3307" s="7" t="n">
        <v>0</v>
      </c>
      <c r="H3307" s="7" t="n">
        <v>0</v>
      </c>
    </row>
    <row r="3308" spans="1:8">
      <c r="A3308" t="s">
        <v>4</v>
      </c>
      <c r="B3308" s="4" t="s">
        <v>5</v>
      </c>
      <c r="C3308" s="4" t="s">
        <v>10</v>
      </c>
      <c r="D3308" s="4" t="s">
        <v>10</v>
      </c>
      <c r="E3308" s="4" t="s">
        <v>10</v>
      </c>
    </row>
    <row r="3309" spans="1:8">
      <c r="A3309" t="n">
        <v>23397</v>
      </c>
      <c r="B3309" s="68" t="n">
        <v>61</v>
      </c>
      <c r="C3309" s="7" t="n">
        <v>61489</v>
      </c>
      <c r="D3309" s="7" t="n">
        <v>65533</v>
      </c>
      <c r="E3309" s="7" t="n">
        <v>0</v>
      </c>
    </row>
    <row r="3310" spans="1:8">
      <c r="A3310" t="s">
        <v>4</v>
      </c>
      <c r="B3310" s="4" t="s">
        <v>5</v>
      </c>
      <c r="C3310" s="4" t="s">
        <v>10</v>
      </c>
      <c r="D3310" s="4" t="s">
        <v>23</v>
      </c>
      <c r="E3310" s="4" t="s">
        <v>23</v>
      </c>
      <c r="F3310" s="4" t="s">
        <v>23</v>
      </c>
      <c r="G3310" s="4" t="s">
        <v>10</v>
      </c>
      <c r="H3310" s="4" t="s">
        <v>10</v>
      </c>
    </row>
    <row r="3311" spans="1:8">
      <c r="A3311" t="n">
        <v>23404</v>
      </c>
      <c r="B3311" s="66" t="n">
        <v>60</v>
      </c>
      <c r="C3311" s="7" t="n">
        <v>61490</v>
      </c>
      <c r="D3311" s="7" t="n">
        <v>0</v>
      </c>
      <c r="E3311" s="7" t="n">
        <v>0</v>
      </c>
      <c r="F3311" s="7" t="n">
        <v>0</v>
      </c>
      <c r="G3311" s="7" t="n">
        <v>0</v>
      </c>
      <c r="H3311" s="7" t="n">
        <v>1</v>
      </c>
    </row>
    <row r="3312" spans="1:8">
      <c r="A3312" t="s">
        <v>4</v>
      </c>
      <c r="B3312" s="4" t="s">
        <v>5</v>
      </c>
      <c r="C3312" s="4" t="s">
        <v>10</v>
      </c>
      <c r="D3312" s="4" t="s">
        <v>23</v>
      </c>
      <c r="E3312" s="4" t="s">
        <v>23</v>
      </c>
      <c r="F3312" s="4" t="s">
        <v>23</v>
      </c>
      <c r="G3312" s="4" t="s">
        <v>10</v>
      </c>
      <c r="H3312" s="4" t="s">
        <v>10</v>
      </c>
    </row>
    <row r="3313" spans="1:8">
      <c r="A3313" t="n">
        <v>23423</v>
      </c>
      <c r="B3313" s="66" t="n">
        <v>60</v>
      </c>
      <c r="C3313" s="7" t="n">
        <v>61490</v>
      </c>
      <c r="D3313" s="7" t="n">
        <v>0</v>
      </c>
      <c r="E3313" s="7" t="n">
        <v>0</v>
      </c>
      <c r="F3313" s="7" t="n">
        <v>0</v>
      </c>
      <c r="G3313" s="7" t="n">
        <v>0</v>
      </c>
      <c r="H3313" s="7" t="n">
        <v>0</v>
      </c>
    </row>
    <row r="3314" spans="1:8">
      <c r="A3314" t="s">
        <v>4</v>
      </c>
      <c r="B3314" s="4" t="s">
        <v>5</v>
      </c>
      <c r="C3314" s="4" t="s">
        <v>10</v>
      </c>
      <c r="D3314" s="4" t="s">
        <v>10</v>
      </c>
      <c r="E3314" s="4" t="s">
        <v>10</v>
      </c>
    </row>
    <row r="3315" spans="1:8">
      <c r="A3315" t="n">
        <v>23442</v>
      </c>
      <c r="B3315" s="68" t="n">
        <v>61</v>
      </c>
      <c r="C3315" s="7" t="n">
        <v>61490</v>
      </c>
      <c r="D3315" s="7" t="n">
        <v>65533</v>
      </c>
      <c r="E3315" s="7" t="n">
        <v>0</v>
      </c>
    </row>
    <row r="3316" spans="1:8">
      <c r="A3316" t="s">
        <v>4</v>
      </c>
      <c r="B3316" s="4" t="s">
        <v>5</v>
      </c>
      <c r="C3316" s="4" t="s">
        <v>10</v>
      </c>
      <c r="D3316" s="4" t="s">
        <v>23</v>
      </c>
      <c r="E3316" s="4" t="s">
        <v>23</v>
      </c>
      <c r="F3316" s="4" t="s">
        <v>23</v>
      </c>
      <c r="G3316" s="4" t="s">
        <v>10</v>
      </c>
      <c r="H3316" s="4" t="s">
        <v>10</v>
      </c>
    </row>
    <row r="3317" spans="1:8">
      <c r="A3317" t="n">
        <v>23449</v>
      </c>
      <c r="B3317" s="66" t="n">
        <v>60</v>
      </c>
      <c r="C3317" s="7" t="n">
        <v>61488</v>
      </c>
      <c r="D3317" s="7" t="n">
        <v>0</v>
      </c>
      <c r="E3317" s="7" t="n">
        <v>0</v>
      </c>
      <c r="F3317" s="7" t="n">
        <v>0</v>
      </c>
      <c r="G3317" s="7" t="n">
        <v>0</v>
      </c>
      <c r="H3317" s="7" t="n">
        <v>1</v>
      </c>
    </row>
    <row r="3318" spans="1:8">
      <c r="A3318" t="s">
        <v>4</v>
      </c>
      <c r="B3318" s="4" t="s">
        <v>5</v>
      </c>
      <c r="C3318" s="4" t="s">
        <v>10</v>
      </c>
      <c r="D3318" s="4" t="s">
        <v>23</v>
      </c>
      <c r="E3318" s="4" t="s">
        <v>23</v>
      </c>
      <c r="F3318" s="4" t="s">
        <v>23</v>
      </c>
      <c r="G3318" s="4" t="s">
        <v>10</v>
      </c>
      <c r="H3318" s="4" t="s">
        <v>10</v>
      </c>
    </row>
    <row r="3319" spans="1:8">
      <c r="A3319" t="n">
        <v>23468</v>
      </c>
      <c r="B3319" s="66" t="n">
        <v>60</v>
      </c>
      <c r="C3319" s="7" t="n">
        <v>61488</v>
      </c>
      <c r="D3319" s="7" t="n">
        <v>0</v>
      </c>
      <c r="E3319" s="7" t="n">
        <v>0</v>
      </c>
      <c r="F3319" s="7" t="n">
        <v>0</v>
      </c>
      <c r="G3319" s="7" t="n">
        <v>0</v>
      </c>
      <c r="H3319" s="7" t="n">
        <v>0</v>
      </c>
    </row>
    <row r="3320" spans="1:8">
      <c r="A3320" t="s">
        <v>4</v>
      </c>
      <c r="B3320" s="4" t="s">
        <v>5</v>
      </c>
      <c r="C3320" s="4" t="s">
        <v>10</v>
      </c>
      <c r="D3320" s="4" t="s">
        <v>10</v>
      </c>
      <c r="E3320" s="4" t="s">
        <v>10</v>
      </c>
    </row>
    <row r="3321" spans="1:8">
      <c r="A3321" t="n">
        <v>23487</v>
      </c>
      <c r="B3321" s="68" t="n">
        <v>61</v>
      </c>
      <c r="C3321" s="7" t="n">
        <v>61488</v>
      </c>
      <c r="D3321" s="7" t="n">
        <v>65533</v>
      </c>
      <c r="E3321" s="7" t="n">
        <v>0</v>
      </c>
    </row>
    <row r="3322" spans="1:8">
      <c r="A3322" t="s">
        <v>4</v>
      </c>
      <c r="B3322" s="4" t="s">
        <v>5</v>
      </c>
      <c r="C3322" s="4" t="s">
        <v>10</v>
      </c>
      <c r="D3322" s="4" t="s">
        <v>23</v>
      </c>
      <c r="E3322" s="4" t="s">
        <v>23</v>
      </c>
      <c r="F3322" s="4" t="s">
        <v>23</v>
      </c>
      <c r="G3322" s="4" t="s">
        <v>10</v>
      </c>
      <c r="H3322" s="4" t="s">
        <v>10</v>
      </c>
    </row>
    <row r="3323" spans="1:8">
      <c r="A3323" t="n">
        <v>23494</v>
      </c>
      <c r="B3323" s="66" t="n">
        <v>60</v>
      </c>
      <c r="C3323" s="7" t="n">
        <v>7032</v>
      </c>
      <c r="D3323" s="7" t="n">
        <v>0</v>
      </c>
      <c r="E3323" s="7" t="n">
        <v>0</v>
      </c>
      <c r="F3323" s="7" t="n">
        <v>0</v>
      </c>
      <c r="G3323" s="7" t="n">
        <v>0</v>
      </c>
      <c r="H3323" s="7" t="n">
        <v>1</v>
      </c>
    </row>
    <row r="3324" spans="1:8">
      <c r="A3324" t="s">
        <v>4</v>
      </c>
      <c r="B3324" s="4" t="s">
        <v>5</v>
      </c>
      <c r="C3324" s="4" t="s">
        <v>10</v>
      </c>
      <c r="D3324" s="4" t="s">
        <v>23</v>
      </c>
      <c r="E3324" s="4" t="s">
        <v>23</v>
      </c>
      <c r="F3324" s="4" t="s">
        <v>23</v>
      </c>
      <c r="G3324" s="4" t="s">
        <v>10</v>
      </c>
      <c r="H3324" s="4" t="s">
        <v>10</v>
      </c>
    </row>
    <row r="3325" spans="1:8">
      <c r="A3325" t="n">
        <v>23513</v>
      </c>
      <c r="B3325" s="66" t="n">
        <v>60</v>
      </c>
      <c r="C3325" s="7" t="n">
        <v>7032</v>
      </c>
      <c r="D3325" s="7" t="n">
        <v>0</v>
      </c>
      <c r="E3325" s="7" t="n">
        <v>0</v>
      </c>
      <c r="F3325" s="7" t="n">
        <v>0</v>
      </c>
      <c r="G3325" s="7" t="n">
        <v>0</v>
      </c>
      <c r="H3325" s="7" t="n">
        <v>0</v>
      </c>
    </row>
    <row r="3326" spans="1:8">
      <c r="A3326" t="s">
        <v>4</v>
      </c>
      <c r="B3326" s="4" t="s">
        <v>5</v>
      </c>
      <c r="C3326" s="4" t="s">
        <v>10</v>
      </c>
      <c r="D3326" s="4" t="s">
        <v>10</v>
      </c>
      <c r="E3326" s="4" t="s">
        <v>10</v>
      </c>
    </row>
    <row r="3327" spans="1:8">
      <c r="A3327" t="n">
        <v>23532</v>
      </c>
      <c r="B3327" s="68" t="n">
        <v>61</v>
      </c>
      <c r="C3327" s="7" t="n">
        <v>7032</v>
      </c>
      <c r="D3327" s="7" t="n">
        <v>65533</v>
      </c>
      <c r="E3327" s="7" t="n">
        <v>0</v>
      </c>
    </row>
    <row r="3328" spans="1:8">
      <c r="A3328" t="s">
        <v>4</v>
      </c>
      <c r="B3328" s="4" t="s">
        <v>5</v>
      </c>
      <c r="C3328" s="4" t="s">
        <v>10</v>
      </c>
      <c r="D3328" s="4" t="s">
        <v>10</v>
      </c>
      <c r="E3328" s="4" t="s">
        <v>23</v>
      </c>
      <c r="F3328" s="4" t="s">
        <v>13</v>
      </c>
    </row>
    <row r="3329" spans="1:8">
      <c r="A3329" t="n">
        <v>23539</v>
      </c>
      <c r="B3329" s="75" t="n">
        <v>53</v>
      </c>
      <c r="C3329" s="7" t="n">
        <v>0</v>
      </c>
      <c r="D3329" s="7" t="n">
        <v>3</v>
      </c>
      <c r="E3329" s="7" t="n">
        <v>0</v>
      </c>
      <c r="F3329" s="7" t="n">
        <v>0</v>
      </c>
    </row>
    <row r="3330" spans="1:8">
      <c r="A3330" t="s">
        <v>4</v>
      </c>
      <c r="B3330" s="4" t="s">
        <v>5</v>
      </c>
      <c r="C3330" s="4" t="s">
        <v>10</v>
      </c>
      <c r="D3330" s="4" t="s">
        <v>10</v>
      </c>
      <c r="E3330" s="4" t="s">
        <v>23</v>
      </c>
      <c r="F3330" s="4" t="s">
        <v>13</v>
      </c>
    </row>
    <row r="3331" spans="1:8">
      <c r="A3331" t="n">
        <v>23549</v>
      </c>
      <c r="B3331" s="75" t="n">
        <v>53</v>
      </c>
      <c r="C3331" s="7" t="n">
        <v>61489</v>
      </c>
      <c r="D3331" s="7" t="n">
        <v>3</v>
      </c>
      <c r="E3331" s="7" t="n">
        <v>0</v>
      </c>
      <c r="F3331" s="7" t="n">
        <v>0</v>
      </c>
    </row>
    <row r="3332" spans="1:8">
      <c r="A3332" t="s">
        <v>4</v>
      </c>
      <c r="B3332" s="4" t="s">
        <v>5</v>
      </c>
      <c r="C3332" s="4" t="s">
        <v>10</v>
      </c>
      <c r="D3332" s="4" t="s">
        <v>10</v>
      </c>
      <c r="E3332" s="4" t="s">
        <v>23</v>
      </c>
      <c r="F3332" s="4" t="s">
        <v>13</v>
      </c>
    </row>
    <row r="3333" spans="1:8">
      <c r="A3333" t="n">
        <v>23559</v>
      </c>
      <c r="B3333" s="75" t="n">
        <v>53</v>
      </c>
      <c r="C3333" s="7" t="n">
        <v>61490</v>
      </c>
      <c r="D3333" s="7" t="n">
        <v>3</v>
      </c>
      <c r="E3333" s="7" t="n">
        <v>0</v>
      </c>
      <c r="F3333" s="7" t="n">
        <v>0</v>
      </c>
    </row>
    <row r="3334" spans="1:8">
      <c r="A3334" t="s">
        <v>4</v>
      </c>
      <c r="B3334" s="4" t="s">
        <v>5</v>
      </c>
      <c r="C3334" s="4" t="s">
        <v>10</v>
      </c>
      <c r="D3334" s="4" t="s">
        <v>10</v>
      </c>
      <c r="E3334" s="4" t="s">
        <v>23</v>
      </c>
      <c r="F3334" s="4" t="s">
        <v>13</v>
      </c>
    </row>
    <row r="3335" spans="1:8">
      <c r="A3335" t="n">
        <v>23569</v>
      </c>
      <c r="B3335" s="75" t="n">
        <v>53</v>
      </c>
      <c r="C3335" s="7" t="n">
        <v>61488</v>
      </c>
      <c r="D3335" s="7" t="n">
        <v>3</v>
      </c>
      <c r="E3335" s="7" t="n">
        <v>0</v>
      </c>
      <c r="F3335" s="7" t="n">
        <v>0</v>
      </c>
    </row>
    <row r="3336" spans="1:8">
      <c r="A3336" t="s">
        <v>4</v>
      </c>
      <c r="B3336" s="4" t="s">
        <v>5</v>
      </c>
      <c r="C3336" s="4" t="s">
        <v>13</v>
      </c>
      <c r="D3336" s="4" t="s">
        <v>13</v>
      </c>
      <c r="E3336" s="4" t="s">
        <v>23</v>
      </c>
      <c r="F3336" s="4" t="s">
        <v>23</v>
      </c>
      <c r="G3336" s="4" t="s">
        <v>23</v>
      </c>
      <c r="H3336" s="4" t="s">
        <v>10</v>
      </c>
    </row>
    <row r="3337" spans="1:8">
      <c r="A3337" t="n">
        <v>23579</v>
      </c>
      <c r="B3337" s="55" t="n">
        <v>45</v>
      </c>
      <c r="C3337" s="7" t="n">
        <v>2</v>
      </c>
      <c r="D3337" s="7" t="n">
        <v>3</v>
      </c>
      <c r="E3337" s="7" t="n">
        <v>0.490000009536743</v>
      </c>
      <c r="F3337" s="7" t="n">
        <v>1.13999998569489</v>
      </c>
      <c r="G3337" s="7" t="n">
        <v>-10.6700000762939</v>
      </c>
      <c r="H3337" s="7" t="n">
        <v>0</v>
      </c>
    </row>
    <row r="3338" spans="1:8">
      <c r="A3338" t="s">
        <v>4</v>
      </c>
      <c r="B3338" s="4" t="s">
        <v>5</v>
      </c>
      <c r="C3338" s="4" t="s">
        <v>13</v>
      </c>
      <c r="D3338" s="4" t="s">
        <v>13</v>
      </c>
      <c r="E3338" s="4" t="s">
        <v>23</v>
      </c>
      <c r="F3338" s="4" t="s">
        <v>23</v>
      </c>
      <c r="G3338" s="4" t="s">
        <v>23</v>
      </c>
      <c r="H3338" s="4" t="s">
        <v>10</v>
      </c>
      <c r="I3338" s="4" t="s">
        <v>13</v>
      </c>
    </row>
    <row r="3339" spans="1:8">
      <c r="A3339" t="n">
        <v>23596</v>
      </c>
      <c r="B3339" s="55" t="n">
        <v>45</v>
      </c>
      <c r="C3339" s="7" t="n">
        <v>4</v>
      </c>
      <c r="D3339" s="7" t="n">
        <v>3</v>
      </c>
      <c r="E3339" s="7" t="n">
        <v>8.85999965667725</v>
      </c>
      <c r="F3339" s="7" t="n">
        <v>117.790000915527</v>
      </c>
      <c r="G3339" s="7" t="n">
        <v>4</v>
      </c>
      <c r="H3339" s="7" t="n">
        <v>0</v>
      </c>
      <c r="I3339" s="7" t="n">
        <v>0</v>
      </c>
    </row>
    <row r="3340" spans="1:8">
      <c r="A3340" t="s">
        <v>4</v>
      </c>
      <c r="B3340" s="4" t="s">
        <v>5</v>
      </c>
      <c r="C3340" s="4" t="s">
        <v>13</v>
      </c>
      <c r="D3340" s="4" t="s">
        <v>13</v>
      </c>
      <c r="E3340" s="4" t="s">
        <v>23</v>
      </c>
      <c r="F3340" s="4" t="s">
        <v>10</v>
      </c>
    </row>
    <row r="3341" spans="1:8">
      <c r="A3341" t="n">
        <v>23614</v>
      </c>
      <c r="B3341" s="55" t="n">
        <v>45</v>
      </c>
      <c r="C3341" s="7" t="n">
        <v>5</v>
      </c>
      <c r="D3341" s="7" t="n">
        <v>3</v>
      </c>
      <c r="E3341" s="7" t="n">
        <v>1</v>
      </c>
      <c r="F3341" s="7" t="n">
        <v>0</v>
      </c>
    </row>
    <row r="3342" spans="1:8">
      <c r="A3342" t="s">
        <v>4</v>
      </c>
      <c r="B3342" s="4" t="s">
        <v>5</v>
      </c>
      <c r="C3342" s="4" t="s">
        <v>13</v>
      </c>
      <c r="D3342" s="4" t="s">
        <v>13</v>
      </c>
      <c r="E3342" s="4" t="s">
        <v>23</v>
      </c>
      <c r="F3342" s="4" t="s">
        <v>10</v>
      </c>
    </row>
    <row r="3343" spans="1:8">
      <c r="A3343" t="n">
        <v>23623</v>
      </c>
      <c r="B3343" s="55" t="n">
        <v>45</v>
      </c>
      <c r="C3343" s="7" t="n">
        <v>11</v>
      </c>
      <c r="D3343" s="7" t="n">
        <v>3</v>
      </c>
      <c r="E3343" s="7" t="n">
        <v>39.0999984741211</v>
      </c>
      <c r="F3343" s="7" t="n">
        <v>0</v>
      </c>
    </row>
    <row r="3344" spans="1:8">
      <c r="A3344" t="s">
        <v>4</v>
      </c>
      <c r="B3344" s="4" t="s">
        <v>5</v>
      </c>
      <c r="C3344" s="4" t="s">
        <v>13</v>
      </c>
      <c r="D3344" s="4" t="s">
        <v>13</v>
      </c>
      <c r="E3344" s="4" t="s">
        <v>23</v>
      </c>
      <c r="F3344" s="4" t="s">
        <v>23</v>
      </c>
      <c r="G3344" s="4" t="s">
        <v>23</v>
      </c>
      <c r="H3344" s="4" t="s">
        <v>10</v>
      </c>
    </row>
    <row r="3345" spans="1:9">
      <c r="A3345" t="n">
        <v>23632</v>
      </c>
      <c r="B3345" s="55" t="n">
        <v>45</v>
      </c>
      <c r="C3345" s="7" t="n">
        <v>2</v>
      </c>
      <c r="D3345" s="7" t="n">
        <v>3</v>
      </c>
      <c r="E3345" s="7" t="n">
        <v>0.419999986886978</v>
      </c>
      <c r="F3345" s="7" t="n">
        <v>1.6599999666214</v>
      </c>
      <c r="G3345" s="7" t="n">
        <v>-10.6000003814697</v>
      </c>
      <c r="H3345" s="7" t="n">
        <v>6000</v>
      </c>
    </row>
    <row r="3346" spans="1:9">
      <c r="A3346" t="s">
        <v>4</v>
      </c>
      <c r="B3346" s="4" t="s">
        <v>5</v>
      </c>
      <c r="C3346" s="4" t="s">
        <v>13</v>
      </c>
      <c r="D3346" s="4" t="s">
        <v>13</v>
      </c>
      <c r="E3346" s="4" t="s">
        <v>23</v>
      </c>
      <c r="F3346" s="4" t="s">
        <v>23</v>
      </c>
      <c r="G3346" s="4" t="s">
        <v>23</v>
      </c>
      <c r="H3346" s="4" t="s">
        <v>10</v>
      </c>
      <c r="I3346" s="4" t="s">
        <v>13</v>
      </c>
    </row>
    <row r="3347" spans="1:9">
      <c r="A3347" t="n">
        <v>23649</v>
      </c>
      <c r="B3347" s="55" t="n">
        <v>45</v>
      </c>
      <c r="C3347" s="7" t="n">
        <v>4</v>
      </c>
      <c r="D3347" s="7" t="n">
        <v>3</v>
      </c>
      <c r="E3347" s="7" t="n">
        <v>368.070007324219</v>
      </c>
      <c r="F3347" s="7" t="n">
        <v>3.98000001907349</v>
      </c>
      <c r="G3347" s="7" t="n">
        <v>4</v>
      </c>
      <c r="H3347" s="7" t="n">
        <v>6000</v>
      </c>
      <c r="I3347" s="7" t="n">
        <v>1</v>
      </c>
    </row>
    <row r="3348" spans="1:9">
      <c r="A3348" t="s">
        <v>4</v>
      </c>
      <c r="B3348" s="4" t="s">
        <v>5</v>
      </c>
      <c r="C3348" s="4" t="s">
        <v>13</v>
      </c>
      <c r="D3348" s="4" t="s">
        <v>13</v>
      </c>
      <c r="E3348" s="4" t="s">
        <v>23</v>
      </c>
      <c r="F3348" s="4" t="s">
        <v>10</v>
      </c>
    </row>
    <row r="3349" spans="1:9">
      <c r="A3349" t="n">
        <v>23667</v>
      </c>
      <c r="B3349" s="55" t="n">
        <v>45</v>
      </c>
      <c r="C3349" s="7" t="n">
        <v>5</v>
      </c>
      <c r="D3349" s="7" t="n">
        <v>3</v>
      </c>
      <c r="E3349" s="7" t="n">
        <v>0.899999976158142</v>
      </c>
      <c r="F3349" s="7" t="n">
        <v>6000</v>
      </c>
    </row>
    <row r="3350" spans="1:9">
      <c r="A3350" t="s">
        <v>4</v>
      </c>
      <c r="B3350" s="4" t="s">
        <v>5</v>
      </c>
      <c r="C3350" s="4" t="s">
        <v>13</v>
      </c>
      <c r="D3350" s="4" t="s">
        <v>13</v>
      </c>
      <c r="E3350" s="4" t="s">
        <v>23</v>
      </c>
      <c r="F3350" s="4" t="s">
        <v>10</v>
      </c>
    </row>
    <row r="3351" spans="1:9">
      <c r="A3351" t="n">
        <v>23676</v>
      </c>
      <c r="B3351" s="55" t="n">
        <v>45</v>
      </c>
      <c r="C3351" s="7" t="n">
        <v>11</v>
      </c>
      <c r="D3351" s="7" t="n">
        <v>3</v>
      </c>
      <c r="E3351" s="7" t="n">
        <v>39.0999984741211</v>
      </c>
      <c r="F3351" s="7" t="n">
        <v>6000</v>
      </c>
    </row>
    <row r="3352" spans="1:9">
      <c r="A3352" t="s">
        <v>4</v>
      </c>
      <c r="B3352" s="4" t="s">
        <v>5</v>
      </c>
      <c r="C3352" s="4" t="s">
        <v>13</v>
      </c>
      <c r="D3352" s="4" t="s">
        <v>10</v>
      </c>
      <c r="E3352" s="4" t="s">
        <v>6</v>
      </c>
      <c r="F3352" s="4" t="s">
        <v>6</v>
      </c>
      <c r="G3352" s="4" t="s">
        <v>6</v>
      </c>
      <c r="H3352" s="4" t="s">
        <v>6</v>
      </c>
    </row>
    <row r="3353" spans="1:9">
      <c r="A3353" t="n">
        <v>23685</v>
      </c>
      <c r="B3353" s="39" t="n">
        <v>51</v>
      </c>
      <c r="C3353" s="7" t="n">
        <v>3</v>
      </c>
      <c r="D3353" s="7" t="n">
        <v>3</v>
      </c>
      <c r="E3353" s="7" t="s">
        <v>216</v>
      </c>
      <c r="F3353" s="7" t="s">
        <v>194</v>
      </c>
      <c r="G3353" s="7" t="s">
        <v>123</v>
      </c>
      <c r="H3353" s="7" t="s">
        <v>124</v>
      </c>
    </row>
    <row r="3354" spans="1:9">
      <c r="A3354" t="s">
        <v>4</v>
      </c>
      <c r="B3354" s="4" t="s">
        <v>5</v>
      </c>
      <c r="C3354" s="4" t="s">
        <v>13</v>
      </c>
      <c r="D3354" s="4" t="s">
        <v>10</v>
      </c>
    </row>
    <row r="3355" spans="1:9">
      <c r="A3355" t="n">
        <v>23698</v>
      </c>
      <c r="B3355" s="28" t="n">
        <v>58</v>
      </c>
      <c r="C3355" s="7" t="n">
        <v>255</v>
      </c>
      <c r="D3355" s="7" t="n">
        <v>0</v>
      </c>
    </row>
    <row r="3356" spans="1:9">
      <c r="A3356" t="s">
        <v>4</v>
      </c>
      <c r="B3356" s="4" t="s">
        <v>5</v>
      </c>
      <c r="C3356" s="4" t="s">
        <v>10</v>
      </c>
    </row>
    <row r="3357" spans="1:9">
      <c r="A3357" t="n">
        <v>23702</v>
      </c>
      <c r="B3357" s="25" t="n">
        <v>16</v>
      </c>
      <c r="C3357" s="7" t="n">
        <v>2000</v>
      </c>
    </row>
    <row r="3358" spans="1:9">
      <c r="A3358" t="s">
        <v>4</v>
      </c>
      <c r="B3358" s="4" t="s">
        <v>5</v>
      </c>
      <c r="C3358" s="4" t="s">
        <v>10</v>
      </c>
      <c r="D3358" s="4" t="s">
        <v>10</v>
      </c>
      <c r="E3358" s="4" t="s">
        <v>6</v>
      </c>
      <c r="F3358" s="4" t="s">
        <v>13</v>
      </c>
      <c r="G3358" s="4" t="s">
        <v>10</v>
      </c>
    </row>
    <row r="3359" spans="1:9">
      <c r="A3359" t="n">
        <v>23705</v>
      </c>
      <c r="B3359" s="69" t="n">
        <v>80</v>
      </c>
      <c r="C3359" s="7" t="n">
        <v>744</v>
      </c>
      <c r="D3359" s="7" t="n">
        <v>508</v>
      </c>
      <c r="E3359" s="7" t="s">
        <v>232</v>
      </c>
      <c r="F3359" s="7" t="n">
        <v>1</v>
      </c>
      <c r="G3359" s="7" t="n">
        <v>0</v>
      </c>
    </row>
    <row r="3360" spans="1:9">
      <c r="A3360" t="s">
        <v>4</v>
      </c>
      <c r="B3360" s="4" t="s">
        <v>5</v>
      </c>
      <c r="C3360" s="4" t="s">
        <v>10</v>
      </c>
    </row>
    <row r="3361" spans="1:9">
      <c r="A3361" t="n">
        <v>23723</v>
      </c>
      <c r="B3361" s="25" t="n">
        <v>16</v>
      </c>
      <c r="C3361" s="7" t="n">
        <v>4000</v>
      </c>
    </row>
    <row r="3362" spans="1:9">
      <c r="A3362" t="s">
        <v>4</v>
      </c>
      <c r="B3362" s="4" t="s">
        <v>5</v>
      </c>
      <c r="C3362" s="4" t="s">
        <v>6</v>
      </c>
      <c r="D3362" s="4" t="s">
        <v>10</v>
      </c>
    </row>
    <row r="3363" spans="1:9">
      <c r="A3363" t="n">
        <v>23726</v>
      </c>
      <c r="B3363" s="53" t="n">
        <v>29</v>
      </c>
      <c r="C3363" s="7" t="s">
        <v>112</v>
      </c>
      <c r="D3363" s="7" t="n">
        <v>3</v>
      </c>
    </row>
    <row r="3364" spans="1:9">
      <c r="A3364" t="s">
        <v>4</v>
      </c>
      <c r="B3364" s="4" t="s">
        <v>5</v>
      </c>
      <c r="C3364" s="4" t="s">
        <v>13</v>
      </c>
      <c r="D3364" s="4" t="s">
        <v>10</v>
      </c>
      <c r="E3364" s="4" t="s">
        <v>6</v>
      </c>
    </row>
    <row r="3365" spans="1:9">
      <c r="A3365" t="n">
        <v>23735</v>
      </c>
      <c r="B3365" s="39" t="n">
        <v>51</v>
      </c>
      <c r="C3365" s="7" t="n">
        <v>4</v>
      </c>
      <c r="D3365" s="7" t="n">
        <v>3</v>
      </c>
      <c r="E3365" s="7" t="s">
        <v>233</v>
      </c>
    </row>
    <row r="3366" spans="1:9">
      <c r="A3366" t="s">
        <v>4</v>
      </c>
      <c r="B3366" s="4" t="s">
        <v>5</v>
      </c>
      <c r="C3366" s="4" t="s">
        <v>10</v>
      </c>
    </row>
    <row r="3367" spans="1:9">
      <c r="A3367" t="n">
        <v>23748</v>
      </c>
      <c r="B3367" s="25" t="n">
        <v>16</v>
      </c>
      <c r="C3367" s="7" t="n">
        <v>0</v>
      </c>
    </row>
    <row r="3368" spans="1:9">
      <c r="A3368" t="s">
        <v>4</v>
      </c>
      <c r="B3368" s="4" t="s">
        <v>5</v>
      </c>
      <c r="C3368" s="4" t="s">
        <v>10</v>
      </c>
      <c r="D3368" s="4" t="s">
        <v>13</v>
      </c>
      <c r="E3368" s="4" t="s">
        <v>9</v>
      </c>
      <c r="F3368" s="4" t="s">
        <v>52</v>
      </c>
      <c r="G3368" s="4" t="s">
        <v>13</v>
      </c>
      <c r="H3368" s="4" t="s">
        <v>13</v>
      </c>
      <c r="I3368" s="4" t="s">
        <v>13</v>
      </c>
      <c r="J3368" s="4" t="s">
        <v>9</v>
      </c>
      <c r="K3368" s="4" t="s">
        <v>52</v>
      </c>
      <c r="L3368" s="4" t="s">
        <v>13</v>
      </c>
      <c r="M3368" s="4" t="s">
        <v>13</v>
      </c>
      <c r="N3368" s="4" t="s">
        <v>13</v>
      </c>
      <c r="O3368" s="4" t="s">
        <v>9</v>
      </c>
      <c r="P3368" s="4" t="s">
        <v>52</v>
      </c>
      <c r="Q3368" s="4" t="s">
        <v>13</v>
      </c>
      <c r="R3368" s="4" t="s">
        <v>13</v>
      </c>
    </row>
    <row r="3369" spans="1:9">
      <c r="A3369" t="n">
        <v>23751</v>
      </c>
      <c r="B3369" s="40" t="n">
        <v>26</v>
      </c>
      <c r="C3369" s="7" t="n">
        <v>3</v>
      </c>
      <c r="D3369" s="7" t="n">
        <v>17</v>
      </c>
      <c r="E3369" s="7" t="n">
        <v>2313</v>
      </c>
      <c r="F3369" s="7" t="s">
        <v>234</v>
      </c>
      <c r="G3369" s="7" t="n">
        <v>2</v>
      </c>
      <c r="H3369" s="7" t="n">
        <v>3</v>
      </c>
      <c r="I3369" s="7" t="n">
        <v>17</v>
      </c>
      <c r="J3369" s="7" t="n">
        <v>2314</v>
      </c>
      <c r="K3369" s="7" t="s">
        <v>235</v>
      </c>
      <c r="L3369" s="7" t="n">
        <v>2</v>
      </c>
      <c r="M3369" s="7" t="n">
        <v>3</v>
      </c>
      <c r="N3369" s="7" t="n">
        <v>17</v>
      </c>
      <c r="O3369" s="7" t="n">
        <v>2315</v>
      </c>
      <c r="P3369" s="7" t="s">
        <v>236</v>
      </c>
      <c r="Q3369" s="7" t="n">
        <v>2</v>
      </c>
      <c r="R3369" s="7" t="n">
        <v>0</v>
      </c>
    </row>
    <row r="3370" spans="1:9">
      <c r="A3370" t="s">
        <v>4</v>
      </c>
      <c r="B3370" s="4" t="s">
        <v>5</v>
      </c>
    </row>
    <row r="3371" spans="1:9">
      <c r="A3371" t="n">
        <v>23975</v>
      </c>
      <c r="B3371" s="33" t="n">
        <v>28</v>
      </c>
    </row>
    <row r="3372" spans="1:9">
      <c r="A3372" t="s">
        <v>4</v>
      </c>
      <c r="B3372" s="4" t="s">
        <v>5</v>
      </c>
      <c r="C3372" s="4" t="s">
        <v>13</v>
      </c>
      <c r="D3372" s="4" t="s">
        <v>10</v>
      </c>
      <c r="E3372" s="4" t="s">
        <v>10</v>
      </c>
      <c r="F3372" s="4" t="s">
        <v>13</v>
      </c>
    </row>
    <row r="3373" spans="1:9">
      <c r="A3373" t="n">
        <v>23976</v>
      </c>
      <c r="B3373" s="31" t="n">
        <v>25</v>
      </c>
      <c r="C3373" s="7" t="n">
        <v>1</v>
      </c>
      <c r="D3373" s="7" t="n">
        <v>60</v>
      </c>
      <c r="E3373" s="7" t="n">
        <v>640</v>
      </c>
      <c r="F3373" s="7" t="n">
        <v>1</v>
      </c>
    </row>
    <row r="3374" spans="1:9">
      <c r="A3374" t="s">
        <v>4</v>
      </c>
      <c r="B3374" s="4" t="s">
        <v>5</v>
      </c>
      <c r="C3374" s="4" t="s">
        <v>13</v>
      </c>
      <c r="D3374" s="43" t="s">
        <v>70</v>
      </c>
      <c r="E3374" s="4" t="s">
        <v>5</v>
      </c>
      <c r="F3374" s="4" t="s">
        <v>13</v>
      </c>
      <c r="G3374" s="4" t="s">
        <v>10</v>
      </c>
      <c r="H3374" s="43" t="s">
        <v>71</v>
      </c>
      <c r="I3374" s="4" t="s">
        <v>13</v>
      </c>
      <c r="J3374" s="4" t="s">
        <v>24</v>
      </c>
    </row>
    <row r="3375" spans="1:9">
      <c r="A3375" t="n">
        <v>23983</v>
      </c>
      <c r="B3375" s="11" t="n">
        <v>5</v>
      </c>
      <c r="C3375" s="7" t="n">
        <v>28</v>
      </c>
      <c r="D3375" s="43" t="s">
        <v>3</v>
      </c>
      <c r="E3375" s="29" t="n">
        <v>64</v>
      </c>
      <c r="F3375" s="7" t="n">
        <v>5</v>
      </c>
      <c r="G3375" s="7" t="n">
        <v>7</v>
      </c>
      <c r="H3375" s="43" t="s">
        <v>3</v>
      </c>
      <c r="I3375" s="7" t="n">
        <v>1</v>
      </c>
      <c r="J3375" s="12" t="n">
        <f t="normal" ca="1">A3385</f>
        <v>0</v>
      </c>
    </row>
    <row r="3376" spans="1:9">
      <c r="A3376" t="s">
        <v>4</v>
      </c>
      <c r="B3376" s="4" t="s">
        <v>5</v>
      </c>
      <c r="C3376" s="4" t="s">
        <v>13</v>
      </c>
      <c r="D3376" s="4" t="s">
        <v>10</v>
      </c>
      <c r="E3376" s="4" t="s">
        <v>6</v>
      </c>
    </row>
    <row r="3377" spans="1:18">
      <c r="A3377" t="n">
        <v>23994</v>
      </c>
      <c r="B3377" s="39" t="n">
        <v>51</v>
      </c>
      <c r="C3377" s="7" t="n">
        <v>4</v>
      </c>
      <c r="D3377" s="7" t="n">
        <v>7</v>
      </c>
      <c r="E3377" s="7" t="s">
        <v>219</v>
      </c>
    </row>
    <row r="3378" spans="1:18">
      <c r="A3378" t="s">
        <v>4</v>
      </c>
      <c r="B3378" s="4" t="s">
        <v>5</v>
      </c>
      <c r="C3378" s="4" t="s">
        <v>10</v>
      </c>
    </row>
    <row r="3379" spans="1:18">
      <c r="A3379" t="n">
        <v>24007</v>
      </c>
      <c r="B3379" s="25" t="n">
        <v>16</v>
      </c>
      <c r="C3379" s="7" t="n">
        <v>0</v>
      </c>
    </row>
    <row r="3380" spans="1:18">
      <c r="A3380" t="s">
        <v>4</v>
      </c>
      <c r="B3380" s="4" t="s">
        <v>5</v>
      </c>
      <c r="C3380" s="4" t="s">
        <v>10</v>
      </c>
      <c r="D3380" s="4" t="s">
        <v>13</v>
      </c>
      <c r="E3380" s="4" t="s">
        <v>9</v>
      </c>
      <c r="F3380" s="4" t="s">
        <v>52</v>
      </c>
      <c r="G3380" s="4" t="s">
        <v>13</v>
      </c>
      <c r="H3380" s="4" t="s">
        <v>13</v>
      </c>
    </row>
    <row r="3381" spans="1:18">
      <c r="A3381" t="n">
        <v>24010</v>
      </c>
      <c r="B3381" s="40" t="n">
        <v>26</v>
      </c>
      <c r="C3381" s="7" t="n">
        <v>7</v>
      </c>
      <c r="D3381" s="7" t="n">
        <v>17</v>
      </c>
      <c r="E3381" s="7" t="n">
        <v>4369</v>
      </c>
      <c r="F3381" s="7" t="s">
        <v>237</v>
      </c>
      <c r="G3381" s="7" t="n">
        <v>2</v>
      </c>
      <c r="H3381" s="7" t="n">
        <v>0</v>
      </c>
    </row>
    <row r="3382" spans="1:18">
      <c r="A3382" t="s">
        <v>4</v>
      </c>
      <c r="B3382" s="4" t="s">
        <v>5</v>
      </c>
    </row>
    <row r="3383" spans="1:18">
      <c r="A3383" t="n">
        <v>24034</v>
      </c>
      <c r="B3383" s="33" t="n">
        <v>28</v>
      </c>
    </row>
    <row r="3384" spans="1:18">
      <c r="A3384" t="s">
        <v>4</v>
      </c>
      <c r="B3384" s="4" t="s">
        <v>5</v>
      </c>
      <c r="C3384" s="4" t="s">
        <v>13</v>
      </c>
      <c r="D3384" s="4" t="s">
        <v>10</v>
      </c>
      <c r="E3384" s="4" t="s">
        <v>10</v>
      </c>
      <c r="F3384" s="4" t="s">
        <v>13</v>
      </c>
    </row>
    <row r="3385" spans="1:18">
      <c r="A3385" t="n">
        <v>24035</v>
      </c>
      <c r="B3385" s="31" t="n">
        <v>25</v>
      </c>
      <c r="C3385" s="7" t="n">
        <v>1</v>
      </c>
      <c r="D3385" s="7" t="n">
        <v>260</v>
      </c>
      <c r="E3385" s="7" t="n">
        <v>640</v>
      </c>
      <c r="F3385" s="7" t="n">
        <v>1</v>
      </c>
    </row>
    <row r="3386" spans="1:18">
      <c r="A3386" t="s">
        <v>4</v>
      </c>
      <c r="B3386" s="4" t="s">
        <v>5</v>
      </c>
      <c r="C3386" s="4" t="s">
        <v>13</v>
      </c>
      <c r="D3386" s="4" t="s">
        <v>10</v>
      </c>
      <c r="E3386" s="4" t="s">
        <v>6</v>
      </c>
    </row>
    <row r="3387" spans="1:18">
      <c r="A3387" t="n">
        <v>24042</v>
      </c>
      <c r="B3387" s="39" t="n">
        <v>51</v>
      </c>
      <c r="C3387" s="7" t="n">
        <v>4</v>
      </c>
      <c r="D3387" s="7" t="n">
        <v>0</v>
      </c>
      <c r="E3387" s="7" t="s">
        <v>238</v>
      </c>
    </row>
    <row r="3388" spans="1:18">
      <c r="A3388" t="s">
        <v>4</v>
      </c>
      <c r="B3388" s="4" t="s">
        <v>5</v>
      </c>
      <c r="C3388" s="4" t="s">
        <v>10</v>
      </c>
    </row>
    <row r="3389" spans="1:18">
      <c r="A3389" t="n">
        <v>24056</v>
      </c>
      <c r="B3389" s="25" t="n">
        <v>16</v>
      </c>
      <c r="C3389" s="7" t="n">
        <v>0</v>
      </c>
    </row>
    <row r="3390" spans="1:18">
      <c r="A3390" t="s">
        <v>4</v>
      </c>
      <c r="B3390" s="4" t="s">
        <v>5</v>
      </c>
      <c r="C3390" s="4" t="s">
        <v>10</v>
      </c>
      <c r="D3390" s="4" t="s">
        <v>13</v>
      </c>
      <c r="E3390" s="4" t="s">
        <v>9</v>
      </c>
      <c r="F3390" s="4" t="s">
        <v>52</v>
      </c>
      <c r="G3390" s="4" t="s">
        <v>13</v>
      </c>
      <c r="H3390" s="4" t="s">
        <v>13</v>
      </c>
      <c r="I3390" s="4" t="s">
        <v>13</v>
      </c>
      <c r="J3390" s="4" t="s">
        <v>9</v>
      </c>
      <c r="K3390" s="4" t="s">
        <v>52</v>
      </c>
      <c r="L3390" s="4" t="s">
        <v>13</v>
      </c>
      <c r="M3390" s="4" t="s">
        <v>13</v>
      </c>
    </row>
    <row r="3391" spans="1:18">
      <c r="A3391" t="n">
        <v>24059</v>
      </c>
      <c r="B3391" s="40" t="n">
        <v>26</v>
      </c>
      <c r="C3391" s="7" t="n">
        <v>0</v>
      </c>
      <c r="D3391" s="7" t="n">
        <v>17</v>
      </c>
      <c r="E3391" s="7" t="n">
        <v>52605</v>
      </c>
      <c r="F3391" s="7" t="s">
        <v>239</v>
      </c>
      <c r="G3391" s="7" t="n">
        <v>2</v>
      </c>
      <c r="H3391" s="7" t="n">
        <v>3</v>
      </c>
      <c r="I3391" s="7" t="n">
        <v>17</v>
      </c>
      <c r="J3391" s="7" t="n">
        <v>52606</v>
      </c>
      <c r="K3391" s="7" t="s">
        <v>240</v>
      </c>
      <c r="L3391" s="7" t="n">
        <v>2</v>
      </c>
      <c r="M3391" s="7" t="n">
        <v>0</v>
      </c>
    </row>
    <row r="3392" spans="1:18">
      <c r="A3392" t="s">
        <v>4</v>
      </c>
      <c r="B3392" s="4" t="s">
        <v>5</v>
      </c>
    </row>
    <row r="3393" spans="1:13">
      <c r="A3393" t="n">
        <v>24236</v>
      </c>
      <c r="B3393" s="33" t="n">
        <v>28</v>
      </c>
    </row>
    <row r="3394" spans="1:13">
      <c r="A3394" t="s">
        <v>4</v>
      </c>
      <c r="B3394" s="4" t="s">
        <v>5</v>
      </c>
      <c r="C3394" s="4" t="s">
        <v>13</v>
      </c>
      <c r="D3394" s="4" t="s">
        <v>10</v>
      </c>
      <c r="E3394" s="4" t="s">
        <v>10</v>
      </c>
      <c r="F3394" s="4" t="s">
        <v>13</v>
      </c>
    </row>
    <row r="3395" spans="1:13">
      <c r="A3395" t="n">
        <v>24237</v>
      </c>
      <c r="B3395" s="31" t="n">
        <v>25</v>
      </c>
      <c r="C3395" s="7" t="n">
        <v>1</v>
      </c>
      <c r="D3395" s="7" t="n">
        <v>65535</v>
      </c>
      <c r="E3395" s="7" t="n">
        <v>65535</v>
      </c>
      <c r="F3395" s="7" t="n">
        <v>0</v>
      </c>
    </row>
    <row r="3396" spans="1:13">
      <c r="A3396" t="s">
        <v>4</v>
      </c>
      <c r="B3396" s="4" t="s">
        <v>5</v>
      </c>
      <c r="C3396" s="4" t="s">
        <v>13</v>
      </c>
      <c r="D3396" s="4" t="s">
        <v>10</v>
      </c>
      <c r="E3396" s="4" t="s">
        <v>6</v>
      </c>
      <c r="F3396" s="4" t="s">
        <v>6</v>
      </c>
      <c r="G3396" s="4" t="s">
        <v>6</v>
      </c>
      <c r="H3396" s="4" t="s">
        <v>6</v>
      </c>
    </row>
    <row r="3397" spans="1:13">
      <c r="A3397" t="n">
        <v>24244</v>
      </c>
      <c r="B3397" s="39" t="n">
        <v>51</v>
      </c>
      <c r="C3397" s="7" t="n">
        <v>3</v>
      </c>
      <c r="D3397" s="7" t="n">
        <v>3</v>
      </c>
      <c r="E3397" s="7" t="s">
        <v>216</v>
      </c>
      <c r="F3397" s="7" t="s">
        <v>194</v>
      </c>
      <c r="G3397" s="7" t="s">
        <v>123</v>
      </c>
      <c r="H3397" s="7" t="s">
        <v>124</v>
      </c>
    </row>
    <row r="3398" spans="1:13">
      <c r="A3398" t="s">
        <v>4</v>
      </c>
      <c r="B3398" s="4" t="s">
        <v>5</v>
      </c>
      <c r="C3398" s="4" t="s">
        <v>10</v>
      </c>
      <c r="D3398" s="4" t="s">
        <v>13</v>
      </c>
      <c r="E3398" s="4" t="s">
        <v>13</v>
      </c>
      <c r="F3398" s="4" t="s">
        <v>6</v>
      </c>
    </row>
    <row r="3399" spans="1:13">
      <c r="A3399" t="n">
        <v>24257</v>
      </c>
      <c r="B3399" s="22" t="n">
        <v>20</v>
      </c>
      <c r="C3399" s="7" t="n">
        <v>3</v>
      </c>
      <c r="D3399" s="7" t="n">
        <v>2</v>
      </c>
      <c r="E3399" s="7" t="n">
        <v>10</v>
      </c>
      <c r="F3399" s="7" t="s">
        <v>241</v>
      </c>
    </row>
    <row r="3400" spans="1:13">
      <c r="A3400" t="s">
        <v>4</v>
      </c>
      <c r="B3400" s="4" t="s">
        <v>5</v>
      </c>
      <c r="C3400" s="4" t="s">
        <v>10</v>
      </c>
    </row>
    <row r="3401" spans="1:13">
      <c r="A3401" t="n">
        <v>24277</v>
      </c>
      <c r="B3401" s="25" t="n">
        <v>16</v>
      </c>
      <c r="C3401" s="7" t="n">
        <v>1000</v>
      </c>
    </row>
    <row r="3402" spans="1:13">
      <c r="A3402" t="s">
        <v>4</v>
      </c>
      <c r="B3402" s="4" t="s">
        <v>5</v>
      </c>
      <c r="C3402" s="4" t="s">
        <v>13</v>
      </c>
      <c r="D3402" s="4" t="s">
        <v>10</v>
      </c>
      <c r="E3402" s="4" t="s">
        <v>6</v>
      </c>
    </row>
    <row r="3403" spans="1:13">
      <c r="A3403" t="n">
        <v>24280</v>
      </c>
      <c r="B3403" s="39" t="n">
        <v>51</v>
      </c>
      <c r="C3403" s="7" t="n">
        <v>4</v>
      </c>
      <c r="D3403" s="7" t="n">
        <v>3</v>
      </c>
      <c r="E3403" s="7" t="s">
        <v>242</v>
      </c>
    </row>
    <row r="3404" spans="1:13">
      <c r="A3404" t="s">
        <v>4</v>
      </c>
      <c r="B3404" s="4" t="s">
        <v>5</v>
      </c>
      <c r="C3404" s="4" t="s">
        <v>10</v>
      </c>
    </row>
    <row r="3405" spans="1:13">
      <c r="A3405" t="n">
        <v>24293</v>
      </c>
      <c r="B3405" s="25" t="n">
        <v>16</v>
      </c>
      <c r="C3405" s="7" t="n">
        <v>0</v>
      </c>
    </row>
    <row r="3406" spans="1:13">
      <c r="A3406" t="s">
        <v>4</v>
      </c>
      <c r="B3406" s="4" t="s">
        <v>5</v>
      </c>
      <c r="C3406" s="4" t="s">
        <v>10</v>
      </c>
      <c r="D3406" s="4" t="s">
        <v>13</v>
      </c>
      <c r="E3406" s="4" t="s">
        <v>9</v>
      </c>
      <c r="F3406" s="4" t="s">
        <v>52</v>
      </c>
      <c r="G3406" s="4" t="s">
        <v>13</v>
      </c>
      <c r="H3406" s="4" t="s">
        <v>13</v>
      </c>
    </row>
    <row r="3407" spans="1:13">
      <c r="A3407" t="n">
        <v>24296</v>
      </c>
      <c r="B3407" s="40" t="n">
        <v>26</v>
      </c>
      <c r="C3407" s="7" t="n">
        <v>3</v>
      </c>
      <c r="D3407" s="7" t="n">
        <v>17</v>
      </c>
      <c r="E3407" s="7" t="n">
        <v>2316</v>
      </c>
      <c r="F3407" s="7" t="s">
        <v>243</v>
      </c>
      <c r="G3407" s="7" t="n">
        <v>2</v>
      </c>
      <c r="H3407" s="7" t="n">
        <v>0</v>
      </c>
    </row>
    <row r="3408" spans="1:13">
      <c r="A3408" t="s">
        <v>4</v>
      </c>
      <c r="B3408" s="4" t="s">
        <v>5</v>
      </c>
    </row>
    <row r="3409" spans="1:8">
      <c r="A3409" t="n">
        <v>24344</v>
      </c>
      <c r="B3409" s="33" t="n">
        <v>28</v>
      </c>
    </row>
    <row r="3410" spans="1:8">
      <c r="A3410" t="s">
        <v>4</v>
      </c>
      <c r="B3410" s="4" t="s">
        <v>5</v>
      </c>
      <c r="C3410" s="4" t="s">
        <v>10</v>
      </c>
      <c r="D3410" s="4" t="s">
        <v>13</v>
      </c>
    </row>
    <row r="3411" spans="1:8">
      <c r="A3411" t="n">
        <v>24345</v>
      </c>
      <c r="B3411" s="41" t="n">
        <v>89</v>
      </c>
      <c r="C3411" s="7" t="n">
        <v>65533</v>
      </c>
      <c r="D3411" s="7" t="n">
        <v>1</v>
      </c>
    </row>
    <row r="3412" spans="1:8">
      <c r="A3412" t="s">
        <v>4</v>
      </c>
      <c r="B3412" s="4" t="s">
        <v>5</v>
      </c>
      <c r="C3412" s="4" t="s">
        <v>13</v>
      </c>
      <c r="D3412" s="4" t="s">
        <v>10</v>
      </c>
      <c r="E3412" s="4" t="s">
        <v>13</v>
      </c>
      <c r="F3412" s="4" t="s">
        <v>24</v>
      </c>
    </row>
    <row r="3413" spans="1:8">
      <c r="A3413" t="n">
        <v>24349</v>
      </c>
      <c r="B3413" s="11" t="n">
        <v>5</v>
      </c>
      <c r="C3413" s="7" t="n">
        <v>30</v>
      </c>
      <c r="D3413" s="7" t="n">
        <v>6659</v>
      </c>
      <c r="E3413" s="7" t="n">
        <v>1</v>
      </c>
      <c r="F3413" s="12" t="n">
        <f t="normal" ca="1">A3495</f>
        <v>0</v>
      </c>
    </row>
    <row r="3414" spans="1:8">
      <c r="A3414" t="s">
        <v>4</v>
      </c>
      <c r="B3414" s="4" t="s">
        <v>5</v>
      </c>
      <c r="C3414" s="4" t="s">
        <v>13</v>
      </c>
      <c r="D3414" s="4" t="s">
        <v>10</v>
      </c>
      <c r="E3414" s="4" t="s">
        <v>23</v>
      </c>
    </row>
    <row r="3415" spans="1:8">
      <c r="A3415" t="n">
        <v>24358</v>
      </c>
      <c r="B3415" s="28" t="n">
        <v>58</v>
      </c>
      <c r="C3415" s="7" t="n">
        <v>101</v>
      </c>
      <c r="D3415" s="7" t="n">
        <v>500</v>
      </c>
      <c r="E3415" s="7" t="n">
        <v>1</v>
      </c>
    </row>
    <row r="3416" spans="1:8">
      <c r="A3416" t="s">
        <v>4</v>
      </c>
      <c r="B3416" s="4" t="s">
        <v>5</v>
      </c>
      <c r="C3416" s="4" t="s">
        <v>13</v>
      </c>
      <c r="D3416" s="4" t="s">
        <v>10</v>
      </c>
    </row>
    <row r="3417" spans="1:8">
      <c r="A3417" t="n">
        <v>24366</v>
      </c>
      <c r="B3417" s="28" t="n">
        <v>58</v>
      </c>
      <c r="C3417" s="7" t="n">
        <v>254</v>
      </c>
      <c r="D3417" s="7" t="n">
        <v>0</v>
      </c>
    </row>
    <row r="3418" spans="1:8">
      <c r="A3418" t="s">
        <v>4</v>
      </c>
      <c r="B3418" s="4" t="s">
        <v>5</v>
      </c>
      <c r="C3418" s="4" t="s">
        <v>13</v>
      </c>
      <c r="D3418" s="4" t="s">
        <v>13</v>
      </c>
      <c r="E3418" s="4" t="s">
        <v>23</v>
      </c>
      <c r="F3418" s="4" t="s">
        <v>23</v>
      </c>
      <c r="G3418" s="4" t="s">
        <v>23</v>
      </c>
      <c r="H3418" s="4" t="s">
        <v>10</v>
      </c>
    </row>
    <row r="3419" spans="1:8">
      <c r="A3419" t="n">
        <v>24370</v>
      </c>
      <c r="B3419" s="55" t="n">
        <v>45</v>
      </c>
      <c r="C3419" s="7" t="n">
        <v>2</v>
      </c>
      <c r="D3419" s="7" t="n">
        <v>3</v>
      </c>
      <c r="E3419" s="7" t="n">
        <v>-0.0700000002980232</v>
      </c>
      <c r="F3419" s="7" t="n">
        <v>1.67999994754791</v>
      </c>
      <c r="G3419" s="7" t="n">
        <v>-9.13000011444092</v>
      </c>
      <c r="H3419" s="7" t="n">
        <v>0</v>
      </c>
    </row>
    <row r="3420" spans="1:8">
      <c r="A3420" t="s">
        <v>4</v>
      </c>
      <c r="B3420" s="4" t="s">
        <v>5</v>
      </c>
      <c r="C3420" s="4" t="s">
        <v>13</v>
      </c>
      <c r="D3420" s="4" t="s">
        <v>13</v>
      </c>
      <c r="E3420" s="4" t="s">
        <v>23</v>
      </c>
      <c r="F3420" s="4" t="s">
        <v>23</v>
      </c>
      <c r="G3420" s="4" t="s">
        <v>23</v>
      </c>
      <c r="H3420" s="4" t="s">
        <v>10</v>
      </c>
      <c r="I3420" s="4" t="s">
        <v>13</v>
      </c>
    </row>
    <row r="3421" spans="1:8">
      <c r="A3421" t="n">
        <v>24387</v>
      </c>
      <c r="B3421" s="55" t="n">
        <v>45</v>
      </c>
      <c r="C3421" s="7" t="n">
        <v>4</v>
      </c>
      <c r="D3421" s="7" t="n">
        <v>3</v>
      </c>
      <c r="E3421" s="7" t="n">
        <v>1.69000005722046</v>
      </c>
      <c r="F3421" s="7" t="n">
        <v>330.989990234375</v>
      </c>
      <c r="G3421" s="7" t="n">
        <v>4</v>
      </c>
      <c r="H3421" s="7" t="n">
        <v>0</v>
      </c>
      <c r="I3421" s="7" t="n">
        <v>0</v>
      </c>
    </row>
    <row r="3422" spans="1:8">
      <c r="A3422" t="s">
        <v>4</v>
      </c>
      <c r="B3422" s="4" t="s">
        <v>5</v>
      </c>
      <c r="C3422" s="4" t="s">
        <v>13</v>
      </c>
      <c r="D3422" s="4" t="s">
        <v>13</v>
      </c>
      <c r="E3422" s="4" t="s">
        <v>23</v>
      </c>
      <c r="F3422" s="4" t="s">
        <v>10</v>
      </c>
    </row>
    <row r="3423" spans="1:8">
      <c r="A3423" t="n">
        <v>24405</v>
      </c>
      <c r="B3423" s="55" t="n">
        <v>45</v>
      </c>
      <c r="C3423" s="7" t="n">
        <v>5</v>
      </c>
      <c r="D3423" s="7" t="n">
        <v>3</v>
      </c>
      <c r="E3423" s="7" t="n">
        <v>1.60000002384186</v>
      </c>
      <c r="F3423" s="7" t="n">
        <v>0</v>
      </c>
    </row>
    <row r="3424" spans="1:8">
      <c r="A3424" t="s">
        <v>4</v>
      </c>
      <c r="B3424" s="4" t="s">
        <v>5</v>
      </c>
      <c r="C3424" s="4" t="s">
        <v>13</v>
      </c>
      <c r="D3424" s="4" t="s">
        <v>13</v>
      </c>
      <c r="E3424" s="4" t="s">
        <v>23</v>
      </c>
      <c r="F3424" s="4" t="s">
        <v>10</v>
      </c>
    </row>
    <row r="3425" spans="1:9">
      <c r="A3425" t="n">
        <v>24414</v>
      </c>
      <c r="B3425" s="55" t="n">
        <v>45</v>
      </c>
      <c r="C3425" s="7" t="n">
        <v>11</v>
      </c>
      <c r="D3425" s="7" t="n">
        <v>3</v>
      </c>
      <c r="E3425" s="7" t="n">
        <v>19.6000003814697</v>
      </c>
      <c r="F3425" s="7" t="n">
        <v>0</v>
      </c>
    </row>
    <row r="3426" spans="1:9">
      <c r="A3426" t="s">
        <v>4</v>
      </c>
      <c r="B3426" s="4" t="s">
        <v>5</v>
      </c>
      <c r="C3426" s="4" t="s">
        <v>13</v>
      </c>
      <c r="D3426" s="4" t="s">
        <v>13</v>
      </c>
      <c r="E3426" s="4" t="s">
        <v>23</v>
      </c>
      <c r="F3426" s="4" t="s">
        <v>10</v>
      </c>
    </row>
    <row r="3427" spans="1:9">
      <c r="A3427" t="n">
        <v>24423</v>
      </c>
      <c r="B3427" s="55" t="n">
        <v>45</v>
      </c>
      <c r="C3427" s="7" t="n">
        <v>5</v>
      </c>
      <c r="D3427" s="7" t="n">
        <v>3</v>
      </c>
      <c r="E3427" s="7" t="n">
        <v>1.5</v>
      </c>
      <c r="F3427" s="7" t="n">
        <v>3000</v>
      </c>
    </row>
    <row r="3428" spans="1:9">
      <c r="A3428" t="s">
        <v>4</v>
      </c>
      <c r="B3428" s="4" t="s">
        <v>5</v>
      </c>
      <c r="C3428" s="4" t="s">
        <v>13</v>
      </c>
      <c r="D3428" s="4" t="s">
        <v>10</v>
      </c>
    </row>
    <row r="3429" spans="1:9">
      <c r="A3429" t="n">
        <v>24432</v>
      </c>
      <c r="B3429" s="28" t="n">
        <v>58</v>
      </c>
      <c r="C3429" s="7" t="n">
        <v>255</v>
      </c>
      <c r="D3429" s="7" t="n">
        <v>0</v>
      </c>
    </row>
    <row r="3430" spans="1:9">
      <c r="A3430" t="s">
        <v>4</v>
      </c>
      <c r="B3430" s="4" t="s">
        <v>5</v>
      </c>
      <c r="C3430" s="4" t="s">
        <v>13</v>
      </c>
      <c r="D3430" s="4" t="s">
        <v>10</v>
      </c>
      <c r="E3430" s="4" t="s">
        <v>6</v>
      </c>
      <c r="F3430" s="4" t="s">
        <v>6</v>
      </c>
      <c r="G3430" s="4" t="s">
        <v>6</v>
      </c>
      <c r="H3430" s="4" t="s">
        <v>6</v>
      </c>
    </row>
    <row r="3431" spans="1:9">
      <c r="A3431" t="n">
        <v>24436</v>
      </c>
      <c r="B3431" s="39" t="n">
        <v>51</v>
      </c>
      <c r="C3431" s="7" t="n">
        <v>3</v>
      </c>
      <c r="D3431" s="7" t="n">
        <v>3</v>
      </c>
      <c r="E3431" s="7" t="s">
        <v>216</v>
      </c>
      <c r="F3431" s="7" t="s">
        <v>194</v>
      </c>
      <c r="G3431" s="7" t="s">
        <v>123</v>
      </c>
      <c r="H3431" s="7" t="s">
        <v>124</v>
      </c>
    </row>
    <row r="3432" spans="1:9">
      <c r="A3432" t="s">
        <v>4</v>
      </c>
      <c r="B3432" s="4" t="s">
        <v>5</v>
      </c>
      <c r="C3432" s="4" t="s">
        <v>10</v>
      </c>
      <c r="D3432" s="4" t="s">
        <v>23</v>
      </c>
      <c r="E3432" s="4" t="s">
        <v>23</v>
      </c>
      <c r="F3432" s="4" t="s">
        <v>23</v>
      </c>
      <c r="G3432" s="4" t="s">
        <v>10</v>
      </c>
      <c r="H3432" s="4" t="s">
        <v>10</v>
      </c>
    </row>
    <row r="3433" spans="1:9">
      <c r="A3433" t="n">
        <v>24449</v>
      </c>
      <c r="B3433" s="66" t="n">
        <v>60</v>
      </c>
      <c r="C3433" s="7" t="n">
        <v>3</v>
      </c>
      <c r="D3433" s="7" t="n">
        <v>0</v>
      </c>
      <c r="E3433" s="7" t="n">
        <v>-10</v>
      </c>
      <c r="F3433" s="7" t="n">
        <v>0</v>
      </c>
      <c r="G3433" s="7" t="n">
        <v>1000</v>
      </c>
      <c r="H3433" s="7" t="n">
        <v>0</v>
      </c>
    </row>
    <row r="3434" spans="1:9">
      <c r="A3434" t="s">
        <v>4</v>
      </c>
      <c r="B3434" s="4" t="s">
        <v>5</v>
      </c>
      <c r="C3434" s="4" t="s">
        <v>10</v>
      </c>
      <c r="D3434" s="4" t="s">
        <v>13</v>
      </c>
      <c r="E3434" s="4" t="s">
        <v>6</v>
      </c>
      <c r="F3434" s="4" t="s">
        <v>23</v>
      </c>
      <c r="G3434" s="4" t="s">
        <v>23</v>
      </c>
      <c r="H3434" s="4" t="s">
        <v>23</v>
      </c>
    </row>
    <row r="3435" spans="1:9">
      <c r="A3435" t="n">
        <v>24468</v>
      </c>
      <c r="B3435" s="52" t="n">
        <v>48</v>
      </c>
      <c r="C3435" s="7" t="n">
        <v>3</v>
      </c>
      <c r="D3435" s="7" t="n">
        <v>0</v>
      </c>
      <c r="E3435" s="7" t="s">
        <v>206</v>
      </c>
      <c r="F3435" s="7" t="n">
        <v>-1</v>
      </c>
      <c r="G3435" s="7" t="n">
        <v>1</v>
      </c>
      <c r="H3435" s="7" t="n">
        <v>0</v>
      </c>
    </row>
    <row r="3436" spans="1:9">
      <c r="A3436" t="s">
        <v>4</v>
      </c>
      <c r="B3436" s="4" t="s">
        <v>5</v>
      </c>
      <c r="C3436" s="4" t="s">
        <v>10</v>
      </c>
    </row>
    <row r="3437" spans="1:9">
      <c r="A3437" t="n">
        <v>24493</v>
      </c>
      <c r="B3437" s="25" t="n">
        <v>16</v>
      </c>
      <c r="C3437" s="7" t="n">
        <v>500</v>
      </c>
    </row>
    <row r="3438" spans="1:9">
      <c r="A3438" t="s">
        <v>4</v>
      </c>
      <c r="B3438" s="4" t="s">
        <v>5</v>
      </c>
      <c r="C3438" s="4" t="s">
        <v>13</v>
      </c>
      <c r="D3438" s="4" t="s">
        <v>10</v>
      </c>
      <c r="E3438" s="4" t="s">
        <v>6</v>
      </c>
    </row>
    <row r="3439" spans="1:9">
      <c r="A3439" t="n">
        <v>24496</v>
      </c>
      <c r="B3439" s="39" t="n">
        <v>51</v>
      </c>
      <c r="C3439" s="7" t="n">
        <v>4</v>
      </c>
      <c r="D3439" s="7" t="n">
        <v>3</v>
      </c>
      <c r="E3439" s="7" t="s">
        <v>244</v>
      </c>
    </row>
    <row r="3440" spans="1:9">
      <c r="A3440" t="s">
        <v>4</v>
      </c>
      <c r="B3440" s="4" t="s">
        <v>5</v>
      </c>
      <c r="C3440" s="4" t="s">
        <v>10</v>
      </c>
    </row>
    <row r="3441" spans="1:8">
      <c r="A3441" t="n">
        <v>24510</v>
      </c>
      <c r="B3441" s="25" t="n">
        <v>16</v>
      </c>
      <c r="C3441" s="7" t="n">
        <v>0</v>
      </c>
    </row>
    <row r="3442" spans="1:8">
      <c r="A3442" t="s">
        <v>4</v>
      </c>
      <c r="B3442" s="4" t="s">
        <v>5</v>
      </c>
      <c r="C3442" s="4" t="s">
        <v>10</v>
      </c>
      <c r="D3442" s="4" t="s">
        <v>13</v>
      </c>
      <c r="E3442" s="4" t="s">
        <v>9</v>
      </c>
      <c r="F3442" s="4" t="s">
        <v>52</v>
      </c>
      <c r="G3442" s="4" t="s">
        <v>13</v>
      </c>
      <c r="H3442" s="4" t="s">
        <v>13</v>
      </c>
      <c r="I3442" s="4" t="s">
        <v>13</v>
      </c>
      <c r="J3442" s="4" t="s">
        <v>9</v>
      </c>
      <c r="K3442" s="4" t="s">
        <v>52</v>
      </c>
      <c r="L3442" s="4" t="s">
        <v>13</v>
      </c>
      <c r="M3442" s="4" t="s">
        <v>13</v>
      </c>
    </row>
    <row r="3443" spans="1:8">
      <c r="A3443" t="n">
        <v>24513</v>
      </c>
      <c r="B3443" s="40" t="n">
        <v>26</v>
      </c>
      <c r="C3443" s="7" t="n">
        <v>3</v>
      </c>
      <c r="D3443" s="7" t="n">
        <v>17</v>
      </c>
      <c r="E3443" s="7" t="n">
        <v>2317</v>
      </c>
      <c r="F3443" s="7" t="s">
        <v>245</v>
      </c>
      <c r="G3443" s="7" t="n">
        <v>2</v>
      </c>
      <c r="H3443" s="7" t="n">
        <v>3</v>
      </c>
      <c r="I3443" s="7" t="n">
        <v>17</v>
      </c>
      <c r="J3443" s="7" t="n">
        <v>2318</v>
      </c>
      <c r="K3443" s="7" t="s">
        <v>246</v>
      </c>
      <c r="L3443" s="7" t="n">
        <v>2</v>
      </c>
      <c r="M3443" s="7" t="n">
        <v>0</v>
      </c>
    </row>
    <row r="3444" spans="1:8">
      <c r="A3444" t="s">
        <v>4</v>
      </c>
      <c r="B3444" s="4" t="s">
        <v>5</v>
      </c>
    </row>
    <row r="3445" spans="1:8">
      <c r="A3445" t="n">
        <v>24668</v>
      </c>
      <c r="B3445" s="33" t="n">
        <v>28</v>
      </c>
    </row>
    <row r="3446" spans="1:8">
      <c r="A3446" t="s">
        <v>4</v>
      </c>
      <c r="B3446" s="4" t="s">
        <v>5</v>
      </c>
      <c r="C3446" s="4" t="s">
        <v>10</v>
      </c>
      <c r="D3446" s="4" t="s">
        <v>13</v>
      </c>
    </row>
    <row r="3447" spans="1:8">
      <c r="A3447" t="n">
        <v>24669</v>
      </c>
      <c r="B3447" s="41" t="n">
        <v>89</v>
      </c>
      <c r="C3447" s="7" t="n">
        <v>65533</v>
      </c>
      <c r="D3447" s="7" t="n">
        <v>1</v>
      </c>
    </row>
    <row r="3448" spans="1:8">
      <c r="A3448" t="s">
        <v>4</v>
      </c>
      <c r="B3448" s="4" t="s">
        <v>5</v>
      </c>
      <c r="C3448" s="4" t="s">
        <v>10</v>
      </c>
      <c r="D3448" s="4" t="s">
        <v>23</v>
      </c>
      <c r="E3448" s="4" t="s">
        <v>23</v>
      </c>
      <c r="F3448" s="4" t="s">
        <v>23</v>
      </c>
      <c r="G3448" s="4" t="s">
        <v>10</v>
      </c>
      <c r="H3448" s="4" t="s">
        <v>10</v>
      </c>
    </row>
    <row r="3449" spans="1:8">
      <c r="A3449" t="n">
        <v>24673</v>
      </c>
      <c r="B3449" s="66" t="n">
        <v>60</v>
      </c>
      <c r="C3449" s="7" t="n">
        <v>3</v>
      </c>
      <c r="D3449" s="7" t="n">
        <v>0</v>
      </c>
      <c r="E3449" s="7" t="n">
        <v>0</v>
      </c>
      <c r="F3449" s="7" t="n">
        <v>0</v>
      </c>
      <c r="G3449" s="7" t="n">
        <v>1000</v>
      </c>
      <c r="H3449" s="7" t="n">
        <v>0</v>
      </c>
    </row>
    <row r="3450" spans="1:8">
      <c r="A3450" t="s">
        <v>4</v>
      </c>
      <c r="B3450" s="4" t="s">
        <v>5</v>
      </c>
      <c r="C3450" s="4" t="s">
        <v>13</v>
      </c>
      <c r="D3450" s="4" t="s">
        <v>10</v>
      </c>
      <c r="E3450" s="4" t="s">
        <v>6</v>
      </c>
      <c r="F3450" s="4" t="s">
        <v>6</v>
      </c>
      <c r="G3450" s="4" t="s">
        <v>6</v>
      </c>
      <c r="H3450" s="4" t="s">
        <v>6</v>
      </c>
    </row>
    <row r="3451" spans="1:8">
      <c r="A3451" t="n">
        <v>24692</v>
      </c>
      <c r="B3451" s="39" t="n">
        <v>51</v>
      </c>
      <c r="C3451" s="7" t="n">
        <v>3</v>
      </c>
      <c r="D3451" s="7" t="n">
        <v>3</v>
      </c>
      <c r="E3451" s="7" t="s">
        <v>247</v>
      </c>
      <c r="F3451" s="7" t="s">
        <v>194</v>
      </c>
      <c r="G3451" s="7" t="s">
        <v>123</v>
      </c>
      <c r="H3451" s="7" t="s">
        <v>124</v>
      </c>
    </row>
    <row r="3452" spans="1:8">
      <c r="A3452" t="s">
        <v>4</v>
      </c>
      <c r="B3452" s="4" t="s">
        <v>5</v>
      </c>
      <c r="C3452" s="4" t="s">
        <v>10</v>
      </c>
      <c r="D3452" s="4" t="s">
        <v>13</v>
      </c>
      <c r="E3452" s="4" t="s">
        <v>6</v>
      </c>
      <c r="F3452" s="4" t="s">
        <v>23</v>
      </c>
      <c r="G3452" s="4" t="s">
        <v>23</v>
      </c>
      <c r="H3452" s="4" t="s">
        <v>23</v>
      </c>
    </row>
    <row r="3453" spans="1:8">
      <c r="A3453" t="n">
        <v>24705</v>
      </c>
      <c r="B3453" s="52" t="n">
        <v>48</v>
      </c>
      <c r="C3453" s="7" t="n">
        <v>3</v>
      </c>
      <c r="D3453" s="7" t="n">
        <v>0</v>
      </c>
      <c r="E3453" s="7" t="s">
        <v>206</v>
      </c>
      <c r="F3453" s="7" t="n">
        <v>-1</v>
      </c>
      <c r="G3453" s="7" t="n">
        <v>1</v>
      </c>
      <c r="H3453" s="7" t="n">
        <v>2.80259692864963e-45</v>
      </c>
    </row>
    <row r="3454" spans="1:8">
      <c r="A3454" t="s">
        <v>4</v>
      </c>
      <c r="B3454" s="4" t="s">
        <v>5</v>
      </c>
      <c r="C3454" s="4" t="s">
        <v>10</v>
      </c>
    </row>
    <row r="3455" spans="1:8">
      <c r="A3455" t="n">
        <v>24730</v>
      </c>
      <c r="B3455" s="25" t="n">
        <v>16</v>
      </c>
      <c r="C3455" s="7" t="n">
        <v>500</v>
      </c>
    </row>
    <row r="3456" spans="1:8">
      <c r="A3456" t="s">
        <v>4</v>
      </c>
      <c r="B3456" s="4" t="s">
        <v>5</v>
      </c>
      <c r="C3456" s="4" t="s">
        <v>13</v>
      </c>
      <c r="D3456" s="4" t="s">
        <v>10</v>
      </c>
      <c r="E3456" s="4" t="s">
        <v>6</v>
      </c>
    </row>
    <row r="3457" spans="1:13">
      <c r="A3457" t="n">
        <v>24733</v>
      </c>
      <c r="B3457" s="39" t="n">
        <v>51</v>
      </c>
      <c r="C3457" s="7" t="n">
        <v>4</v>
      </c>
      <c r="D3457" s="7" t="n">
        <v>3</v>
      </c>
      <c r="E3457" s="7" t="s">
        <v>233</v>
      </c>
    </row>
    <row r="3458" spans="1:13">
      <c r="A3458" t="s">
        <v>4</v>
      </c>
      <c r="B3458" s="4" t="s">
        <v>5</v>
      </c>
      <c r="C3458" s="4" t="s">
        <v>10</v>
      </c>
    </row>
    <row r="3459" spans="1:13">
      <c r="A3459" t="n">
        <v>24746</v>
      </c>
      <c r="B3459" s="25" t="n">
        <v>16</v>
      </c>
      <c r="C3459" s="7" t="n">
        <v>0</v>
      </c>
    </row>
    <row r="3460" spans="1:13">
      <c r="A3460" t="s">
        <v>4</v>
      </c>
      <c r="B3460" s="4" t="s">
        <v>5</v>
      </c>
      <c r="C3460" s="4" t="s">
        <v>10</v>
      </c>
      <c r="D3460" s="4" t="s">
        <v>13</v>
      </c>
      <c r="E3460" s="4" t="s">
        <v>9</v>
      </c>
      <c r="F3460" s="4" t="s">
        <v>52</v>
      </c>
      <c r="G3460" s="4" t="s">
        <v>13</v>
      </c>
      <c r="H3460" s="4" t="s">
        <v>13</v>
      </c>
      <c r="I3460" s="4" t="s">
        <v>13</v>
      </c>
      <c r="J3460" s="4" t="s">
        <v>9</v>
      </c>
      <c r="K3460" s="4" t="s">
        <v>52</v>
      </c>
      <c r="L3460" s="4" t="s">
        <v>13</v>
      </c>
      <c r="M3460" s="4" t="s">
        <v>13</v>
      </c>
    </row>
    <row r="3461" spans="1:13">
      <c r="A3461" t="n">
        <v>24749</v>
      </c>
      <c r="B3461" s="40" t="n">
        <v>26</v>
      </c>
      <c r="C3461" s="7" t="n">
        <v>3</v>
      </c>
      <c r="D3461" s="7" t="n">
        <v>17</v>
      </c>
      <c r="E3461" s="7" t="n">
        <v>2319</v>
      </c>
      <c r="F3461" s="7" t="s">
        <v>248</v>
      </c>
      <c r="G3461" s="7" t="n">
        <v>2</v>
      </c>
      <c r="H3461" s="7" t="n">
        <v>3</v>
      </c>
      <c r="I3461" s="7" t="n">
        <v>17</v>
      </c>
      <c r="J3461" s="7" t="n">
        <v>2320</v>
      </c>
      <c r="K3461" s="7" t="s">
        <v>249</v>
      </c>
      <c r="L3461" s="7" t="n">
        <v>2</v>
      </c>
      <c r="M3461" s="7" t="n">
        <v>0</v>
      </c>
    </row>
    <row r="3462" spans="1:13">
      <c r="A3462" t="s">
        <v>4</v>
      </c>
      <c r="B3462" s="4" t="s">
        <v>5</v>
      </c>
    </row>
    <row r="3463" spans="1:13">
      <c r="A3463" t="n">
        <v>24866</v>
      </c>
      <c r="B3463" s="33" t="n">
        <v>28</v>
      </c>
    </row>
    <row r="3464" spans="1:13">
      <c r="A3464" t="s">
        <v>4</v>
      </c>
      <c r="B3464" s="4" t="s">
        <v>5</v>
      </c>
      <c r="C3464" s="4" t="s">
        <v>10</v>
      </c>
      <c r="D3464" s="4" t="s">
        <v>13</v>
      </c>
    </row>
    <row r="3465" spans="1:13">
      <c r="A3465" t="n">
        <v>24867</v>
      </c>
      <c r="B3465" s="41" t="n">
        <v>89</v>
      </c>
      <c r="C3465" s="7" t="n">
        <v>65533</v>
      </c>
      <c r="D3465" s="7" t="n">
        <v>1</v>
      </c>
    </row>
    <row r="3466" spans="1:13">
      <c r="A3466" t="s">
        <v>4</v>
      </c>
      <c r="B3466" s="4" t="s">
        <v>5</v>
      </c>
      <c r="C3466" s="4" t="s">
        <v>13</v>
      </c>
      <c r="D3466" s="4" t="s">
        <v>10</v>
      </c>
      <c r="E3466" s="4" t="s">
        <v>6</v>
      </c>
    </row>
    <row r="3467" spans="1:13">
      <c r="A3467" t="n">
        <v>24871</v>
      </c>
      <c r="B3467" s="39" t="n">
        <v>51</v>
      </c>
      <c r="C3467" s="7" t="n">
        <v>4</v>
      </c>
      <c r="D3467" s="7" t="n">
        <v>0</v>
      </c>
      <c r="E3467" s="7" t="s">
        <v>250</v>
      </c>
    </row>
    <row r="3468" spans="1:13">
      <c r="A3468" t="s">
        <v>4</v>
      </c>
      <c r="B3468" s="4" t="s">
        <v>5</v>
      </c>
      <c r="C3468" s="4" t="s">
        <v>10</v>
      </c>
    </row>
    <row r="3469" spans="1:13">
      <c r="A3469" t="n">
        <v>24905</v>
      </c>
      <c r="B3469" s="25" t="n">
        <v>16</v>
      </c>
      <c r="C3469" s="7" t="n">
        <v>0</v>
      </c>
    </row>
    <row r="3470" spans="1:13">
      <c r="A3470" t="s">
        <v>4</v>
      </c>
      <c r="B3470" s="4" t="s">
        <v>5</v>
      </c>
      <c r="C3470" s="4" t="s">
        <v>10</v>
      </c>
      <c r="D3470" s="4" t="s">
        <v>13</v>
      </c>
      <c r="E3470" s="4" t="s">
        <v>9</v>
      </c>
      <c r="F3470" s="4" t="s">
        <v>52</v>
      </c>
      <c r="G3470" s="4" t="s">
        <v>13</v>
      </c>
      <c r="H3470" s="4" t="s">
        <v>13</v>
      </c>
    </row>
    <row r="3471" spans="1:13">
      <c r="A3471" t="n">
        <v>24908</v>
      </c>
      <c r="B3471" s="40" t="n">
        <v>26</v>
      </c>
      <c r="C3471" s="7" t="n">
        <v>0</v>
      </c>
      <c r="D3471" s="7" t="n">
        <v>17</v>
      </c>
      <c r="E3471" s="7" t="n">
        <v>52607</v>
      </c>
      <c r="F3471" s="7" t="s">
        <v>251</v>
      </c>
      <c r="G3471" s="7" t="n">
        <v>2</v>
      </c>
      <c r="H3471" s="7" t="n">
        <v>0</v>
      </c>
    </row>
    <row r="3472" spans="1:13">
      <c r="A3472" t="s">
        <v>4</v>
      </c>
      <c r="B3472" s="4" t="s">
        <v>5</v>
      </c>
    </row>
    <row r="3473" spans="1:13">
      <c r="A3473" t="n">
        <v>24973</v>
      </c>
      <c r="B3473" s="33" t="n">
        <v>28</v>
      </c>
    </row>
    <row r="3474" spans="1:13">
      <c r="A3474" t="s">
        <v>4</v>
      </c>
      <c r="B3474" s="4" t="s">
        <v>5</v>
      </c>
      <c r="C3474" s="4" t="s">
        <v>10</v>
      </c>
      <c r="D3474" s="4" t="s">
        <v>13</v>
      </c>
    </row>
    <row r="3475" spans="1:13">
      <c r="A3475" t="n">
        <v>24974</v>
      </c>
      <c r="B3475" s="41" t="n">
        <v>89</v>
      </c>
      <c r="C3475" s="7" t="n">
        <v>65533</v>
      </c>
      <c r="D3475" s="7" t="n">
        <v>1</v>
      </c>
    </row>
    <row r="3476" spans="1:13">
      <c r="A3476" t="s">
        <v>4</v>
      </c>
      <c r="B3476" s="4" t="s">
        <v>5</v>
      </c>
      <c r="C3476" s="4" t="s">
        <v>13</v>
      </c>
      <c r="D3476" s="4" t="s">
        <v>10</v>
      </c>
      <c r="E3476" s="4" t="s">
        <v>23</v>
      </c>
    </row>
    <row r="3477" spans="1:13">
      <c r="A3477" t="n">
        <v>24978</v>
      </c>
      <c r="B3477" s="28" t="n">
        <v>58</v>
      </c>
      <c r="C3477" s="7" t="n">
        <v>101</v>
      </c>
      <c r="D3477" s="7" t="n">
        <v>500</v>
      </c>
      <c r="E3477" s="7" t="n">
        <v>1</v>
      </c>
    </row>
    <row r="3478" spans="1:13">
      <c r="A3478" t="s">
        <v>4</v>
      </c>
      <c r="B3478" s="4" t="s">
        <v>5</v>
      </c>
      <c r="C3478" s="4" t="s">
        <v>13</v>
      </c>
      <c r="D3478" s="4" t="s">
        <v>10</v>
      </c>
    </row>
    <row r="3479" spans="1:13">
      <c r="A3479" t="n">
        <v>24986</v>
      </c>
      <c r="B3479" s="28" t="n">
        <v>58</v>
      </c>
      <c r="C3479" s="7" t="n">
        <v>254</v>
      </c>
      <c r="D3479" s="7" t="n">
        <v>0</v>
      </c>
    </row>
    <row r="3480" spans="1:13">
      <c r="A3480" t="s">
        <v>4</v>
      </c>
      <c r="B3480" s="4" t="s">
        <v>5</v>
      </c>
      <c r="C3480" s="4" t="s">
        <v>13</v>
      </c>
      <c r="D3480" s="4" t="s">
        <v>13</v>
      </c>
      <c r="E3480" s="4" t="s">
        <v>23</v>
      </c>
      <c r="F3480" s="4" t="s">
        <v>23</v>
      </c>
      <c r="G3480" s="4" t="s">
        <v>23</v>
      </c>
      <c r="H3480" s="4" t="s">
        <v>10</v>
      </c>
    </row>
    <row r="3481" spans="1:13">
      <c r="A3481" t="n">
        <v>24990</v>
      </c>
      <c r="B3481" s="55" t="n">
        <v>45</v>
      </c>
      <c r="C3481" s="7" t="n">
        <v>2</v>
      </c>
      <c r="D3481" s="7" t="n">
        <v>3</v>
      </c>
      <c r="E3481" s="7" t="n">
        <v>-0.0299999993294477</v>
      </c>
      <c r="F3481" s="7" t="n">
        <v>1.52999997138977</v>
      </c>
      <c r="G3481" s="7" t="n">
        <v>-9.98999977111816</v>
      </c>
      <c r="H3481" s="7" t="n">
        <v>0</v>
      </c>
    </row>
    <row r="3482" spans="1:13">
      <c r="A3482" t="s">
        <v>4</v>
      </c>
      <c r="B3482" s="4" t="s">
        <v>5</v>
      </c>
      <c r="C3482" s="4" t="s">
        <v>13</v>
      </c>
      <c r="D3482" s="4" t="s">
        <v>13</v>
      </c>
      <c r="E3482" s="4" t="s">
        <v>23</v>
      </c>
      <c r="F3482" s="4" t="s">
        <v>23</v>
      </c>
      <c r="G3482" s="4" t="s">
        <v>23</v>
      </c>
      <c r="H3482" s="4" t="s">
        <v>10</v>
      </c>
      <c r="I3482" s="4" t="s">
        <v>13</v>
      </c>
    </row>
    <row r="3483" spans="1:13">
      <c r="A3483" t="n">
        <v>25007</v>
      </c>
      <c r="B3483" s="55" t="n">
        <v>45</v>
      </c>
      <c r="C3483" s="7" t="n">
        <v>4</v>
      </c>
      <c r="D3483" s="7" t="n">
        <v>3</v>
      </c>
      <c r="E3483" s="7" t="n">
        <v>359.630004882813</v>
      </c>
      <c r="F3483" s="7" t="n">
        <v>187.789993286133</v>
      </c>
      <c r="G3483" s="7" t="n">
        <v>356</v>
      </c>
      <c r="H3483" s="7" t="n">
        <v>0</v>
      </c>
      <c r="I3483" s="7" t="n">
        <v>0</v>
      </c>
    </row>
    <row r="3484" spans="1:13">
      <c r="A3484" t="s">
        <v>4</v>
      </c>
      <c r="B3484" s="4" t="s">
        <v>5</v>
      </c>
      <c r="C3484" s="4" t="s">
        <v>13</v>
      </c>
      <c r="D3484" s="4" t="s">
        <v>13</v>
      </c>
      <c r="E3484" s="4" t="s">
        <v>23</v>
      </c>
      <c r="F3484" s="4" t="s">
        <v>10</v>
      </c>
    </row>
    <row r="3485" spans="1:13">
      <c r="A3485" t="n">
        <v>25025</v>
      </c>
      <c r="B3485" s="55" t="n">
        <v>45</v>
      </c>
      <c r="C3485" s="7" t="n">
        <v>5</v>
      </c>
      <c r="D3485" s="7" t="n">
        <v>3</v>
      </c>
      <c r="E3485" s="7" t="n">
        <v>3.70000004768372</v>
      </c>
      <c r="F3485" s="7" t="n">
        <v>0</v>
      </c>
    </row>
    <row r="3486" spans="1:13">
      <c r="A3486" t="s">
        <v>4</v>
      </c>
      <c r="B3486" s="4" t="s">
        <v>5</v>
      </c>
      <c r="C3486" s="4" t="s">
        <v>13</v>
      </c>
      <c r="D3486" s="4" t="s">
        <v>13</v>
      </c>
      <c r="E3486" s="4" t="s">
        <v>23</v>
      </c>
      <c r="F3486" s="4" t="s">
        <v>10</v>
      </c>
    </row>
    <row r="3487" spans="1:13">
      <c r="A3487" t="n">
        <v>25034</v>
      </c>
      <c r="B3487" s="55" t="n">
        <v>45</v>
      </c>
      <c r="C3487" s="7" t="n">
        <v>11</v>
      </c>
      <c r="D3487" s="7" t="n">
        <v>3</v>
      </c>
      <c r="E3487" s="7" t="n">
        <v>19.6000003814697</v>
      </c>
      <c r="F3487" s="7" t="n">
        <v>0</v>
      </c>
    </row>
    <row r="3488" spans="1:13">
      <c r="A3488" t="s">
        <v>4</v>
      </c>
      <c r="B3488" s="4" t="s">
        <v>5</v>
      </c>
      <c r="C3488" s="4" t="s">
        <v>13</v>
      </c>
      <c r="D3488" s="4" t="s">
        <v>13</v>
      </c>
      <c r="E3488" s="4" t="s">
        <v>23</v>
      </c>
      <c r="F3488" s="4" t="s">
        <v>10</v>
      </c>
    </row>
    <row r="3489" spans="1:9">
      <c r="A3489" t="n">
        <v>25043</v>
      </c>
      <c r="B3489" s="55" t="n">
        <v>45</v>
      </c>
      <c r="C3489" s="7" t="n">
        <v>5</v>
      </c>
      <c r="D3489" s="7" t="n">
        <v>3</v>
      </c>
      <c r="E3489" s="7" t="n">
        <v>3.40000009536743</v>
      </c>
      <c r="F3489" s="7" t="n">
        <v>3000</v>
      </c>
    </row>
    <row r="3490" spans="1:9">
      <c r="A3490" t="s">
        <v>4</v>
      </c>
      <c r="B3490" s="4" t="s">
        <v>5</v>
      </c>
      <c r="C3490" s="4" t="s">
        <v>13</v>
      </c>
      <c r="D3490" s="4" t="s">
        <v>10</v>
      </c>
    </row>
    <row r="3491" spans="1:9">
      <c r="A3491" t="n">
        <v>25052</v>
      </c>
      <c r="B3491" s="28" t="n">
        <v>58</v>
      </c>
      <c r="C3491" s="7" t="n">
        <v>255</v>
      </c>
      <c r="D3491" s="7" t="n">
        <v>0</v>
      </c>
    </row>
    <row r="3492" spans="1:9">
      <c r="A3492" t="s">
        <v>4</v>
      </c>
      <c r="B3492" s="4" t="s">
        <v>5</v>
      </c>
      <c r="C3492" s="4" t="s">
        <v>24</v>
      </c>
    </row>
    <row r="3493" spans="1:9">
      <c r="A3493" t="n">
        <v>25056</v>
      </c>
      <c r="B3493" s="17" t="n">
        <v>3</v>
      </c>
      <c r="C3493" s="12" t="n">
        <f t="normal" ca="1">A3561</f>
        <v>0</v>
      </c>
    </row>
    <row r="3494" spans="1:9">
      <c r="A3494" t="s">
        <v>4</v>
      </c>
      <c r="B3494" s="4" t="s">
        <v>5</v>
      </c>
      <c r="C3494" s="4" t="s">
        <v>13</v>
      </c>
      <c r="D3494" s="4" t="s">
        <v>10</v>
      </c>
      <c r="E3494" s="4" t="s">
        <v>23</v>
      </c>
    </row>
    <row r="3495" spans="1:9">
      <c r="A3495" t="n">
        <v>25061</v>
      </c>
      <c r="B3495" s="28" t="n">
        <v>58</v>
      </c>
      <c r="C3495" s="7" t="n">
        <v>101</v>
      </c>
      <c r="D3495" s="7" t="n">
        <v>500</v>
      </c>
      <c r="E3495" s="7" t="n">
        <v>1</v>
      </c>
    </row>
    <row r="3496" spans="1:9">
      <c r="A3496" t="s">
        <v>4</v>
      </c>
      <c r="B3496" s="4" t="s">
        <v>5</v>
      </c>
      <c r="C3496" s="4" t="s">
        <v>13</v>
      </c>
      <c r="D3496" s="4" t="s">
        <v>10</v>
      </c>
    </row>
    <row r="3497" spans="1:9">
      <c r="A3497" t="n">
        <v>25069</v>
      </c>
      <c r="B3497" s="28" t="n">
        <v>58</v>
      </c>
      <c r="C3497" s="7" t="n">
        <v>254</v>
      </c>
      <c r="D3497" s="7" t="n">
        <v>0</v>
      </c>
    </row>
    <row r="3498" spans="1:9">
      <c r="A3498" t="s">
        <v>4</v>
      </c>
      <c r="B3498" s="4" t="s">
        <v>5</v>
      </c>
      <c r="C3498" s="4" t="s">
        <v>13</v>
      </c>
      <c r="D3498" s="4" t="s">
        <v>13</v>
      </c>
      <c r="E3498" s="4" t="s">
        <v>23</v>
      </c>
      <c r="F3498" s="4" t="s">
        <v>23</v>
      </c>
      <c r="G3498" s="4" t="s">
        <v>23</v>
      </c>
      <c r="H3498" s="4" t="s">
        <v>10</v>
      </c>
    </row>
    <row r="3499" spans="1:9">
      <c r="A3499" t="n">
        <v>25073</v>
      </c>
      <c r="B3499" s="55" t="n">
        <v>45</v>
      </c>
      <c r="C3499" s="7" t="n">
        <v>2</v>
      </c>
      <c r="D3499" s="7" t="n">
        <v>3</v>
      </c>
      <c r="E3499" s="7" t="n">
        <v>-0.0299999993294477</v>
      </c>
      <c r="F3499" s="7" t="n">
        <v>1.52999997138977</v>
      </c>
      <c r="G3499" s="7" t="n">
        <v>-9.98999977111816</v>
      </c>
      <c r="H3499" s="7" t="n">
        <v>0</v>
      </c>
    </row>
    <row r="3500" spans="1:9">
      <c r="A3500" t="s">
        <v>4</v>
      </c>
      <c r="B3500" s="4" t="s">
        <v>5</v>
      </c>
      <c r="C3500" s="4" t="s">
        <v>13</v>
      </c>
      <c r="D3500" s="4" t="s">
        <v>13</v>
      </c>
      <c r="E3500" s="4" t="s">
        <v>23</v>
      </c>
      <c r="F3500" s="4" t="s">
        <v>23</v>
      </c>
      <c r="G3500" s="4" t="s">
        <v>23</v>
      </c>
      <c r="H3500" s="4" t="s">
        <v>10</v>
      </c>
      <c r="I3500" s="4" t="s">
        <v>13</v>
      </c>
    </row>
    <row r="3501" spans="1:9">
      <c r="A3501" t="n">
        <v>25090</v>
      </c>
      <c r="B3501" s="55" t="n">
        <v>45</v>
      </c>
      <c r="C3501" s="7" t="n">
        <v>4</v>
      </c>
      <c r="D3501" s="7" t="n">
        <v>3</v>
      </c>
      <c r="E3501" s="7" t="n">
        <v>359.630004882813</v>
      </c>
      <c r="F3501" s="7" t="n">
        <v>187.789993286133</v>
      </c>
      <c r="G3501" s="7" t="n">
        <v>356</v>
      </c>
      <c r="H3501" s="7" t="n">
        <v>0</v>
      </c>
      <c r="I3501" s="7" t="n">
        <v>0</v>
      </c>
    </row>
    <row r="3502" spans="1:9">
      <c r="A3502" t="s">
        <v>4</v>
      </c>
      <c r="B3502" s="4" t="s">
        <v>5</v>
      </c>
      <c r="C3502" s="4" t="s">
        <v>13</v>
      </c>
      <c r="D3502" s="4" t="s">
        <v>13</v>
      </c>
      <c r="E3502" s="4" t="s">
        <v>23</v>
      </c>
      <c r="F3502" s="4" t="s">
        <v>10</v>
      </c>
    </row>
    <row r="3503" spans="1:9">
      <c r="A3503" t="n">
        <v>25108</v>
      </c>
      <c r="B3503" s="55" t="n">
        <v>45</v>
      </c>
      <c r="C3503" s="7" t="n">
        <v>5</v>
      </c>
      <c r="D3503" s="7" t="n">
        <v>3</v>
      </c>
      <c r="E3503" s="7" t="n">
        <v>3.70000004768372</v>
      </c>
      <c r="F3503" s="7" t="n">
        <v>0</v>
      </c>
    </row>
    <row r="3504" spans="1:9">
      <c r="A3504" t="s">
        <v>4</v>
      </c>
      <c r="B3504" s="4" t="s">
        <v>5</v>
      </c>
      <c r="C3504" s="4" t="s">
        <v>13</v>
      </c>
      <c r="D3504" s="4" t="s">
        <v>13</v>
      </c>
      <c r="E3504" s="4" t="s">
        <v>23</v>
      </c>
      <c r="F3504" s="4" t="s">
        <v>10</v>
      </c>
    </row>
    <row r="3505" spans="1:9">
      <c r="A3505" t="n">
        <v>25117</v>
      </c>
      <c r="B3505" s="55" t="n">
        <v>45</v>
      </c>
      <c r="C3505" s="7" t="n">
        <v>11</v>
      </c>
      <c r="D3505" s="7" t="n">
        <v>3</v>
      </c>
      <c r="E3505" s="7" t="n">
        <v>19.6000003814697</v>
      </c>
      <c r="F3505" s="7" t="n">
        <v>0</v>
      </c>
    </row>
    <row r="3506" spans="1:9">
      <c r="A3506" t="s">
        <v>4</v>
      </c>
      <c r="B3506" s="4" t="s">
        <v>5</v>
      </c>
      <c r="C3506" s="4" t="s">
        <v>13</v>
      </c>
    </row>
    <row r="3507" spans="1:9">
      <c r="A3507" t="n">
        <v>25126</v>
      </c>
      <c r="B3507" s="54" t="n">
        <v>116</v>
      </c>
      <c r="C3507" s="7" t="n">
        <v>0</v>
      </c>
    </row>
    <row r="3508" spans="1:9">
      <c r="A3508" t="s">
        <v>4</v>
      </c>
      <c r="B3508" s="4" t="s">
        <v>5</v>
      </c>
      <c r="C3508" s="4" t="s">
        <v>13</v>
      </c>
      <c r="D3508" s="4" t="s">
        <v>10</v>
      </c>
    </row>
    <row r="3509" spans="1:9">
      <c r="A3509" t="n">
        <v>25128</v>
      </c>
      <c r="B3509" s="54" t="n">
        <v>116</v>
      </c>
      <c r="C3509" s="7" t="n">
        <v>2</v>
      </c>
      <c r="D3509" s="7" t="n">
        <v>1</v>
      </c>
    </row>
    <row r="3510" spans="1:9">
      <c r="A3510" t="s">
        <v>4</v>
      </c>
      <c r="B3510" s="4" t="s">
        <v>5</v>
      </c>
      <c r="C3510" s="4" t="s">
        <v>13</v>
      </c>
      <c r="D3510" s="4" t="s">
        <v>9</v>
      </c>
    </row>
    <row r="3511" spans="1:9">
      <c r="A3511" t="n">
        <v>25132</v>
      </c>
      <c r="B3511" s="54" t="n">
        <v>116</v>
      </c>
      <c r="C3511" s="7" t="n">
        <v>5</v>
      </c>
      <c r="D3511" s="7" t="n">
        <v>1109393408</v>
      </c>
    </row>
    <row r="3512" spans="1:9">
      <c r="A3512" t="s">
        <v>4</v>
      </c>
      <c r="B3512" s="4" t="s">
        <v>5</v>
      </c>
      <c r="C3512" s="4" t="s">
        <v>13</v>
      </c>
      <c r="D3512" s="4" t="s">
        <v>10</v>
      </c>
    </row>
    <row r="3513" spans="1:9">
      <c r="A3513" t="n">
        <v>25138</v>
      </c>
      <c r="B3513" s="54" t="n">
        <v>116</v>
      </c>
      <c r="C3513" s="7" t="n">
        <v>6</v>
      </c>
      <c r="D3513" s="7" t="n">
        <v>1</v>
      </c>
    </row>
    <row r="3514" spans="1:9">
      <c r="A3514" t="s">
        <v>4</v>
      </c>
      <c r="B3514" s="4" t="s">
        <v>5</v>
      </c>
      <c r="C3514" s="4" t="s">
        <v>13</v>
      </c>
      <c r="D3514" s="4" t="s">
        <v>13</v>
      </c>
      <c r="E3514" s="4" t="s">
        <v>23</v>
      </c>
      <c r="F3514" s="4" t="s">
        <v>10</v>
      </c>
    </row>
    <row r="3515" spans="1:9">
      <c r="A3515" t="n">
        <v>25142</v>
      </c>
      <c r="B3515" s="55" t="n">
        <v>45</v>
      </c>
      <c r="C3515" s="7" t="n">
        <v>5</v>
      </c>
      <c r="D3515" s="7" t="n">
        <v>3</v>
      </c>
      <c r="E3515" s="7" t="n">
        <v>3.40000009536743</v>
      </c>
      <c r="F3515" s="7" t="n">
        <v>3000</v>
      </c>
    </row>
    <row r="3516" spans="1:9">
      <c r="A3516" t="s">
        <v>4</v>
      </c>
      <c r="B3516" s="4" t="s">
        <v>5</v>
      </c>
      <c r="C3516" s="4" t="s">
        <v>13</v>
      </c>
      <c r="D3516" s="4" t="s">
        <v>10</v>
      </c>
    </row>
    <row r="3517" spans="1:9">
      <c r="A3517" t="n">
        <v>25151</v>
      </c>
      <c r="B3517" s="28" t="n">
        <v>58</v>
      </c>
      <c r="C3517" s="7" t="n">
        <v>255</v>
      </c>
      <c r="D3517" s="7" t="n">
        <v>0</v>
      </c>
    </row>
    <row r="3518" spans="1:9">
      <c r="A3518" t="s">
        <v>4</v>
      </c>
      <c r="B3518" s="4" t="s">
        <v>5</v>
      </c>
      <c r="C3518" s="4" t="s">
        <v>10</v>
      </c>
      <c r="D3518" s="4" t="s">
        <v>23</v>
      </c>
      <c r="E3518" s="4" t="s">
        <v>23</v>
      </c>
      <c r="F3518" s="4" t="s">
        <v>23</v>
      </c>
      <c r="G3518" s="4" t="s">
        <v>10</v>
      </c>
      <c r="H3518" s="4" t="s">
        <v>10</v>
      </c>
    </row>
    <row r="3519" spans="1:9">
      <c r="A3519" t="n">
        <v>25155</v>
      </c>
      <c r="B3519" s="66" t="n">
        <v>60</v>
      </c>
      <c r="C3519" s="7" t="n">
        <v>3</v>
      </c>
      <c r="D3519" s="7" t="n">
        <v>0</v>
      </c>
      <c r="E3519" s="7" t="n">
        <v>-20</v>
      </c>
      <c r="F3519" s="7" t="n">
        <v>0</v>
      </c>
      <c r="G3519" s="7" t="n">
        <v>1000</v>
      </c>
      <c r="H3519" s="7" t="n">
        <v>0</v>
      </c>
    </row>
    <row r="3520" spans="1:9">
      <c r="A3520" t="s">
        <v>4</v>
      </c>
      <c r="B3520" s="4" t="s">
        <v>5</v>
      </c>
      <c r="C3520" s="4" t="s">
        <v>10</v>
      </c>
      <c r="D3520" s="4" t="s">
        <v>13</v>
      </c>
      <c r="E3520" s="4" t="s">
        <v>6</v>
      </c>
      <c r="F3520" s="4" t="s">
        <v>23</v>
      </c>
      <c r="G3520" s="4" t="s">
        <v>23</v>
      </c>
      <c r="H3520" s="4" t="s">
        <v>23</v>
      </c>
    </row>
    <row r="3521" spans="1:8">
      <c r="A3521" t="n">
        <v>25174</v>
      </c>
      <c r="B3521" s="52" t="n">
        <v>48</v>
      </c>
      <c r="C3521" s="7" t="n">
        <v>3</v>
      </c>
      <c r="D3521" s="7" t="n">
        <v>0</v>
      </c>
      <c r="E3521" s="7" t="s">
        <v>206</v>
      </c>
      <c r="F3521" s="7" t="n">
        <v>-1</v>
      </c>
      <c r="G3521" s="7" t="n">
        <v>1</v>
      </c>
      <c r="H3521" s="7" t="n">
        <v>0</v>
      </c>
    </row>
    <row r="3522" spans="1:8">
      <c r="A3522" t="s">
        <v>4</v>
      </c>
      <c r="B3522" s="4" t="s">
        <v>5</v>
      </c>
      <c r="C3522" s="4" t="s">
        <v>10</v>
      </c>
    </row>
    <row r="3523" spans="1:8">
      <c r="A3523" t="n">
        <v>25199</v>
      </c>
      <c r="B3523" s="25" t="n">
        <v>16</v>
      </c>
      <c r="C3523" s="7" t="n">
        <v>500</v>
      </c>
    </row>
    <row r="3524" spans="1:8">
      <c r="A3524" t="s">
        <v>4</v>
      </c>
      <c r="B3524" s="4" t="s">
        <v>5</v>
      </c>
      <c r="C3524" s="4" t="s">
        <v>13</v>
      </c>
      <c r="D3524" s="4" t="s">
        <v>10</v>
      </c>
      <c r="E3524" s="4" t="s">
        <v>6</v>
      </c>
    </row>
    <row r="3525" spans="1:8">
      <c r="A3525" t="n">
        <v>25202</v>
      </c>
      <c r="B3525" s="39" t="n">
        <v>51</v>
      </c>
      <c r="C3525" s="7" t="n">
        <v>4</v>
      </c>
      <c r="D3525" s="7" t="n">
        <v>3</v>
      </c>
      <c r="E3525" s="7" t="s">
        <v>244</v>
      </c>
    </row>
    <row r="3526" spans="1:8">
      <c r="A3526" t="s">
        <v>4</v>
      </c>
      <c r="B3526" s="4" t="s">
        <v>5</v>
      </c>
      <c r="C3526" s="4" t="s">
        <v>10</v>
      </c>
    </row>
    <row r="3527" spans="1:8">
      <c r="A3527" t="n">
        <v>25216</v>
      </c>
      <c r="B3527" s="25" t="n">
        <v>16</v>
      </c>
      <c r="C3527" s="7" t="n">
        <v>0</v>
      </c>
    </row>
    <row r="3528" spans="1:8">
      <c r="A3528" t="s">
        <v>4</v>
      </c>
      <c r="B3528" s="4" t="s">
        <v>5</v>
      </c>
      <c r="C3528" s="4" t="s">
        <v>10</v>
      </c>
      <c r="D3528" s="4" t="s">
        <v>13</v>
      </c>
      <c r="E3528" s="4" t="s">
        <v>9</v>
      </c>
      <c r="F3528" s="4" t="s">
        <v>52</v>
      </c>
      <c r="G3528" s="4" t="s">
        <v>13</v>
      </c>
      <c r="H3528" s="4" t="s">
        <v>13</v>
      </c>
      <c r="I3528" s="4" t="s">
        <v>13</v>
      </c>
      <c r="J3528" s="4" t="s">
        <v>9</v>
      </c>
      <c r="K3528" s="4" t="s">
        <v>52</v>
      </c>
      <c r="L3528" s="4" t="s">
        <v>13</v>
      </c>
      <c r="M3528" s="4" t="s">
        <v>13</v>
      </c>
    </row>
    <row r="3529" spans="1:8">
      <c r="A3529" t="n">
        <v>25219</v>
      </c>
      <c r="B3529" s="40" t="n">
        <v>26</v>
      </c>
      <c r="C3529" s="7" t="n">
        <v>3</v>
      </c>
      <c r="D3529" s="7" t="n">
        <v>17</v>
      </c>
      <c r="E3529" s="7" t="n">
        <v>2321</v>
      </c>
      <c r="F3529" s="7" t="s">
        <v>252</v>
      </c>
      <c r="G3529" s="7" t="n">
        <v>2</v>
      </c>
      <c r="H3529" s="7" t="n">
        <v>3</v>
      </c>
      <c r="I3529" s="7" t="n">
        <v>17</v>
      </c>
      <c r="J3529" s="7" t="n">
        <v>2322</v>
      </c>
      <c r="K3529" s="7" t="s">
        <v>253</v>
      </c>
      <c r="L3529" s="7" t="n">
        <v>2</v>
      </c>
      <c r="M3529" s="7" t="n">
        <v>0</v>
      </c>
    </row>
    <row r="3530" spans="1:8">
      <c r="A3530" t="s">
        <v>4</v>
      </c>
      <c r="B3530" s="4" t="s">
        <v>5</v>
      </c>
    </row>
    <row r="3531" spans="1:8">
      <c r="A3531" t="n">
        <v>25425</v>
      </c>
      <c r="B3531" s="33" t="n">
        <v>28</v>
      </c>
    </row>
    <row r="3532" spans="1:8">
      <c r="A3532" t="s">
        <v>4</v>
      </c>
      <c r="B3532" s="4" t="s">
        <v>5</v>
      </c>
      <c r="C3532" s="4" t="s">
        <v>10</v>
      </c>
      <c r="D3532" s="4" t="s">
        <v>13</v>
      </c>
    </row>
    <row r="3533" spans="1:8">
      <c r="A3533" t="n">
        <v>25426</v>
      </c>
      <c r="B3533" s="41" t="n">
        <v>89</v>
      </c>
      <c r="C3533" s="7" t="n">
        <v>65533</v>
      </c>
      <c r="D3533" s="7" t="n">
        <v>1</v>
      </c>
    </row>
    <row r="3534" spans="1:8">
      <c r="A3534" t="s">
        <v>4</v>
      </c>
      <c r="B3534" s="4" t="s">
        <v>5</v>
      </c>
      <c r="C3534" s="4" t="s">
        <v>10</v>
      </c>
      <c r="D3534" s="4" t="s">
        <v>23</v>
      </c>
      <c r="E3534" s="4" t="s">
        <v>23</v>
      </c>
      <c r="F3534" s="4" t="s">
        <v>23</v>
      </c>
      <c r="G3534" s="4" t="s">
        <v>10</v>
      </c>
      <c r="H3534" s="4" t="s">
        <v>10</v>
      </c>
    </row>
    <row r="3535" spans="1:8">
      <c r="A3535" t="n">
        <v>25430</v>
      </c>
      <c r="B3535" s="66" t="n">
        <v>60</v>
      </c>
      <c r="C3535" s="7" t="n">
        <v>3</v>
      </c>
      <c r="D3535" s="7" t="n">
        <v>0</v>
      </c>
      <c r="E3535" s="7" t="n">
        <v>0</v>
      </c>
      <c r="F3535" s="7" t="n">
        <v>0</v>
      </c>
      <c r="G3535" s="7" t="n">
        <v>1000</v>
      </c>
      <c r="H3535" s="7" t="n">
        <v>0</v>
      </c>
    </row>
    <row r="3536" spans="1:8">
      <c r="A3536" t="s">
        <v>4</v>
      </c>
      <c r="B3536" s="4" t="s">
        <v>5</v>
      </c>
      <c r="C3536" s="4" t="s">
        <v>10</v>
      </c>
      <c r="D3536" s="4" t="s">
        <v>13</v>
      </c>
      <c r="E3536" s="4" t="s">
        <v>6</v>
      </c>
      <c r="F3536" s="4" t="s">
        <v>23</v>
      </c>
      <c r="G3536" s="4" t="s">
        <v>23</v>
      </c>
      <c r="H3536" s="4" t="s">
        <v>23</v>
      </c>
    </row>
    <row r="3537" spans="1:13">
      <c r="A3537" t="n">
        <v>25449</v>
      </c>
      <c r="B3537" s="52" t="n">
        <v>48</v>
      </c>
      <c r="C3537" s="7" t="n">
        <v>3</v>
      </c>
      <c r="D3537" s="7" t="n">
        <v>0</v>
      </c>
      <c r="E3537" s="7" t="s">
        <v>206</v>
      </c>
      <c r="F3537" s="7" t="n">
        <v>-1</v>
      </c>
      <c r="G3537" s="7" t="n">
        <v>1</v>
      </c>
      <c r="H3537" s="7" t="n">
        <v>2.80259692864963e-45</v>
      </c>
    </row>
    <row r="3538" spans="1:13">
      <c r="A3538" t="s">
        <v>4</v>
      </c>
      <c r="B3538" s="4" t="s">
        <v>5</v>
      </c>
      <c r="C3538" s="4" t="s">
        <v>10</v>
      </c>
    </row>
    <row r="3539" spans="1:13">
      <c r="A3539" t="n">
        <v>25474</v>
      </c>
      <c r="B3539" s="25" t="n">
        <v>16</v>
      </c>
      <c r="C3539" s="7" t="n">
        <v>500</v>
      </c>
    </row>
    <row r="3540" spans="1:13">
      <c r="A3540" t="s">
        <v>4</v>
      </c>
      <c r="B3540" s="4" t="s">
        <v>5</v>
      </c>
      <c r="C3540" s="4" t="s">
        <v>13</v>
      </c>
      <c r="D3540" s="4" t="s">
        <v>10</v>
      </c>
      <c r="E3540" s="4" t="s">
        <v>6</v>
      </c>
    </row>
    <row r="3541" spans="1:13">
      <c r="A3541" t="n">
        <v>25477</v>
      </c>
      <c r="B3541" s="39" t="n">
        <v>51</v>
      </c>
      <c r="C3541" s="7" t="n">
        <v>4</v>
      </c>
      <c r="D3541" s="7" t="n">
        <v>3</v>
      </c>
      <c r="E3541" s="7" t="s">
        <v>242</v>
      </c>
    </row>
    <row r="3542" spans="1:13">
      <c r="A3542" t="s">
        <v>4</v>
      </c>
      <c r="B3542" s="4" t="s">
        <v>5</v>
      </c>
      <c r="C3542" s="4" t="s">
        <v>10</v>
      </c>
    </row>
    <row r="3543" spans="1:13">
      <c r="A3543" t="n">
        <v>25490</v>
      </c>
      <c r="B3543" s="25" t="n">
        <v>16</v>
      </c>
      <c r="C3543" s="7" t="n">
        <v>0</v>
      </c>
    </row>
    <row r="3544" spans="1:13">
      <c r="A3544" t="s">
        <v>4</v>
      </c>
      <c r="B3544" s="4" t="s">
        <v>5</v>
      </c>
      <c r="C3544" s="4" t="s">
        <v>10</v>
      </c>
      <c r="D3544" s="4" t="s">
        <v>13</v>
      </c>
      <c r="E3544" s="4" t="s">
        <v>9</v>
      </c>
      <c r="F3544" s="4" t="s">
        <v>52</v>
      </c>
      <c r="G3544" s="4" t="s">
        <v>13</v>
      </c>
      <c r="H3544" s="4" t="s">
        <v>13</v>
      </c>
    </row>
    <row r="3545" spans="1:13">
      <c r="A3545" t="n">
        <v>25493</v>
      </c>
      <c r="B3545" s="40" t="n">
        <v>26</v>
      </c>
      <c r="C3545" s="7" t="n">
        <v>3</v>
      </c>
      <c r="D3545" s="7" t="n">
        <v>17</v>
      </c>
      <c r="E3545" s="7" t="n">
        <v>2323</v>
      </c>
      <c r="F3545" s="7" t="s">
        <v>254</v>
      </c>
      <c r="G3545" s="7" t="n">
        <v>2</v>
      </c>
      <c r="H3545" s="7" t="n">
        <v>0</v>
      </c>
    </row>
    <row r="3546" spans="1:13">
      <c r="A3546" t="s">
        <v>4</v>
      </c>
      <c r="B3546" s="4" t="s">
        <v>5</v>
      </c>
    </row>
    <row r="3547" spans="1:13">
      <c r="A3547" t="n">
        <v>25537</v>
      </c>
      <c r="B3547" s="33" t="n">
        <v>28</v>
      </c>
    </row>
    <row r="3548" spans="1:13">
      <c r="A3548" t="s">
        <v>4</v>
      </c>
      <c r="B3548" s="4" t="s">
        <v>5</v>
      </c>
      <c r="C3548" s="4" t="s">
        <v>10</v>
      </c>
      <c r="D3548" s="4" t="s">
        <v>13</v>
      </c>
    </row>
    <row r="3549" spans="1:13">
      <c r="A3549" t="n">
        <v>25538</v>
      </c>
      <c r="B3549" s="41" t="n">
        <v>89</v>
      </c>
      <c r="C3549" s="7" t="n">
        <v>65533</v>
      </c>
      <c r="D3549" s="7" t="n">
        <v>1</v>
      </c>
    </row>
    <row r="3550" spans="1:13">
      <c r="A3550" t="s">
        <v>4</v>
      </c>
      <c r="B3550" s="4" t="s">
        <v>5</v>
      </c>
      <c r="C3550" s="4" t="s">
        <v>13</v>
      </c>
      <c r="D3550" s="4" t="s">
        <v>10</v>
      </c>
      <c r="E3550" s="4" t="s">
        <v>6</v>
      </c>
    </row>
    <row r="3551" spans="1:13">
      <c r="A3551" t="n">
        <v>25542</v>
      </c>
      <c r="B3551" s="39" t="n">
        <v>51</v>
      </c>
      <c r="C3551" s="7" t="n">
        <v>4</v>
      </c>
      <c r="D3551" s="7" t="n">
        <v>0</v>
      </c>
      <c r="E3551" s="7" t="s">
        <v>255</v>
      </c>
    </row>
    <row r="3552" spans="1:13">
      <c r="A3552" t="s">
        <v>4</v>
      </c>
      <c r="B3552" s="4" t="s">
        <v>5</v>
      </c>
      <c r="C3552" s="4" t="s">
        <v>10</v>
      </c>
    </row>
    <row r="3553" spans="1:8">
      <c r="A3553" t="n">
        <v>25556</v>
      </c>
      <c r="B3553" s="25" t="n">
        <v>16</v>
      </c>
      <c r="C3553" s="7" t="n">
        <v>0</v>
      </c>
    </row>
    <row r="3554" spans="1:8">
      <c r="A3554" t="s">
        <v>4</v>
      </c>
      <c r="B3554" s="4" t="s">
        <v>5</v>
      </c>
      <c r="C3554" s="4" t="s">
        <v>10</v>
      </c>
      <c r="D3554" s="4" t="s">
        <v>13</v>
      </c>
      <c r="E3554" s="4" t="s">
        <v>9</v>
      </c>
      <c r="F3554" s="4" t="s">
        <v>52</v>
      </c>
      <c r="G3554" s="4" t="s">
        <v>13</v>
      </c>
      <c r="H3554" s="4" t="s">
        <v>13</v>
      </c>
    </row>
    <row r="3555" spans="1:8">
      <c r="A3555" t="n">
        <v>25559</v>
      </c>
      <c r="B3555" s="40" t="n">
        <v>26</v>
      </c>
      <c r="C3555" s="7" t="n">
        <v>0</v>
      </c>
      <c r="D3555" s="7" t="n">
        <v>17</v>
      </c>
      <c r="E3555" s="7" t="n">
        <v>52607</v>
      </c>
      <c r="F3555" s="7" t="s">
        <v>256</v>
      </c>
      <c r="G3555" s="7" t="n">
        <v>2</v>
      </c>
      <c r="H3555" s="7" t="n">
        <v>0</v>
      </c>
    </row>
    <row r="3556" spans="1:8">
      <c r="A3556" t="s">
        <v>4</v>
      </c>
      <c r="B3556" s="4" t="s">
        <v>5</v>
      </c>
    </row>
    <row r="3557" spans="1:8">
      <c r="A3557" t="n">
        <v>25624</v>
      </c>
      <c r="B3557" s="33" t="n">
        <v>28</v>
      </c>
    </row>
    <row r="3558" spans="1:8">
      <c r="A3558" t="s">
        <v>4</v>
      </c>
      <c r="B3558" s="4" t="s">
        <v>5</v>
      </c>
      <c r="C3558" s="4" t="s">
        <v>10</v>
      </c>
      <c r="D3558" s="4" t="s">
        <v>13</v>
      </c>
    </row>
    <row r="3559" spans="1:8">
      <c r="A3559" t="n">
        <v>25625</v>
      </c>
      <c r="B3559" s="41" t="n">
        <v>89</v>
      </c>
      <c r="C3559" s="7" t="n">
        <v>65533</v>
      </c>
      <c r="D3559" s="7" t="n">
        <v>1</v>
      </c>
    </row>
    <row r="3560" spans="1:8">
      <c r="A3560" t="s">
        <v>4</v>
      </c>
      <c r="B3560" s="4" t="s">
        <v>5</v>
      </c>
      <c r="C3560" s="4" t="s">
        <v>13</v>
      </c>
      <c r="D3560" s="4" t="s">
        <v>10</v>
      </c>
      <c r="E3560" s="4" t="s">
        <v>6</v>
      </c>
      <c r="F3560" s="4" t="s">
        <v>6</v>
      </c>
      <c r="G3560" s="4" t="s">
        <v>6</v>
      </c>
      <c r="H3560" s="4" t="s">
        <v>6</v>
      </c>
    </row>
    <row r="3561" spans="1:8">
      <c r="A3561" t="n">
        <v>25629</v>
      </c>
      <c r="B3561" s="39" t="n">
        <v>51</v>
      </c>
      <c r="C3561" s="7" t="n">
        <v>3</v>
      </c>
      <c r="D3561" s="7" t="n">
        <v>0</v>
      </c>
      <c r="E3561" s="7" t="s">
        <v>124</v>
      </c>
      <c r="F3561" s="7" t="s">
        <v>222</v>
      </c>
      <c r="G3561" s="7" t="s">
        <v>123</v>
      </c>
      <c r="H3561" s="7" t="s">
        <v>124</v>
      </c>
    </row>
    <row r="3562" spans="1:8">
      <c r="A3562" t="s">
        <v>4</v>
      </c>
      <c r="B3562" s="4" t="s">
        <v>5</v>
      </c>
      <c r="C3562" s="4" t="s">
        <v>10</v>
      </c>
      <c r="D3562" s="4" t="s">
        <v>10</v>
      </c>
      <c r="E3562" s="4" t="s">
        <v>10</v>
      </c>
    </row>
    <row r="3563" spans="1:8">
      <c r="A3563" t="n">
        <v>25642</v>
      </c>
      <c r="B3563" s="68" t="n">
        <v>61</v>
      </c>
      <c r="C3563" s="7" t="n">
        <v>0</v>
      </c>
      <c r="D3563" s="7" t="n">
        <v>5</v>
      </c>
      <c r="E3563" s="7" t="n">
        <v>1000</v>
      </c>
    </row>
    <row r="3564" spans="1:8">
      <c r="A3564" t="s">
        <v>4</v>
      </c>
      <c r="B3564" s="4" t="s">
        <v>5</v>
      </c>
      <c r="C3564" s="4" t="s">
        <v>10</v>
      </c>
    </row>
    <row r="3565" spans="1:8">
      <c r="A3565" t="n">
        <v>25649</v>
      </c>
      <c r="B3565" s="25" t="n">
        <v>16</v>
      </c>
      <c r="C3565" s="7" t="n">
        <v>300</v>
      </c>
    </row>
    <row r="3566" spans="1:8">
      <c r="A3566" t="s">
        <v>4</v>
      </c>
      <c r="B3566" s="4" t="s">
        <v>5</v>
      </c>
      <c r="C3566" s="4" t="s">
        <v>13</v>
      </c>
      <c r="D3566" s="4" t="s">
        <v>10</v>
      </c>
      <c r="E3566" s="4" t="s">
        <v>6</v>
      </c>
    </row>
    <row r="3567" spans="1:8">
      <c r="A3567" t="n">
        <v>25652</v>
      </c>
      <c r="B3567" s="39" t="n">
        <v>51</v>
      </c>
      <c r="C3567" s="7" t="n">
        <v>4</v>
      </c>
      <c r="D3567" s="7" t="n">
        <v>0</v>
      </c>
      <c r="E3567" s="7" t="s">
        <v>214</v>
      </c>
    </row>
    <row r="3568" spans="1:8">
      <c r="A3568" t="s">
        <v>4</v>
      </c>
      <c r="B3568" s="4" t="s">
        <v>5</v>
      </c>
      <c r="C3568" s="4" t="s">
        <v>10</v>
      </c>
    </row>
    <row r="3569" spans="1:8">
      <c r="A3569" t="n">
        <v>25665</v>
      </c>
      <c r="B3569" s="25" t="n">
        <v>16</v>
      </c>
      <c r="C3569" s="7" t="n">
        <v>0</v>
      </c>
    </row>
    <row r="3570" spans="1:8">
      <c r="A3570" t="s">
        <v>4</v>
      </c>
      <c r="B3570" s="4" t="s">
        <v>5</v>
      </c>
      <c r="C3570" s="4" t="s">
        <v>10</v>
      </c>
      <c r="D3570" s="4" t="s">
        <v>13</v>
      </c>
      <c r="E3570" s="4" t="s">
        <v>9</v>
      </c>
      <c r="F3570" s="4" t="s">
        <v>52</v>
      </c>
      <c r="G3570" s="4" t="s">
        <v>13</v>
      </c>
      <c r="H3570" s="4" t="s">
        <v>13</v>
      </c>
    </row>
    <row r="3571" spans="1:8">
      <c r="A3571" t="n">
        <v>25668</v>
      </c>
      <c r="B3571" s="40" t="n">
        <v>26</v>
      </c>
      <c r="C3571" s="7" t="n">
        <v>0</v>
      </c>
      <c r="D3571" s="7" t="n">
        <v>17</v>
      </c>
      <c r="E3571" s="7" t="n">
        <v>52608</v>
      </c>
      <c r="F3571" s="7" t="s">
        <v>257</v>
      </c>
      <c r="G3571" s="7" t="n">
        <v>2</v>
      </c>
      <c r="H3571" s="7" t="n">
        <v>0</v>
      </c>
    </row>
    <row r="3572" spans="1:8">
      <c r="A3572" t="s">
        <v>4</v>
      </c>
      <c r="B3572" s="4" t="s">
        <v>5</v>
      </c>
    </row>
    <row r="3573" spans="1:8">
      <c r="A3573" t="n">
        <v>25718</v>
      </c>
      <c r="B3573" s="33" t="n">
        <v>28</v>
      </c>
    </row>
    <row r="3574" spans="1:8">
      <c r="A3574" t="s">
        <v>4</v>
      </c>
      <c r="B3574" s="4" t="s">
        <v>5</v>
      </c>
      <c r="C3574" s="4" t="s">
        <v>10</v>
      </c>
      <c r="D3574" s="4" t="s">
        <v>13</v>
      </c>
      <c r="E3574" s="4" t="s">
        <v>13</v>
      </c>
      <c r="F3574" s="4" t="s">
        <v>6</v>
      </c>
    </row>
    <row r="3575" spans="1:8">
      <c r="A3575" t="n">
        <v>25719</v>
      </c>
      <c r="B3575" s="22" t="n">
        <v>20</v>
      </c>
      <c r="C3575" s="7" t="n">
        <v>5</v>
      </c>
      <c r="D3575" s="7" t="n">
        <v>2</v>
      </c>
      <c r="E3575" s="7" t="n">
        <v>10</v>
      </c>
      <c r="F3575" s="7" t="s">
        <v>217</v>
      </c>
    </row>
    <row r="3576" spans="1:8">
      <c r="A3576" t="s">
        <v>4</v>
      </c>
      <c r="B3576" s="4" t="s">
        <v>5</v>
      </c>
      <c r="C3576" s="4" t="s">
        <v>10</v>
      </c>
      <c r="D3576" s="4" t="s">
        <v>10</v>
      </c>
      <c r="E3576" s="4" t="s">
        <v>10</v>
      </c>
    </row>
    <row r="3577" spans="1:8">
      <c r="A3577" t="n">
        <v>25740</v>
      </c>
      <c r="B3577" s="68" t="n">
        <v>61</v>
      </c>
      <c r="C3577" s="7" t="n">
        <v>5</v>
      </c>
      <c r="D3577" s="7" t="n">
        <v>0</v>
      </c>
      <c r="E3577" s="7" t="n">
        <v>1000</v>
      </c>
    </row>
    <row r="3578" spans="1:8">
      <c r="A3578" t="s">
        <v>4</v>
      </c>
      <c r="B3578" s="4" t="s">
        <v>5</v>
      </c>
      <c r="C3578" s="4" t="s">
        <v>10</v>
      </c>
    </row>
    <row r="3579" spans="1:8">
      <c r="A3579" t="n">
        <v>25747</v>
      </c>
      <c r="B3579" s="25" t="n">
        <v>16</v>
      </c>
      <c r="C3579" s="7" t="n">
        <v>500</v>
      </c>
    </row>
    <row r="3580" spans="1:8">
      <c r="A3580" t="s">
        <v>4</v>
      </c>
      <c r="B3580" s="4" t="s">
        <v>5</v>
      </c>
      <c r="C3580" s="4" t="s">
        <v>13</v>
      </c>
      <c r="D3580" s="4" t="s">
        <v>10</v>
      </c>
      <c r="E3580" s="4" t="s">
        <v>6</v>
      </c>
    </row>
    <row r="3581" spans="1:8">
      <c r="A3581" t="n">
        <v>25750</v>
      </c>
      <c r="B3581" s="39" t="n">
        <v>51</v>
      </c>
      <c r="C3581" s="7" t="n">
        <v>4</v>
      </c>
      <c r="D3581" s="7" t="n">
        <v>5</v>
      </c>
      <c r="E3581" s="7" t="s">
        <v>219</v>
      </c>
    </row>
    <row r="3582" spans="1:8">
      <c r="A3582" t="s">
        <v>4</v>
      </c>
      <c r="B3582" s="4" t="s">
        <v>5</v>
      </c>
      <c r="C3582" s="4" t="s">
        <v>10</v>
      </c>
    </row>
    <row r="3583" spans="1:8">
      <c r="A3583" t="n">
        <v>25763</v>
      </c>
      <c r="B3583" s="25" t="n">
        <v>16</v>
      </c>
      <c r="C3583" s="7" t="n">
        <v>0</v>
      </c>
    </row>
    <row r="3584" spans="1:8">
      <c r="A3584" t="s">
        <v>4</v>
      </c>
      <c r="B3584" s="4" t="s">
        <v>5</v>
      </c>
      <c r="C3584" s="4" t="s">
        <v>10</v>
      </c>
      <c r="D3584" s="4" t="s">
        <v>13</v>
      </c>
      <c r="E3584" s="4" t="s">
        <v>9</v>
      </c>
      <c r="F3584" s="4" t="s">
        <v>52</v>
      </c>
      <c r="G3584" s="4" t="s">
        <v>13</v>
      </c>
      <c r="H3584" s="4" t="s">
        <v>13</v>
      </c>
    </row>
    <row r="3585" spans="1:8">
      <c r="A3585" t="n">
        <v>25766</v>
      </c>
      <c r="B3585" s="40" t="n">
        <v>26</v>
      </c>
      <c r="C3585" s="7" t="n">
        <v>5</v>
      </c>
      <c r="D3585" s="7" t="n">
        <v>17</v>
      </c>
      <c r="E3585" s="7" t="n">
        <v>3308</v>
      </c>
      <c r="F3585" s="7" t="s">
        <v>258</v>
      </c>
      <c r="G3585" s="7" t="n">
        <v>2</v>
      </c>
      <c r="H3585" s="7" t="n">
        <v>0</v>
      </c>
    </row>
    <row r="3586" spans="1:8">
      <c r="A3586" t="s">
        <v>4</v>
      </c>
      <c r="B3586" s="4" t="s">
        <v>5</v>
      </c>
    </row>
    <row r="3587" spans="1:8">
      <c r="A3587" t="n">
        <v>25799</v>
      </c>
      <c r="B3587" s="33" t="n">
        <v>28</v>
      </c>
    </row>
    <row r="3588" spans="1:8">
      <c r="A3588" t="s">
        <v>4</v>
      </c>
      <c r="B3588" s="4" t="s">
        <v>5</v>
      </c>
      <c r="C3588" s="4" t="s">
        <v>10</v>
      </c>
      <c r="D3588" s="4" t="s">
        <v>13</v>
      </c>
    </row>
    <row r="3589" spans="1:8">
      <c r="A3589" t="n">
        <v>25800</v>
      </c>
      <c r="B3589" s="41" t="n">
        <v>89</v>
      </c>
      <c r="C3589" s="7" t="n">
        <v>65533</v>
      </c>
      <c r="D3589" s="7" t="n">
        <v>1</v>
      </c>
    </row>
    <row r="3590" spans="1:8">
      <c r="A3590" t="s">
        <v>4</v>
      </c>
      <c r="B3590" s="4" t="s">
        <v>5</v>
      </c>
      <c r="C3590" s="4" t="s">
        <v>13</v>
      </c>
      <c r="D3590" s="4" t="s">
        <v>10</v>
      </c>
      <c r="E3590" s="4" t="s">
        <v>23</v>
      </c>
    </row>
    <row r="3591" spans="1:8">
      <c r="A3591" t="n">
        <v>25804</v>
      </c>
      <c r="B3591" s="28" t="n">
        <v>58</v>
      </c>
      <c r="C3591" s="7" t="n">
        <v>101</v>
      </c>
      <c r="D3591" s="7" t="n">
        <v>500</v>
      </c>
      <c r="E3591" s="7" t="n">
        <v>1</v>
      </c>
    </row>
    <row r="3592" spans="1:8">
      <c r="A3592" t="s">
        <v>4</v>
      </c>
      <c r="B3592" s="4" t="s">
        <v>5</v>
      </c>
      <c r="C3592" s="4" t="s">
        <v>13</v>
      </c>
      <c r="D3592" s="4" t="s">
        <v>10</v>
      </c>
    </row>
    <row r="3593" spans="1:8">
      <c r="A3593" t="n">
        <v>25812</v>
      </c>
      <c r="B3593" s="28" t="n">
        <v>58</v>
      </c>
      <c r="C3593" s="7" t="n">
        <v>254</v>
      </c>
      <c r="D3593" s="7" t="n">
        <v>0</v>
      </c>
    </row>
    <row r="3594" spans="1:8">
      <c r="A3594" t="s">
        <v>4</v>
      </c>
      <c r="B3594" s="4" t="s">
        <v>5</v>
      </c>
      <c r="C3594" s="4" t="s">
        <v>13</v>
      </c>
    </row>
    <row r="3595" spans="1:8">
      <c r="A3595" t="n">
        <v>25816</v>
      </c>
      <c r="B3595" s="55" t="n">
        <v>45</v>
      </c>
      <c r="C3595" s="7" t="n">
        <v>0</v>
      </c>
    </row>
    <row r="3596" spans="1:8">
      <c r="A3596" t="s">
        <v>4</v>
      </c>
      <c r="B3596" s="4" t="s">
        <v>5</v>
      </c>
      <c r="C3596" s="4" t="s">
        <v>13</v>
      </c>
      <c r="D3596" s="4" t="s">
        <v>10</v>
      </c>
      <c r="E3596" s="4" t="s">
        <v>6</v>
      </c>
      <c r="F3596" s="4" t="s">
        <v>6</v>
      </c>
      <c r="G3596" s="4" t="s">
        <v>6</v>
      </c>
      <c r="H3596" s="4" t="s">
        <v>6</v>
      </c>
    </row>
    <row r="3597" spans="1:8">
      <c r="A3597" t="n">
        <v>25818</v>
      </c>
      <c r="B3597" s="39" t="n">
        <v>51</v>
      </c>
      <c r="C3597" s="7" t="n">
        <v>3</v>
      </c>
      <c r="D3597" s="7" t="n">
        <v>5</v>
      </c>
      <c r="E3597" s="7" t="s">
        <v>222</v>
      </c>
      <c r="F3597" s="7" t="s">
        <v>222</v>
      </c>
      <c r="G3597" s="7" t="s">
        <v>123</v>
      </c>
      <c r="H3597" s="7" t="s">
        <v>124</v>
      </c>
    </row>
    <row r="3598" spans="1:8">
      <c r="A3598" t="s">
        <v>4</v>
      </c>
      <c r="B3598" s="4" t="s">
        <v>5</v>
      </c>
      <c r="C3598" s="4" t="s">
        <v>13</v>
      </c>
      <c r="D3598" s="4" t="s">
        <v>10</v>
      </c>
      <c r="E3598" s="4" t="s">
        <v>6</v>
      </c>
      <c r="F3598" s="4" t="s">
        <v>6</v>
      </c>
      <c r="G3598" s="4" t="s">
        <v>6</v>
      </c>
      <c r="H3598" s="4" t="s">
        <v>6</v>
      </c>
    </row>
    <row r="3599" spans="1:8">
      <c r="A3599" t="n">
        <v>25831</v>
      </c>
      <c r="B3599" s="39" t="n">
        <v>51</v>
      </c>
      <c r="C3599" s="7" t="n">
        <v>3</v>
      </c>
      <c r="D3599" s="7" t="n">
        <v>3</v>
      </c>
      <c r="E3599" s="7" t="s">
        <v>124</v>
      </c>
      <c r="F3599" s="7" t="s">
        <v>194</v>
      </c>
      <c r="G3599" s="7" t="s">
        <v>123</v>
      </c>
      <c r="H3599" s="7" t="s">
        <v>124</v>
      </c>
    </row>
    <row r="3600" spans="1:8">
      <c r="A3600" t="s">
        <v>4</v>
      </c>
      <c r="B3600" s="4" t="s">
        <v>5</v>
      </c>
      <c r="C3600" s="4" t="s">
        <v>10</v>
      </c>
      <c r="D3600" s="4" t="s">
        <v>23</v>
      </c>
      <c r="E3600" s="4" t="s">
        <v>23</v>
      </c>
      <c r="F3600" s="4" t="s">
        <v>23</v>
      </c>
      <c r="G3600" s="4" t="s">
        <v>10</v>
      </c>
      <c r="H3600" s="4" t="s">
        <v>10</v>
      </c>
    </row>
    <row r="3601" spans="1:8">
      <c r="A3601" t="n">
        <v>25844</v>
      </c>
      <c r="B3601" s="66" t="n">
        <v>60</v>
      </c>
      <c r="C3601" s="7" t="n">
        <v>5</v>
      </c>
      <c r="D3601" s="7" t="n">
        <v>0</v>
      </c>
      <c r="E3601" s="7" t="n">
        <v>0</v>
      </c>
      <c r="F3601" s="7" t="n">
        <v>0</v>
      </c>
      <c r="G3601" s="7" t="n">
        <v>0</v>
      </c>
      <c r="H3601" s="7" t="n">
        <v>1</v>
      </c>
    </row>
    <row r="3602" spans="1:8">
      <c r="A3602" t="s">
        <v>4</v>
      </c>
      <c r="B3602" s="4" t="s">
        <v>5</v>
      </c>
      <c r="C3602" s="4" t="s">
        <v>10</v>
      </c>
      <c r="D3602" s="4" t="s">
        <v>23</v>
      </c>
      <c r="E3602" s="4" t="s">
        <v>23</v>
      </c>
      <c r="F3602" s="4" t="s">
        <v>23</v>
      </c>
      <c r="G3602" s="4" t="s">
        <v>10</v>
      </c>
      <c r="H3602" s="4" t="s">
        <v>10</v>
      </c>
    </row>
    <row r="3603" spans="1:8">
      <c r="A3603" t="n">
        <v>25863</v>
      </c>
      <c r="B3603" s="66" t="n">
        <v>60</v>
      </c>
      <c r="C3603" s="7" t="n">
        <v>5</v>
      </c>
      <c r="D3603" s="7" t="n">
        <v>0</v>
      </c>
      <c r="E3603" s="7" t="n">
        <v>0</v>
      </c>
      <c r="F3603" s="7" t="n">
        <v>0</v>
      </c>
      <c r="G3603" s="7" t="n">
        <v>0</v>
      </c>
      <c r="H3603" s="7" t="n">
        <v>0</v>
      </c>
    </row>
    <row r="3604" spans="1:8">
      <c r="A3604" t="s">
        <v>4</v>
      </c>
      <c r="B3604" s="4" t="s">
        <v>5</v>
      </c>
      <c r="C3604" s="4" t="s">
        <v>10</v>
      </c>
      <c r="D3604" s="4" t="s">
        <v>10</v>
      </c>
      <c r="E3604" s="4" t="s">
        <v>10</v>
      </c>
    </row>
    <row r="3605" spans="1:8">
      <c r="A3605" t="n">
        <v>25882</v>
      </c>
      <c r="B3605" s="68" t="n">
        <v>61</v>
      </c>
      <c r="C3605" s="7" t="n">
        <v>5</v>
      </c>
      <c r="D3605" s="7" t="n">
        <v>65533</v>
      </c>
      <c r="E3605" s="7" t="n">
        <v>0</v>
      </c>
    </row>
    <row r="3606" spans="1:8">
      <c r="A3606" t="s">
        <v>4</v>
      </c>
      <c r="B3606" s="4" t="s">
        <v>5</v>
      </c>
      <c r="C3606" s="4" t="s">
        <v>10</v>
      </c>
      <c r="D3606" s="4" t="s">
        <v>23</v>
      </c>
      <c r="E3606" s="4" t="s">
        <v>23</v>
      </c>
      <c r="F3606" s="4" t="s">
        <v>23</v>
      </c>
      <c r="G3606" s="4" t="s">
        <v>10</v>
      </c>
      <c r="H3606" s="4" t="s">
        <v>10</v>
      </c>
    </row>
    <row r="3607" spans="1:8">
      <c r="A3607" t="n">
        <v>25889</v>
      </c>
      <c r="B3607" s="66" t="n">
        <v>60</v>
      </c>
      <c r="C3607" s="7" t="n">
        <v>0</v>
      </c>
      <c r="D3607" s="7" t="n">
        <v>0</v>
      </c>
      <c r="E3607" s="7" t="n">
        <v>0</v>
      </c>
      <c r="F3607" s="7" t="n">
        <v>0</v>
      </c>
      <c r="G3607" s="7" t="n">
        <v>0</v>
      </c>
      <c r="H3607" s="7" t="n">
        <v>1</v>
      </c>
    </row>
    <row r="3608" spans="1:8">
      <c r="A3608" t="s">
        <v>4</v>
      </c>
      <c r="B3608" s="4" t="s">
        <v>5</v>
      </c>
      <c r="C3608" s="4" t="s">
        <v>10</v>
      </c>
      <c r="D3608" s="4" t="s">
        <v>23</v>
      </c>
      <c r="E3608" s="4" t="s">
        <v>23</v>
      </c>
      <c r="F3608" s="4" t="s">
        <v>23</v>
      </c>
      <c r="G3608" s="4" t="s">
        <v>10</v>
      </c>
      <c r="H3608" s="4" t="s">
        <v>10</v>
      </c>
    </row>
    <row r="3609" spans="1:8">
      <c r="A3609" t="n">
        <v>25908</v>
      </c>
      <c r="B3609" s="66" t="n">
        <v>60</v>
      </c>
      <c r="C3609" s="7" t="n">
        <v>0</v>
      </c>
      <c r="D3609" s="7" t="n">
        <v>0</v>
      </c>
      <c r="E3609" s="7" t="n">
        <v>0</v>
      </c>
      <c r="F3609" s="7" t="n">
        <v>0</v>
      </c>
      <c r="G3609" s="7" t="n">
        <v>0</v>
      </c>
      <c r="H3609" s="7" t="n">
        <v>0</v>
      </c>
    </row>
    <row r="3610" spans="1:8">
      <c r="A3610" t="s">
        <v>4</v>
      </c>
      <c r="B3610" s="4" t="s">
        <v>5</v>
      </c>
      <c r="C3610" s="4" t="s">
        <v>10</v>
      </c>
      <c r="D3610" s="4" t="s">
        <v>10</v>
      </c>
      <c r="E3610" s="4" t="s">
        <v>10</v>
      </c>
    </row>
    <row r="3611" spans="1:8">
      <c r="A3611" t="n">
        <v>25927</v>
      </c>
      <c r="B3611" s="68" t="n">
        <v>61</v>
      </c>
      <c r="C3611" s="7" t="n">
        <v>0</v>
      </c>
      <c r="D3611" s="7" t="n">
        <v>65533</v>
      </c>
      <c r="E3611" s="7" t="n">
        <v>0</v>
      </c>
    </row>
    <row r="3612" spans="1:8">
      <c r="A3612" t="s">
        <v>4</v>
      </c>
      <c r="B3612" s="4" t="s">
        <v>5</v>
      </c>
      <c r="C3612" s="4" t="s">
        <v>10</v>
      </c>
      <c r="D3612" s="4" t="s">
        <v>10</v>
      </c>
      <c r="E3612" s="4" t="s">
        <v>23</v>
      </c>
      <c r="F3612" s="4" t="s">
        <v>13</v>
      </c>
    </row>
    <row r="3613" spans="1:8">
      <c r="A3613" t="n">
        <v>25934</v>
      </c>
      <c r="B3613" s="75" t="n">
        <v>53</v>
      </c>
      <c r="C3613" s="7" t="n">
        <v>5</v>
      </c>
      <c r="D3613" s="7" t="n">
        <v>0</v>
      </c>
      <c r="E3613" s="7" t="n">
        <v>0</v>
      </c>
      <c r="F3613" s="7" t="n">
        <v>0</v>
      </c>
    </row>
    <row r="3614" spans="1:8">
      <c r="A3614" t="s">
        <v>4</v>
      </c>
      <c r="B3614" s="4" t="s">
        <v>5</v>
      </c>
      <c r="C3614" s="4" t="s">
        <v>10</v>
      </c>
      <c r="D3614" s="4" t="s">
        <v>10</v>
      </c>
      <c r="E3614" s="4" t="s">
        <v>23</v>
      </c>
      <c r="F3614" s="4" t="s">
        <v>13</v>
      </c>
    </row>
    <row r="3615" spans="1:8">
      <c r="A3615" t="n">
        <v>25944</v>
      </c>
      <c r="B3615" s="75" t="n">
        <v>53</v>
      </c>
      <c r="C3615" s="7" t="n">
        <v>0</v>
      </c>
      <c r="D3615" s="7" t="n">
        <v>5</v>
      </c>
      <c r="E3615" s="7" t="n">
        <v>0</v>
      </c>
      <c r="F3615" s="7" t="n">
        <v>0</v>
      </c>
    </row>
    <row r="3616" spans="1:8">
      <c r="A3616" t="s">
        <v>4</v>
      </c>
      <c r="B3616" s="4" t="s">
        <v>5</v>
      </c>
      <c r="C3616" s="4" t="s">
        <v>10</v>
      </c>
      <c r="D3616" s="4" t="s">
        <v>10</v>
      </c>
      <c r="E3616" s="4" t="s">
        <v>23</v>
      </c>
      <c r="F3616" s="4" t="s">
        <v>13</v>
      </c>
    </row>
    <row r="3617" spans="1:8">
      <c r="A3617" t="n">
        <v>25954</v>
      </c>
      <c r="B3617" s="75" t="n">
        <v>53</v>
      </c>
      <c r="C3617" s="7" t="n">
        <v>61489</v>
      </c>
      <c r="D3617" s="7" t="n">
        <v>5</v>
      </c>
      <c r="E3617" s="7" t="n">
        <v>0</v>
      </c>
      <c r="F3617" s="7" t="n">
        <v>0</v>
      </c>
    </row>
    <row r="3618" spans="1:8">
      <c r="A3618" t="s">
        <v>4</v>
      </c>
      <c r="B3618" s="4" t="s">
        <v>5</v>
      </c>
      <c r="C3618" s="4" t="s">
        <v>10</v>
      </c>
      <c r="D3618" s="4" t="s">
        <v>10</v>
      </c>
      <c r="E3618" s="4" t="s">
        <v>23</v>
      </c>
      <c r="F3618" s="4" t="s">
        <v>13</v>
      </c>
    </row>
    <row r="3619" spans="1:8">
      <c r="A3619" t="n">
        <v>25964</v>
      </c>
      <c r="B3619" s="75" t="n">
        <v>53</v>
      </c>
      <c r="C3619" s="7" t="n">
        <v>61490</v>
      </c>
      <c r="D3619" s="7" t="n">
        <v>5</v>
      </c>
      <c r="E3619" s="7" t="n">
        <v>0</v>
      </c>
      <c r="F3619" s="7" t="n">
        <v>0</v>
      </c>
    </row>
    <row r="3620" spans="1:8">
      <c r="A3620" t="s">
        <v>4</v>
      </c>
      <c r="B3620" s="4" t="s">
        <v>5</v>
      </c>
      <c r="C3620" s="4" t="s">
        <v>10</v>
      </c>
      <c r="D3620" s="4" t="s">
        <v>10</v>
      </c>
      <c r="E3620" s="4" t="s">
        <v>23</v>
      </c>
      <c r="F3620" s="4" t="s">
        <v>13</v>
      </c>
    </row>
    <row r="3621" spans="1:8">
      <c r="A3621" t="n">
        <v>25974</v>
      </c>
      <c r="B3621" s="75" t="n">
        <v>53</v>
      </c>
      <c r="C3621" s="7" t="n">
        <v>61488</v>
      </c>
      <c r="D3621" s="7" t="n">
        <v>5</v>
      </c>
      <c r="E3621" s="7" t="n">
        <v>0</v>
      </c>
      <c r="F3621" s="7" t="n">
        <v>0</v>
      </c>
    </row>
    <row r="3622" spans="1:8">
      <c r="A3622" t="s">
        <v>4</v>
      </c>
      <c r="B3622" s="4" t="s">
        <v>5</v>
      </c>
      <c r="C3622" s="4" t="s">
        <v>13</v>
      </c>
      <c r="D3622" s="4" t="s">
        <v>13</v>
      </c>
      <c r="E3622" s="4" t="s">
        <v>23</v>
      </c>
      <c r="F3622" s="4" t="s">
        <v>23</v>
      </c>
      <c r="G3622" s="4" t="s">
        <v>23</v>
      </c>
      <c r="H3622" s="4" t="s">
        <v>10</v>
      </c>
    </row>
    <row r="3623" spans="1:8">
      <c r="A3623" t="n">
        <v>25984</v>
      </c>
      <c r="B3623" s="55" t="n">
        <v>45</v>
      </c>
      <c r="C3623" s="7" t="n">
        <v>2</v>
      </c>
      <c r="D3623" s="7" t="n">
        <v>3</v>
      </c>
      <c r="E3623" s="7" t="n">
        <v>-0.560000002384186</v>
      </c>
      <c r="F3623" s="7" t="n">
        <v>1.17999994754791</v>
      </c>
      <c r="G3623" s="7" t="n">
        <v>-10.0200004577637</v>
      </c>
      <c r="H3623" s="7" t="n">
        <v>0</v>
      </c>
    </row>
    <row r="3624" spans="1:8">
      <c r="A3624" t="s">
        <v>4</v>
      </c>
      <c r="B3624" s="4" t="s">
        <v>5</v>
      </c>
      <c r="C3624" s="4" t="s">
        <v>13</v>
      </c>
      <c r="D3624" s="4" t="s">
        <v>13</v>
      </c>
      <c r="E3624" s="4" t="s">
        <v>23</v>
      </c>
      <c r="F3624" s="4" t="s">
        <v>23</v>
      </c>
      <c r="G3624" s="4" t="s">
        <v>23</v>
      </c>
      <c r="H3624" s="4" t="s">
        <v>10</v>
      </c>
      <c r="I3624" s="4" t="s">
        <v>13</v>
      </c>
    </row>
    <row r="3625" spans="1:8">
      <c r="A3625" t="n">
        <v>26001</v>
      </c>
      <c r="B3625" s="55" t="n">
        <v>45</v>
      </c>
      <c r="C3625" s="7" t="n">
        <v>4</v>
      </c>
      <c r="D3625" s="7" t="n">
        <v>3</v>
      </c>
      <c r="E3625" s="7" t="n">
        <v>352.549987792969</v>
      </c>
      <c r="F3625" s="7" t="n">
        <v>335.140014648438</v>
      </c>
      <c r="G3625" s="7" t="n">
        <v>356</v>
      </c>
      <c r="H3625" s="7" t="n">
        <v>0</v>
      </c>
      <c r="I3625" s="7" t="n">
        <v>0</v>
      </c>
    </row>
    <row r="3626" spans="1:8">
      <c r="A3626" t="s">
        <v>4</v>
      </c>
      <c r="B3626" s="4" t="s">
        <v>5</v>
      </c>
      <c r="C3626" s="4" t="s">
        <v>13</v>
      </c>
      <c r="D3626" s="4" t="s">
        <v>13</v>
      </c>
      <c r="E3626" s="4" t="s">
        <v>23</v>
      </c>
      <c r="F3626" s="4" t="s">
        <v>10</v>
      </c>
    </row>
    <row r="3627" spans="1:8">
      <c r="A3627" t="n">
        <v>26019</v>
      </c>
      <c r="B3627" s="55" t="n">
        <v>45</v>
      </c>
      <c r="C3627" s="7" t="n">
        <v>5</v>
      </c>
      <c r="D3627" s="7" t="n">
        <v>3</v>
      </c>
      <c r="E3627" s="7" t="n">
        <v>0.899999976158142</v>
      </c>
      <c r="F3627" s="7" t="n">
        <v>0</v>
      </c>
    </row>
    <row r="3628" spans="1:8">
      <c r="A3628" t="s">
        <v>4</v>
      </c>
      <c r="B3628" s="4" t="s">
        <v>5</v>
      </c>
      <c r="C3628" s="4" t="s">
        <v>13</v>
      </c>
      <c r="D3628" s="4" t="s">
        <v>13</v>
      </c>
      <c r="E3628" s="4" t="s">
        <v>23</v>
      </c>
      <c r="F3628" s="4" t="s">
        <v>10</v>
      </c>
    </row>
    <row r="3629" spans="1:8">
      <c r="A3629" t="n">
        <v>26028</v>
      </c>
      <c r="B3629" s="55" t="n">
        <v>45</v>
      </c>
      <c r="C3629" s="7" t="n">
        <v>11</v>
      </c>
      <c r="D3629" s="7" t="n">
        <v>3</v>
      </c>
      <c r="E3629" s="7" t="n">
        <v>39.0999984741211</v>
      </c>
      <c r="F3629" s="7" t="n">
        <v>0</v>
      </c>
    </row>
    <row r="3630" spans="1:8">
      <c r="A3630" t="s">
        <v>4</v>
      </c>
      <c r="B3630" s="4" t="s">
        <v>5</v>
      </c>
      <c r="C3630" s="4" t="s">
        <v>13</v>
      </c>
      <c r="D3630" s="4" t="s">
        <v>13</v>
      </c>
      <c r="E3630" s="4" t="s">
        <v>23</v>
      </c>
      <c r="F3630" s="4" t="s">
        <v>23</v>
      </c>
      <c r="G3630" s="4" t="s">
        <v>23</v>
      </c>
      <c r="H3630" s="4" t="s">
        <v>10</v>
      </c>
    </row>
    <row r="3631" spans="1:8">
      <c r="A3631" t="n">
        <v>26037</v>
      </c>
      <c r="B3631" s="55" t="n">
        <v>45</v>
      </c>
      <c r="C3631" s="7" t="n">
        <v>2</v>
      </c>
      <c r="D3631" s="7" t="n">
        <v>3</v>
      </c>
      <c r="E3631" s="7" t="n">
        <v>-0.560000002384186</v>
      </c>
      <c r="F3631" s="7" t="n">
        <v>1.62000000476837</v>
      </c>
      <c r="G3631" s="7" t="n">
        <v>-10.0200004577637</v>
      </c>
      <c r="H3631" s="7" t="n">
        <v>6000</v>
      </c>
    </row>
    <row r="3632" spans="1:8">
      <c r="A3632" t="s">
        <v>4</v>
      </c>
      <c r="B3632" s="4" t="s">
        <v>5</v>
      </c>
      <c r="C3632" s="4" t="s">
        <v>13</v>
      </c>
      <c r="D3632" s="4" t="s">
        <v>13</v>
      </c>
      <c r="E3632" s="4" t="s">
        <v>23</v>
      </c>
      <c r="F3632" s="4" t="s">
        <v>23</v>
      </c>
      <c r="G3632" s="4" t="s">
        <v>23</v>
      </c>
      <c r="H3632" s="4" t="s">
        <v>10</v>
      </c>
      <c r="I3632" s="4" t="s">
        <v>13</v>
      </c>
    </row>
    <row r="3633" spans="1:9">
      <c r="A3633" t="n">
        <v>26054</v>
      </c>
      <c r="B3633" s="55" t="n">
        <v>45</v>
      </c>
      <c r="C3633" s="7" t="n">
        <v>4</v>
      </c>
      <c r="D3633" s="7" t="n">
        <v>3</v>
      </c>
      <c r="E3633" s="7" t="n">
        <v>360</v>
      </c>
      <c r="F3633" s="7" t="n">
        <v>10.8299999237061</v>
      </c>
      <c r="G3633" s="7" t="n">
        <v>356</v>
      </c>
      <c r="H3633" s="7" t="n">
        <v>6000</v>
      </c>
      <c r="I3633" s="7" t="n">
        <v>1</v>
      </c>
    </row>
    <row r="3634" spans="1:9">
      <c r="A3634" t="s">
        <v>4</v>
      </c>
      <c r="B3634" s="4" t="s">
        <v>5</v>
      </c>
      <c r="C3634" s="4" t="s">
        <v>13</v>
      </c>
      <c r="D3634" s="4" t="s">
        <v>10</v>
      </c>
    </row>
    <row r="3635" spans="1:9">
      <c r="A3635" t="n">
        <v>26072</v>
      </c>
      <c r="B3635" s="28" t="n">
        <v>58</v>
      </c>
      <c r="C3635" s="7" t="n">
        <v>255</v>
      </c>
      <c r="D3635" s="7" t="n">
        <v>0</v>
      </c>
    </row>
    <row r="3636" spans="1:9">
      <c r="A3636" t="s">
        <v>4</v>
      </c>
      <c r="B3636" s="4" t="s">
        <v>5</v>
      </c>
      <c r="C3636" s="4" t="s">
        <v>10</v>
      </c>
    </row>
    <row r="3637" spans="1:9">
      <c r="A3637" t="n">
        <v>26076</v>
      </c>
      <c r="B3637" s="25" t="n">
        <v>16</v>
      </c>
      <c r="C3637" s="7" t="n">
        <v>2000</v>
      </c>
    </row>
    <row r="3638" spans="1:9">
      <c r="A3638" t="s">
        <v>4</v>
      </c>
      <c r="B3638" s="4" t="s">
        <v>5</v>
      </c>
      <c r="C3638" s="4" t="s">
        <v>10</v>
      </c>
      <c r="D3638" s="4" t="s">
        <v>10</v>
      </c>
      <c r="E3638" s="4" t="s">
        <v>6</v>
      </c>
      <c r="F3638" s="4" t="s">
        <v>13</v>
      </c>
      <c r="G3638" s="4" t="s">
        <v>10</v>
      </c>
    </row>
    <row r="3639" spans="1:9">
      <c r="A3639" t="n">
        <v>26079</v>
      </c>
      <c r="B3639" s="69" t="n">
        <v>80</v>
      </c>
      <c r="C3639" s="7" t="n">
        <v>744</v>
      </c>
      <c r="D3639" s="7" t="n">
        <v>508</v>
      </c>
      <c r="E3639" s="7" t="s">
        <v>259</v>
      </c>
      <c r="F3639" s="7" t="n">
        <v>1</v>
      </c>
      <c r="G3639" s="7" t="n">
        <v>0</v>
      </c>
    </row>
    <row r="3640" spans="1:9">
      <c r="A3640" t="s">
        <v>4</v>
      </c>
      <c r="B3640" s="4" t="s">
        <v>5</v>
      </c>
      <c r="C3640" s="4" t="s">
        <v>10</v>
      </c>
    </row>
    <row r="3641" spans="1:9">
      <c r="A3641" t="n">
        <v>26097</v>
      </c>
      <c r="B3641" s="25" t="n">
        <v>16</v>
      </c>
      <c r="C3641" s="7" t="n">
        <v>4000</v>
      </c>
    </row>
    <row r="3642" spans="1:9">
      <c r="A3642" t="s">
        <v>4</v>
      </c>
      <c r="B3642" s="4" t="s">
        <v>5</v>
      </c>
      <c r="C3642" s="4" t="s">
        <v>6</v>
      </c>
      <c r="D3642" s="4" t="s">
        <v>10</v>
      </c>
    </row>
    <row r="3643" spans="1:9">
      <c r="A3643" t="n">
        <v>26100</v>
      </c>
      <c r="B3643" s="53" t="n">
        <v>29</v>
      </c>
      <c r="C3643" s="7" t="s">
        <v>113</v>
      </c>
      <c r="D3643" s="7" t="n">
        <v>5</v>
      </c>
    </row>
    <row r="3644" spans="1:9">
      <c r="A3644" t="s">
        <v>4</v>
      </c>
      <c r="B3644" s="4" t="s">
        <v>5</v>
      </c>
      <c r="C3644" s="4" t="s">
        <v>13</v>
      </c>
      <c r="D3644" s="4" t="s">
        <v>10</v>
      </c>
      <c r="E3644" s="4" t="s">
        <v>6</v>
      </c>
    </row>
    <row r="3645" spans="1:9">
      <c r="A3645" t="n">
        <v>26108</v>
      </c>
      <c r="B3645" s="39" t="n">
        <v>51</v>
      </c>
      <c r="C3645" s="7" t="n">
        <v>4</v>
      </c>
      <c r="D3645" s="7" t="n">
        <v>5</v>
      </c>
      <c r="E3645" s="7" t="s">
        <v>219</v>
      </c>
    </row>
    <row r="3646" spans="1:9">
      <c r="A3646" t="s">
        <v>4</v>
      </c>
      <c r="B3646" s="4" t="s">
        <v>5</v>
      </c>
      <c r="C3646" s="4" t="s">
        <v>10</v>
      </c>
    </row>
    <row r="3647" spans="1:9">
      <c r="A3647" t="n">
        <v>26121</v>
      </c>
      <c r="B3647" s="25" t="n">
        <v>16</v>
      </c>
      <c r="C3647" s="7" t="n">
        <v>0</v>
      </c>
    </row>
    <row r="3648" spans="1:9">
      <c r="A3648" t="s">
        <v>4</v>
      </c>
      <c r="B3648" s="4" t="s">
        <v>5</v>
      </c>
      <c r="C3648" s="4" t="s">
        <v>10</v>
      </c>
      <c r="D3648" s="4" t="s">
        <v>13</v>
      </c>
      <c r="E3648" s="4" t="s">
        <v>9</v>
      </c>
      <c r="F3648" s="4" t="s">
        <v>52</v>
      </c>
      <c r="G3648" s="4" t="s">
        <v>13</v>
      </c>
      <c r="H3648" s="4" t="s">
        <v>13</v>
      </c>
    </row>
    <row r="3649" spans="1:9">
      <c r="A3649" t="n">
        <v>26124</v>
      </c>
      <c r="B3649" s="40" t="n">
        <v>26</v>
      </c>
      <c r="C3649" s="7" t="n">
        <v>5</v>
      </c>
      <c r="D3649" s="7" t="n">
        <v>17</v>
      </c>
      <c r="E3649" s="7" t="n">
        <v>3309</v>
      </c>
      <c r="F3649" s="7" t="s">
        <v>260</v>
      </c>
      <c r="G3649" s="7" t="n">
        <v>2</v>
      </c>
      <c r="H3649" s="7" t="n">
        <v>0</v>
      </c>
    </row>
    <row r="3650" spans="1:9">
      <c r="A3650" t="s">
        <v>4</v>
      </c>
      <c r="B3650" s="4" t="s">
        <v>5</v>
      </c>
    </row>
    <row r="3651" spans="1:9">
      <c r="A3651" t="n">
        <v>26192</v>
      </c>
      <c r="B3651" s="33" t="n">
        <v>28</v>
      </c>
    </row>
    <row r="3652" spans="1:9">
      <c r="A3652" t="s">
        <v>4</v>
      </c>
      <c r="B3652" s="4" t="s">
        <v>5</v>
      </c>
      <c r="C3652" s="4" t="s">
        <v>10</v>
      </c>
      <c r="D3652" s="4" t="s">
        <v>13</v>
      </c>
      <c r="E3652" s="4" t="s">
        <v>6</v>
      </c>
      <c r="F3652" s="4" t="s">
        <v>23</v>
      </c>
      <c r="G3652" s="4" t="s">
        <v>23</v>
      </c>
      <c r="H3652" s="4" t="s">
        <v>23</v>
      </c>
    </row>
    <row r="3653" spans="1:9">
      <c r="A3653" t="n">
        <v>26193</v>
      </c>
      <c r="B3653" s="52" t="n">
        <v>48</v>
      </c>
      <c r="C3653" s="7" t="n">
        <v>5</v>
      </c>
      <c r="D3653" s="7" t="n">
        <v>0</v>
      </c>
      <c r="E3653" s="7" t="s">
        <v>209</v>
      </c>
      <c r="F3653" s="7" t="n">
        <v>-1</v>
      </c>
      <c r="G3653" s="7" t="n">
        <v>1</v>
      </c>
      <c r="H3653" s="7" t="n">
        <v>0</v>
      </c>
    </row>
    <row r="3654" spans="1:9">
      <c r="A3654" t="s">
        <v>4</v>
      </c>
      <c r="B3654" s="4" t="s">
        <v>5</v>
      </c>
      <c r="C3654" s="4" t="s">
        <v>10</v>
      </c>
    </row>
    <row r="3655" spans="1:9">
      <c r="A3655" t="n">
        <v>26221</v>
      </c>
      <c r="B3655" s="25" t="n">
        <v>16</v>
      </c>
      <c r="C3655" s="7" t="n">
        <v>500</v>
      </c>
    </row>
    <row r="3656" spans="1:9">
      <c r="A3656" t="s">
        <v>4</v>
      </c>
      <c r="B3656" s="4" t="s">
        <v>5</v>
      </c>
      <c r="C3656" s="4" t="s">
        <v>13</v>
      </c>
      <c r="D3656" s="4" t="s">
        <v>10</v>
      </c>
      <c r="E3656" s="4" t="s">
        <v>6</v>
      </c>
    </row>
    <row r="3657" spans="1:9">
      <c r="A3657" t="n">
        <v>26224</v>
      </c>
      <c r="B3657" s="39" t="n">
        <v>51</v>
      </c>
      <c r="C3657" s="7" t="n">
        <v>4</v>
      </c>
      <c r="D3657" s="7" t="n">
        <v>5</v>
      </c>
      <c r="E3657" s="7" t="s">
        <v>261</v>
      </c>
    </row>
    <row r="3658" spans="1:9">
      <c r="A3658" t="s">
        <v>4</v>
      </c>
      <c r="B3658" s="4" t="s">
        <v>5</v>
      </c>
      <c r="C3658" s="4" t="s">
        <v>10</v>
      </c>
    </row>
    <row r="3659" spans="1:9">
      <c r="A3659" t="n">
        <v>26238</v>
      </c>
      <c r="B3659" s="25" t="n">
        <v>16</v>
      </c>
      <c r="C3659" s="7" t="n">
        <v>0</v>
      </c>
    </row>
    <row r="3660" spans="1:9">
      <c r="A3660" t="s">
        <v>4</v>
      </c>
      <c r="B3660" s="4" t="s">
        <v>5</v>
      </c>
      <c r="C3660" s="4" t="s">
        <v>10</v>
      </c>
      <c r="D3660" s="4" t="s">
        <v>13</v>
      </c>
      <c r="E3660" s="4" t="s">
        <v>9</v>
      </c>
      <c r="F3660" s="4" t="s">
        <v>52</v>
      </c>
      <c r="G3660" s="4" t="s">
        <v>13</v>
      </c>
      <c r="H3660" s="4" t="s">
        <v>13</v>
      </c>
      <c r="I3660" s="4" t="s">
        <v>13</v>
      </c>
      <c r="J3660" s="4" t="s">
        <v>9</v>
      </c>
      <c r="K3660" s="4" t="s">
        <v>52</v>
      </c>
      <c r="L3660" s="4" t="s">
        <v>13</v>
      </c>
      <c r="M3660" s="4" t="s">
        <v>13</v>
      </c>
    </row>
    <row r="3661" spans="1:9">
      <c r="A3661" t="n">
        <v>26241</v>
      </c>
      <c r="B3661" s="40" t="n">
        <v>26</v>
      </c>
      <c r="C3661" s="7" t="n">
        <v>5</v>
      </c>
      <c r="D3661" s="7" t="n">
        <v>17</v>
      </c>
      <c r="E3661" s="7" t="n">
        <v>3310</v>
      </c>
      <c r="F3661" s="7" t="s">
        <v>262</v>
      </c>
      <c r="G3661" s="7" t="n">
        <v>2</v>
      </c>
      <c r="H3661" s="7" t="n">
        <v>3</v>
      </c>
      <c r="I3661" s="7" t="n">
        <v>17</v>
      </c>
      <c r="J3661" s="7" t="n">
        <v>3311</v>
      </c>
      <c r="K3661" s="7" t="s">
        <v>263</v>
      </c>
      <c r="L3661" s="7" t="n">
        <v>2</v>
      </c>
      <c r="M3661" s="7" t="n">
        <v>0</v>
      </c>
    </row>
    <row r="3662" spans="1:9">
      <c r="A3662" t="s">
        <v>4</v>
      </c>
      <c r="B3662" s="4" t="s">
        <v>5</v>
      </c>
    </row>
    <row r="3663" spans="1:9">
      <c r="A3663" t="n">
        <v>26368</v>
      </c>
      <c r="B3663" s="33" t="n">
        <v>28</v>
      </c>
    </row>
    <row r="3664" spans="1:9">
      <c r="A3664" t="s">
        <v>4</v>
      </c>
      <c r="B3664" s="4" t="s">
        <v>5</v>
      </c>
      <c r="C3664" s="4" t="s">
        <v>10</v>
      </c>
      <c r="D3664" s="4" t="s">
        <v>13</v>
      </c>
    </row>
    <row r="3665" spans="1:13">
      <c r="A3665" t="n">
        <v>26369</v>
      </c>
      <c r="B3665" s="41" t="n">
        <v>89</v>
      </c>
      <c r="C3665" s="7" t="n">
        <v>65533</v>
      </c>
      <c r="D3665" s="7" t="n">
        <v>1</v>
      </c>
    </row>
    <row r="3666" spans="1:13">
      <c r="A3666" t="s">
        <v>4</v>
      </c>
      <c r="B3666" s="4" t="s">
        <v>5</v>
      </c>
      <c r="C3666" s="4" t="s">
        <v>13</v>
      </c>
      <c r="D3666" s="4" t="s">
        <v>10</v>
      </c>
      <c r="E3666" s="4" t="s">
        <v>10</v>
      </c>
      <c r="F3666" s="4" t="s">
        <v>13</v>
      </c>
    </row>
    <row r="3667" spans="1:13">
      <c r="A3667" t="n">
        <v>26373</v>
      </c>
      <c r="B3667" s="31" t="n">
        <v>25</v>
      </c>
      <c r="C3667" s="7" t="n">
        <v>1</v>
      </c>
      <c r="D3667" s="7" t="n">
        <v>60</v>
      </c>
      <c r="E3667" s="7" t="n">
        <v>640</v>
      </c>
      <c r="F3667" s="7" t="n">
        <v>2</v>
      </c>
    </row>
    <row r="3668" spans="1:13">
      <c r="A3668" t="s">
        <v>4</v>
      </c>
      <c r="B3668" s="4" t="s">
        <v>5</v>
      </c>
      <c r="C3668" s="4" t="s">
        <v>13</v>
      </c>
      <c r="D3668" s="4" t="s">
        <v>10</v>
      </c>
      <c r="E3668" s="4" t="s">
        <v>6</v>
      </c>
    </row>
    <row r="3669" spans="1:13">
      <c r="A3669" t="n">
        <v>26380</v>
      </c>
      <c r="B3669" s="39" t="n">
        <v>51</v>
      </c>
      <c r="C3669" s="7" t="n">
        <v>4</v>
      </c>
      <c r="D3669" s="7" t="n">
        <v>0</v>
      </c>
      <c r="E3669" s="7" t="s">
        <v>219</v>
      </c>
    </row>
    <row r="3670" spans="1:13">
      <c r="A3670" t="s">
        <v>4</v>
      </c>
      <c r="B3670" s="4" t="s">
        <v>5</v>
      </c>
      <c r="C3670" s="4" t="s">
        <v>10</v>
      </c>
    </row>
    <row r="3671" spans="1:13">
      <c r="A3671" t="n">
        <v>26393</v>
      </c>
      <c r="B3671" s="25" t="n">
        <v>16</v>
      </c>
      <c r="C3671" s="7" t="n">
        <v>0</v>
      </c>
    </row>
    <row r="3672" spans="1:13">
      <c r="A3672" t="s">
        <v>4</v>
      </c>
      <c r="B3672" s="4" t="s">
        <v>5</v>
      </c>
      <c r="C3672" s="4" t="s">
        <v>10</v>
      </c>
      <c r="D3672" s="4" t="s">
        <v>13</v>
      </c>
      <c r="E3672" s="4" t="s">
        <v>9</v>
      </c>
      <c r="F3672" s="4" t="s">
        <v>52</v>
      </c>
      <c r="G3672" s="4" t="s">
        <v>13</v>
      </c>
      <c r="H3672" s="4" t="s">
        <v>13</v>
      </c>
      <c r="I3672" s="4" t="s">
        <v>13</v>
      </c>
      <c r="J3672" s="4" t="s">
        <v>9</v>
      </c>
      <c r="K3672" s="4" t="s">
        <v>52</v>
      </c>
      <c r="L3672" s="4" t="s">
        <v>13</v>
      </c>
      <c r="M3672" s="4" t="s">
        <v>13</v>
      </c>
      <c r="N3672" s="4" t="s">
        <v>13</v>
      </c>
      <c r="O3672" s="4" t="s">
        <v>9</v>
      </c>
      <c r="P3672" s="4" t="s">
        <v>52</v>
      </c>
      <c r="Q3672" s="4" t="s">
        <v>13</v>
      </c>
      <c r="R3672" s="4" t="s">
        <v>13</v>
      </c>
      <c r="S3672" s="4" t="s">
        <v>13</v>
      </c>
      <c r="T3672" s="4" t="s">
        <v>9</v>
      </c>
      <c r="U3672" s="4" t="s">
        <v>52</v>
      </c>
      <c r="V3672" s="4" t="s">
        <v>13</v>
      </c>
      <c r="W3672" s="4" t="s">
        <v>13</v>
      </c>
    </row>
    <row r="3673" spans="1:13">
      <c r="A3673" t="n">
        <v>26396</v>
      </c>
      <c r="B3673" s="40" t="n">
        <v>26</v>
      </c>
      <c r="C3673" s="7" t="n">
        <v>0</v>
      </c>
      <c r="D3673" s="7" t="n">
        <v>17</v>
      </c>
      <c r="E3673" s="7" t="n">
        <v>52609</v>
      </c>
      <c r="F3673" s="7" t="s">
        <v>264</v>
      </c>
      <c r="G3673" s="7" t="n">
        <v>2</v>
      </c>
      <c r="H3673" s="7" t="n">
        <v>3</v>
      </c>
      <c r="I3673" s="7" t="n">
        <v>17</v>
      </c>
      <c r="J3673" s="7" t="n">
        <v>52610</v>
      </c>
      <c r="K3673" s="7" t="s">
        <v>265</v>
      </c>
      <c r="L3673" s="7" t="n">
        <v>2</v>
      </c>
      <c r="M3673" s="7" t="n">
        <v>3</v>
      </c>
      <c r="N3673" s="7" t="n">
        <v>17</v>
      </c>
      <c r="O3673" s="7" t="n">
        <v>52611</v>
      </c>
      <c r="P3673" s="7" t="s">
        <v>266</v>
      </c>
      <c r="Q3673" s="7" t="n">
        <v>2</v>
      </c>
      <c r="R3673" s="7" t="n">
        <v>3</v>
      </c>
      <c r="S3673" s="7" t="n">
        <v>17</v>
      </c>
      <c r="T3673" s="7" t="n">
        <v>52612</v>
      </c>
      <c r="U3673" s="7" t="s">
        <v>267</v>
      </c>
      <c r="V3673" s="7" t="n">
        <v>2</v>
      </c>
      <c r="W3673" s="7" t="n">
        <v>0</v>
      </c>
    </row>
    <row r="3674" spans="1:13">
      <c r="A3674" t="s">
        <v>4</v>
      </c>
      <c r="B3674" s="4" t="s">
        <v>5</v>
      </c>
    </row>
    <row r="3675" spans="1:13">
      <c r="A3675" t="n">
        <v>26727</v>
      </c>
      <c r="B3675" s="33" t="n">
        <v>28</v>
      </c>
    </row>
    <row r="3676" spans="1:13">
      <c r="A3676" t="s">
        <v>4</v>
      </c>
      <c r="B3676" s="4" t="s">
        <v>5</v>
      </c>
      <c r="C3676" s="4" t="s">
        <v>10</v>
      </c>
      <c r="D3676" s="4" t="s">
        <v>13</v>
      </c>
    </row>
    <row r="3677" spans="1:13">
      <c r="A3677" t="n">
        <v>26728</v>
      </c>
      <c r="B3677" s="41" t="n">
        <v>89</v>
      </c>
      <c r="C3677" s="7" t="n">
        <v>65533</v>
      </c>
      <c r="D3677" s="7" t="n">
        <v>1</v>
      </c>
    </row>
    <row r="3678" spans="1:13">
      <c r="A3678" t="s">
        <v>4</v>
      </c>
      <c r="B3678" s="4" t="s">
        <v>5</v>
      </c>
      <c r="C3678" s="4" t="s">
        <v>13</v>
      </c>
      <c r="D3678" s="4" t="s">
        <v>10</v>
      </c>
      <c r="E3678" s="4" t="s">
        <v>10</v>
      </c>
      <c r="F3678" s="4" t="s">
        <v>13</v>
      </c>
    </row>
    <row r="3679" spans="1:13">
      <c r="A3679" t="n">
        <v>26732</v>
      </c>
      <c r="B3679" s="31" t="n">
        <v>25</v>
      </c>
      <c r="C3679" s="7" t="n">
        <v>1</v>
      </c>
      <c r="D3679" s="7" t="n">
        <v>65535</v>
      </c>
      <c r="E3679" s="7" t="n">
        <v>65535</v>
      </c>
      <c r="F3679" s="7" t="n">
        <v>0</v>
      </c>
    </row>
    <row r="3680" spans="1:13">
      <c r="A3680" t="s">
        <v>4</v>
      </c>
      <c r="B3680" s="4" t="s">
        <v>5</v>
      </c>
      <c r="C3680" s="4" t="s">
        <v>13</v>
      </c>
      <c r="D3680" s="4" t="s">
        <v>10</v>
      </c>
      <c r="E3680" s="4" t="s">
        <v>6</v>
      </c>
      <c r="F3680" s="4" t="s">
        <v>6</v>
      </c>
      <c r="G3680" s="4" t="s">
        <v>6</v>
      </c>
      <c r="H3680" s="4" t="s">
        <v>6</v>
      </c>
    </row>
    <row r="3681" spans="1:23">
      <c r="A3681" t="n">
        <v>26739</v>
      </c>
      <c r="B3681" s="39" t="n">
        <v>51</v>
      </c>
      <c r="C3681" s="7" t="n">
        <v>3</v>
      </c>
      <c r="D3681" s="7" t="n">
        <v>5</v>
      </c>
      <c r="E3681" s="7" t="s">
        <v>216</v>
      </c>
      <c r="F3681" s="7" t="s">
        <v>124</v>
      </c>
      <c r="G3681" s="7" t="s">
        <v>123</v>
      </c>
      <c r="H3681" s="7" t="s">
        <v>124</v>
      </c>
    </row>
    <row r="3682" spans="1:23">
      <c r="A3682" t="s">
        <v>4</v>
      </c>
      <c r="B3682" s="4" t="s">
        <v>5</v>
      </c>
      <c r="C3682" s="4" t="s">
        <v>10</v>
      </c>
      <c r="D3682" s="4" t="s">
        <v>13</v>
      </c>
      <c r="E3682" s="4" t="s">
        <v>13</v>
      </c>
      <c r="F3682" s="4" t="s">
        <v>6</v>
      </c>
    </row>
    <row r="3683" spans="1:23">
      <c r="A3683" t="n">
        <v>26752</v>
      </c>
      <c r="B3683" s="22" t="n">
        <v>20</v>
      </c>
      <c r="C3683" s="7" t="n">
        <v>5</v>
      </c>
      <c r="D3683" s="7" t="n">
        <v>2</v>
      </c>
      <c r="E3683" s="7" t="n">
        <v>10</v>
      </c>
      <c r="F3683" s="7" t="s">
        <v>217</v>
      </c>
    </row>
    <row r="3684" spans="1:23">
      <c r="A3684" t="s">
        <v>4</v>
      </c>
      <c r="B3684" s="4" t="s">
        <v>5</v>
      </c>
      <c r="C3684" s="4" t="s">
        <v>10</v>
      </c>
    </row>
    <row r="3685" spans="1:23">
      <c r="A3685" t="n">
        <v>26773</v>
      </c>
      <c r="B3685" s="25" t="n">
        <v>16</v>
      </c>
      <c r="C3685" s="7" t="n">
        <v>500</v>
      </c>
    </row>
    <row r="3686" spans="1:23">
      <c r="A3686" t="s">
        <v>4</v>
      </c>
      <c r="B3686" s="4" t="s">
        <v>5</v>
      </c>
      <c r="C3686" s="4" t="s">
        <v>13</v>
      </c>
      <c r="D3686" s="4" t="s">
        <v>10</v>
      </c>
      <c r="E3686" s="4" t="s">
        <v>6</v>
      </c>
    </row>
    <row r="3687" spans="1:23">
      <c r="A3687" t="n">
        <v>26776</v>
      </c>
      <c r="B3687" s="39" t="n">
        <v>51</v>
      </c>
      <c r="C3687" s="7" t="n">
        <v>4</v>
      </c>
      <c r="D3687" s="7" t="n">
        <v>5</v>
      </c>
      <c r="E3687" s="7" t="s">
        <v>268</v>
      </c>
    </row>
    <row r="3688" spans="1:23">
      <c r="A3688" t="s">
        <v>4</v>
      </c>
      <c r="B3688" s="4" t="s">
        <v>5</v>
      </c>
      <c r="C3688" s="4" t="s">
        <v>10</v>
      </c>
    </row>
    <row r="3689" spans="1:23">
      <c r="A3689" t="n">
        <v>26801</v>
      </c>
      <c r="B3689" s="25" t="n">
        <v>16</v>
      </c>
      <c r="C3689" s="7" t="n">
        <v>0</v>
      </c>
    </row>
    <row r="3690" spans="1:23">
      <c r="A3690" t="s">
        <v>4</v>
      </c>
      <c r="B3690" s="4" t="s">
        <v>5</v>
      </c>
      <c r="C3690" s="4" t="s">
        <v>10</v>
      </c>
      <c r="D3690" s="4" t="s">
        <v>13</v>
      </c>
      <c r="E3690" s="4" t="s">
        <v>9</v>
      </c>
      <c r="F3690" s="4" t="s">
        <v>52</v>
      </c>
      <c r="G3690" s="4" t="s">
        <v>13</v>
      </c>
      <c r="H3690" s="4" t="s">
        <v>13</v>
      </c>
    </row>
    <row r="3691" spans="1:23">
      <c r="A3691" t="n">
        <v>26804</v>
      </c>
      <c r="B3691" s="40" t="n">
        <v>26</v>
      </c>
      <c r="C3691" s="7" t="n">
        <v>5</v>
      </c>
      <c r="D3691" s="7" t="n">
        <v>17</v>
      </c>
      <c r="E3691" s="7" t="n">
        <v>3312</v>
      </c>
      <c r="F3691" s="7" t="s">
        <v>269</v>
      </c>
      <c r="G3691" s="7" t="n">
        <v>2</v>
      </c>
      <c r="H3691" s="7" t="n">
        <v>0</v>
      </c>
    </row>
    <row r="3692" spans="1:23">
      <c r="A3692" t="s">
        <v>4</v>
      </c>
      <c r="B3692" s="4" t="s">
        <v>5</v>
      </c>
    </row>
    <row r="3693" spans="1:23">
      <c r="A3693" t="n">
        <v>26844</v>
      </c>
      <c r="B3693" s="33" t="n">
        <v>28</v>
      </c>
    </row>
    <row r="3694" spans="1:23">
      <c r="A3694" t="s">
        <v>4</v>
      </c>
      <c r="B3694" s="4" t="s">
        <v>5</v>
      </c>
      <c r="C3694" s="4" t="s">
        <v>10</v>
      </c>
      <c r="D3694" s="4" t="s">
        <v>13</v>
      </c>
    </row>
    <row r="3695" spans="1:23">
      <c r="A3695" t="n">
        <v>26845</v>
      </c>
      <c r="B3695" s="41" t="n">
        <v>89</v>
      </c>
      <c r="C3695" s="7" t="n">
        <v>65533</v>
      </c>
      <c r="D3695" s="7" t="n">
        <v>1</v>
      </c>
    </row>
    <row r="3696" spans="1:23">
      <c r="A3696" t="s">
        <v>4</v>
      </c>
      <c r="B3696" s="4" t="s">
        <v>5</v>
      </c>
      <c r="C3696" s="4" t="s">
        <v>13</v>
      </c>
      <c r="D3696" s="4" t="s">
        <v>10</v>
      </c>
      <c r="E3696" s="4" t="s">
        <v>13</v>
      </c>
      <c r="F3696" s="4" t="s">
        <v>24</v>
      </c>
    </row>
    <row r="3697" spans="1:8">
      <c r="A3697" t="n">
        <v>26849</v>
      </c>
      <c r="B3697" s="11" t="n">
        <v>5</v>
      </c>
      <c r="C3697" s="7" t="n">
        <v>30</v>
      </c>
      <c r="D3697" s="7" t="n">
        <v>6661</v>
      </c>
      <c r="E3697" s="7" t="n">
        <v>1</v>
      </c>
      <c r="F3697" s="12" t="n">
        <f t="normal" ca="1">A3771</f>
        <v>0</v>
      </c>
    </row>
    <row r="3698" spans="1:8">
      <c r="A3698" t="s">
        <v>4</v>
      </c>
      <c r="B3698" s="4" t="s">
        <v>5</v>
      </c>
      <c r="C3698" s="4" t="s">
        <v>13</v>
      </c>
      <c r="D3698" s="4" t="s">
        <v>13</v>
      </c>
      <c r="E3698" s="4" t="s">
        <v>13</v>
      </c>
      <c r="F3698" s="4" t="s">
        <v>13</v>
      </c>
    </row>
    <row r="3699" spans="1:8">
      <c r="A3699" t="n">
        <v>26858</v>
      </c>
      <c r="B3699" s="38" t="n">
        <v>14</v>
      </c>
      <c r="C3699" s="7" t="n">
        <v>0</v>
      </c>
      <c r="D3699" s="7" t="n">
        <v>1</v>
      </c>
      <c r="E3699" s="7" t="n">
        <v>0</v>
      </c>
      <c r="F3699" s="7" t="n">
        <v>0</v>
      </c>
    </row>
    <row r="3700" spans="1:8">
      <c r="A3700" t="s">
        <v>4</v>
      </c>
      <c r="B3700" s="4" t="s">
        <v>5</v>
      </c>
      <c r="C3700" s="4" t="s">
        <v>13</v>
      </c>
      <c r="D3700" s="4" t="s">
        <v>10</v>
      </c>
      <c r="E3700" s="4" t="s">
        <v>6</v>
      </c>
    </row>
    <row r="3701" spans="1:8">
      <c r="A3701" t="n">
        <v>26863</v>
      </c>
      <c r="B3701" s="39" t="n">
        <v>51</v>
      </c>
      <c r="C3701" s="7" t="n">
        <v>4</v>
      </c>
      <c r="D3701" s="7" t="n">
        <v>5</v>
      </c>
      <c r="E3701" s="7" t="s">
        <v>270</v>
      </c>
    </row>
    <row r="3702" spans="1:8">
      <c r="A3702" t="s">
        <v>4</v>
      </c>
      <c r="B3702" s="4" t="s">
        <v>5</v>
      </c>
      <c r="C3702" s="4" t="s">
        <v>10</v>
      </c>
    </row>
    <row r="3703" spans="1:8">
      <c r="A3703" t="n">
        <v>26877</v>
      </c>
      <c r="B3703" s="25" t="n">
        <v>16</v>
      </c>
      <c r="C3703" s="7" t="n">
        <v>0</v>
      </c>
    </row>
    <row r="3704" spans="1:8">
      <c r="A3704" t="s">
        <v>4</v>
      </c>
      <c r="B3704" s="4" t="s">
        <v>5</v>
      </c>
      <c r="C3704" s="4" t="s">
        <v>10</v>
      </c>
      <c r="D3704" s="4" t="s">
        <v>13</v>
      </c>
      <c r="E3704" s="4" t="s">
        <v>9</v>
      </c>
      <c r="F3704" s="4" t="s">
        <v>52</v>
      </c>
      <c r="G3704" s="4" t="s">
        <v>13</v>
      </c>
      <c r="H3704" s="4" t="s">
        <v>13</v>
      </c>
    </row>
    <row r="3705" spans="1:8">
      <c r="A3705" t="n">
        <v>26880</v>
      </c>
      <c r="B3705" s="40" t="n">
        <v>26</v>
      </c>
      <c r="C3705" s="7" t="n">
        <v>5</v>
      </c>
      <c r="D3705" s="7" t="n">
        <v>17</v>
      </c>
      <c r="E3705" s="7" t="n">
        <v>3313</v>
      </c>
      <c r="F3705" s="7" t="s">
        <v>271</v>
      </c>
      <c r="G3705" s="7" t="n">
        <v>2</v>
      </c>
      <c r="H3705" s="7" t="n">
        <v>0</v>
      </c>
    </row>
    <row r="3706" spans="1:8">
      <c r="A3706" t="s">
        <v>4</v>
      </c>
      <c r="B3706" s="4" t="s">
        <v>5</v>
      </c>
    </row>
    <row r="3707" spans="1:8">
      <c r="A3707" t="n">
        <v>26967</v>
      </c>
      <c r="B3707" s="33" t="n">
        <v>28</v>
      </c>
    </row>
    <row r="3708" spans="1:8">
      <c r="A3708" t="s">
        <v>4</v>
      </c>
      <c r="B3708" s="4" t="s">
        <v>5</v>
      </c>
      <c r="C3708" s="4" t="s">
        <v>13</v>
      </c>
      <c r="D3708" s="4" t="s">
        <v>10</v>
      </c>
      <c r="E3708" s="4" t="s">
        <v>10</v>
      </c>
      <c r="F3708" s="4" t="s">
        <v>13</v>
      </c>
    </row>
    <row r="3709" spans="1:8">
      <c r="A3709" t="n">
        <v>26968</v>
      </c>
      <c r="B3709" s="31" t="n">
        <v>25</v>
      </c>
      <c r="C3709" s="7" t="n">
        <v>1</v>
      </c>
      <c r="D3709" s="7" t="n">
        <v>60</v>
      </c>
      <c r="E3709" s="7" t="n">
        <v>640</v>
      </c>
      <c r="F3709" s="7" t="n">
        <v>2</v>
      </c>
    </row>
    <row r="3710" spans="1:8">
      <c r="A3710" t="s">
        <v>4</v>
      </c>
      <c r="B3710" s="4" t="s">
        <v>5</v>
      </c>
      <c r="C3710" s="4" t="s">
        <v>13</v>
      </c>
      <c r="D3710" s="4" t="s">
        <v>10</v>
      </c>
      <c r="E3710" s="4" t="s">
        <v>6</v>
      </c>
    </row>
    <row r="3711" spans="1:8">
      <c r="A3711" t="n">
        <v>26975</v>
      </c>
      <c r="B3711" s="39" t="n">
        <v>51</v>
      </c>
      <c r="C3711" s="7" t="n">
        <v>4</v>
      </c>
      <c r="D3711" s="7" t="n">
        <v>0</v>
      </c>
      <c r="E3711" s="7" t="s">
        <v>119</v>
      </c>
    </row>
    <row r="3712" spans="1:8">
      <c r="A3712" t="s">
        <v>4</v>
      </c>
      <c r="B3712" s="4" t="s">
        <v>5</v>
      </c>
      <c r="C3712" s="4" t="s">
        <v>10</v>
      </c>
    </row>
    <row r="3713" spans="1:8">
      <c r="A3713" t="n">
        <v>26989</v>
      </c>
      <c r="B3713" s="25" t="n">
        <v>16</v>
      </c>
      <c r="C3713" s="7" t="n">
        <v>0</v>
      </c>
    </row>
    <row r="3714" spans="1:8">
      <c r="A3714" t="s">
        <v>4</v>
      </c>
      <c r="B3714" s="4" t="s">
        <v>5</v>
      </c>
      <c r="C3714" s="4" t="s">
        <v>10</v>
      </c>
      <c r="D3714" s="4" t="s">
        <v>13</v>
      </c>
      <c r="E3714" s="4" t="s">
        <v>9</v>
      </c>
      <c r="F3714" s="4" t="s">
        <v>52</v>
      </c>
      <c r="G3714" s="4" t="s">
        <v>13</v>
      </c>
      <c r="H3714" s="4" t="s">
        <v>13</v>
      </c>
    </row>
    <row r="3715" spans="1:8">
      <c r="A3715" t="n">
        <v>26992</v>
      </c>
      <c r="B3715" s="40" t="n">
        <v>26</v>
      </c>
      <c r="C3715" s="7" t="n">
        <v>0</v>
      </c>
      <c r="D3715" s="7" t="n">
        <v>17</v>
      </c>
      <c r="E3715" s="7" t="n">
        <v>52613</v>
      </c>
      <c r="F3715" s="7" t="s">
        <v>272</v>
      </c>
      <c r="G3715" s="7" t="n">
        <v>2</v>
      </c>
      <c r="H3715" s="7" t="n">
        <v>0</v>
      </c>
    </row>
    <row r="3716" spans="1:8">
      <c r="A3716" t="s">
        <v>4</v>
      </c>
      <c r="B3716" s="4" t="s">
        <v>5</v>
      </c>
    </row>
    <row r="3717" spans="1:8">
      <c r="A3717" t="n">
        <v>27011</v>
      </c>
      <c r="B3717" s="33" t="n">
        <v>28</v>
      </c>
    </row>
    <row r="3718" spans="1:8">
      <c r="A3718" t="s">
        <v>4</v>
      </c>
      <c r="B3718" s="4" t="s">
        <v>5</v>
      </c>
      <c r="C3718" s="4" t="s">
        <v>10</v>
      </c>
      <c r="D3718" s="4" t="s">
        <v>13</v>
      </c>
    </row>
    <row r="3719" spans="1:8">
      <c r="A3719" t="n">
        <v>27012</v>
      </c>
      <c r="B3719" s="41" t="n">
        <v>89</v>
      </c>
      <c r="C3719" s="7" t="n">
        <v>65533</v>
      </c>
      <c r="D3719" s="7" t="n">
        <v>1</v>
      </c>
    </row>
    <row r="3720" spans="1:8">
      <c r="A3720" t="s">
        <v>4</v>
      </c>
      <c r="B3720" s="4" t="s">
        <v>5</v>
      </c>
      <c r="C3720" s="4" t="s">
        <v>13</v>
      </c>
      <c r="D3720" s="4" t="s">
        <v>10</v>
      </c>
      <c r="E3720" s="4" t="s">
        <v>10</v>
      </c>
      <c r="F3720" s="4" t="s">
        <v>13</v>
      </c>
    </row>
    <row r="3721" spans="1:8">
      <c r="A3721" t="n">
        <v>27016</v>
      </c>
      <c r="B3721" s="31" t="n">
        <v>25</v>
      </c>
      <c r="C3721" s="7" t="n">
        <v>1</v>
      </c>
      <c r="D3721" s="7" t="n">
        <v>65535</v>
      </c>
      <c r="E3721" s="7" t="n">
        <v>65535</v>
      </c>
      <c r="F3721" s="7" t="n">
        <v>0</v>
      </c>
    </row>
    <row r="3722" spans="1:8">
      <c r="A3722" t="s">
        <v>4</v>
      </c>
      <c r="B3722" s="4" t="s">
        <v>5</v>
      </c>
      <c r="C3722" s="4" t="s">
        <v>13</v>
      </c>
      <c r="D3722" s="4" t="s">
        <v>10</v>
      </c>
      <c r="E3722" s="4" t="s">
        <v>23</v>
      </c>
    </row>
    <row r="3723" spans="1:8">
      <c r="A3723" t="n">
        <v>27023</v>
      </c>
      <c r="B3723" s="28" t="n">
        <v>58</v>
      </c>
      <c r="C3723" s="7" t="n">
        <v>101</v>
      </c>
      <c r="D3723" s="7" t="n">
        <v>500</v>
      </c>
      <c r="E3723" s="7" t="n">
        <v>1</v>
      </c>
    </row>
    <row r="3724" spans="1:8">
      <c r="A3724" t="s">
        <v>4</v>
      </c>
      <c r="B3724" s="4" t="s">
        <v>5</v>
      </c>
      <c r="C3724" s="4" t="s">
        <v>13</v>
      </c>
      <c r="D3724" s="4" t="s">
        <v>10</v>
      </c>
    </row>
    <row r="3725" spans="1:8">
      <c r="A3725" t="n">
        <v>27031</v>
      </c>
      <c r="B3725" s="28" t="n">
        <v>58</v>
      </c>
      <c r="C3725" s="7" t="n">
        <v>254</v>
      </c>
      <c r="D3725" s="7" t="n">
        <v>0</v>
      </c>
    </row>
    <row r="3726" spans="1:8">
      <c r="A3726" t="s">
        <v>4</v>
      </c>
      <c r="B3726" s="4" t="s">
        <v>5</v>
      </c>
      <c r="C3726" s="4" t="s">
        <v>13</v>
      </c>
      <c r="D3726" s="4" t="s">
        <v>13</v>
      </c>
      <c r="E3726" s="4" t="s">
        <v>23</v>
      </c>
      <c r="F3726" s="4" t="s">
        <v>23</v>
      </c>
      <c r="G3726" s="4" t="s">
        <v>23</v>
      </c>
      <c r="H3726" s="4" t="s">
        <v>10</v>
      </c>
    </row>
    <row r="3727" spans="1:8">
      <c r="A3727" t="n">
        <v>27035</v>
      </c>
      <c r="B3727" s="55" t="n">
        <v>45</v>
      </c>
      <c r="C3727" s="7" t="n">
        <v>2</v>
      </c>
      <c r="D3727" s="7" t="n">
        <v>3</v>
      </c>
      <c r="E3727" s="7" t="n">
        <v>-0.100000001490116</v>
      </c>
      <c r="F3727" s="7" t="n">
        <v>1.71000003814697</v>
      </c>
      <c r="G3727" s="7" t="n">
        <v>-9.0600004196167</v>
      </c>
      <c r="H3727" s="7" t="n">
        <v>0</v>
      </c>
    </row>
    <row r="3728" spans="1:8">
      <c r="A3728" t="s">
        <v>4</v>
      </c>
      <c r="B3728" s="4" t="s">
        <v>5</v>
      </c>
      <c r="C3728" s="4" t="s">
        <v>13</v>
      </c>
      <c r="D3728" s="4" t="s">
        <v>13</v>
      </c>
      <c r="E3728" s="4" t="s">
        <v>23</v>
      </c>
      <c r="F3728" s="4" t="s">
        <v>23</v>
      </c>
      <c r="G3728" s="4" t="s">
        <v>23</v>
      </c>
      <c r="H3728" s="4" t="s">
        <v>10</v>
      </c>
      <c r="I3728" s="4" t="s">
        <v>13</v>
      </c>
    </row>
    <row r="3729" spans="1:9">
      <c r="A3729" t="n">
        <v>27052</v>
      </c>
      <c r="B3729" s="55" t="n">
        <v>45</v>
      </c>
      <c r="C3729" s="7" t="n">
        <v>4</v>
      </c>
      <c r="D3729" s="7" t="n">
        <v>3</v>
      </c>
      <c r="E3729" s="7" t="n">
        <v>5.48999977111816</v>
      </c>
      <c r="F3729" s="7" t="n">
        <v>38.5999984741211</v>
      </c>
      <c r="G3729" s="7" t="n">
        <v>356</v>
      </c>
      <c r="H3729" s="7" t="n">
        <v>0</v>
      </c>
      <c r="I3729" s="7" t="n">
        <v>0</v>
      </c>
    </row>
    <row r="3730" spans="1:9">
      <c r="A3730" t="s">
        <v>4</v>
      </c>
      <c r="B3730" s="4" t="s">
        <v>5</v>
      </c>
      <c r="C3730" s="4" t="s">
        <v>13</v>
      </c>
      <c r="D3730" s="4" t="s">
        <v>13</v>
      </c>
      <c r="E3730" s="4" t="s">
        <v>23</v>
      </c>
      <c r="F3730" s="4" t="s">
        <v>10</v>
      </c>
    </row>
    <row r="3731" spans="1:9">
      <c r="A3731" t="n">
        <v>27070</v>
      </c>
      <c r="B3731" s="55" t="n">
        <v>45</v>
      </c>
      <c r="C3731" s="7" t="n">
        <v>5</v>
      </c>
      <c r="D3731" s="7" t="n">
        <v>3</v>
      </c>
      <c r="E3731" s="7" t="n">
        <v>1.60000002384186</v>
      </c>
      <c r="F3731" s="7" t="n">
        <v>0</v>
      </c>
    </row>
    <row r="3732" spans="1:9">
      <c r="A3732" t="s">
        <v>4</v>
      </c>
      <c r="B3732" s="4" t="s">
        <v>5</v>
      </c>
      <c r="C3732" s="4" t="s">
        <v>13</v>
      </c>
      <c r="D3732" s="4" t="s">
        <v>13</v>
      </c>
      <c r="E3732" s="4" t="s">
        <v>23</v>
      </c>
      <c r="F3732" s="4" t="s">
        <v>10</v>
      </c>
    </row>
    <row r="3733" spans="1:9">
      <c r="A3733" t="n">
        <v>27079</v>
      </c>
      <c r="B3733" s="55" t="n">
        <v>45</v>
      </c>
      <c r="C3733" s="7" t="n">
        <v>11</v>
      </c>
      <c r="D3733" s="7" t="n">
        <v>3</v>
      </c>
      <c r="E3733" s="7" t="n">
        <v>19</v>
      </c>
      <c r="F3733" s="7" t="n">
        <v>0</v>
      </c>
    </row>
    <row r="3734" spans="1:9">
      <c r="A3734" t="s">
        <v>4</v>
      </c>
      <c r="B3734" s="4" t="s">
        <v>5</v>
      </c>
      <c r="C3734" s="4" t="s">
        <v>13</v>
      </c>
      <c r="D3734" s="4" t="s">
        <v>13</v>
      </c>
      <c r="E3734" s="4" t="s">
        <v>23</v>
      </c>
      <c r="F3734" s="4" t="s">
        <v>23</v>
      </c>
      <c r="G3734" s="4" t="s">
        <v>23</v>
      </c>
      <c r="H3734" s="4" t="s">
        <v>10</v>
      </c>
      <c r="I3734" s="4" t="s">
        <v>13</v>
      </c>
    </row>
    <row r="3735" spans="1:9">
      <c r="A3735" t="n">
        <v>27088</v>
      </c>
      <c r="B3735" s="55" t="n">
        <v>45</v>
      </c>
      <c r="C3735" s="7" t="n">
        <v>4</v>
      </c>
      <c r="D3735" s="7" t="n">
        <v>3</v>
      </c>
      <c r="E3735" s="7" t="n">
        <v>359.040008544922</v>
      </c>
      <c r="F3735" s="7" t="n">
        <v>38.5999984741211</v>
      </c>
      <c r="G3735" s="7" t="n">
        <v>356</v>
      </c>
      <c r="H3735" s="7" t="n">
        <v>20000</v>
      </c>
      <c r="I3735" s="7" t="n">
        <v>1</v>
      </c>
    </row>
    <row r="3736" spans="1:9">
      <c r="A3736" t="s">
        <v>4</v>
      </c>
      <c r="B3736" s="4" t="s">
        <v>5</v>
      </c>
      <c r="C3736" s="4" t="s">
        <v>13</v>
      </c>
      <c r="D3736" s="4" t="s">
        <v>10</v>
      </c>
    </row>
    <row r="3737" spans="1:9">
      <c r="A3737" t="n">
        <v>27106</v>
      </c>
      <c r="B3737" s="28" t="n">
        <v>58</v>
      </c>
      <c r="C3737" s="7" t="n">
        <v>255</v>
      </c>
      <c r="D3737" s="7" t="n">
        <v>0</v>
      </c>
    </row>
    <row r="3738" spans="1:9">
      <c r="A3738" t="s">
        <v>4</v>
      </c>
      <c r="B3738" s="4" t="s">
        <v>5</v>
      </c>
      <c r="C3738" s="4" t="s">
        <v>13</v>
      </c>
      <c r="D3738" s="4" t="s">
        <v>10</v>
      </c>
      <c r="E3738" s="4" t="s">
        <v>6</v>
      </c>
    </row>
    <row r="3739" spans="1:9">
      <c r="A3739" t="n">
        <v>27110</v>
      </c>
      <c r="B3739" s="39" t="n">
        <v>51</v>
      </c>
      <c r="C3739" s="7" t="n">
        <v>4</v>
      </c>
      <c r="D3739" s="7" t="n">
        <v>5</v>
      </c>
      <c r="E3739" s="7" t="s">
        <v>273</v>
      </c>
    </row>
    <row r="3740" spans="1:9">
      <c r="A3740" t="s">
        <v>4</v>
      </c>
      <c r="B3740" s="4" t="s">
        <v>5</v>
      </c>
      <c r="C3740" s="4" t="s">
        <v>10</v>
      </c>
    </row>
    <row r="3741" spans="1:9">
      <c r="A3741" t="n">
        <v>27123</v>
      </c>
      <c r="B3741" s="25" t="n">
        <v>16</v>
      </c>
      <c r="C3741" s="7" t="n">
        <v>0</v>
      </c>
    </row>
    <row r="3742" spans="1:9">
      <c r="A3742" t="s">
        <v>4</v>
      </c>
      <c r="B3742" s="4" t="s">
        <v>5</v>
      </c>
      <c r="C3742" s="4" t="s">
        <v>10</v>
      </c>
      <c r="D3742" s="4" t="s">
        <v>13</v>
      </c>
      <c r="E3742" s="4" t="s">
        <v>9</v>
      </c>
      <c r="F3742" s="4" t="s">
        <v>52</v>
      </c>
      <c r="G3742" s="4" t="s">
        <v>13</v>
      </c>
      <c r="H3742" s="4" t="s">
        <v>13</v>
      </c>
      <c r="I3742" s="4" t="s">
        <v>13</v>
      </c>
      <c r="J3742" s="4" t="s">
        <v>9</v>
      </c>
      <c r="K3742" s="4" t="s">
        <v>52</v>
      </c>
      <c r="L3742" s="4" t="s">
        <v>13</v>
      </c>
      <c r="M3742" s="4" t="s">
        <v>13</v>
      </c>
      <c r="N3742" s="4" t="s">
        <v>13</v>
      </c>
      <c r="O3742" s="4" t="s">
        <v>9</v>
      </c>
      <c r="P3742" s="4" t="s">
        <v>52</v>
      </c>
      <c r="Q3742" s="4" t="s">
        <v>13</v>
      </c>
      <c r="R3742" s="4" t="s">
        <v>13</v>
      </c>
    </row>
    <row r="3743" spans="1:9">
      <c r="A3743" t="n">
        <v>27126</v>
      </c>
      <c r="B3743" s="40" t="n">
        <v>26</v>
      </c>
      <c r="C3743" s="7" t="n">
        <v>5</v>
      </c>
      <c r="D3743" s="7" t="n">
        <v>17</v>
      </c>
      <c r="E3743" s="7" t="n">
        <v>3314</v>
      </c>
      <c r="F3743" s="7" t="s">
        <v>274</v>
      </c>
      <c r="G3743" s="7" t="n">
        <v>2</v>
      </c>
      <c r="H3743" s="7" t="n">
        <v>3</v>
      </c>
      <c r="I3743" s="7" t="n">
        <v>17</v>
      </c>
      <c r="J3743" s="7" t="n">
        <v>3315</v>
      </c>
      <c r="K3743" s="7" t="s">
        <v>275</v>
      </c>
      <c r="L3743" s="7" t="n">
        <v>2</v>
      </c>
      <c r="M3743" s="7" t="n">
        <v>3</v>
      </c>
      <c r="N3743" s="7" t="n">
        <v>17</v>
      </c>
      <c r="O3743" s="7" t="n">
        <v>3316</v>
      </c>
      <c r="P3743" s="7" t="s">
        <v>276</v>
      </c>
      <c r="Q3743" s="7" t="n">
        <v>2</v>
      </c>
      <c r="R3743" s="7" t="n">
        <v>0</v>
      </c>
    </row>
    <row r="3744" spans="1:9">
      <c r="A3744" t="s">
        <v>4</v>
      </c>
      <c r="B3744" s="4" t="s">
        <v>5</v>
      </c>
    </row>
    <row r="3745" spans="1:18">
      <c r="A3745" t="n">
        <v>27343</v>
      </c>
      <c r="B3745" s="33" t="n">
        <v>28</v>
      </c>
    </row>
    <row r="3746" spans="1:18">
      <c r="A3746" t="s">
        <v>4</v>
      </c>
      <c r="B3746" s="4" t="s">
        <v>5</v>
      </c>
      <c r="C3746" s="4" t="s">
        <v>10</v>
      </c>
      <c r="D3746" s="4" t="s">
        <v>13</v>
      </c>
    </row>
    <row r="3747" spans="1:18">
      <c r="A3747" t="n">
        <v>27344</v>
      </c>
      <c r="B3747" s="41" t="n">
        <v>89</v>
      </c>
      <c r="C3747" s="7" t="n">
        <v>65533</v>
      </c>
      <c r="D3747" s="7" t="n">
        <v>1</v>
      </c>
    </row>
    <row r="3748" spans="1:18">
      <c r="A3748" t="s">
        <v>4</v>
      </c>
      <c r="B3748" s="4" t="s">
        <v>5</v>
      </c>
      <c r="C3748" s="4" t="s">
        <v>13</v>
      </c>
      <c r="D3748" s="4" t="s">
        <v>10</v>
      </c>
      <c r="E3748" s="4" t="s">
        <v>6</v>
      </c>
    </row>
    <row r="3749" spans="1:18">
      <c r="A3749" t="n">
        <v>27348</v>
      </c>
      <c r="B3749" s="39" t="n">
        <v>51</v>
      </c>
      <c r="C3749" s="7" t="n">
        <v>4</v>
      </c>
      <c r="D3749" s="7" t="n">
        <v>0</v>
      </c>
      <c r="E3749" s="7" t="s">
        <v>219</v>
      </c>
    </row>
    <row r="3750" spans="1:18">
      <c r="A3750" t="s">
        <v>4</v>
      </c>
      <c r="B3750" s="4" t="s">
        <v>5</v>
      </c>
      <c r="C3750" s="4" t="s">
        <v>10</v>
      </c>
    </row>
    <row r="3751" spans="1:18">
      <c r="A3751" t="n">
        <v>27361</v>
      </c>
      <c r="B3751" s="25" t="n">
        <v>16</v>
      </c>
      <c r="C3751" s="7" t="n">
        <v>0</v>
      </c>
    </row>
    <row r="3752" spans="1:18">
      <c r="A3752" t="s">
        <v>4</v>
      </c>
      <c r="B3752" s="4" t="s">
        <v>5</v>
      </c>
      <c r="C3752" s="4" t="s">
        <v>10</v>
      </c>
      <c r="D3752" s="4" t="s">
        <v>13</v>
      </c>
      <c r="E3752" s="4" t="s">
        <v>9</v>
      </c>
      <c r="F3752" s="4" t="s">
        <v>52</v>
      </c>
      <c r="G3752" s="4" t="s">
        <v>13</v>
      </c>
      <c r="H3752" s="4" t="s">
        <v>13</v>
      </c>
    </row>
    <row r="3753" spans="1:18">
      <c r="A3753" t="n">
        <v>27364</v>
      </c>
      <c r="B3753" s="40" t="n">
        <v>26</v>
      </c>
      <c r="C3753" s="7" t="n">
        <v>0</v>
      </c>
      <c r="D3753" s="7" t="n">
        <v>17</v>
      </c>
      <c r="E3753" s="7" t="n">
        <v>52614</v>
      </c>
      <c r="F3753" s="7" t="s">
        <v>277</v>
      </c>
      <c r="G3753" s="7" t="n">
        <v>2</v>
      </c>
      <c r="H3753" s="7" t="n">
        <v>0</v>
      </c>
    </row>
    <row r="3754" spans="1:18">
      <c r="A3754" t="s">
        <v>4</v>
      </c>
      <c r="B3754" s="4" t="s">
        <v>5</v>
      </c>
    </row>
    <row r="3755" spans="1:18">
      <c r="A3755" t="n">
        <v>27410</v>
      </c>
      <c r="B3755" s="33" t="n">
        <v>28</v>
      </c>
    </row>
    <row r="3756" spans="1:18">
      <c r="A3756" t="s">
        <v>4</v>
      </c>
      <c r="B3756" s="4" t="s">
        <v>5</v>
      </c>
      <c r="C3756" s="4" t="s">
        <v>13</v>
      </c>
      <c r="D3756" s="4" t="s">
        <v>10</v>
      </c>
      <c r="E3756" s="4" t="s">
        <v>6</v>
      </c>
    </row>
    <row r="3757" spans="1:18">
      <c r="A3757" t="n">
        <v>27411</v>
      </c>
      <c r="B3757" s="39" t="n">
        <v>51</v>
      </c>
      <c r="C3757" s="7" t="n">
        <v>4</v>
      </c>
      <c r="D3757" s="7" t="n">
        <v>5</v>
      </c>
      <c r="E3757" s="7" t="s">
        <v>278</v>
      </c>
    </row>
    <row r="3758" spans="1:18">
      <c r="A3758" t="s">
        <v>4</v>
      </c>
      <c r="B3758" s="4" t="s">
        <v>5</v>
      </c>
      <c r="C3758" s="4" t="s">
        <v>10</v>
      </c>
    </row>
    <row r="3759" spans="1:18">
      <c r="A3759" t="n">
        <v>27430</v>
      </c>
      <c r="B3759" s="25" t="n">
        <v>16</v>
      </c>
      <c r="C3759" s="7" t="n">
        <v>0</v>
      </c>
    </row>
    <row r="3760" spans="1:18">
      <c r="A3760" t="s">
        <v>4</v>
      </c>
      <c r="B3760" s="4" t="s">
        <v>5</v>
      </c>
      <c r="C3760" s="4" t="s">
        <v>10</v>
      </c>
      <c r="D3760" s="4" t="s">
        <v>13</v>
      </c>
      <c r="E3760" s="4" t="s">
        <v>9</v>
      </c>
      <c r="F3760" s="4" t="s">
        <v>52</v>
      </c>
      <c r="G3760" s="4" t="s">
        <v>13</v>
      </c>
      <c r="H3760" s="4" t="s">
        <v>13</v>
      </c>
    </row>
    <row r="3761" spans="1:8">
      <c r="A3761" t="n">
        <v>27433</v>
      </c>
      <c r="B3761" s="40" t="n">
        <v>26</v>
      </c>
      <c r="C3761" s="7" t="n">
        <v>5</v>
      </c>
      <c r="D3761" s="7" t="n">
        <v>17</v>
      </c>
      <c r="E3761" s="7" t="n">
        <v>3320</v>
      </c>
      <c r="F3761" s="7" t="s">
        <v>279</v>
      </c>
      <c r="G3761" s="7" t="n">
        <v>2</v>
      </c>
      <c r="H3761" s="7" t="n">
        <v>0</v>
      </c>
    </row>
    <row r="3762" spans="1:8">
      <c r="A3762" t="s">
        <v>4</v>
      </c>
      <c r="B3762" s="4" t="s">
        <v>5</v>
      </c>
    </row>
    <row r="3763" spans="1:8">
      <c r="A3763" t="n">
        <v>27455</v>
      </c>
      <c r="B3763" s="33" t="n">
        <v>28</v>
      </c>
    </row>
    <row r="3764" spans="1:8">
      <c r="A3764" t="s">
        <v>4</v>
      </c>
      <c r="B3764" s="4" t="s">
        <v>5</v>
      </c>
      <c r="C3764" s="4" t="s">
        <v>10</v>
      </c>
      <c r="D3764" s="4" t="s">
        <v>13</v>
      </c>
    </row>
    <row r="3765" spans="1:8">
      <c r="A3765" t="n">
        <v>27456</v>
      </c>
      <c r="B3765" s="41" t="n">
        <v>89</v>
      </c>
      <c r="C3765" s="7" t="n">
        <v>65533</v>
      </c>
      <c r="D3765" s="7" t="n">
        <v>1</v>
      </c>
    </row>
    <row r="3766" spans="1:8">
      <c r="A3766" t="s">
        <v>4</v>
      </c>
      <c r="B3766" s="4" t="s">
        <v>5</v>
      </c>
      <c r="C3766" s="4" t="s">
        <v>9</v>
      </c>
    </row>
    <row r="3767" spans="1:8">
      <c r="A3767" t="n">
        <v>27460</v>
      </c>
      <c r="B3767" s="42" t="n">
        <v>15</v>
      </c>
      <c r="C3767" s="7" t="n">
        <v>256</v>
      </c>
    </row>
    <row r="3768" spans="1:8">
      <c r="A3768" t="s">
        <v>4</v>
      </c>
      <c r="B3768" s="4" t="s">
        <v>5</v>
      </c>
      <c r="C3768" s="4" t="s">
        <v>24</v>
      </c>
    </row>
    <row r="3769" spans="1:8">
      <c r="A3769" t="n">
        <v>27465</v>
      </c>
      <c r="B3769" s="17" t="n">
        <v>3</v>
      </c>
      <c r="C3769" s="12" t="n">
        <f t="normal" ca="1">A3815</f>
        <v>0</v>
      </c>
    </row>
    <row r="3770" spans="1:8">
      <c r="A3770" t="s">
        <v>4</v>
      </c>
      <c r="B3770" s="4" t="s">
        <v>5</v>
      </c>
      <c r="C3770" s="4" t="s">
        <v>13</v>
      </c>
      <c r="D3770" s="4" t="s">
        <v>10</v>
      </c>
      <c r="E3770" s="4" t="s">
        <v>23</v>
      </c>
    </row>
    <row r="3771" spans="1:8">
      <c r="A3771" t="n">
        <v>27470</v>
      </c>
      <c r="B3771" s="28" t="n">
        <v>58</v>
      </c>
      <c r="C3771" s="7" t="n">
        <v>101</v>
      </c>
      <c r="D3771" s="7" t="n">
        <v>500</v>
      </c>
      <c r="E3771" s="7" t="n">
        <v>1</v>
      </c>
    </row>
    <row r="3772" spans="1:8">
      <c r="A3772" t="s">
        <v>4</v>
      </c>
      <c r="B3772" s="4" t="s">
        <v>5</v>
      </c>
      <c r="C3772" s="4" t="s">
        <v>13</v>
      </c>
      <c r="D3772" s="4" t="s">
        <v>10</v>
      </c>
    </row>
    <row r="3773" spans="1:8">
      <c r="A3773" t="n">
        <v>27478</v>
      </c>
      <c r="B3773" s="28" t="n">
        <v>58</v>
      </c>
      <c r="C3773" s="7" t="n">
        <v>254</v>
      </c>
      <c r="D3773" s="7" t="n">
        <v>0</v>
      </c>
    </row>
    <row r="3774" spans="1:8">
      <c r="A3774" t="s">
        <v>4</v>
      </c>
      <c r="B3774" s="4" t="s">
        <v>5</v>
      </c>
      <c r="C3774" s="4" t="s">
        <v>13</v>
      </c>
      <c r="D3774" s="4" t="s">
        <v>13</v>
      </c>
      <c r="E3774" s="4" t="s">
        <v>23</v>
      </c>
      <c r="F3774" s="4" t="s">
        <v>23</v>
      </c>
      <c r="G3774" s="4" t="s">
        <v>23</v>
      </c>
      <c r="H3774" s="4" t="s">
        <v>10</v>
      </c>
    </row>
    <row r="3775" spans="1:8">
      <c r="A3775" t="n">
        <v>27482</v>
      </c>
      <c r="B3775" s="55" t="n">
        <v>45</v>
      </c>
      <c r="C3775" s="7" t="n">
        <v>2</v>
      </c>
      <c r="D3775" s="7" t="n">
        <v>3</v>
      </c>
      <c r="E3775" s="7" t="n">
        <v>-0.230000004172325</v>
      </c>
      <c r="F3775" s="7" t="n">
        <v>1.57000005245209</v>
      </c>
      <c r="G3775" s="7" t="n">
        <v>-10.1700000762939</v>
      </c>
      <c r="H3775" s="7" t="n">
        <v>0</v>
      </c>
    </row>
    <row r="3776" spans="1:8">
      <c r="A3776" t="s">
        <v>4</v>
      </c>
      <c r="B3776" s="4" t="s">
        <v>5</v>
      </c>
      <c r="C3776" s="4" t="s">
        <v>13</v>
      </c>
      <c r="D3776" s="4" t="s">
        <v>13</v>
      </c>
      <c r="E3776" s="4" t="s">
        <v>23</v>
      </c>
      <c r="F3776" s="4" t="s">
        <v>23</v>
      </c>
      <c r="G3776" s="4" t="s">
        <v>23</v>
      </c>
      <c r="H3776" s="4" t="s">
        <v>10</v>
      </c>
      <c r="I3776" s="4" t="s">
        <v>13</v>
      </c>
    </row>
    <row r="3777" spans="1:9">
      <c r="A3777" t="n">
        <v>27499</v>
      </c>
      <c r="B3777" s="55" t="n">
        <v>45</v>
      </c>
      <c r="C3777" s="7" t="n">
        <v>4</v>
      </c>
      <c r="D3777" s="7" t="n">
        <v>3</v>
      </c>
      <c r="E3777" s="7" t="n">
        <v>359.540008544922</v>
      </c>
      <c r="F3777" s="7" t="n">
        <v>173</v>
      </c>
      <c r="G3777" s="7" t="n">
        <v>356</v>
      </c>
      <c r="H3777" s="7" t="n">
        <v>0</v>
      </c>
      <c r="I3777" s="7" t="n">
        <v>0</v>
      </c>
    </row>
    <row r="3778" spans="1:9">
      <c r="A3778" t="s">
        <v>4</v>
      </c>
      <c r="B3778" s="4" t="s">
        <v>5</v>
      </c>
      <c r="C3778" s="4" t="s">
        <v>13</v>
      </c>
      <c r="D3778" s="4" t="s">
        <v>13</v>
      </c>
      <c r="E3778" s="4" t="s">
        <v>23</v>
      </c>
      <c r="F3778" s="4" t="s">
        <v>10</v>
      </c>
    </row>
    <row r="3779" spans="1:9">
      <c r="A3779" t="n">
        <v>27517</v>
      </c>
      <c r="B3779" s="55" t="n">
        <v>45</v>
      </c>
      <c r="C3779" s="7" t="n">
        <v>5</v>
      </c>
      <c r="D3779" s="7" t="n">
        <v>3</v>
      </c>
      <c r="E3779" s="7" t="n">
        <v>0.800000011920929</v>
      </c>
      <c r="F3779" s="7" t="n">
        <v>0</v>
      </c>
    </row>
    <row r="3780" spans="1:9">
      <c r="A3780" t="s">
        <v>4</v>
      </c>
      <c r="B3780" s="4" t="s">
        <v>5</v>
      </c>
      <c r="C3780" s="4" t="s">
        <v>13</v>
      </c>
      <c r="D3780" s="4" t="s">
        <v>13</v>
      </c>
      <c r="E3780" s="4" t="s">
        <v>23</v>
      </c>
      <c r="F3780" s="4" t="s">
        <v>10</v>
      </c>
    </row>
    <row r="3781" spans="1:9">
      <c r="A3781" t="n">
        <v>27526</v>
      </c>
      <c r="B3781" s="55" t="n">
        <v>45</v>
      </c>
      <c r="C3781" s="7" t="n">
        <v>11</v>
      </c>
      <c r="D3781" s="7" t="n">
        <v>3</v>
      </c>
      <c r="E3781" s="7" t="n">
        <v>39.0999984741211</v>
      </c>
      <c r="F3781" s="7" t="n">
        <v>0</v>
      </c>
    </row>
    <row r="3782" spans="1:9">
      <c r="A3782" t="s">
        <v>4</v>
      </c>
      <c r="B3782" s="4" t="s">
        <v>5</v>
      </c>
      <c r="C3782" s="4" t="s">
        <v>13</v>
      </c>
      <c r="D3782" s="4" t="s">
        <v>13</v>
      </c>
      <c r="E3782" s="4" t="s">
        <v>23</v>
      </c>
      <c r="F3782" s="4" t="s">
        <v>23</v>
      </c>
      <c r="G3782" s="4" t="s">
        <v>23</v>
      </c>
      <c r="H3782" s="4" t="s">
        <v>10</v>
      </c>
      <c r="I3782" s="4" t="s">
        <v>13</v>
      </c>
    </row>
    <row r="3783" spans="1:9">
      <c r="A3783" t="n">
        <v>27535</v>
      </c>
      <c r="B3783" s="55" t="n">
        <v>45</v>
      </c>
      <c r="C3783" s="7" t="n">
        <v>4</v>
      </c>
      <c r="D3783" s="7" t="n">
        <v>3</v>
      </c>
      <c r="E3783" s="7" t="n">
        <v>4.78999996185303</v>
      </c>
      <c r="F3783" s="7" t="n">
        <v>174.059997558594</v>
      </c>
      <c r="G3783" s="7" t="n">
        <v>356</v>
      </c>
      <c r="H3783" s="7" t="n">
        <v>20000</v>
      </c>
      <c r="I3783" s="7" t="n">
        <v>1</v>
      </c>
    </row>
    <row r="3784" spans="1:9">
      <c r="A3784" t="s">
        <v>4</v>
      </c>
      <c r="B3784" s="4" t="s">
        <v>5</v>
      </c>
      <c r="C3784" s="4" t="s">
        <v>13</v>
      </c>
      <c r="D3784" s="4" t="s">
        <v>10</v>
      </c>
    </row>
    <row r="3785" spans="1:9">
      <c r="A3785" t="n">
        <v>27553</v>
      </c>
      <c r="B3785" s="28" t="n">
        <v>58</v>
      </c>
      <c r="C3785" s="7" t="n">
        <v>255</v>
      </c>
      <c r="D3785" s="7" t="n">
        <v>0</v>
      </c>
    </row>
    <row r="3786" spans="1:9">
      <c r="A3786" t="s">
        <v>4</v>
      </c>
      <c r="B3786" s="4" t="s">
        <v>5</v>
      </c>
      <c r="C3786" s="4" t="s">
        <v>13</v>
      </c>
      <c r="D3786" s="4" t="s">
        <v>10</v>
      </c>
      <c r="E3786" s="4" t="s">
        <v>6</v>
      </c>
    </row>
    <row r="3787" spans="1:9">
      <c r="A3787" t="n">
        <v>27557</v>
      </c>
      <c r="B3787" s="39" t="n">
        <v>51</v>
      </c>
      <c r="C3787" s="7" t="n">
        <v>4</v>
      </c>
      <c r="D3787" s="7" t="n">
        <v>5</v>
      </c>
      <c r="E3787" s="7" t="s">
        <v>280</v>
      </c>
    </row>
    <row r="3788" spans="1:9">
      <c r="A3788" t="s">
        <v>4</v>
      </c>
      <c r="B3788" s="4" t="s">
        <v>5</v>
      </c>
      <c r="C3788" s="4" t="s">
        <v>10</v>
      </c>
    </row>
    <row r="3789" spans="1:9">
      <c r="A3789" t="n">
        <v>27570</v>
      </c>
      <c r="B3789" s="25" t="n">
        <v>16</v>
      </c>
      <c r="C3789" s="7" t="n">
        <v>0</v>
      </c>
    </row>
    <row r="3790" spans="1:9">
      <c r="A3790" t="s">
        <v>4</v>
      </c>
      <c r="B3790" s="4" t="s">
        <v>5</v>
      </c>
      <c r="C3790" s="4" t="s">
        <v>10</v>
      </c>
      <c r="D3790" s="4" t="s">
        <v>13</v>
      </c>
      <c r="E3790" s="4" t="s">
        <v>9</v>
      </c>
      <c r="F3790" s="4" t="s">
        <v>52</v>
      </c>
      <c r="G3790" s="4" t="s">
        <v>13</v>
      </c>
      <c r="H3790" s="4" t="s">
        <v>13</v>
      </c>
      <c r="I3790" s="4" t="s">
        <v>13</v>
      </c>
      <c r="J3790" s="4" t="s">
        <v>9</v>
      </c>
      <c r="K3790" s="4" t="s">
        <v>52</v>
      </c>
      <c r="L3790" s="4" t="s">
        <v>13</v>
      </c>
      <c r="M3790" s="4" t="s">
        <v>13</v>
      </c>
      <c r="N3790" s="4" t="s">
        <v>13</v>
      </c>
      <c r="O3790" s="4" t="s">
        <v>9</v>
      </c>
      <c r="P3790" s="4" t="s">
        <v>52</v>
      </c>
      <c r="Q3790" s="4" t="s">
        <v>13</v>
      </c>
      <c r="R3790" s="4" t="s">
        <v>13</v>
      </c>
    </row>
    <row r="3791" spans="1:9">
      <c r="A3791" t="n">
        <v>27573</v>
      </c>
      <c r="B3791" s="40" t="n">
        <v>26</v>
      </c>
      <c r="C3791" s="7" t="n">
        <v>5</v>
      </c>
      <c r="D3791" s="7" t="n">
        <v>17</v>
      </c>
      <c r="E3791" s="7" t="n">
        <v>3317</v>
      </c>
      <c r="F3791" s="7" t="s">
        <v>281</v>
      </c>
      <c r="G3791" s="7" t="n">
        <v>2</v>
      </c>
      <c r="H3791" s="7" t="n">
        <v>3</v>
      </c>
      <c r="I3791" s="7" t="n">
        <v>17</v>
      </c>
      <c r="J3791" s="7" t="n">
        <v>3318</v>
      </c>
      <c r="K3791" s="7" t="s">
        <v>282</v>
      </c>
      <c r="L3791" s="7" t="n">
        <v>2</v>
      </c>
      <c r="M3791" s="7" t="n">
        <v>3</v>
      </c>
      <c r="N3791" s="7" t="n">
        <v>17</v>
      </c>
      <c r="O3791" s="7" t="n">
        <v>3319</v>
      </c>
      <c r="P3791" s="7" t="s">
        <v>283</v>
      </c>
      <c r="Q3791" s="7" t="n">
        <v>2</v>
      </c>
      <c r="R3791" s="7" t="n">
        <v>0</v>
      </c>
    </row>
    <row r="3792" spans="1:9">
      <c r="A3792" t="s">
        <v>4</v>
      </c>
      <c r="B3792" s="4" t="s">
        <v>5</v>
      </c>
    </row>
    <row r="3793" spans="1:18">
      <c r="A3793" t="n">
        <v>27808</v>
      </c>
      <c r="B3793" s="33" t="n">
        <v>28</v>
      </c>
    </row>
    <row r="3794" spans="1:18">
      <c r="A3794" t="s">
        <v>4</v>
      </c>
      <c r="B3794" s="4" t="s">
        <v>5</v>
      </c>
      <c r="C3794" s="4" t="s">
        <v>10</v>
      </c>
      <c r="D3794" s="4" t="s">
        <v>13</v>
      </c>
    </row>
    <row r="3795" spans="1:18">
      <c r="A3795" t="n">
        <v>27809</v>
      </c>
      <c r="B3795" s="41" t="n">
        <v>89</v>
      </c>
      <c r="C3795" s="7" t="n">
        <v>65533</v>
      </c>
      <c r="D3795" s="7" t="n">
        <v>1</v>
      </c>
    </row>
    <row r="3796" spans="1:18">
      <c r="A3796" t="s">
        <v>4</v>
      </c>
      <c r="B3796" s="4" t="s">
        <v>5</v>
      </c>
      <c r="C3796" s="4" t="s">
        <v>13</v>
      </c>
      <c r="D3796" s="4" t="s">
        <v>10</v>
      </c>
      <c r="E3796" s="4" t="s">
        <v>6</v>
      </c>
    </row>
    <row r="3797" spans="1:18">
      <c r="A3797" t="n">
        <v>27813</v>
      </c>
      <c r="B3797" s="39" t="n">
        <v>51</v>
      </c>
      <c r="C3797" s="7" t="n">
        <v>4</v>
      </c>
      <c r="D3797" s="7" t="n">
        <v>0</v>
      </c>
      <c r="E3797" s="7" t="s">
        <v>219</v>
      </c>
    </row>
    <row r="3798" spans="1:18">
      <c r="A3798" t="s">
        <v>4</v>
      </c>
      <c r="B3798" s="4" t="s">
        <v>5</v>
      </c>
      <c r="C3798" s="4" t="s">
        <v>10</v>
      </c>
    </row>
    <row r="3799" spans="1:18">
      <c r="A3799" t="n">
        <v>27826</v>
      </c>
      <c r="B3799" s="25" t="n">
        <v>16</v>
      </c>
      <c r="C3799" s="7" t="n">
        <v>0</v>
      </c>
    </row>
    <row r="3800" spans="1:18">
      <c r="A3800" t="s">
        <v>4</v>
      </c>
      <c r="B3800" s="4" t="s">
        <v>5</v>
      </c>
      <c r="C3800" s="4" t="s">
        <v>10</v>
      </c>
      <c r="D3800" s="4" t="s">
        <v>13</v>
      </c>
      <c r="E3800" s="4" t="s">
        <v>9</v>
      </c>
      <c r="F3800" s="4" t="s">
        <v>52</v>
      </c>
      <c r="G3800" s="4" t="s">
        <v>13</v>
      </c>
      <c r="H3800" s="4" t="s">
        <v>13</v>
      </c>
    </row>
    <row r="3801" spans="1:18">
      <c r="A3801" t="n">
        <v>27829</v>
      </c>
      <c r="B3801" s="40" t="n">
        <v>26</v>
      </c>
      <c r="C3801" s="7" t="n">
        <v>0</v>
      </c>
      <c r="D3801" s="7" t="n">
        <v>17</v>
      </c>
      <c r="E3801" s="7" t="n">
        <v>52614</v>
      </c>
      <c r="F3801" s="7" t="s">
        <v>284</v>
      </c>
      <c r="G3801" s="7" t="n">
        <v>2</v>
      </c>
      <c r="H3801" s="7" t="n">
        <v>0</v>
      </c>
    </row>
    <row r="3802" spans="1:18">
      <c r="A3802" t="s">
        <v>4</v>
      </c>
      <c r="B3802" s="4" t="s">
        <v>5</v>
      </c>
    </row>
    <row r="3803" spans="1:18">
      <c r="A3803" t="n">
        <v>27875</v>
      </c>
      <c r="B3803" s="33" t="n">
        <v>28</v>
      </c>
    </row>
    <row r="3804" spans="1:18">
      <c r="A3804" t="s">
        <v>4</v>
      </c>
      <c r="B3804" s="4" t="s">
        <v>5</v>
      </c>
      <c r="C3804" s="4" t="s">
        <v>13</v>
      </c>
      <c r="D3804" s="4" t="s">
        <v>10</v>
      </c>
      <c r="E3804" s="4" t="s">
        <v>6</v>
      </c>
    </row>
    <row r="3805" spans="1:18">
      <c r="A3805" t="n">
        <v>27876</v>
      </c>
      <c r="B3805" s="39" t="n">
        <v>51</v>
      </c>
      <c r="C3805" s="7" t="n">
        <v>4</v>
      </c>
      <c r="D3805" s="7" t="n">
        <v>5</v>
      </c>
      <c r="E3805" s="7" t="s">
        <v>285</v>
      </c>
    </row>
    <row r="3806" spans="1:18">
      <c r="A3806" t="s">
        <v>4</v>
      </c>
      <c r="B3806" s="4" t="s">
        <v>5</v>
      </c>
      <c r="C3806" s="4" t="s">
        <v>10</v>
      </c>
    </row>
    <row r="3807" spans="1:18">
      <c r="A3807" t="n">
        <v>27890</v>
      </c>
      <c r="B3807" s="25" t="n">
        <v>16</v>
      </c>
      <c r="C3807" s="7" t="n">
        <v>0</v>
      </c>
    </row>
    <row r="3808" spans="1:18">
      <c r="A3808" t="s">
        <v>4</v>
      </c>
      <c r="B3808" s="4" t="s">
        <v>5</v>
      </c>
      <c r="C3808" s="4" t="s">
        <v>10</v>
      </c>
      <c r="D3808" s="4" t="s">
        <v>13</v>
      </c>
      <c r="E3808" s="4" t="s">
        <v>9</v>
      </c>
      <c r="F3808" s="4" t="s">
        <v>52</v>
      </c>
      <c r="G3808" s="4" t="s">
        <v>13</v>
      </c>
      <c r="H3808" s="4" t="s">
        <v>13</v>
      </c>
    </row>
    <row r="3809" spans="1:8">
      <c r="A3809" t="n">
        <v>27893</v>
      </c>
      <c r="B3809" s="40" t="n">
        <v>26</v>
      </c>
      <c r="C3809" s="7" t="n">
        <v>5</v>
      </c>
      <c r="D3809" s="7" t="n">
        <v>17</v>
      </c>
      <c r="E3809" s="7" t="n">
        <v>3320</v>
      </c>
      <c r="F3809" s="7" t="s">
        <v>286</v>
      </c>
      <c r="G3809" s="7" t="n">
        <v>2</v>
      </c>
      <c r="H3809" s="7" t="n">
        <v>0</v>
      </c>
    </row>
    <row r="3810" spans="1:8">
      <c r="A3810" t="s">
        <v>4</v>
      </c>
      <c r="B3810" s="4" t="s">
        <v>5</v>
      </c>
    </row>
    <row r="3811" spans="1:8">
      <c r="A3811" t="n">
        <v>27917</v>
      </c>
      <c r="B3811" s="33" t="n">
        <v>28</v>
      </c>
    </row>
    <row r="3812" spans="1:8">
      <c r="A3812" t="s">
        <v>4</v>
      </c>
      <c r="B3812" s="4" t="s">
        <v>5</v>
      </c>
      <c r="C3812" s="4" t="s">
        <v>10</v>
      </c>
      <c r="D3812" s="4" t="s">
        <v>13</v>
      </c>
    </row>
    <row r="3813" spans="1:8">
      <c r="A3813" t="n">
        <v>27918</v>
      </c>
      <c r="B3813" s="41" t="n">
        <v>89</v>
      </c>
      <c r="C3813" s="7" t="n">
        <v>65533</v>
      </c>
      <c r="D3813" s="7" t="n">
        <v>1</v>
      </c>
    </row>
    <row r="3814" spans="1:8">
      <c r="A3814" t="s">
        <v>4</v>
      </c>
      <c r="B3814" s="4" t="s">
        <v>5</v>
      </c>
      <c r="C3814" s="4" t="s">
        <v>13</v>
      </c>
      <c r="D3814" s="4" t="s">
        <v>10</v>
      </c>
      <c r="E3814" s="4" t="s">
        <v>23</v>
      </c>
    </row>
    <row r="3815" spans="1:8">
      <c r="A3815" t="n">
        <v>27922</v>
      </c>
      <c r="B3815" s="28" t="n">
        <v>58</v>
      </c>
      <c r="C3815" s="7" t="n">
        <v>101</v>
      </c>
      <c r="D3815" s="7" t="n">
        <v>500</v>
      </c>
      <c r="E3815" s="7" t="n">
        <v>1</v>
      </c>
    </row>
    <row r="3816" spans="1:8">
      <c r="A3816" t="s">
        <v>4</v>
      </c>
      <c r="B3816" s="4" t="s">
        <v>5</v>
      </c>
      <c r="C3816" s="4" t="s">
        <v>13</v>
      </c>
      <c r="D3816" s="4" t="s">
        <v>10</v>
      </c>
    </row>
    <row r="3817" spans="1:8">
      <c r="A3817" t="n">
        <v>27930</v>
      </c>
      <c r="B3817" s="28" t="n">
        <v>58</v>
      </c>
      <c r="C3817" s="7" t="n">
        <v>254</v>
      </c>
      <c r="D3817" s="7" t="n">
        <v>0</v>
      </c>
    </row>
    <row r="3818" spans="1:8">
      <c r="A3818" t="s">
        <v>4</v>
      </c>
      <c r="B3818" s="4" t="s">
        <v>5</v>
      </c>
      <c r="C3818" s="4" t="s">
        <v>13</v>
      </c>
    </row>
    <row r="3819" spans="1:8">
      <c r="A3819" t="n">
        <v>27934</v>
      </c>
      <c r="B3819" s="55" t="n">
        <v>45</v>
      </c>
      <c r="C3819" s="7" t="n">
        <v>0</v>
      </c>
    </row>
    <row r="3820" spans="1:8">
      <c r="A3820" t="s">
        <v>4</v>
      </c>
      <c r="B3820" s="4" t="s">
        <v>5</v>
      </c>
      <c r="C3820" s="4" t="s">
        <v>13</v>
      </c>
      <c r="D3820" s="4" t="s">
        <v>13</v>
      </c>
      <c r="E3820" s="4" t="s">
        <v>23</v>
      </c>
      <c r="F3820" s="4" t="s">
        <v>23</v>
      </c>
      <c r="G3820" s="4" t="s">
        <v>23</v>
      </c>
      <c r="H3820" s="4" t="s">
        <v>10</v>
      </c>
    </row>
    <row r="3821" spans="1:8">
      <c r="A3821" t="n">
        <v>27936</v>
      </c>
      <c r="B3821" s="55" t="n">
        <v>45</v>
      </c>
      <c r="C3821" s="7" t="n">
        <v>2</v>
      </c>
      <c r="D3821" s="7" t="n">
        <v>3</v>
      </c>
      <c r="E3821" s="7" t="n">
        <v>0.270000010728836</v>
      </c>
      <c r="F3821" s="7" t="n">
        <v>1.58000004291534</v>
      </c>
      <c r="G3821" s="7" t="n">
        <v>-9.85999965667725</v>
      </c>
      <c r="H3821" s="7" t="n">
        <v>0</v>
      </c>
    </row>
    <row r="3822" spans="1:8">
      <c r="A3822" t="s">
        <v>4</v>
      </c>
      <c r="B3822" s="4" t="s">
        <v>5</v>
      </c>
      <c r="C3822" s="4" t="s">
        <v>13</v>
      </c>
      <c r="D3822" s="4" t="s">
        <v>13</v>
      </c>
      <c r="E3822" s="4" t="s">
        <v>23</v>
      </c>
      <c r="F3822" s="4" t="s">
        <v>23</v>
      </c>
      <c r="G3822" s="4" t="s">
        <v>23</v>
      </c>
      <c r="H3822" s="4" t="s">
        <v>10</v>
      </c>
      <c r="I3822" s="4" t="s">
        <v>13</v>
      </c>
    </row>
    <row r="3823" spans="1:8">
      <c r="A3823" t="n">
        <v>27953</v>
      </c>
      <c r="B3823" s="55" t="n">
        <v>45</v>
      </c>
      <c r="C3823" s="7" t="n">
        <v>4</v>
      </c>
      <c r="D3823" s="7" t="n">
        <v>3</v>
      </c>
      <c r="E3823" s="7" t="n">
        <v>1.76999998092651</v>
      </c>
      <c r="F3823" s="7" t="n">
        <v>102.889999389648</v>
      </c>
      <c r="G3823" s="7" t="n">
        <v>-4</v>
      </c>
      <c r="H3823" s="7" t="n">
        <v>0</v>
      </c>
      <c r="I3823" s="7" t="n">
        <v>0</v>
      </c>
    </row>
    <row r="3824" spans="1:8">
      <c r="A3824" t="s">
        <v>4</v>
      </c>
      <c r="B3824" s="4" t="s">
        <v>5</v>
      </c>
      <c r="C3824" s="4" t="s">
        <v>13</v>
      </c>
      <c r="D3824" s="4" t="s">
        <v>13</v>
      </c>
      <c r="E3824" s="4" t="s">
        <v>23</v>
      </c>
      <c r="F3824" s="4" t="s">
        <v>10</v>
      </c>
    </row>
    <row r="3825" spans="1:9">
      <c r="A3825" t="n">
        <v>27971</v>
      </c>
      <c r="B3825" s="55" t="n">
        <v>45</v>
      </c>
      <c r="C3825" s="7" t="n">
        <v>5</v>
      </c>
      <c r="D3825" s="7" t="n">
        <v>3</v>
      </c>
      <c r="E3825" s="7" t="n">
        <v>1</v>
      </c>
      <c r="F3825" s="7" t="n">
        <v>0</v>
      </c>
    </row>
    <row r="3826" spans="1:9">
      <c r="A3826" t="s">
        <v>4</v>
      </c>
      <c r="B3826" s="4" t="s">
        <v>5</v>
      </c>
      <c r="C3826" s="4" t="s">
        <v>13</v>
      </c>
      <c r="D3826" s="4" t="s">
        <v>13</v>
      </c>
      <c r="E3826" s="4" t="s">
        <v>23</v>
      </c>
      <c r="F3826" s="4" t="s">
        <v>10</v>
      </c>
    </row>
    <row r="3827" spans="1:9">
      <c r="A3827" t="n">
        <v>27980</v>
      </c>
      <c r="B3827" s="55" t="n">
        <v>45</v>
      </c>
      <c r="C3827" s="7" t="n">
        <v>11</v>
      </c>
      <c r="D3827" s="7" t="n">
        <v>3</v>
      </c>
      <c r="E3827" s="7" t="n">
        <v>38.5</v>
      </c>
      <c r="F3827" s="7" t="n">
        <v>0</v>
      </c>
    </row>
    <row r="3828" spans="1:9">
      <c r="A3828" t="s">
        <v>4</v>
      </c>
      <c r="B3828" s="4" t="s">
        <v>5</v>
      </c>
      <c r="C3828" s="4" t="s">
        <v>13</v>
      </c>
      <c r="D3828" s="4" t="s">
        <v>13</v>
      </c>
      <c r="E3828" s="4" t="s">
        <v>23</v>
      </c>
      <c r="F3828" s="4" t="s">
        <v>23</v>
      </c>
      <c r="G3828" s="4" t="s">
        <v>23</v>
      </c>
      <c r="H3828" s="4" t="s">
        <v>10</v>
      </c>
    </row>
    <row r="3829" spans="1:9">
      <c r="A3829" t="n">
        <v>27989</v>
      </c>
      <c r="B3829" s="55" t="n">
        <v>45</v>
      </c>
      <c r="C3829" s="7" t="n">
        <v>2</v>
      </c>
      <c r="D3829" s="7" t="n">
        <v>3</v>
      </c>
      <c r="E3829" s="7" t="n">
        <v>0.230000004172325</v>
      </c>
      <c r="F3829" s="7" t="n">
        <v>1.58000004291534</v>
      </c>
      <c r="G3829" s="7" t="n">
        <v>-9.68000030517578</v>
      </c>
      <c r="H3829" s="7" t="n">
        <v>3500</v>
      </c>
    </row>
    <row r="3830" spans="1:9">
      <c r="A3830" t="s">
        <v>4</v>
      </c>
      <c r="B3830" s="4" t="s">
        <v>5</v>
      </c>
      <c r="C3830" s="4" t="s">
        <v>13</v>
      </c>
      <c r="D3830" s="4" t="s">
        <v>13</v>
      </c>
      <c r="E3830" s="4" t="s">
        <v>23</v>
      </c>
      <c r="F3830" s="4" t="s">
        <v>23</v>
      </c>
      <c r="G3830" s="4" t="s">
        <v>23</v>
      </c>
      <c r="H3830" s="4" t="s">
        <v>10</v>
      </c>
      <c r="I3830" s="4" t="s">
        <v>13</v>
      </c>
    </row>
    <row r="3831" spans="1:9">
      <c r="A3831" t="n">
        <v>28006</v>
      </c>
      <c r="B3831" s="55" t="n">
        <v>45</v>
      </c>
      <c r="C3831" s="7" t="n">
        <v>4</v>
      </c>
      <c r="D3831" s="7" t="n">
        <v>3</v>
      </c>
      <c r="E3831" s="7" t="n">
        <v>1.76999998092651</v>
      </c>
      <c r="F3831" s="7" t="n">
        <v>126.209999084473</v>
      </c>
      <c r="G3831" s="7" t="n">
        <v>-4</v>
      </c>
      <c r="H3831" s="7" t="n">
        <v>3500</v>
      </c>
      <c r="I3831" s="7" t="n">
        <v>1</v>
      </c>
    </row>
    <row r="3832" spans="1:9">
      <c r="A3832" t="s">
        <v>4</v>
      </c>
      <c r="B3832" s="4" t="s">
        <v>5</v>
      </c>
      <c r="C3832" s="4" t="s">
        <v>10</v>
      </c>
      <c r="D3832" s="4" t="s">
        <v>10</v>
      </c>
      <c r="E3832" s="4" t="s">
        <v>10</v>
      </c>
    </row>
    <row r="3833" spans="1:9">
      <c r="A3833" t="n">
        <v>28024</v>
      </c>
      <c r="B3833" s="68" t="n">
        <v>61</v>
      </c>
      <c r="C3833" s="7" t="n">
        <v>0</v>
      </c>
      <c r="D3833" s="7" t="n">
        <v>5</v>
      </c>
      <c r="E3833" s="7" t="n">
        <v>0</v>
      </c>
    </row>
    <row r="3834" spans="1:9">
      <c r="A3834" t="s">
        <v>4</v>
      </c>
      <c r="B3834" s="4" t="s">
        <v>5</v>
      </c>
      <c r="C3834" s="4" t="s">
        <v>10</v>
      </c>
      <c r="D3834" s="4" t="s">
        <v>10</v>
      </c>
      <c r="E3834" s="4" t="s">
        <v>10</v>
      </c>
    </row>
    <row r="3835" spans="1:9">
      <c r="A3835" t="n">
        <v>28031</v>
      </c>
      <c r="B3835" s="68" t="n">
        <v>61</v>
      </c>
      <c r="C3835" s="7" t="n">
        <v>61489</v>
      </c>
      <c r="D3835" s="7" t="n">
        <v>5</v>
      </c>
      <c r="E3835" s="7" t="n">
        <v>0</v>
      </c>
    </row>
    <row r="3836" spans="1:9">
      <c r="A3836" t="s">
        <v>4</v>
      </c>
      <c r="B3836" s="4" t="s">
        <v>5</v>
      </c>
      <c r="C3836" s="4" t="s">
        <v>10</v>
      </c>
      <c r="D3836" s="4" t="s">
        <v>10</v>
      </c>
      <c r="E3836" s="4" t="s">
        <v>10</v>
      </c>
    </row>
    <row r="3837" spans="1:9">
      <c r="A3837" t="n">
        <v>28038</v>
      </c>
      <c r="B3837" s="68" t="n">
        <v>61</v>
      </c>
      <c r="C3837" s="7" t="n">
        <v>61490</v>
      </c>
      <c r="D3837" s="7" t="n">
        <v>5</v>
      </c>
      <c r="E3837" s="7" t="n">
        <v>0</v>
      </c>
    </row>
    <row r="3838" spans="1:9">
      <c r="A3838" t="s">
        <v>4</v>
      </c>
      <c r="B3838" s="4" t="s">
        <v>5</v>
      </c>
      <c r="C3838" s="4" t="s">
        <v>10</v>
      </c>
      <c r="D3838" s="4" t="s">
        <v>10</v>
      </c>
      <c r="E3838" s="4" t="s">
        <v>10</v>
      </c>
    </row>
    <row r="3839" spans="1:9">
      <c r="A3839" t="n">
        <v>28045</v>
      </c>
      <c r="B3839" s="68" t="n">
        <v>61</v>
      </c>
      <c r="C3839" s="7" t="n">
        <v>61488</v>
      </c>
      <c r="D3839" s="7" t="n">
        <v>5</v>
      </c>
      <c r="E3839" s="7" t="n">
        <v>0</v>
      </c>
    </row>
    <row r="3840" spans="1:9">
      <c r="A3840" t="s">
        <v>4</v>
      </c>
      <c r="B3840" s="4" t="s">
        <v>5</v>
      </c>
      <c r="C3840" s="4" t="s">
        <v>10</v>
      </c>
      <c r="D3840" s="4" t="s">
        <v>23</v>
      </c>
      <c r="E3840" s="4" t="s">
        <v>23</v>
      </c>
      <c r="F3840" s="4" t="s">
        <v>23</v>
      </c>
      <c r="G3840" s="4" t="s">
        <v>23</v>
      </c>
    </row>
    <row r="3841" spans="1:9">
      <c r="A3841" t="n">
        <v>28052</v>
      </c>
      <c r="B3841" s="50" t="n">
        <v>46</v>
      </c>
      <c r="C3841" s="7" t="n">
        <v>7032</v>
      </c>
      <c r="D3841" s="7" t="n">
        <v>0.239999994635582</v>
      </c>
      <c r="E3841" s="7" t="n">
        <v>0.25</v>
      </c>
      <c r="F3841" s="7" t="n">
        <v>-9.35000038146973</v>
      </c>
      <c r="G3841" s="7" t="n">
        <v>222.600006103516</v>
      </c>
    </row>
    <row r="3842" spans="1:9">
      <c r="A3842" t="s">
        <v>4</v>
      </c>
      <c r="B3842" s="4" t="s">
        <v>5</v>
      </c>
      <c r="C3842" s="4" t="s">
        <v>13</v>
      </c>
      <c r="D3842" s="4" t="s">
        <v>10</v>
      </c>
      <c r="E3842" s="4" t="s">
        <v>6</v>
      </c>
      <c r="F3842" s="4" t="s">
        <v>6</v>
      </c>
      <c r="G3842" s="4" t="s">
        <v>6</v>
      </c>
      <c r="H3842" s="4" t="s">
        <v>6</v>
      </c>
    </row>
    <row r="3843" spans="1:9">
      <c r="A3843" t="n">
        <v>28071</v>
      </c>
      <c r="B3843" s="39" t="n">
        <v>51</v>
      </c>
      <c r="C3843" s="7" t="n">
        <v>3</v>
      </c>
      <c r="D3843" s="7" t="n">
        <v>0</v>
      </c>
      <c r="E3843" s="7" t="s">
        <v>181</v>
      </c>
      <c r="F3843" s="7" t="s">
        <v>122</v>
      </c>
      <c r="G3843" s="7" t="s">
        <v>123</v>
      </c>
      <c r="H3843" s="7" t="s">
        <v>124</v>
      </c>
    </row>
    <row r="3844" spans="1:9">
      <c r="A3844" t="s">
        <v>4</v>
      </c>
      <c r="B3844" s="4" t="s">
        <v>5</v>
      </c>
      <c r="C3844" s="4" t="s">
        <v>13</v>
      </c>
      <c r="D3844" s="4" t="s">
        <v>10</v>
      </c>
      <c r="E3844" s="4" t="s">
        <v>6</v>
      </c>
      <c r="F3844" s="4" t="s">
        <v>6</v>
      </c>
      <c r="G3844" s="4" t="s">
        <v>6</v>
      </c>
      <c r="H3844" s="4" t="s">
        <v>6</v>
      </c>
    </row>
    <row r="3845" spans="1:9">
      <c r="A3845" t="n">
        <v>28084</v>
      </c>
      <c r="B3845" s="39" t="n">
        <v>51</v>
      </c>
      <c r="C3845" s="7" t="n">
        <v>3</v>
      </c>
      <c r="D3845" s="7" t="n">
        <v>5</v>
      </c>
      <c r="E3845" s="7" t="s">
        <v>124</v>
      </c>
      <c r="F3845" s="7" t="s">
        <v>124</v>
      </c>
      <c r="G3845" s="7" t="s">
        <v>123</v>
      </c>
      <c r="H3845" s="7" t="s">
        <v>124</v>
      </c>
    </row>
    <row r="3846" spans="1:9">
      <c r="A3846" t="s">
        <v>4</v>
      </c>
      <c r="B3846" s="4" t="s">
        <v>5</v>
      </c>
      <c r="C3846" s="4" t="s">
        <v>13</v>
      </c>
      <c r="D3846" s="4" t="s">
        <v>10</v>
      </c>
    </row>
    <row r="3847" spans="1:9">
      <c r="A3847" t="n">
        <v>28097</v>
      </c>
      <c r="B3847" s="28" t="n">
        <v>58</v>
      </c>
      <c r="C3847" s="7" t="n">
        <v>255</v>
      </c>
      <c r="D3847" s="7" t="n">
        <v>0</v>
      </c>
    </row>
    <row r="3848" spans="1:9">
      <c r="A3848" t="s">
        <v>4</v>
      </c>
      <c r="B3848" s="4" t="s">
        <v>5</v>
      </c>
      <c r="C3848" s="4" t="s">
        <v>10</v>
      </c>
      <c r="D3848" s="4" t="s">
        <v>10</v>
      </c>
      <c r="E3848" s="4" t="s">
        <v>10</v>
      </c>
    </row>
    <row r="3849" spans="1:9">
      <c r="A3849" t="n">
        <v>28101</v>
      </c>
      <c r="B3849" s="68" t="n">
        <v>61</v>
      </c>
      <c r="C3849" s="7" t="n">
        <v>5</v>
      </c>
      <c r="D3849" s="7" t="n">
        <v>7032</v>
      </c>
      <c r="E3849" s="7" t="n">
        <v>1000</v>
      </c>
    </row>
    <row r="3850" spans="1:9">
      <c r="A3850" t="s">
        <v>4</v>
      </c>
      <c r="B3850" s="4" t="s">
        <v>5</v>
      </c>
      <c r="C3850" s="4" t="s">
        <v>10</v>
      </c>
      <c r="D3850" s="4" t="s">
        <v>10</v>
      </c>
      <c r="E3850" s="4" t="s">
        <v>23</v>
      </c>
      <c r="F3850" s="4" t="s">
        <v>13</v>
      </c>
    </row>
    <row r="3851" spans="1:9">
      <c r="A3851" t="n">
        <v>28108</v>
      </c>
      <c r="B3851" s="75" t="n">
        <v>53</v>
      </c>
      <c r="C3851" s="7" t="n">
        <v>5</v>
      </c>
      <c r="D3851" s="7" t="n">
        <v>7032</v>
      </c>
      <c r="E3851" s="7" t="n">
        <v>5</v>
      </c>
      <c r="F3851" s="7" t="n">
        <v>0</v>
      </c>
    </row>
    <row r="3852" spans="1:9">
      <c r="A3852" t="s">
        <v>4</v>
      </c>
      <c r="B3852" s="4" t="s">
        <v>5</v>
      </c>
      <c r="C3852" s="4" t="s">
        <v>10</v>
      </c>
    </row>
    <row r="3853" spans="1:9">
      <c r="A3853" t="n">
        <v>28118</v>
      </c>
      <c r="B3853" s="76" t="n">
        <v>54</v>
      </c>
      <c r="C3853" s="7" t="n">
        <v>5</v>
      </c>
    </row>
    <row r="3854" spans="1:9">
      <c r="A3854" t="s">
        <v>4</v>
      </c>
      <c r="B3854" s="4" t="s">
        <v>5</v>
      </c>
      <c r="C3854" s="4" t="s">
        <v>10</v>
      </c>
      <c r="D3854" s="4" t="s">
        <v>10</v>
      </c>
      <c r="E3854" s="4" t="s">
        <v>23</v>
      </c>
      <c r="F3854" s="4" t="s">
        <v>23</v>
      </c>
      <c r="G3854" s="4" t="s">
        <v>23</v>
      </c>
      <c r="H3854" s="4" t="s">
        <v>23</v>
      </c>
      <c r="I3854" s="4" t="s">
        <v>13</v>
      </c>
      <c r="J3854" s="4" t="s">
        <v>10</v>
      </c>
    </row>
    <row r="3855" spans="1:9">
      <c r="A3855" t="n">
        <v>28121</v>
      </c>
      <c r="B3855" s="56" t="n">
        <v>55</v>
      </c>
      <c r="C3855" s="7" t="n">
        <v>5</v>
      </c>
      <c r="D3855" s="7" t="n">
        <v>65533</v>
      </c>
      <c r="E3855" s="7" t="n">
        <v>-0.189999997615814</v>
      </c>
      <c r="F3855" s="7" t="n">
        <v>0.25</v>
      </c>
      <c r="G3855" s="7" t="n">
        <v>-9.75</v>
      </c>
      <c r="H3855" s="7" t="n">
        <v>1.20000004768372</v>
      </c>
      <c r="I3855" s="7" t="n">
        <v>1</v>
      </c>
      <c r="J3855" s="7" t="n">
        <v>0</v>
      </c>
    </row>
    <row r="3856" spans="1:9">
      <c r="A3856" t="s">
        <v>4</v>
      </c>
      <c r="B3856" s="4" t="s">
        <v>5</v>
      </c>
      <c r="C3856" s="4" t="s">
        <v>10</v>
      </c>
    </row>
    <row r="3857" spans="1:10">
      <c r="A3857" t="n">
        <v>28145</v>
      </c>
      <c r="B3857" s="25" t="n">
        <v>16</v>
      </c>
      <c r="C3857" s="7" t="n">
        <v>500</v>
      </c>
    </row>
    <row r="3858" spans="1:10">
      <c r="A3858" t="s">
        <v>4</v>
      </c>
      <c r="B3858" s="4" t="s">
        <v>5</v>
      </c>
      <c r="C3858" s="4" t="s">
        <v>10</v>
      </c>
      <c r="D3858" s="4" t="s">
        <v>13</v>
      </c>
    </row>
    <row r="3859" spans="1:10">
      <c r="A3859" t="n">
        <v>28148</v>
      </c>
      <c r="B3859" s="57" t="n">
        <v>56</v>
      </c>
      <c r="C3859" s="7" t="n">
        <v>5</v>
      </c>
      <c r="D3859" s="7" t="n">
        <v>0</v>
      </c>
    </row>
    <row r="3860" spans="1:10">
      <c r="A3860" t="s">
        <v>4</v>
      </c>
      <c r="B3860" s="4" t="s">
        <v>5</v>
      </c>
      <c r="C3860" s="4" t="s">
        <v>13</v>
      </c>
      <c r="D3860" s="4" t="s">
        <v>10</v>
      </c>
      <c r="E3860" s="4" t="s">
        <v>6</v>
      </c>
      <c r="F3860" s="4" t="s">
        <v>6</v>
      </c>
      <c r="G3860" s="4" t="s">
        <v>6</v>
      </c>
      <c r="H3860" s="4" t="s">
        <v>6</v>
      </c>
    </row>
    <row r="3861" spans="1:10">
      <c r="A3861" t="n">
        <v>28152</v>
      </c>
      <c r="B3861" s="39" t="n">
        <v>51</v>
      </c>
      <c r="C3861" s="7" t="n">
        <v>3</v>
      </c>
      <c r="D3861" s="7" t="n">
        <v>5</v>
      </c>
      <c r="E3861" s="7" t="s">
        <v>216</v>
      </c>
      <c r="F3861" s="7" t="s">
        <v>124</v>
      </c>
      <c r="G3861" s="7" t="s">
        <v>123</v>
      </c>
      <c r="H3861" s="7" t="s">
        <v>124</v>
      </c>
    </row>
    <row r="3862" spans="1:10">
      <c r="A3862" t="s">
        <v>4</v>
      </c>
      <c r="B3862" s="4" t="s">
        <v>5</v>
      </c>
      <c r="C3862" s="4" t="s">
        <v>13</v>
      </c>
      <c r="D3862" s="4" t="s">
        <v>10</v>
      </c>
      <c r="E3862" s="4" t="s">
        <v>6</v>
      </c>
      <c r="F3862" s="4" t="s">
        <v>6</v>
      </c>
      <c r="G3862" s="4" t="s">
        <v>6</v>
      </c>
      <c r="H3862" s="4" t="s">
        <v>6</v>
      </c>
    </row>
    <row r="3863" spans="1:10">
      <c r="A3863" t="n">
        <v>28165</v>
      </c>
      <c r="B3863" s="39" t="n">
        <v>51</v>
      </c>
      <c r="C3863" s="7" t="n">
        <v>3</v>
      </c>
      <c r="D3863" s="7" t="n">
        <v>7032</v>
      </c>
      <c r="E3863" s="7" t="s">
        <v>194</v>
      </c>
      <c r="F3863" s="7" t="s">
        <v>122</v>
      </c>
      <c r="G3863" s="7" t="s">
        <v>123</v>
      </c>
      <c r="H3863" s="7" t="s">
        <v>124</v>
      </c>
    </row>
    <row r="3864" spans="1:10">
      <c r="A3864" t="s">
        <v>4</v>
      </c>
      <c r="B3864" s="4" t="s">
        <v>5</v>
      </c>
      <c r="C3864" s="4" t="s">
        <v>10</v>
      </c>
      <c r="D3864" s="4" t="s">
        <v>13</v>
      </c>
      <c r="E3864" s="4" t="s">
        <v>6</v>
      </c>
      <c r="F3864" s="4" t="s">
        <v>23</v>
      </c>
      <c r="G3864" s="4" t="s">
        <v>23</v>
      </c>
      <c r="H3864" s="4" t="s">
        <v>23</v>
      </c>
    </row>
    <row r="3865" spans="1:10">
      <c r="A3865" t="n">
        <v>28178</v>
      </c>
      <c r="B3865" s="52" t="n">
        <v>48</v>
      </c>
      <c r="C3865" s="7" t="n">
        <v>5</v>
      </c>
      <c r="D3865" s="7" t="n">
        <v>0</v>
      </c>
      <c r="E3865" s="7" t="s">
        <v>207</v>
      </c>
      <c r="F3865" s="7" t="n">
        <v>0</v>
      </c>
      <c r="G3865" s="7" t="n">
        <v>1</v>
      </c>
      <c r="H3865" s="7" t="n">
        <v>0</v>
      </c>
    </row>
    <row r="3866" spans="1:10">
      <c r="A3866" t="s">
        <v>4</v>
      </c>
      <c r="B3866" s="4" t="s">
        <v>5</v>
      </c>
      <c r="C3866" s="4" t="s">
        <v>10</v>
      </c>
      <c r="D3866" s="4" t="s">
        <v>13</v>
      </c>
      <c r="E3866" s="4" t="s">
        <v>6</v>
      </c>
      <c r="F3866" s="4" t="s">
        <v>23</v>
      </c>
      <c r="G3866" s="4" t="s">
        <v>23</v>
      </c>
      <c r="H3866" s="4" t="s">
        <v>23</v>
      </c>
    </row>
    <row r="3867" spans="1:10">
      <c r="A3867" t="n">
        <v>28204</v>
      </c>
      <c r="B3867" s="52" t="n">
        <v>48</v>
      </c>
      <c r="C3867" s="7" t="n">
        <v>7032</v>
      </c>
      <c r="D3867" s="7" t="n">
        <v>0</v>
      </c>
      <c r="E3867" s="7" t="s">
        <v>207</v>
      </c>
      <c r="F3867" s="7" t="n">
        <v>0</v>
      </c>
      <c r="G3867" s="7" t="n">
        <v>1</v>
      </c>
      <c r="H3867" s="7" t="n">
        <v>0</v>
      </c>
    </row>
    <row r="3868" spans="1:10">
      <c r="A3868" t="s">
        <v>4</v>
      </c>
      <c r="B3868" s="4" t="s">
        <v>5</v>
      </c>
      <c r="C3868" s="4" t="s">
        <v>13</v>
      </c>
      <c r="D3868" s="4" t="s">
        <v>10</v>
      </c>
      <c r="E3868" s="4" t="s">
        <v>23</v>
      </c>
      <c r="F3868" s="4" t="s">
        <v>10</v>
      </c>
      <c r="G3868" s="4" t="s">
        <v>9</v>
      </c>
      <c r="H3868" s="4" t="s">
        <v>9</v>
      </c>
      <c r="I3868" s="4" t="s">
        <v>10</v>
      </c>
      <c r="J3868" s="4" t="s">
        <v>10</v>
      </c>
      <c r="K3868" s="4" t="s">
        <v>9</v>
      </c>
      <c r="L3868" s="4" t="s">
        <v>9</v>
      </c>
      <c r="M3868" s="4" t="s">
        <v>9</v>
      </c>
      <c r="N3868" s="4" t="s">
        <v>9</v>
      </c>
      <c r="O3868" s="4" t="s">
        <v>6</v>
      </c>
    </row>
    <row r="3869" spans="1:10">
      <c r="A3869" t="n">
        <v>28230</v>
      </c>
      <c r="B3869" s="10" t="n">
        <v>50</v>
      </c>
      <c r="C3869" s="7" t="n">
        <v>0</v>
      </c>
      <c r="D3869" s="7" t="n">
        <v>2000</v>
      </c>
      <c r="E3869" s="7" t="n">
        <v>0.600000023841858</v>
      </c>
      <c r="F3869" s="7" t="n">
        <v>0</v>
      </c>
      <c r="G3869" s="7" t="n">
        <v>0</v>
      </c>
      <c r="H3869" s="7" t="n">
        <v>0</v>
      </c>
      <c r="I3869" s="7" t="n">
        <v>0</v>
      </c>
      <c r="J3869" s="7" t="n">
        <v>65533</v>
      </c>
      <c r="K3869" s="7" t="n">
        <v>0</v>
      </c>
      <c r="L3869" s="7" t="n">
        <v>0</v>
      </c>
      <c r="M3869" s="7" t="n">
        <v>0</v>
      </c>
      <c r="N3869" s="7" t="n">
        <v>0</v>
      </c>
      <c r="O3869" s="7" t="s">
        <v>19</v>
      </c>
    </row>
    <row r="3870" spans="1:10">
      <c r="A3870" t="s">
        <v>4</v>
      </c>
      <c r="B3870" s="4" t="s">
        <v>5</v>
      </c>
      <c r="C3870" s="4" t="s">
        <v>10</v>
      </c>
      <c r="D3870" s="4" t="s">
        <v>9</v>
      </c>
    </row>
    <row r="3871" spans="1:10">
      <c r="A3871" t="n">
        <v>28269</v>
      </c>
      <c r="B3871" s="49" t="n">
        <v>43</v>
      </c>
      <c r="C3871" s="7" t="n">
        <v>7032</v>
      </c>
      <c r="D3871" s="7" t="n">
        <v>131072</v>
      </c>
    </row>
    <row r="3872" spans="1:10">
      <c r="A3872" t="s">
        <v>4</v>
      </c>
      <c r="B3872" s="4" t="s">
        <v>5</v>
      </c>
      <c r="C3872" s="4" t="s">
        <v>13</v>
      </c>
      <c r="D3872" s="4" t="s">
        <v>10</v>
      </c>
      <c r="E3872" s="4" t="s">
        <v>10</v>
      </c>
      <c r="F3872" s="4" t="s">
        <v>6</v>
      </c>
      <c r="G3872" s="4" t="s">
        <v>6</v>
      </c>
    </row>
    <row r="3873" spans="1:15">
      <c r="A3873" t="n">
        <v>28276</v>
      </c>
      <c r="B3873" s="77" t="n">
        <v>128</v>
      </c>
      <c r="C3873" s="7" t="n">
        <v>0</v>
      </c>
      <c r="D3873" s="7" t="n">
        <v>7032</v>
      </c>
      <c r="E3873" s="7" t="n">
        <v>5</v>
      </c>
      <c r="F3873" s="7" t="s">
        <v>19</v>
      </c>
      <c r="G3873" s="7" t="s">
        <v>287</v>
      </c>
    </row>
    <row r="3874" spans="1:15">
      <c r="A3874" t="s">
        <v>4</v>
      </c>
      <c r="B3874" s="4" t="s">
        <v>5</v>
      </c>
      <c r="C3874" s="4" t="s">
        <v>10</v>
      </c>
    </row>
    <row r="3875" spans="1:15">
      <c r="A3875" t="n">
        <v>28295</v>
      </c>
      <c r="B3875" s="25" t="n">
        <v>16</v>
      </c>
      <c r="C3875" s="7" t="n">
        <v>600</v>
      </c>
    </row>
    <row r="3876" spans="1:15">
      <c r="A3876" t="s">
        <v>4</v>
      </c>
      <c r="B3876" s="4" t="s">
        <v>5</v>
      </c>
      <c r="C3876" s="4" t="s">
        <v>13</v>
      </c>
      <c r="D3876" s="4" t="s">
        <v>10</v>
      </c>
      <c r="E3876" s="4" t="s">
        <v>23</v>
      </c>
      <c r="F3876" s="4" t="s">
        <v>10</v>
      </c>
      <c r="G3876" s="4" t="s">
        <v>9</v>
      </c>
      <c r="H3876" s="4" t="s">
        <v>9</v>
      </c>
      <c r="I3876" s="4" t="s">
        <v>10</v>
      </c>
      <c r="J3876" s="4" t="s">
        <v>10</v>
      </c>
      <c r="K3876" s="4" t="s">
        <v>9</v>
      </c>
      <c r="L3876" s="4" t="s">
        <v>9</v>
      </c>
      <c r="M3876" s="4" t="s">
        <v>9</v>
      </c>
      <c r="N3876" s="4" t="s">
        <v>9</v>
      </c>
      <c r="O3876" s="4" t="s">
        <v>6</v>
      </c>
    </row>
    <row r="3877" spans="1:15">
      <c r="A3877" t="n">
        <v>28298</v>
      </c>
      <c r="B3877" s="10" t="n">
        <v>50</v>
      </c>
      <c r="C3877" s="7" t="n">
        <v>0</v>
      </c>
      <c r="D3877" s="7" t="n">
        <v>4500</v>
      </c>
      <c r="E3877" s="7" t="n">
        <v>0.400000005960464</v>
      </c>
      <c r="F3877" s="7" t="n">
        <v>100</v>
      </c>
      <c r="G3877" s="7" t="n">
        <v>0</v>
      </c>
      <c r="H3877" s="7" t="n">
        <v>0</v>
      </c>
      <c r="I3877" s="7" t="n">
        <v>0</v>
      </c>
      <c r="J3877" s="7" t="n">
        <v>65533</v>
      </c>
      <c r="K3877" s="7" t="n">
        <v>0</v>
      </c>
      <c r="L3877" s="7" t="n">
        <v>0</v>
      </c>
      <c r="M3877" s="7" t="n">
        <v>0</v>
      </c>
      <c r="N3877" s="7" t="n">
        <v>0</v>
      </c>
      <c r="O3877" s="7" t="s">
        <v>19</v>
      </c>
    </row>
    <row r="3878" spans="1:15">
      <c r="A3878" t="s">
        <v>4</v>
      </c>
      <c r="B3878" s="4" t="s">
        <v>5</v>
      </c>
      <c r="C3878" s="4" t="s">
        <v>10</v>
      </c>
      <c r="D3878" s="4" t="s">
        <v>13</v>
      </c>
      <c r="E3878" s="4" t="s">
        <v>6</v>
      </c>
    </row>
    <row r="3879" spans="1:15">
      <c r="A3879" t="n">
        <v>28337</v>
      </c>
      <c r="B3879" s="78" t="n">
        <v>86</v>
      </c>
      <c r="C3879" s="7" t="n">
        <v>5</v>
      </c>
      <c r="D3879" s="7" t="n">
        <v>0</v>
      </c>
      <c r="E3879" s="7" t="s">
        <v>19</v>
      </c>
    </row>
    <row r="3880" spans="1:15">
      <c r="A3880" t="s">
        <v>4</v>
      </c>
      <c r="B3880" s="4" t="s">
        <v>5</v>
      </c>
      <c r="C3880" s="4" t="s">
        <v>10</v>
      </c>
    </row>
    <row r="3881" spans="1:15">
      <c r="A3881" t="n">
        <v>28342</v>
      </c>
      <c r="B3881" s="25" t="n">
        <v>16</v>
      </c>
      <c r="C3881" s="7" t="n">
        <v>500</v>
      </c>
    </row>
    <row r="3882" spans="1:15">
      <c r="A3882" t="s">
        <v>4</v>
      </c>
      <c r="B3882" s="4" t="s">
        <v>5</v>
      </c>
      <c r="C3882" s="4" t="s">
        <v>10</v>
      </c>
      <c r="D3882" s="4" t="s">
        <v>10</v>
      </c>
      <c r="E3882" s="4" t="s">
        <v>10</v>
      </c>
    </row>
    <row r="3883" spans="1:15">
      <c r="A3883" t="n">
        <v>28345</v>
      </c>
      <c r="B3883" s="68" t="n">
        <v>61</v>
      </c>
      <c r="C3883" s="7" t="n">
        <v>3</v>
      </c>
      <c r="D3883" s="7" t="n">
        <v>5</v>
      </c>
      <c r="E3883" s="7" t="n">
        <v>1000</v>
      </c>
    </row>
    <row r="3884" spans="1:15">
      <c r="A3884" t="s">
        <v>4</v>
      </c>
      <c r="B3884" s="4" t="s">
        <v>5</v>
      </c>
      <c r="C3884" s="4" t="s">
        <v>13</v>
      </c>
      <c r="D3884" s="4" t="s">
        <v>10</v>
      </c>
      <c r="E3884" s="4" t="s">
        <v>6</v>
      </c>
      <c r="F3884" s="4" t="s">
        <v>6</v>
      </c>
      <c r="G3884" s="4" t="s">
        <v>6</v>
      </c>
      <c r="H3884" s="4" t="s">
        <v>6</v>
      </c>
    </row>
    <row r="3885" spans="1:15">
      <c r="A3885" t="n">
        <v>28352</v>
      </c>
      <c r="B3885" s="39" t="n">
        <v>51</v>
      </c>
      <c r="C3885" s="7" t="n">
        <v>3</v>
      </c>
      <c r="D3885" s="7" t="n">
        <v>0</v>
      </c>
      <c r="E3885" s="7" t="s">
        <v>194</v>
      </c>
      <c r="F3885" s="7" t="s">
        <v>222</v>
      </c>
      <c r="G3885" s="7" t="s">
        <v>123</v>
      </c>
      <c r="H3885" s="7" t="s">
        <v>124</v>
      </c>
    </row>
    <row r="3886" spans="1:15">
      <c r="A3886" t="s">
        <v>4</v>
      </c>
      <c r="B3886" s="4" t="s">
        <v>5</v>
      </c>
      <c r="C3886" s="4" t="s">
        <v>10</v>
      </c>
      <c r="D3886" s="4" t="s">
        <v>13</v>
      </c>
      <c r="E3886" s="4" t="s">
        <v>23</v>
      </c>
      <c r="F3886" s="4" t="s">
        <v>10</v>
      </c>
    </row>
    <row r="3887" spans="1:15">
      <c r="A3887" t="n">
        <v>28365</v>
      </c>
      <c r="B3887" s="58" t="n">
        <v>59</v>
      </c>
      <c r="C3887" s="7" t="n">
        <v>7032</v>
      </c>
      <c r="D3887" s="7" t="n">
        <v>14</v>
      </c>
      <c r="E3887" s="7" t="n">
        <v>0.150000005960464</v>
      </c>
      <c r="F3887" s="7" t="n">
        <v>0</v>
      </c>
    </row>
    <row r="3888" spans="1:15">
      <c r="A3888" t="s">
        <v>4</v>
      </c>
      <c r="B3888" s="4" t="s">
        <v>5</v>
      </c>
      <c r="C3888" s="4" t="s">
        <v>10</v>
      </c>
    </row>
    <row r="3889" spans="1:15">
      <c r="A3889" t="n">
        <v>28375</v>
      </c>
      <c r="B3889" s="25" t="n">
        <v>16</v>
      </c>
      <c r="C3889" s="7" t="n">
        <v>300</v>
      </c>
    </row>
    <row r="3890" spans="1:15">
      <c r="A3890" t="s">
        <v>4</v>
      </c>
      <c r="B3890" s="4" t="s">
        <v>5</v>
      </c>
      <c r="C3890" s="4" t="s">
        <v>13</v>
      </c>
      <c r="D3890" s="4" t="s">
        <v>10</v>
      </c>
      <c r="E3890" s="4" t="s">
        <v>6</v>
      </c>
    </row>
    <row r="3891" spans="1:15">
      <c r="A3891" t="n">
        <v>28378</v>
      </c>
      <c r="B3891" s="39" t="n">
        <v>51</v>
      </c>
      <c r="C3891" s="7" t="n">
        <v>4</v>
      </c>
      <c r="D3891" s="7" t="n">
        <v>7032</v>
      </c>
      <c r="E3891" s="7" t="s">
        <v>288</v>
      </c>
    </row>
    <row r="3892" spans="1:15">
      <c r="A3892" t="s">
        <v>4</v>
      </c>
      <c r="B3892" s="4" t="s">
        <v>5</v>
      </c>
      <c r="C3892" s="4" t="s">
        <v>10</v>
      </c>
    </row>
    <row r="3893" spans="1:15">
      <c r="A3893" t="n">
        <v>28391</v>
      </c>
      <c r="B3893" s="25" t="n">
        <v>16</v>
      </c>
      <c r="C3893" s="7" t="n">
        <v>0</v>
      </c>
    </row>
    <row r="3894" spans="1:15">
      <c r="A3894" t="s">
        <v>4</v>
      </c>
      <c r="B3894" s="4" t="s">
        <v>5</v>
      </c>
      <c r="C3894" s="4" t="s">
        <v>10</v>
      </c>
      <c r="D3894" s="4" t="s">
        <v>13</v>
      </c>
      <c r="E3894" s="4" t="s">
        <v>9</v>
      </c>
      <c r="F3894" s="4" t="s">
        <v>52</v>
      </c>
      <c r="G3894" s="4" t="s">
        <v>13</v>
      </c>
      <c r="H3894" s="4" t="s">
        <v>13</v>
      </c>
    </row>
    <row r="3895" spans="1:15">
      <c r="A3895" t="n">
        <v>28394</v>
      </c>
      <c r="B3895" s="40" t="n">
        <v>26</v>
      </c>
      <c r="C3895" s="7" t="n">
        <v>7032</v>
      </c>
      <c r="D3895" s="7" t="n">
        <v>17</v>
      </c>
      <c r="E3895" s="7" t="n">
        <v>18442</v>
      </c>
      <c r="F3895" s="7" t="s">
        <v>289</v>
      </c>
      <c r="G3895" s="7" t="n">
        <v>2</v>
      </c>
      <c r="H3895" s="7" t="n">
        <v>0</v>
      </c>
    </row>
    <row r="3896" spans="1:15">
      <c r="A3896" t="s">
        <v>4</v>
      </c>
      <c r="B3896" s="4" t="s">
        <v>5</v>
      </c>
    </row>
    <row r="3897" spans="1:15">
      <c r="A3897" t="n">
        <v>28424</v>
      </c>
      <c r="B3897" s="33" t="n">
        <v>28</v>
      </c>
    </row>
    <row r="3898" spans="1:15">
      <c r="A3898" t="s">
        <v>4</v>
      </c>
      <c r="B3898" s="4" t="s">
        <v>5</v>
      </c>
      <c r="C3898" s="4" t="s">
        <v>10</v>
      </c>
      <c r="D3898" s="4" t="s">
        <v>13</v>
      </c>
    </row>
    <row r="3899" spans="1:15">
      <c r="A3899" t="n">
        <v>28425</v>
      </c>
      <c r="B3899" s="41" t="n">
        <v>89</v>
      </c>
      <c r="C3899" s="7" t="n">
        <v>65533</v>
      </c>
      <c r="D3899" s="7" t="n">
        <v>1</v>
      </c>
    </row>
    <row r="3900" spans="1:15">
      <c r="A3900" t="s">
        <v>4</v>
      </c>
      <c r="B3900" s="4" t="s">
        <v>5</v>
      </c>
      <c r="C3900" s="4" t="s">
        <v>13</v>
      </c>
      <c r="D3900" s="4" t="s">
        <v>10</v>
      </c>
      <c r="E3900" s="4" t="s">
        <v>10</v>
      </c>
      <c r="F3900" s="4" t="s">
        <v>13</v>
      </c>
    </row>
    <row r="3901" spans="1:15">
      <c r="A3901" t="n">
        <v>28429</v>
      </c>
      <c r="B3901" s="31" t="n">
        <v>25</v>
      </c>
      <c r="C3901" s="7" t="n">
        <v>1</v>
      </c>
      <c r="D3901" s="7" t="n">
        <v>65535</v>
      </c>
      <c r="E3901" s="7" t="n">
        <v>65535</v>
      </c>
      <c r="F3901" s="7" t="n">
        <v>0</v>
      </c>
    </row>
    <row r="3902" spans="1:15">
      <c r="A3902" t="s">
        <v>4</v>
      </c>
      <c r="B3902" s="4" t="s">
        <v>5</v>
      </c>
      <c r="C3902" s="4" t="s">
        <v>13</v>
      </c>
      <c r="D3902" s="4" t="s">
        <v>10</v>
      </c>
    </row>
    <row r="3903" spans="1:15">
      <c r="A3903" t="n">
        <v>28436</v>
      </c>
      <c r="B3903" s="55" t="n">
        <v>45</v>
      </c>
      <c r="C3903" s="7" t="n">
        <v>7</v>
      </c>
      <c r="D3903" s="7" t="n">
        <v>255</v>
      </c>
    </row>
    <row r="3904" spans="1:15">
      <c r="A3904" t="s">
        <v>4</v>
      </c>
      <c r="B3904" s="4" t="s">
        <v>5</v>
      </c>
      <c r="C3904" s="4" t="s">
        <v>13</v>
      </c>
      <c r="D3904" s="4" t="s">
        <v>10</v>
      </c>
      <c r="E3904" s="4" t="s">
        <v>23</v>
      </c>
    </row>
    <row r="3905" spans="1:8">
      <c r="A3905" t="n">
        <v>28440</v>
      </c>
      <c r="B3905" s="28" t="n">
        <v>58</v>
      </c>
      <c r="C3905" s="7" t="n">
        <v>101</v>
      </c>
      <c r="D3905" s="7" t="n">
        <v>500</v>
      </c>
      <c r="E3905" s="7" t="n">
        <v>1</v>
      </c>
    </row>
    <row r="3906" spans="1:8">
      <c r="A3906" t="s">
        <v>4</v>
      </c>
      <c r="B3906" s="4" t="s">
        <v>5</v>
      </c>
      <c r="C3906" s="4" t="s">
        <v>13</v>
      </c>
      <c r="D3906" s="4" t="s">
        <v>10</v>
      </c>
    </row>
    <row r="3907" spans="1:8">
      <c r="A3907" t="n">
        <v>28448</v>
      </c>
      <c r="B3907" s="28" t="n">
        <v>58</v>
      </c>
      <c r="C3907" s="7" t="n">
        <v>254</v>
      </c>
      <c r="D3907" s="7" t="n">
        <v>0</v>
      </c>
    </row>
    <row r="3908" spans="1:8">
      <c r="A3908" t="s">
        <v>4</v>
      </c>
      <c r="B3908" s="4" t="s">
        <v>5</v>
      </c>
      <c r="C3908" s="4" t="s">
        <v>13</v>
      </c>
      <c r="D3908" s="4" t="s">
        <v>13</v>
      </c>
      <c r="E3908" s="4" t="s">
        <v>23</v>
      </c>
      <c r="F3908" s="4" t="s">
        <v>23</v>
      </c>
      <c r="G3908" s="4" t="s">
        <v>23</v>
      </c>
      <c r="H3908" s="4" t="s">
        <v>10</v>
      </c>
    </row>
    <row r="3909" spans="1:8">
      <c r="A3909" t="n">
        <v>28452</v>
      </c>
      <c r="B3909" s="55" t="n">
        <v>45</v>
      </c>
      <c r="C3909" s="7" t="n">
        <v>2</v>
      </c>
      <c r="D3909" s="7" t="n">
        <v>3</v>
      </c>
      <c r="E3909" s="7" t="n">
        <v>0.0799999982118607</v>
      </c>
      <c r="F3909" s="7" t="n">
        <v>1.61000001430511</v>
      </c>
      <c r="G3909" s="7" t="n">
        <v>-9.40999984741211</v>
      </c>
      <c r="H3909" s="7" t="n">
        <v>0</v>
      </c>
    </row>
    <row r="3910" spans="1:8">
      <c r="A3910" t="s">
        <v>4</v>
      </c>
      <c r="B3910" s="4" t="s">
        <v>5</v>
      </c>
      <c r="C3910" s="4" t="s">
        <v>13</v>
      </c>
      <c r="D3910" s="4" t="s">
        <v>13</v>
      </c>
      <c r="E3910" s="4" t="s">
        <v>23</v>
      </c>
      <c r="F3910" s="4" t="s">
        <v>23</v>
      </c>
      <c r="G3910" s="4" t="s">
        <v>23</v>
      </c>
      <c r="H3910" s="4" t="s">
        <v>10</v>
      </c>
      <c r="I3910" s="4" t="s">
        <v>13</v>
      </c>
    </row>
    <row r="3911" spans="1:8">
      <c r="A3911" t="n">
        <v>28469</v>
      </c>
      <c r="B3911" s="55" t="n">
        <v>45</v>
      </c>
      <c r="C3911" s="7" t="n">
        <v>4</v>
      </c>
      <c r="D3911" s="7" t="n">
        <v>3</v>
      </c>
      <c r="E3911" s="7" t="n">
        <v>3.67000007629395</v>
      </c>
      <c r="F3911" s="7" t="n">
        <v>29.8199996948242</v>
      </c>
      <c r="G3911" s="7" t="n">
        <v>-4</v>
      </c>
      <c r="H3911" s="7" t="n">
        <v>0</v>
      </c>
      <c r="I3911" s="7" t="n">
        <v>1</v>
      </c>
    </row>
    <row r="3912" spans="1:8">
      <c r="A3912" t="s">
        <v>4</v>
      </c>
      <c r="B3912" s="4" t="s">
        <v>5</v>
      </c>
      <c r="C3912" s="4" t="s">
        <v>13</v>
      </c>
      <c r="D3912" s="4" t="s">
        <v>13</v>
      </c>
      <c r="E3912" s="4" t="s">
        <v>23</v>
      </c>
      <c r="F3912" s="4" t="s">
        <v>10</v>
      </c>
    </row>
    <row r="3913" spans="1:8">
      <c r="A3913" t="n">
        <v>28487</v>
      </c>
      <c r="B3913" s="55" t="n">
        <v>45</v>
      </c>
      <c r="C3913" s="7" t="n">
        <v>5</v>
      </c>
      <c r="D3913" s="7" t="n">
        <v>3</v>
      </c>
      <c r="E3913" s="7" t="n">
        <v>0.800000011920929</v>
      </c>
      <c r="F3913" s="7" t="n">
        <v>0</v>
      </c>
    </row>
    <row r="3914" spans="1:8">
      <c r="A3914" t="s">
        <v>4</v>
      </c>
      <c r="B3914" s="4" t="s">
        <v>5</v>
      </c>
      <c r="C3914" s="4" t="s">
        <v>13</v>
      </c>
      <c r="D3914" s="4" t="s">
        <v>13</v>
      </c>
      <c r="E3914" s="4" t="s">
        <v>23</v>
      </c>
      <c r="F3914" s="4" t="s">
        <v>10</v>
      </c>
    </row>
    <row r="3915" spans="1:8">
      <c r="A3915" t="n">
        <v>28496</v>
      </c>
      <c r="B3915" s="55" t="n">
        <v>45</v>
      </c>
      <c r="C3915" s="7" t="n">
        <v>11</v>
      </c>
      <c r="D3915" s="7" t="n">
        <v>3</v>
      </c>
      <c r="E3915" s="7" t="n">
        <v>38.5</v>
      </c>
      <c r="F3915" s="7" t="n">
        <v>0</v>
      </c>
    </row>
    <row r="3916" spans="1:8">
      <c r="A3916" t="s">
        <v>4</v>
      </c>
      <c r="B3916" s="4" t="s">
        <v>5</v>
      </c>
      <c r="C3916" s="4" t="s">
        <v>13</v>
      </c>
      <c r="D3916" s="4" t="s">
        <v>13</v>
      </c>
      <c r="E3916" s="4" t="s">
        <v>23</v>
      </c>
      <c r="F3916" s="4" t="s">
        <v>10</v>
      </c>
    </row>
    <row r="3917" spans="1:8">
      <c r="A3917" t="n">
        <v>28505</v>
      </c>
      <c r="B3917" s="55" t="n">
        <v>45</v>
      </c>
      <c r="C3917" s="7" t="n">
        <v>5</v>
      </c>
      <c r="D3917" s="7" t="n">
        <v>3</v>
      </c>
      <c r="E3917" s="7" t="n">
        <v>0.699999988079071</v>
      </c>
      <c r="F3917" s="7" t="n">
        <v>3000</v>
      </c>
    </row>
    <row r="3918" spans="1:8">
      <c r="A3918" t="s">
        <v>4</v>
      </c>
      <c r="B3918" s="4" t="s">
        <v>5</v>
      </c>
      <c r="C3918" s="4" t="s">
        <v>10</v>
      </c>
      <c r="D3918" s="4" t="s">
        <v>10</v>
      </c>
      <c r="E3918" s="4" t="s">
        <v>10</v>
      </c>
    </row>
    <row r="3919" spans="1:8">
      <c r="A3919" t="n">
        <v>28514</v>
      </c>
      <c r="B3919" s="68" t="n">
        <v>61</v>
      </c>
      <c r="C3919" s="7" t="n">
        <v>7032</v>
      </c>
      <c r="D3919" s="7" t="n">
        <v>5</v>
      </c>
      <c r="E3919" s="7" t="n">
        <v>1000</v>
      </c>
    </row>
    <row r="3920" spans="1:8">
      <c r="A3920" t="s">
        <v>4</v>
      </c>
      <c r="B3920" s="4" t="s">
        <v>5</v>
      </c>
      <c r="C3920" s="4" t="s">
        <v>13</v>
      </c>
      <c r="D3920" s="4" t="s">
        <v>10</v>
      </c>
    </row>
    <row r="3921" spans="1:9">
      <c r="A3921" t="n">
        <v>28521</v>
      </c>
      <c r="B3921" s="28" t="n">
        <v>58</v>
      </c>
      <c r="C3921" s="7" t="n">
        <v>255</v>
      </c>
      <c r="D3921" s="7" t="n">
        <v>0</v>
      </c>
    </row>
    <row r="3922" spans="1:9">
      <c r="A3922" t="s">
        <v>4</v>
      </c>
      <c r="B3922" s="4" t="s">
        <v>5</v>
      </c>
      <c r="C3922" s="4" t="s">
        <v>10</v>
      </c>
    </row>
    <row r="3923" spans="1:9">
      <c r="A3923" t="n">
        <v>28525</v>
      </c>
      <c r="B3923" s="25" t="n">
        <v>16</v>
      </c>
      <c r="C3923" s="7" t="n">
        <v>300</v>
      </c>
    </row>
    <row r="3924" spans="1:9">
      <c r="A3924" t="s">
        <v>4</v>
      </c>
      <c r="B3924" s="4" t="s">
        <v>5</v>
      </c>
      <c r="C3924" s="4" t="s">
        <v>13</v>
      </c>
      <c r="D3924" s="4" t="s">
        <v>10</v>
      </c>
      <c r="E3924" s="4" t="s">
        <v>6</v>
      </c>
    </row>
    <row r="3925" spans="1:9">
      <c r="A3925" t="n">
        <v>28528</v>
      </c>
      <c r="B3925" s="39" t="n">
        <v>51</v>
      </c>
      <c r="C3925" s="7" t="n">
        <v>4</v>
      </c>
      <c r="D3925" s="7" t="n">
        <v>5</v>
      </c>
      <c r="E3925" s="7" t="s">
        <v>273</v>
      </c>
    </row>
    <row r="3926" spans="1:9">
      <c r="A3926" t="s">
        <v>4</v>
      </c>
      <c r="B3926" s="4" t="s">
        <v>5</v>
      </c>
      <c r="C3926" s="4" t="s">
        <v>10</v>
      </c>
    </row>
    <row r="3927" spans="1:9">
      <c r="A3927" t="n">
        <v>28541</v>
      </c>
      <c r="B3927" s="25" t="n">
        <v>16</v>
      </c>
      <c r="C3927" s="7" t="n">
        <v>0</v>
      </c>
    </row>
    <row r="3928" spans="1:9">
      <c r="A3928" t="s">
        <v>4</v>
      </c>
      <c r="B3928" s="4" t="s">
        <v>5</v>
      </c>
      <c r="C3928" s="4" t="s">
        <v>10</v>
      </c>
      <c r="D3928" s="4" t="s">
        <v>13</v>
      </c>
      <c r="E3928" s="4" t="s">
        <v>9</v>
      </c>
      <c r="F3928" s="4" t="s">
        <v>52</v>
      </c>
      <c r="G3928" s="4" t="s">
        <v>13</v>
      </c>
      <c r="H3928" s="4" t="s">
        <v>13</v>
      </c>
      <c r="I3928" s="4" t="s">
        <v>13</v>
      </c>
      <c r="J3928" s="4" t="s">
        <v>9</v>
      </c>
      <c r="K3928" s="4" t="s">
        <v>52</v>
      </c>
      <c r="L3928" s="4" t="s">
        <v>13</v>
      </c>
      <c r="M3928" s="4" t="s">
        <v>13</v>
      </c>
      <c r="N3928" s="4" t="s">
        <v>13</v>
      </c>
      <c r="O3928" s="4" t="s">
        <v>9</v>
      </c>
      <c r="P3928" s="4" t="s">
        <v>52</v>
      </c>
      <c r="Q3928" s="4" t="s">
        <v>13</v>
      </c>
      <c r="R3928" s="4" t="s">
        <v>13</v>
      </c>
    </row>
    <row r="3929" spans="1:9">
      <c r="A3929" t="n">
        <v>28544</v>
      </c>
      <c r="B3929" s="40" t="n">
        <v>26</v>
      </c>
      <c r="C3929" s="7" t="n">
        <v>5</v>
      </c>
      <c r="D3929" s="7" t="n">
        <v>17</v>
      </c>
      <c r="E3929" s="7" t="n">
        <v>3321</v>
      </c>
      <c r="F3929" s="7" t="s">
        <v>290</v>
      </c>
      <c r="G3929" s="7" t="n">
        <v>2</v>
      </c>
      <c r="H3929" s="7" t="n">
        <v>3</v>
      </c>
      <c r="I3929" s="7" t="n">
        <v>17</v>
      </c>
      <c r="J3929" s="7" t="n">
        <v>3322</v>
      </c>
      <c r="K3929" s="7" t="s">
        <v>291</v>
      </c>
      <c r="L3929" s="7" t="n">
        <v>2</v>
      </c>
      <c r="M3929" s="7" t="n">
        <v>3</v>
      </c>
      <c r="N3929" s="7" t="n">
        <v>17</v>
      </c>
      <c r="O3929" s="7" t="n">
        <v>3323</v>
      </c>
      <c r="P3929" s="7" t="s">
        <v>292</v>
      </c>
      <c r="Q3929" s="7" t="n">
        <v>2</v>
      </c>
      <c r="R3929" s="7" t="n">
        <v>0</v>
      </c>
    </row>
    <row r="3930" spans="1:9">
      <c r="A3930" t="s">
        <v>4</v>
      </c>
      <c r="B3930" s="4" t="s">
        <v>5</v>
      </c>
    </row>
    <row r="3931" spans="1:9">
      <c r="A3931" t="n">
        <v>28731</v>
      </c>
      <c r="B3931" s="33" t="n">
        <v>28</v>
      </c>
    </row>
    <row r="3932" spans="1:9">
      <c r="A3932" t="s">
        <v>4</v>
      </c>
      <c r="B3932" s="4" t="s">
        <v>5</v>
      </c>
      <c r="C3932" s="4" t="s">
        <v>13</v>
      </c>
      <c r="D3932" s="4" t="s">
        <v>10</v>
      </c>
      <c r="E3932" s="4" t="s">
        <v>6</v>
      </c>
    </row>
    <row r="3933" spans="1:9">
      <c r="A3933" t="n">
        <v>28732</v>
      </c>
      <c r="B3933" s="39" t="n">
        <v>51</v>
      </c>
      <c r="C3933" s="7" t="n">
        <v>4</v>
      </c>
      <c r="D3933" s="7" t="n">
        <v>7032</v>
      </c>
      <c r="E3933" s="7" t="s">
        <v>293</v>
      </c>
    </row>
    <row r="3934" spans="1:9">
      <c r="A3934" t="s">
        <v>4</v>
      </c>
      <c r="B3934" s="4" t="s">
        <v>5</v>
      </c>
      <c r="C3934" s="4" t="s">
        <v>10</v>
      </c>
    </row>
    <row r="3935" spans="1:9">
      <c r="A3935" t="n">
        <v>28747</v>
      </c>
      <c r="B3935" s="25" t="n">
        <v>16</v>
      </c>
      <c r="C3935" s="7" t="n">
        <v>0</v>
      </c>
    </row>
    <row r="3936" spans="1:9">
      <c r="A3936" t="s">
        <v>4</v>
      </c>
      <c r="B3936" s="4" t="s">
        <v>5</v>
      </c>
      <c r="C3936" s="4" t="s">
        <v>10</v>
      </c>
      <c r="D3936" s="4" t="s">
        <v>13</v>
      </c>
      <c r="E3936" s="4" t="s">
        <v>9</v>
      </c>
      <c r="F3936" s="4" t="s">
        <v>52</v>
      </c>
      <c r="G3936" s="4" t="s">
        <v>13</v>
      </c>
      <c r="H3936" s="4" t="s">
        <v>13</v>
      </c>
    </row>
    <row r="3937" spans="1:18">
      <c r="A3937" t="n">
        <v>28750</v>
      </c>
      <c r="B3937" s="40" t="n">
        <v>26</v>
      </c>
      <c r="C3937" s="7" t="n">
        <v>7032</v>
      </c>
      <c r="D3937" s="7" t="n">
        <v>17</v>
      </c>
      <c r="E3937" s="7" t="n">
        <v>18205</v>
      </c>
      <c r="F3937" s="7" t="s">
        <v>294</v>
      </c>
      <c r="G3937" s="7" t="n">
        <v>2</v>
      </c>
      <c r="H3937" s="7" t="n">
        <v>0</v>
      </c>
    </row>
    <row r="3938" spans="1:18">
      <c r="A3938" t="s">
        <v>4</v>
      </c>
      <c r="B3938" s="4" t="s">
        <v>5</v>
      </c>
    </row>
    <row r="3939" spans="1:18">
      <c r="A3939" t="n">
        <v>28766</v>
      </c>
      <c r="B3939" s="33" t="n">
        <v>28</v>
      </c>
    </row>
    <row r="3940" spans="1:18">
      <c r="A3940" t="s">
        <v>4</v>
      </c>
      <c r="B3940" s="4" t="s">
        <v>5</v>
      </c>
      <c r="C3940" s="4" t="s">
        <v>13</v>
      </c>
      <c r="D3940" s="4" t="s">
        <v>10</v>
      </c>
      <c r="E3940" s="4" t="s">
        <v>6</v>
      </c>
      <c r="F3940" s="4" t="s">
        <v>6</v>
      </c>
      <c r="G3940" s="4" t="s">
        <v>6</v>
      </c>
      <c r="H3940" s="4" t="s">
        <v>6</v>
      </c>
    </row>
    <row r="3941" spans="1:18">
      <c r="A3941" t="n">
        <v>28767</v>
      </c>
      <c r="B3941" s="39" t="n">
        <v>51</v>
      </c>
      <c r="C3941" s="7" t="n">
        <v>3</v>
      </c>
      <c r="D3941" s="7" t="n">
        <v>7032</v>
      </c>
      <c r="E3941" s="7" t="s">
        <v>222</v>
      </c>
      <c r="F3941" s="7" t="s">
        <v>122</v>
      </c>
      <c r="G3941" s="7" t="s">
        <v>123</v>
      </c>
      <c r="H3941" s="7" t="s">
        <v>124</v>
      </c>
    </row>
    <row r="3942" spans="1:18">
      <c r="A3942" t="s">
        <v>4</v>
      </c>
      <c r="B3942" s="4" t="s">
        <v>5</v>
      </c>
      <c r="C3942" s="4" t="s">
        <v>10</v>
      </c>
      <c r="D3942" s="4" t="s">
        <v>10</v>
      </c>
      <c r="E3942" s="4" t="s">
        <v>10</v>
      </c>
    </row>
    <row r="3943" spans="1:18">
      <c r="A3943" t="n">
        <v>28780</v>
      </c>
      <c r="B3943" s="68" t="n">
        <v>61</v>
      </c>
      <c r="C3943" s="7" t="n">
        <v>7032</v>
      </c>
      <c r="D3943" s="7" t="n">
        <v>65533</v>
      </c>
      <c r="E3943" s="7" t="n">
        <v>1000</v>
      </c>
    </row>
    <row r="3944" spans="1:18">
      <c r="A3944" t="s">
        <v>4</v>
      </c>
      <c r="B3944" s="4" t="s">
        <v>5</v>
      </c>
      <c r="C3944" s="4" t="s">
        <v>10</v>
      </c>
      <c r="D3944" s="4" t="s">
        <v>23</v>
      </c>
      <c r="E3944" s="4" t="s">
        <v>23</v>
      </c>
      <c r="F3944" s="4" t="s">
        <v>23</v>
      </c>
      <c r="G3944" s="4" t="s">
        <v>10</v>
      </c>
      <c r="H3944" s="4" t="s">
        <v>10</v>
      </c>
    </row>
    <row r="3945" spans="1:18">
      <c r="A3945" t="n">
        <v>28787</v>
      </c>
      <c r="B3945" s="66" t="n">
        <v>60</v>
      </c>
      <c r="C3945" s="7" t="n">
        <v>7032</v>
      </c>
      <c r="D3945" s="7" t="n">
        <v>-30</v>
      </c>
      <c r="E3945" s="7" t="n">
        <v>0</v>
      </c>
      <c r="F3945" s="7" t="n">
        <v>0</v>
      </c>
      <c r="G3945" s="7" t="n">
        <v>1000</v>
      </c>
      <c r="H3945" s="7" t="n">
        <v>0</v>
      </c>
    </row>
    <row r="3946" spans="1:18">
      <c r="A3946" t="s">
        <v>4</v>
      </c>
      <c r="B3946" s="4" t="s">
        <v>5</v>
      </c>
      <c r="C3946" s="4" t="s">
        <v>10</v>
      </c>
    </row>
    <row r="3947" spans="1:18">
      <c r="A3947" t="n">
        <v>28806</v>
      </c>
      <c r="B3947" s="25" t="n">
        <v>16</v>
      </c>
      <c r="C3947" s="7" t="n">
        <v>300</v>
      </c>
    </row>
    <row r="3948" spans="1:18">
      <c r="A3948" t="s">
        <v>4</v>
      </c>
      <c r="B3948" s="4" t="s">
        <v>5</v>
      </c>
      <c r="C3948" s="4" t="s">
        <v>10</v>
      </c>
    </row>
    <row r="3949" spans="1:18">
      <c r="A3949" t="n">
        <v>28809</v>
      </c>
      <c r="B3949" s="25" t="n">
        <v>16</v>
      </c>
      <c r="C3949" s="7" t="n">
        <v>300</v>
      </c>
    </row>
    <row r="3950" spans="1:18">
      <c r="A3950" t="s">
        <v>4</v>
      </c>
      <c r="B3950" s="4" t="s">
        <v>5</v>
      </c>
      <c r="C3950" s="4" t="s">
        <v>13</v>
      </c>
      <c r="D3950" s="4" t="s">
        <v>10</v>
      </c>
      <c r="E3950" s="4" t="s">
        <v>6</v>
      </c>
    </row>
    <row r="3951" spans="1:18">
      <c r="A3951" t="n">
        <v>28812</v>
      </c>
      <c r="B3951" s="39" t="n">
        <v>51</v>
      </c>
      <c r="C3951" s="7" t="n">
        <v>4</v>
      </c>
      <c r="D3951" s="7" t="n">
        <v>7032</v>
      </c>
      <c r="E3951" s="7" t="s">
        <v>261</v>
      </c>
    </row>
    <row r="3952" spans="1:18">
      <c r="A3952" t="s">
        <v>4</v>
      </c>
      <c r="B3952" s="4" t="s">
        <v>5</v>
      </c>
      <c r="C3952" s="4" t="s">
        <v>10</v>
      </c>
    </row>
    <row r="3953" spans="1:8">
      <c r="A3953" t="n">
        <v>28826</v>
      </c>
      <c r="B3953" s="25" t="n">
        <v>16</v>
      </c>
      <c r="C3953" s="7" t="n">
        <v>0</v>
      </c>
    </row>
    <row r="3954" spans="1:8">
      <c r="A3954" t="s">
        <v>4</v>
      </c>
      <c r="B3954" s="4" t="s">
        <v>5</v>
      </c>
      <c r="C3954" s="4" t="s">
        <v>10</v>
      </c>
      <c r="D3954" s="4" t="s">
        <v>13</v>
      </c>
      <c r="E3954" s="4" t="s">
        <v>9</v>
      </c>
      <c r="F3954" s="4" t="s">
        <v>52</v>
      </c>
      <c r="G3954" s="4" t="s">
        <v>13</v>
      </c>
      <c r="H3954" s="4" t="s">
        <v>13</v>
      </c>
      <c r="I3954" s="4" t="s">
        <v>13</v>
      </c>
      <c r="J3954" s="4" t="s">
        <v>9</v>
      </c>
      <c r="K3954" s="4" t="s">
        <v>52</v>
      </c>
      <c r="L3954" s="4" t="s">
        <v>13</v>
      </c>
      <c r="M3954" s="4" t="s">
        <v>13</v>
      </c>
      <c r="N3954" s="4" t="s">
        <v>13</v>
      </c>
      <c r="O3954" s="4" t="s">
        <v>9</v>
      </c>
      <c r="P3954" s="4" t="s">
        <v>52</v>
      </c>
      <c r="Q3954" s="4" t="s">
        <v>13</v>
      </c>
      <c r="R3954" s="4" t="s">
        <v>13</v>
      </c>
    </row>
    <row r="3955" spans="1:8">
      <c r="A3955" t="n">
        <v>28829</v>
      </c>
      <c r="B3955" s="40" t="n">
        <v>26</v>
      </c>
      <c r="C3955" s="7" t="n">
        <v>7032</v>
      </c>
      <c r="D3955" s="7" t="n">
        <v>17</v>
      </c>
      <c r="E3955" s="7" t="n">
        <v>18443</v>
      </c>
      <c r="F3955" s="7" t="s">
        <v>295</v>
      </c>
      <c r="G3955" s="7" t="n">
        <v>2</v>
      </c>
      <c r="H3955" s="7" t="n">
        <v>3</v>
      </c>
      <c r="I3955" s="7" t="n">
        <v>17</v>
      </c>
      <c r="J3955" s="7" t="n">
        <v>18444</v>
      </c>
      <c r="K3955" s="7" t="s">
        <v>296</v>
      </c>
      <c r="L3955" s="7" t="n">
        <v>2</v>
      </c>
      <c r="M3955" s="7" t="n">
        <v>3</v>
      </c>
      <c r="N3955" s="7" t="n">
        <v>17</v>
      </c>
      <c r="O3955" s="7" t="n">
        <v>18445</v>
      </c>
      <c r="P3955" s="7" t="s">
        <v>297</v>
      </c>
      <c r="Q3955" s="7" t="n">
        <v>2</v>
      </c>
      <c r="R3955" s="7" t="n">
        <v>0</v>
      </c>
    </row>
    <row r="3956" spans="1:8">
      <c r="A3956" t="s">
        <v>4</v>
      </c>
      <c r="B3956" s="4" t="s">
        <v>5</v>
      </c>
    </row>
    <row r="3957" spans="1:8">
      <c r="A3957" t="n">
        <v>28969</v>
      </c>
      <c r="B3957" s="33" t="n">
        <v>28</v>
      </c>
    </row>
    <row r="3958" spans="1:8">
      <c r="A3958" t="s">
        <v>4</v>
      </c>
      <c r="B3958" s="4" t="s">
        <v>5</v>
      </c>
      <c r="C3958" s="4" t="s">
        <v>13</v>
      </c>
      <c r="D3958" s="4" t="s">
        <v>10</v>
      </c>
      <c r="E3958" s="4" t="s">
        <v>10</v>
      </c>
      <c r="F3958" s="4" t="s">
        <v>13</v>
      </c>
    </row>
    <row r="3959" spans="1:8">
      <c r="A3959" t="n">
        <v>28970</v>
      </c>
      <c r="B3959" s="31" t="n">
        <v>25</v>
      </c>
      <c r="C3959" s="7" t="n">
        <v>1</v>
      </c>
      <c r="D3959" s="7" t="n">
        <v>65535</v>
      </c>
      <c r="E3959" s="7" t="n">
        <v>65535</v>
      </c>
      <c r="F3959" s="7" t="n">
        <v>0</v>
      </c>
    </row>
    <row r="3960" spans="1:8">
      <c r="A3960" t="s">
        <v>4</v>
      </c>
      <c r="B3960" s="4" t="s">
        <v>5</v>
      </c>
      <c r="C3960" s="4" t="s">
        <v>13</v>
      </c>
      <c r="D3960" s="4" t="s">
        <v>10</v>
      </c>
      <c r="E3960" s="4" t="s">
        <v>6</v>
      </c>
    </row>
    <row r="3961" spans="1:8">
      <c r="A3961" t="n">
        <v>28977</v>
      </c>
      <c r="B3961" s="39" t="n">
        <v>51</v>
      </c>
      <c r="C3961" s="7" t="n">
        <v>4</v>
      </c>
      <c r="D3961" s="7" t="n">
        <v>5</v>
      </c>
      <c r="E3961" s="7" t="s">
        <v>298</v>
      </c>
    </row>
    <row r="3962" spans="1:8">
      <c r="A3962" t="s">
        <v>4</v>
      </c>
      <c r="B3962" s="4" t="s">
        <v>5</v>
      </c>
      <c r="C3962" s="4" t="s">
        <v>10</v>
      </c>
    </row>
    <row r="3963" spans="1:8">
      <c r="A3963" t="n">
        <v>28991</v>
      </c>
      <c r="B3963" s="25" t="n">
        <v>16</v>
      </c>
      <c r="C3963" s="7" t="n">
        <v>0</v>
      </c>
    </row>
    <row r="3964" spans="1:8">
      <c r="A3964" t="s">
        <v>4</v>
      </c>
      <c r="B3964" s="4" t="s">
        <v>5</v>
      </c>
      <c r="C3964" s="4" t="s">
        <v>10</v>
      </c>
      <c r="D3964" s="4" t="s">
        <v>13</v>
      </c>
      <c r="E3964" s="4" t="s">
        <v>9</v>
      </c>
      <c r="F3964" s="4" t="s">
        <v>52</v>
      </c>
      <c r="G3964" s="4" t="s">
        <v>13</v>
      </c>
      <c r="H3964" s="4" t="s">
        <v>13</v>
      </c>
    </row>
    <row r="3965" spans="1:8">
      <c r="A3965" t="n">
        <v>28994</v>
      </c>
      <c r="B3965" s="40" t="n">
        <v>26</v>
      </c>
      <c r="C3965" s="7" t="n">
        <v>5</v>
      </c>
      <c r="D3965" s="7" t="n">
        <v>17</v>
      </c>
      <c r="E3965" s="7" t="n">
        <v>3324</v>
      </c>
      <c r="F3965" s="7" t="s">
        <v>299</v>
      </c>
      <c r="G3965" s="7" t="n">
        <v>2</v>
      </c>
      <c r="H3965" s="7" t="n">
        <v>0</v>
      </c>
    </row>
    <row r="3966" spans="1:8">
      <c r="A3966" t="s">
        <v>4</v>
      </c>
      <c r="B3966" s="4" t="s">
        <v>5</v>
      </c>
    </row>
    <row r="3967" spans="1:8">
      <c r="A3967" t="n">
        <v>29095</v>
      </c>
      <c r="B3967" s="33" t="n">
        <v>28</v>
      </c>
    </row>
    <row r="3968" spans="1:8">
      <c r="A3968" t="s">
        <v>4</v>
      </c>
      <c r="B3968" s="4" t="s">
        <v>5</v>
      </c>
      <c r="C3968" s="4" t="s">
        <v>10</v>
      </c>
    </row>
    <row r="3969" spans="1:18">
      <c r="A3969" t="n">
        <v>29096</v>
      </c>
      <c r="B3969" s="25" t="n">
        <v>16</v>
      </c>
      <c r="C3969" s="7" t="n">
        <v>500</v>
      </c>
    </row>
    <row r="3970" spans="1:18">
      <c r="A3970" t="s">
        <v>4</v>
      </c>
      <c r="B3970" s="4" t="s">
        <v>5</v>
      </c>
      <c r="C3970" s="4" t="s">
        <v>13</v>
      </c>
      <c r="D3970" s="4" t="s">
        <v>10</v>
      </c>
      <c r="E3970" s="4" t="s">
        <v>10</v>
      </c>
      <c r="F3970" s="4" t="s">
        <v>13</v>
      </c>
    </row>
    <row r="3971" spans="1:18">
      <c r="A3971" t="n">
        <v>29099</v>
      </c>
      <c r="B3971" s="31" t="n">
        <v>25</v>
      </c>
      <c r="C3971" s="7" t="n">
        <v>1</v>
      </c>
      <c r="D3971" s="7" t="n">
        <v>60</v>
      </c>
      <c r="E3971" s="7" t="n">
        <v>640</v>
      </c>
      <c r="F3971" s="7" t="n">
        <v>1</v>
      </c>
    </row>
    <row r="3972" spans="1:18">
      <c r="A3972" t="s">
        <v>4</v>
      </c>
      <c r="B3972" s="4" t="s">
        <v>5</v>
      </c>
      <c r="C3972" s="4" t="s">
        <v>13</v>
      </c>
      <c r="D3972" s="43" t="s">
        <v>70</v>
      </c>
      <c r="E3972" s="4" t="s">
        <v>5</v>
      </c>
      <c r="F3972" s="4" t="s">
        <v>13</v>
      </c>
      <c r="G3972" s="4" t="s">
        <v>10</v>
      </c>
      <c r="H3972" s="43" t="s">
        <v>71</v>
      </c>
      <c r="I3972" s="4" t="s">
        <v>13</v>
      </c>
      <c r="J3972" s="4" t="s">
        <v>24</v>
      </c>
    </row>
    <row r="3973" spans="1:18">
      <c r="A3973" t="n">
        <v>29106</v>
      </c>
      <c r="B3973" s="11" t="n">
        <v>5</v>
      </c>
      <c r="C3973" s="7" t="n">
        <v>28</v>
      </c>
      <c r="D3973" s="43" t="s">
        <v>3</v>
      </c>
      <c r="E3973" s="29" t="n">
        <v>64</v>
      </c>
      <c r="F3973" s="7" t="n">
        <v>5</v>
      </c>
      <c r="G3973" s="7" t="n">
        <v>1</v>
      </c>
      <c r="H3973" s="43" t="s">
        <v>3</v>
      </c>
      <c r="I3973" s="7" t="n">
        <v>1</v>
      </c>
      <c r="J3973" s="12" t="n">
        <f t="normal" ca="1">A3983</f>
        <v>0</v>
      </c>
    </row>
    <row r="3974" spans="1:18">
      <c r="A3974" t="s">
        <v>4</v>
      </c>
      <c r="B3974" s="4" t="s">
        <v>5</v>
      </c>
      <c r="C3974" s="4" t="s">
        <v>13</v>
      </c>
      <c r="D3974" s="4" t="s">
        <v>10</v>
      </c>
      <c r="E3974" s="4" t="s">
        <v>6</v>
      </c>
    </row>
    <row r="3975" spans="1:18">
      <c r="A3975" t="n">
        <v>29117</v>
      </c>
      <c r="B3975" s="39" t="n">
        <v>51</v>
      </c>
      <c r="C3975" s="7" t="n">
        <v>4</v>
      </c>
      <c r="D3975" s="7" t="n">
        <v>1</v>
      </c>
      <c r="E3975" s="7" t="s">
        <v>233</v>
      </c>
    </row>
    <row r="3976" spans="1:18">
      <c r="A3976" t="s">
        <v>4</v>
      </c>
      <c r="B3976" s="4" t="s">
        <v>5</v>
      </c>
      <c r="C3976" s="4" t="s">
        <v>10</v>
      </c>
    </row>
    <row r="3977" spans="1:18">
      <c r="A3977" t="n">
        <v>29130</v>
      </c>
      <c r="B3977" s="25" t="n">
        <v>16</v>
      </c>
      <c r="C3977" s="7" t="n">
        <v>0</v>
      </c>
    </row>
    <row r="3978" spans="1:18">
      <c r="A3978" t="s">
        <v>4</v>
      </c>
      <c r="B3978" s="4" t="s">
        <v>5</v>
      </c>
      <c r="C3978" s="4" t="s">
        <v>10</v>
      </c>
      <c r="D3978" s="4" t="s">
        <v>13</v>
      </c>
      <c r="E3978" s="4" t="s">
        <v>9</v>
      </c>
      <c r="F3978" s="4" t="s">
        <v>52</v>
      </c>
      <c r="G3978" s="4" t="s">
        <v>13</v>
      </c>
      <c r="H3978" s="4" t="s">
        <v>13</v>
      </c>
    </row>
    <row r="3979" spans="1:18">
      <c r="A3979" t="n">
        <v>29133</v>
      </c>
      <c r="B3979" s="40" t="n">
        <v>26</v>
      </c>
      <c r="C3979" s="7" t="n">
        <v>1</v>
      </c>
      <c r="D3979" s="7" t="n">
        <v>17</v>
      </c>
      <c r="E3979" s="7" t="n">
        <v>1358</v>
      </c>
      <c r="F3979" s="7" t="s">
        <v>300</v>
      </c>
      <c r="G3979" s="7" t="n">
        <v>2</v>
      </c>
      <c r="H3979" s="7" t="n">
        <v>0</v>
      </c>
    </row>
    <row r="3980" spans="1:18">
      <c r="A3980" t="s">
        <v>4</v>
      </c>
      <c r="B3980" s="4" t="s">
        <v>5</v>
      </c>
    </row>
    <row r="3981" spans="1:18">
      <c r="A3981" t="n">
        <v>29156</v>
      </c>
      <c r="B3981" s="33" t="n">
        <v>28</v>
      </c>
    </row>
    <row r="3982" spans="1:18">
      <c r="A3982" t="s">
        <v>4</v>
      </c>
      <c r="B3982" s="4" t="s">
        <v>5</v>
      </c>
      <c r="C3982" s="4" t="s">
        <v>13</v>
      </c>
      <c r="D3982" s="43" t="s">
        <v>70</v>
      </c>
      <c r="E3982" s="4" t="s">
        <v>5</v>
      </c>
      <c r="F3982" s="4" t="s">
        <v>13</v>
      </c>
      <c r="G3982" s="4" t="s">
        <v>10</v>
      </c>
      <c r="H3982" s="43" t="s">
        <v>71</v>
      </c>
      <c r="I3982" s="4" t="s">
        <v>13</v>
      </c>
      <c r="J3982" s="4" t="s">
        <v>24</v>
      </c>
    </row>
    <row r="3983" spans="1:18">
      <c r="A3983" t="n">
        <v>29157</v>
      </c>
      <c r="B3983" s="11" t="n">
        <v>5</v>
      </c>
      <c r="C3983" s="7" t="n">
        <v>28</v>
      </c>
      <c r="D3983" s="43" t="s">
        <v>3</v>
      </c>
      <c r="E3983" s="29" t="n">
        <v>64</v>
      </c>
      <c r="F3983" s="7" t="n">
        <v>5</v>
      </c>
      <c r="G3983" s="7" t="n">
        <v>7</v>
      </c>
      <c r="H3983" s="43" t="s">
        <v>3</v>
      </c>
      <c r="I3983" s="7" t="n">
        <v>1</v>
      </c>
      <c r="J3983" s="12" t="n">
        <f t="normal" ca="1">A3993</f>
        <v>0</v>
      </c>
    </row>
    <row r="3984" spans="1:18">
      <c r="A3984" t="s">
        <v>4</v>
      </c>
      <c r="B3984" s="4" t="s">
        <v>5</v>
      </c>
      <c r="C3984" s="4" t="s">
        <v>13</v>
      </c>
      <c r="D3984" s="4" t="s">
        <v>10</v>
      </c>
      <c r="E3984" s="4" t="s">
        <v>6</v>
      </c>
    </row>
    <row r="3985" spans="1:10">
      <c r="A3985" t="n">
        <v>29168</v>
      </c>
      <c r="B3985" s="39" t="n">
        <v>51</v>
      </c>
      <c r="C3985" s="7" t="n">
        <v>4</v>
      </c>
      <c r="D3985" s="7" t="n">
        <v>7</v>
      </c>
      <c r="E3985" s="7" t="s">
        <v>163</v>
      </c>
    </row>
    <row r="3986" spans="1:10">
      <c r="A3986" t="s">
        <v>4</v>
      </c>
      <c r="B3986" s="4" t="s">
        <v>5</v>
      </c>
      <c r="C3986" s="4" t="s">
        <v>10</v>
      </c>
    </row>
    <row r="3987" spans="1:10">
      <c r="A3987" t="n">
        <v>29181</v>
      </c>
      <c r="B3987" s="25" t="n">
        <v>16</v>
      </c>
      <c r="C3987" s="7" t="n">
        <v>0</v>
      </c>
    </row>
    <row r="3988" spans="1:10">
      <c r="A3988" t="s">
        <v>4</v>
      </c>
      <c r="B3988" s="4" t="s">
        <v>5</v>
      </c>
      <c r="C3988" s="4" t="s">
        <v>10</v>
      </c>
      <c r="D3988" s="4" t="s">
        <v>13</v>
      </c>
      <c r="E3988" s="4" t="s">
        <v>9</v>
      </c>
      <c r="F3988" s="4" t="s">
        <v>52</v>
      </c>
      <c r="G3988" s="4" t="s">
        <v>13</v>
      </c>
      <c r="H3988" s="4" t="s">
        <v>13</v>
      </c>
    </row>
    <row r="3989" spans="1:10">
      <c r="A3989" t="n">
        <v>29184</v>
      </c>
      <c r="B3989" s="40" t="n">
        <v>26</v>
      </c>
      <c r="C3989" s="7" t="n">
        <v>7</v>
      </c>
      <c r="D3989" s="7" t="n">
        <v>17</v>
      </c>
      <c r="E3989" s="7" t="n">
        <v>4370</v>
      </c>
      <c r="F3989" s="7" t="s">
        <v>301</v>
      </c>
      <c r="G3989" s="7" t="n">
        <v>2</v>
      </c>
      <c r="H3989" s="7" t="n">
        <v>0</v>
      </c>
    </row>
    <row r="3990" spans="1:10">
      <c r="A3990" t="s">
        <v>4</v>
      </c>
      <c r="B3990" s="4" t="s">
        <v>5</v>
      </c>
    </row>
    <row r="3991" spans="1:10">
      <c r="A3991" t="n">
        <v>29219</v>
      </c>
      <c r="B3991" s="33" t="n">
        <v>28</v>
      </c>
    </row>
    <row r="3992" spans="1:10">
      <c r="A3992" t="s">
        <v>4</v>
      </c>
      <c r="B3992" s="4" t="s">
        <v>5</v>
      </c>
      <c r="C3992" s="4" t="s">
        <v>13</v>
      </c>
      <c r="D3992" s="43" t="s">
        <v>70</v>
      </c>
      <c r="E3992" s="4" t="s">
        <v>5</v>
      </c>
      <c r="F3992" s="4" t="s">
        <v>13</v>
      </c>
      <c r="G3992" s="4" t="s">
        <v>10</v>
      </c>
      <c r="H3992" s="43" t="s">
        <v>71</v>
      </c>
      <c r="I3992" s="4" t="s">
        <v>13</v>
      </c>
      <c r="J3992" s="4" t="s">
        <v>24</v>
      </c>
    </row>
    <row r="3993" spans="1:10">
      <c r="A3993" t="n">
        <v>29220</v>
      </c>
      <c r="B3993" s="11" t="n">
        <v>5</v>
      </c>
      <c r="C3993" s="7" t="n">
        <v>28</v>
      </c>
      <c r="D3993" s="43" t="s">
        <v>3</v>
      </c>
      <c r="E3993" s="29" t="n">
        <v>64</v>
      </c>
      <c r="F3993" s="7" t="n">
        <v>5</v>
      </c>
      <c r="G3993" s="7" t="n">
        <v>2</v>
      </c>
      <c r="H3993" s="43" t="s">
        <v>3</v>
      </c>
      <c r="I3993" s="7" t="n">
        <v>1</v>
      </c>
      <c r="J3993" s="12" t="n">
        <f t="normal" ca="1">A4003</f>
        <v>0</v>
      </c>
    </row>
    <row r="3994" spans="1:10">
      <c r="A3994" t="s">
        <v>4</v>
      </c>
      <c r="B3994" s="4" t="s">
        <v>5</v>
      </c>
      <c r="C3994" s="4" t="s">
        <v>13</v>
      </c>
      <c r="D3994" s="4" t="s">
        <v>10</v>
      </c>
      <c r="E3994" s="4" t="s">
        <v>6</v>
      </c>
    </row>
    <row r="3995" spans="1:10">
      <c r="A3995" t="n">
        <v>29231</v>
      </c>
      <c r="B3995" s="39" t="n">
        <v>51</v>
      </c>
      <c r="C3995" s="7" t="n">
        <v>4</v>
      </c>
      <c r="D3995" s="7" t="n">
        <v>2</v>
      </c>
      <c r="E3995" s="7" t="s">
        <v>285</v>
      </c>
    </row>
    <row r="3996" spans="1:10">
      <c r="A3996" t="s">
        <v>4</v>
      </c>
      <c r="B3996" s="4" t="s">
        <v>5</v>
      </c>
      <c r="C3996" s="4" t="s">
        <v>10</v>
      </c>
    </row>
    <row r="3997" spans="1:10">
      <c r="A3997" t="n">
        <v>29245</v>
      </c>
      <c r="B3997" s="25" t="n">
        <v>16</v>
      </c>
      <c r="C3997" s="7" t="n">
        <v>0</v>
      </c>
    </row>
    <row r="3998" spans="1:10">
      <c r="A3998" t="s">
        <v>4</v>
      </c>
      <c r="B3998" s="4" t="s">
        <v>5</v>
      </c>
      <c r="C3998" s="4" t="s">
        <v>10</v>
      </c>
      <c r="D3998" s="4" t="s">
        <v>13</v>
      </c>
      <c r="E3998" s="4" t="s">
        <v>9</v>
      </c>
      <c r="F3998" s="4" t="s">
        <v>52</v>
      </c>
      <c r="G3998" s="4" t="s">
        <v>13</v>
      </c>
      <c r="H3998" s="4" t="s">
        <v>13</v>
      </c>
    </row>
    <row r="3999" spans="1:10">
      <c r="A3999" t="n">
        <v>29248</v>
      </c>
      <c r="B3999" s="40" t="n">
        <v>26</v>
      </c>
      <c r="C3999" s="7" t="n">
        <v>2</v>
      </c>
      <c r="D3999" s="7" t="n">
        <v>17</v>
      </c>
      <c r="E3999" s="7" t="n">
        <v>6374</v>
      </c>
      <c r="F3999" s="7" t="s">
        <v>302</v>
      </c>
      <c r="G3999" s="7" t="n">
        <v>2</v>
      </c>
      <c r="H3999" s="7" t="n">
        <v>0</v>
      </c>
    </row>
    <row r="4000" spans="1:10">
      <c r="A4000" t="s">
        <v>4</v>
      </c>
      <c r="B4000" s="4" t="s">
        <v>5</v>
      </c>
    </row>
    <row r="4001" spans="1:10">
      <c r="A4001" t="n">
        <v>29308</v>
      </c>
      <c r="B4001" s="33" t="n">
        <v>28</v>
      </c>
    </row>
    <row r="4002" spans="1:10">
      <c r="A4002" t="s">
        <v>4</v>
      </c>
      <c r="B4002" s="4" t="s">
        <v>5</v>
      </c>
      <c r="C4002" s="4" t="s">
        <v>13</v>
      </c>
      <c r="D4002" s="43" t="s">
        <v>70</v>
      </c>
      <c r="E4002" s="4" t="s">
        <v>5</v>
      </c>
      <c r="F4002" s="4" t="s">
        <v>13</v>
      </c>
      <c r="G4002" s="4" t="s">
        <v>10</v>
      </c>
      <c r="H4002" s="43" t="s">
        <v>71</v>
      </c>
      <c r="I4002" s="4" t="s">
        <v>13</v>
      </c>
      <c r="J4002" s="4" t="s">
        <v>24</v>
      </c>
    </row>
    <row r="4003" spans="1:10">
      <c r="A4003" t="n">
        <v>29309</v>
      </c>
      <c r="B4003" s="11" t="n">
        <v>5</v>
      </c>
      <c r="C4003" s="7" t="n">
        <v>28</v>
      </c>
      <c r="D4003" s="43" t="s">
        <v>3</v>
      </c>
      <c r="E4003" s="29" t="n">
        <v>64</v>
      </c>
      <c r="F4003" s="7" t="n">
        <v>5</v>
      </c>
      <c r="G4003" s="7" t="n">
        <v>8</v>
      </c>
      <c r="H4003" s="43" t="s">
        <v>3</v>
      </c>
      <c r="I4003" s="7" t="n">
        <v>1</v>
      </c>
      <c r="J4003" s="12" t="n">
        <f t="normal" ca="1">A4013</f>
        <v>0</v>
      </c>
    </row>
    <row r="4004" spans="1:10">
      <c r="A4004" t="s">
        <v>4</v>
      </c>
      <c r="B4004" s="4" t="s">
        <v>5</v>
      </c>
      <c r="C4004" s="4" t="s">
        <v>13</v>
      </c>
      <c r="D4004" s="4" t="s">
        <v>10</v>
      </c>
      <c r="E4004" s="4" t="s">
        <v>6</v>
      </c>
    </row>
    <row r="4005" spans="1:10">
      <c r="A4005" t="n">
        <v>29320</v>
      </c>
      <c r="B4005" s="39" t="n">
        <v>51</v>
      </c>
      <c r="C4005" s="7" t="n">
        <v>4</v>
      </c>
      <c r="D4005" s="7" t="n">
        <v>8</v>
      </c>
      <c r="E4005" s="7" t="s">
        <v>233</v>
      </c>
    </row>
    <row r="4006" spans="1:10">
      <c r="A4006" t="s">
        <v>4</v>
      </c>
      <c r="B4006" s="4" t="s">
        <v>5</v>
      </c>
      <c r="C4006" s="4" t="s">
        <v>10</v>
      </c>
    </row>
    <row r="4007" spans="1:10">
      <c r="A4007" t="n">
        <v>29333</v>
      </c>
      <c r="B4007" s="25" t="n">
        <v>16</v>
      </c>
      <c r="C4007" s="7" t="n">
        <v>0</v>
      </c>
    </row>
    <row r="4008" spans="1:10">
      <c r="A4008" t="s">
        <v>4</v>
      </c>
      <c r="B4008" s="4" t="s">
        <v>5</v>
      </c>
      <c r="C4008" s="4" t="s">
        <v>10</v>
      </c>
      <c r="D4008" s="4" t="s">
        <v>13</v>
      </c>
      <c r="E4008" s="4" t="s">
        <v>9</v>
      </c>
      <c r="F4008" s="4" t="s">
        <v>52</v>
      </c>
      <c r="G4008" s="4" t="s">
        <v>13</v>
      </c>
      <c r="H4008" s="4" t="s">
        <v>13</v>
      </c>
    </row>
    <row r="4009" spans="1:10">
      <c r="A4009" t="n">
        <v>29336</v>
      </c>
      <c r="B4009" s="40" t="n">
        <v>26</v>
      </c>
      <c r="C4009" s="7" t="n">
        <v>8</v>
      </c>
      <c r="D4009" s="7" t="n">
        <v>17</v>
      </c>
      <c r="E4009" s="7" t="n">
        <v>9342</v>
      </c>
      <c r="F4009" s="7" t="s">
        <v>303</v>
      </c>
      <c r="G4009" s="7" t="n">
        <v>2</v>
      </c>
      <c r="H4009" s="7" t="n">
        <v>0</v>
      </c>
    </row>
    <row r="4010" spans="1:10">
      <c r="A4010" t="s">
        <v>4</v>
      </c>
      <c r="B4010" s="4" t="s">
        <v>5</v>
      </c>
    </row>
    <row r="4011" spans="1:10">
      <c r="A4011" t="n">
        <v>29384</v>
      </c>
      <c r="B4011" s="33" t="n">
        <v>28</v>
      </c>
    </row>
    <row r="4012" spans="1:10">
      <c r="A4012" t="s">
        <v>4</v>
      </c>
      <c r="B4012" s="4" t="s">
        <v>5</v>
      </c>
      <c r="C4012" s="4" t="s">
        <v>13</v>
      </c>
      <c r="D4012" s="43" t="s">
        <v>70</v>
      </c>
      <c r="E4012" s="4" t="s">
        <v>5</v>
      </c>
      <c r="F4012" s="4" t="s">
        <v>13</v>
      </c>
      <c r="G4012" s="4" t="s">
        <v>10</v>
      </c>
      <c r="H4012" s="43" t="s">
        <v>71</v>
      </c>
      <c r="I4012" s="4" t="s">
        <v>13</v>
      </c>
      <c r="J4012" s="43" t="s">
        <v>70</v>
      </c>
      <c r="K4012" s="4" t="s">
        <v>5</v>
      </c>
      <c r="L4012" s="4" t="s">
        <v>13</v>
      </c>
      <c r="M4012" s="4" t="s">
        <v>10</v>
      </c>
      <c r="N4012" s="43" t="s">
        <v>71</v>
      </c>
      <c r="O4012" s="4" t="s">
        <v>13</v>
      </c>
      <c r="P4012" s="4" t="s">
        <v>13</v>
      </c>
      <c r="Q4012" s="4" t="s">
        <v>24</v>
      </c>
    </row>
    <row r="4013" spans="1:10">
      <c r="A4013" t="n">
        <v>29385</v>
      </c>
      <c r="B4013" s="11" t="n">
        <v>5</v>
      </c>
      <c r="C4013" s="7" t="n">
        <v>28</v>
      </c>
      <c r="D4013" s="43" t="s">
        <v>3</v>
      </c>
      <c r="E4013" s="29" t="n">
        <v>64</v>
      </c>
      <c r="F4013" s="7" t="n">
        <v>5</v>
      </c>
      <c r="G4013" s="7" t="n">
        <v>4</v>
      </c>
      <c r="H4013" s="43" t="s">
        <v>3</v>
      </c>
      <c r="I4013" s="7" t="n">
        <v>28</v>
      </c>
      <c r="J4013" s="43" t="s">
        <v>3</v>
      </c>
      <c r="K4013" s="29" t="n">
        <v>64</v>
      </c>
      <c r="L4013" s="7" t="n">
        <v>5</v>
      </c>
      <c r="M4013" s="7" t="n">
        <v>9</v>
      </c>
      <c r="N4013" s="43" t="s">
        <v>3</v>
      </c>
      <c r="O4013" s="7" t="n">
        <v>11</v>
      </c>
      <c r="P4013" s="7" t="n">
        <v>1</v>
      </c>
      <c r="Q4013" s="12" t="n">
        <f t="normal" ca="1">A4047</f>
        <v>0</v>
      </c>
    </row>
    <row r="4014" spans="1:10">
      <c r="A4014" t="s">
        <v>4</v>
      </c>
      <c r="B4014" s="4" t="s">
        <v>5</v>
      </c>
      <c r="C4014" s="4" t="s">
        <v>13</v>
      </c>
      <c r="D4014" s="43" t="s">
        <v>70</v>
      </c>
      <c r="E4014" s="4" t="s">
        <v>5</v>
      </c>
      <c r="F4014" s="4" t="s">
        <v>13</v>
      </c>
      <c r="G4014" s="4" t="s">
        <v>10</v>
      </c>
      <c r="H4014" s="43" t="s">
        <v>71</v>
      </c>
      <c r="I4014" s="4" t="s">
        <v>13</v>
      </c>
      <c r="J4014" s="4" t="s">
        <v>24</v>
      </c>
    </row>
    <row r="4015" spans="1:10">
      <c r="A4015" t="n">
        <v>29402</v>
      </c>
      <c r="B4015" s="11" t="n">
        <v>5</v>
      </c>
      <c r="C4015" s="7" t="n">
        <v>28</v>
      </c>
      <c r="D4015" s="43" t="s">
        <v>3</v>
      </c>
      <c r="E4015" s="29" t="n">
        <v>64</v>
      </c>
      <c r="F4015" s="7" t="n">
        <v>5</v>
      </c>
      <c r="G4015" s="7" t="n">
        <v>4</v>
      </c>
      <c r="H4015" s="43" t="s">
        <v>3</v>
      </c>
      <c r="I4015" s="7" t="n">
        <v>1</v>
      </c>
      <c r="J4015" s="12" t="n">
        <f t="normal" ca="1">A4037</f>
        <v>0</v>
      </c>
    </row>
    <row r="4016" spans="1:10">
      <c r="A4016" t="s">
        <v>4</v>
      </c>
      <c r="B4016" s="4" t="s">
        <v>5</v>
      </c>
      <c r="C4016" s="4" t="s">
        <v>13</v>
      </c>
      <c r="D4016" s="4" t="s">
        <v>10</v>
      </c>
      <c r="E4016" s="4" t="s">
        <v>6</v>
      </c>
    </row>
    <row r="4017" spans="1:17">
      <c r="A4017" t="n">
        <v>29413</v>
      </c>
      <c r="B4017" s="39" t="n">
        <v>51</v>
      </c>
      <c r="C4017" s="7" t="n">
        <v>4</v>
      </c>
      <c r="D4017" s="7" t="n">
        <v>4</v>
      </c>
      <c r="E4017" s="7" t="s">
        <v>304</v>
      </c>
    </row>
    <row r="4018" spans="1:17">
      <c r="A4018" t="s">
        <v>4</v>
      </c>
      <c r="B4018" s="4" t="s">
        <v>5</v>
      </c>
      <c r="C4018" s="4" t="s">
        <v>10</v>
      </c>
    </row>
    <row r="4019" spans="1:17">
      <c r="A4019" t="n">
        <v>29426</v>
      </c>
      <c r="B4019" s="25" t="n">
        <v>16</v>
      </c>
      <c r="C4019" s="7" t="n">
        <v>0</v>
      </c>
    </row>
    <row r="4020" spans="1:17">
      <c r="A4020" t="s">
        <v>4</v>
      </c>
      <c r="B4020" s="4" t="s">
        <v>5</v>
      </c>
      <c r="C4020" s="4" t="s">
        <v>10</v>
      </c>
      <c r="D4020" s="4" t="s">
        <v>13</v>
      </c>
      <c r="E4020" s="4" t="s">
        <v>9</v>
      </c>
      <c r="F4020" s="4" t="s">
        <v>52</v>
      </c>
      <c r="G4020" s="4" t="s">
        <v>13</v>
      </c>
      <c r="H4020" s="4" t="s">
        <v>13</v>
      </c>
    </row>
    <row r="4021" spans="1:17">
      <c r="A4021" t="n">
        <v>29429</v>
      </c>
      <c r="B4021" s="40" t="n">
        <v>26</v>
      </c>
      <c r="C4021" s="7" t="n">
        <v>4</v>
      </c>
      <c r="D4021" s="7" t="n">
        <v>17</v>
      </c>
      <c r="E4021" s="7" t="n">
        <v>7369</v>
      </c>
      <c r="F4021" s="7" t="s">
        <v>305</v>
      </c>
      <c r="G4021" s="7" t="n">
        <v>2</v>
      </c>
      <c r="H4021" s="7" t="n">
        <v>0</v>
      </c>
    </row>
    <row r="4022" spans="1:17">
      <c r="A4022" t="s">
        <v>4</v>
      </c>
      <c r="B4022" s="4" t="s">
        <v>5</v>
      </c>
    </row>
    <row r="4023" spans="1:17">
      <c r="A4023" t="n">
        <v>29475</v>
      </c>
      <c r="B4023" s="33" t="n">
        <v>28</v>
      </c>
    </row>
    <row r="4024" spans="1:17">
      <c r="A4024" t="s">
        <v>4</v>
      </c>
      <c r="B4024" s="4" t="s">
        <v>5</v>
      </c>
      <c r="C4024" s="4" t="s">
        <v>13</v>
      </c>
      <c r="D4024" s="43" t="s">
        <v>70</v>
      </c>
      <c r="E4024" s="4" t="s">
        <v>5</v>
      </c>
      <c r="F4024" s="4" t="s">
        <v>13</v>
      </c>
      <c r="G4024" s="4" t="s">
        <v>10</v>
      </c>
      <c r="H4024" s="43" t="s">
        <v>71</v>
      </c>
      <c r="I4024" s="4" t="s">
        <v>13</v>
      </c>
      <c r="J4024" s="4" t="s">
        <v>24</v>
      </c>
    </row>
    <row r="4025" spans="1:17">
      <c r="A4025" t="n">
        <v>29476</v>
      </c>
      <c r="B4025" s="11" t="n">
        <v>5</v>
      </c>
      <c r="C4025" s="7" t="n">
        <v>28</v>
      </c>
      <c r="D4025" s="43" t="s">
        <v>3</v>
      </c>
      <c r="E4025" s="29" t="n">
        <v>64</v>
      </c>
      <c r="F4025" s="7" t="n">
        <v>5</v>
      </c>
      <c r="G4025" s="7" t="n">
        <v>9</v>
      </c>
      <c r="H4025" s="43" t="s">
        <v>3</v>
      </c>
      <c r="I4025" s="7" t="n">
        <v>1</v>
      </c>
      <c r="J4025" s="12" t="n">
        <f t="normal" ca="1">A4035</f>
        <v>0</v>
      </c>
    </row>
    <row r="4026" spans="1:17">
      <c r="A4026" t="s">
        <v>4</v>
      </c>
      <c r="B4026" s="4" t="s">
        <v>5</v>
      </c>
      <c r="C4026" s="4" t="s">
        <v>13</v>
      </c>
      <c r="D4026" s="4" t="s">
        <v>10</v>
      </c>
      <c r="E4026" s="4" t="s">
        <v>6</v>
      </c>
    </row>
    <row r="4027" spans="1:17">
      <c r="A4027" t="n">
        <v>29487</v>
      </c>
      <c r="B4027" s="39" t="n">
        <v>51</v>
      </c>
      <c r="C4027" s="7" t="n">
        <v>4</v>
      </c>
      <c r="D4027" s="7" t="n">
        <v>9</v>
      </c>
      <c r="E4027" s="7" t="s">
        <v>160</v>
      </c>
    </row>
    <row r="4028" spans="1:17">
      <c r="A4028" t="s">
        <v>4</v>
      </c>
      <c r="B4028" s="4" t="s">
        <v>5</v>
      </c>
      <c r="C4028" s="4" t="s">
        <v>10</v>
      </c>
    </row>
    <row r="4029" spans="1:17">
      <c r="A4029" t="n">
        <v>29501</v>
      </c>
      <c r="B4029" s="25" t="n">
        <v>16</v>
      </c>
      <c r="C4029" s="7" t="n">
        <v>0</v>
      </c>
    </row>
    <row r="4030" spans="1:17">
      <c r="A4030" t="s">
        <v>4</v>
      </c>
      <c r="B4030" s="4" t="s">
        <v>5</v>
      </c>
      <c r="C4030" s="4" t="s">
        <v>10</v>
      </c>
      <c r="D4030" s="4" t="s">
        <v>13</v>
      </c>
      <c r="E4030" s="4" t="s">
        <v>9</v>
      </c>
      <c r="F4030" s="4" t="s">
        <v>52</v>
      </c>
      <c r="G4030" s="4" t="s">
        <v>13</v>
      </c>
      <c r="H4030" s="4" t="s">
        <v>13</v>
      </c>
    </row>
    <row r="4031" spans="1:17">
      <c r="A4031" t="n">
        <v>29504</v>
      </c>
      <c r="B4031" s="40" t="n">
        <v>26</v>
      </c>
      <c r="C4031" s="7" t="n">
        <v>9</v>
      </c>
      <c r="D4031" s="7" t="n">
        <v>17</v>
      </c>
      <c r="E4031" s="7" t="n">
        <v>5335</v>
      </c>
      <c r="F4031" s="7" t="s">
        <v>306</v>
      </c>
      <c r="G4031" s="7" t="n">
        <v>2</v>
      </c>
      <c r="H4031" s="7" t="n">
        <v>0</v>
      </c>
    </row>
    <row r="4032" spans="1:17">
      <c r="A4032" t="s">
        <v>4</v>
      </c>
      <c r="B4032" s="4" t="s">
        <v>5</v>
      </c>
    </row>
    <row r="4033" spans="1:10">
      <c r="A4033" t="n">
        <v>29532</v>
      </c>
      <c r="B4033" s="33" t="n">
        <v>28</v>
      </c>
    </row>
    <row r="4034" spans="1:10">
      <c r="A4034" t="s">
        <v>4</v>
      </c>
      <c r="B4034" s="4" t="s">
        <v>5</v>
      </c>
      <c r="C4034" s="4" t="s">
        <v>24</v>
      </c>
    </row>
    <row r="4035" spans="1:10">
      <c r="A4035" t="n">
        <v>29533</v>
      </c>
      <c r="B4035" s="17" t="n">
        <v>3</v>
      </c>
      <c r="C4035" s="12" t="n">
        <f t="normal" ca="1">A4047</f>
        <v>0</v>
      </c>
    </row>
    <row r="4036" spans="1:10">
      <c r="A4036" t="s">
        <v>4</v>
      </c>
      <c r="B4036" s="4" t="s">
        <v>5</v>
      </c>
      <c r="C4036" s="4" t="s">
        <v>13</v>
      </c>
      <c r="D4036" s="43" t="s">
        <v>70</v>
      </c>
      <c r="E4036" s="4" t="s">
        <v>5</v>
      </c>
      <c r="F4036" s="4" t="s">
        <v>13</v>
      </c>
      <c r="G4036" s="4" t="s">
        <v>10</v>
      </c>
      <c r="H4036" s="43" t="s">
        <v>71</v>
      </c>
      <c r="I4036" s="4" t="s">
        <v>13</v>
      </c>
      <c r="J4036" s="4" t="s">
        <v>24</v>
      </c>
    </row>
    <row r="4037" spans="1:10">
      <c r="A4037" t="n">
        <v>29538</v>
      </c>
      <c r="B4037" s="11" t="n">
        <v>5</v>
      </c>
      <c r="C4037" s="7" t="n">
        <v>28</v>
      </c>
      <c r="D4037" s="43" t="s">
        <v>3</v>
      </c>
      <c r="E4037" s="29" t="n">
        <v>64</v>
      </c>
      <c r="F4037" s="7" t="n">
        <v>5</v>
      </c>
      <c r="G4037" s="7" t="n">
        <v>9</v>
      </c>
      <c r="H4037" s="43" t="s">
        <v>3</v>
      </c>
      <c r="I4037" s="7" t="n">
        <v>1</v>
      </c>
      <c r="J4037" s="12" t="n">
        <f t="normal" ca="1">A4047</f>
        <v>0</v>
      </c>
    </row>
    <row r="4038" spans="1:10">
      <c r="A4038" t="s">
        <v>4</v>
      </c>
      <c r="B4038" s="4" t="s">
        <v>5</v>
      </c>
      <c r="C4038" s="4" t="s">
        <v>13</v>
      </c>
      <c r="D4038" s="4" t="s">
        <v>10</v>
      </c>
      <c r="E4038" s="4" t="s">
        <v>6</v>
      </c>
    </row>
    <row r="4039" spans="1:10">
      <c r="A4039" t="n">
        <v>29549</v>
      </c>
      <c r="B4039" s="39" t="n">
        <v>51</v>
      </c>
      <c r="C4039" s="7" t="n">
        <v>4</v>
      </c>
      <c r="D4039" s="7" t="n">
        <v>9</v>
      </c>
      <c r="E4039" s="7" t="s">
        <v>307</v>
      </c>
    </row>
    <row r="4040" spans="1:10">
      <c r="A4040" t="s">
        <v>4</v>
      </c>
      <c r="B4040" s="4" t="s">
        <v>5</v>
      </c>
      <c r="C4040" s="4" t="s">
        <v>10</v>
      </c>
    </row>
    <row r="4041" spans="1:10">
      <c r="A4041" t="n">
        <v>29596</v>
      </c>
      <c r="B4041" s="25" t="n">
        <v>16</v>
      </c>
      <c r="C4041" s="7" t="n">
        <v>0</v>
      </c>
    </row>
    <row r="4042" spans="1:10">
      <c r="A4042" t="s">
        <v>4</v>
      </c>
      <c r="B4042" s="4" t="s">
        <v>5</v>
      </c>
      <c r="C4042" s="4" t="s">
        <v>10</v>
      </c>
      <c r="D4042" s="4" t="s">
        <v>13</v>
      </c>
      <c r="E4042" s="4" t="s">
        <v>9</v>
      </c>
      <c r="F4042" s="4" t="s">
        <v>52</v>
      </c>
      <c r="G4042" s="4" t="s">
        <v>13</v>
      </c>
      <c r="H4042" s="4" t="s">
        <v>13</v>
      </c>
    </row>
    <row r="4043" spans="1:10">
      <c r="A4043" t="n">
        <v>29599</v>
      </c>
      <c r="B4043" s="40" t="n">
        <v>26</v>
      </c>
      <c r="C4043" s="7" t="n">
        <v>9</v>
      </c>
      <c r="D4043" s="7" t="n">
        <v>17</v>
      </c>
      <c r="E4043" s="7" t="n">
        <v>5336</v>
      </c>
      <c r="F4043" s="7" t="s">
        <v>308</v>
      </c>
      <c r="G4043" s="7" t="n">
        <v>2</v>
      </c>
      <c r="H4043" s="7" t="n">
        <v>0</v>
      </c>
    </row>
    <row r="4044" spans="1:10">
      <c r="A4044" t="s">
        <v>4</v>
      </c>
      <c r="B4044" s="4" t="s">
        <v>5</v>
      </c>
    </row>
    <row r="4045" spans="1:10">
      <c r="A4045" t="n">
        <v>29646</v>
      </c>
      <c r="B4045" s="33" t="n">
        <v>28</v>
      </c>
    </row>
    <row r="4046" spans="1:10">
      <c r="A4046" t="s">
        <v>4</v>
      </c>
      <c r="B4046" s="4" t="s">
        <v>5</v>
      </c>
      <c r="C4046" s="4" t="s">
        <v>13</v>
      </c>
      <c r="D4046" s="4" t="s">
        <v>10</v>
      </c>
      <c r="E4046" s="4" t="s">
        <v>10</v>
      </c>
      <c r="F4046" s="4" t="s">
        <v>13</v>
      </c>
    </row>
    <row r="4047" spans="1:10">
      <c r="A4047" t="n">
        <v>29647</v>
      </c>
      <c r="B4047" s="31" t="n">
        <v>25</v>
      </c>
      <c r="C4047" s="7" t="n">
        <v>1</v>
      </c>
      <c r="D4047" s="7" t="n">
        <v>260</v>
      </c>
      <c r="E4047" s="7" t="n">
        <v>640</v>
      </c>
      <c r="F4047" s="7" t="n">
        <v>1</v>
      </c>
    </row>
    <row r="4048" spans="1:10">
      <c r="A4048" t="s">
        <v>4</v>
      </c>
      <c r="B4048" s="4" t="s">
        <v>5</v>
      </c>
      <c r="C4048" s="4" t="s">
        <v>13</v>
      </c>
      <c r="D4048" s="4" t="s">
        <v>10</v>
      </c>
      <c r="E4048" s="4" t="s">
        <v>6</v>
      </c>
    </row>
    <row r="4049" spans="1:10">
      <c r="A4049" t="n">
        <v>29654</v>
      </c>
      <c r="B4049" s="39" t="n">
        <v>51</v>
      </c>
      <c r="C4049" s="7" t="n">
        <v>4</v>
      </c>
      <c r="D4049" s="7" t="n">
        <v>0</v>
      </c>
      <c r="E4049" s="7" t="s">
        <v>255</v>
      </c>
    </row>
    <row r="4050" spans="1:10">
      <c r="A4050" t="s">
        <v>4</v>
      </c>
      <c r="B4050" s="4" t="s">
        <v>5</v>
      </c>
      <c r="C4050" s="4" t="s">
        <v>10</v>
      </c>
    </row>
    <row r="4051" spans="1:10">
      <c r="A4051" t="n">
        <v>29668</v>
      </c>
      <c r="B4051" s="25" t="n">
        <v>16</v>
      </c>
      <c r="C4051" s="7" t="n">
        <v>0</v>
      </c>
    </row>
    <row r="4052" spans="1:10">
      <c r="A4052" t="s">
        <v>4</v>
      </c>
      <c r="B4052" s="4" t="s">
        <v>5</v>
      </c>
      <c r="C4052" s="4" t="s">
        <v>10</v>
      </c>
      <c r="D4052" s="4" t="s">
        <v>13</v>
      </c>
      <c r="E4052" s="4" t="s">
        <v>9</v>
      </c>
      <c r="F4052" s="4" t="s">
        <v>52</v>
      </c>
      <c r="G4052" s="4" t="s">
        <v>13</v>
      </c>
      <c r="H4052" s="4" t="s">
        <v>13</v>
      </c>
    </row>
    <row r="4053" spans="1:10">
      <c r="A4053" t="n">
        <v>29671</v>
      </c>
      <c r="B4053" s="40" t="n">
        <v>26</v>
      </c>
      <c r="C4053" s="7" t="n">
        <v>0</v>
      </c>
      <c r="D4053" s="7" t="n">
        <v>17</v>
      </c>
      <c r="E4053" s="7" t="n">
        <v>52615</v>
      </c>
      <c r="F4053" s="7" t="s">
        <v>309</v>
      </c>
      <c r="G4053" s="7" t="n">
        <v>2</v>
      </c>
      <c r="H4053" s="7" t="n">
        <v>0</v>
      </c>
    </row>
    <row r="4054" spans="1:10">
      <c r="A4054" t="s">
        <v>4</v>
      </c>
      <c r="B4054" s="4" t="s">
        <v>5</v>
      </c>
    </row>
    <row r="4055" spans="1:10">
      <c r="A4055" t="n">
        <v>29695</v>
      </c>
      <c r="B4055" s="33" t="n">
        <v>28</v>
      </c>
    </row>
    <row r="4056" spans="1:10">
      <c r="A4056" t="s">
        <v>4</v>
      </c>
      <c r="B4056" s="4" t="s">
        <v>5</v>
      </c>
      <c r="C4056" s="4" t="s">
        <v>10</v>
      </c>
      <c r="D4056" s="4" t="s">
        <v>13</v>
      </c>
    </row>
    <row r="4057" spans="1:10">
      <c r="A4057" t="n">
        <v>29696</v>
      </c>
      <c r="B4057" s="41" t="n">
        <v>89</v>
      </c>
      <c r="C4057" s="7" t="n">
        <v>65533</v>
      </c>
      <c r="D4057" s="7" t="n">
        <v>1</v>
      </c>
    </row>
    <row r="4058" spans="1:10">
      <c r="A4058" t="s">
        <v>4</v>
      </c>
      <c r="B4058" s="4" t="s">
        <v>5</v>
      </c>
      <c r="C4058" s="4" t="s">
        <v>13</v>
      </c>
      <c r="D4058" s="4" t="s">
        <v>10</v>
      </c>
      <c r="E4058" s="4" t="s">
        <v>10</v>
      </c>
      <c r="F4058" s="4" t="s">
        <v>13</v>
      </c>
    </row>
    <row r="4059" spans="1:10">
      <c r="A4059" t="n">
        <v>29700</v>
      </c>
      <c r="B4059" s="31" t="n">
        <v>25</v>
      </c>
      <c r="C4059" s="7" t="n">
        <v>1</v>
      </c>
      <c r="D4059" s="7" t="n">
        <v>65535</v>
      </c>
      <c r="E4059" s="7" t="n">
        <v>65535</v>
      </c>
      <c r="F4059" s="7" t="n">
        <v>0</v>
      </c>
    </row>
    <row r="4060" spans="1:10">
      <c r="A4060" t="s">
        <v>4</v>
      </c>
      <c r="B4060" s="4" t="s">
        <v>5</v>
      </c>
      <c r="C4060" s="4" t="s">
        <v>13</v>
      </c>
      <c r="D4060" s="4" t="s">
        <v>10</v>
      </c>
      <c r="E4060" s="4" t="s">
        <v>23</v>
      </c>
    </row>
    <row r="4061" spans="1:10">
      <c r="A4061" t="n">
        <v>29707</v>
      </c>
      <c r="B4061" s="28" t="n">
        <v>58</v>
      </c>
      <c r="C4061" s="7" t="n">
        <v>101</v>
      </c>
      <c r="D4061" s="7" t="n">
        <v>500</v>
      </c>
      <c r="E4061" s="7" t="n">
        <v>1</v>
      </c>
    </row>
    <row r="4062" spans="1:10">
      <c r="A4062" t="s">
        <v>4</v>
      </c>
      <c r="B4062" s="4" t="s">
        <v>5</v>
      </c>
      <c r="C4062" s="4" t="s">
        <v>13</v>
      </c>
      <c r="D4062" s="4" t="s">
        <v>10</v>
      </c>
    </row>
    <row r="4063" spans="1:10">
      <c r="A4063" t="n">
        <v>29715</v>
      </c>
      <c r="B4063" s="28" t="n">
        <v>58</v>
      </c>
      <c r="C4063" s="7" t="n">
        <v>254</v>
      </c>
      <c r="D4063" s="7" t="n">
        <v>0</v>
      </c>
    </row>
    <row r="4064" spans="1:10">
      <c r="A4064" t="s">
        <v>4</v>
      </c>
      <c r="B4064" s="4" t="s">
        <v>5</v>
      </c>
      <c r="C4064" s="4" t="s">
        <v>13</v>
      </c>
    </row>
    <row r="4065" spans="1:8">
      <c r="A4065" t="n">
        <v>29719</v>
      </c>
      <c r="B4065" s="55" t="n">
        <v>45</v>
      </c>
      <c r="C4065" s="7" t="n">
        <v>0</v>
      </c>
    </row>
    <row r="4066" spans="1:8">
      <c r="A4066" t="s">
        <v>4</v>
      </c>
      <c r="B4066" s="4" t="s">
        <v>5</v>
      </c>
      <c r="C4066" s="4" t="s">
        <v>10</v>
      </c>
      <c r="D4066" s="4" t="s">
        <v>10</v>
      </c>
      <c r="E4066" s="4" t="s">
        <v>23</v>
      </c>
      <c r="F4066" s="4" t="s">
        <v>13</v>
      </c>
    </row>
    <row r="4067" spans="1:8">
      <c r="A4067" t="n">
        <v>29721</v>
      </c>
      <c r="B4067" s="75" t="n">
        <v>53</v>
      </c>
      <c r="C4067" s="7" t="n">
        <v>0</v>
      </c>
      <c r="D4067" s="7" t="n">
        <v>5</v>
      </c>
      <c r="E4067" s="7" t="n">
        <v>0</v>
      </c>
      <c r="F4067" s="7" t="n">
        <v>0</v>
      </c>
    </row>
    <row r="4068" spans="1:8">
      <c r="A4068" t="s">
        <v>4</v>
      </c>
      <c r="B4068" s="4" t="s">
        <v>5</v>
      </c>
      <c r="C4068" s="4" t="s">
        <v>10</v>
      </c>
      <c r="D4068" s="4" t="s">
        <v>10</v>
      </c>
      <c r="E4068" s="4" t="s">
        <v>23</v>
      </c>
      <c r="F4068" s="4" t="s">
        <v>13</v>
      </c>
    </row>
    <row r="4069" spans="1:8">
      <c r="A4069" t="n">
        <v>29731</v>
      </c>
      <c r="B4069" s="75" t="n">
        <v>53</v>
      </c>
      <c r="C4069" s="7" t="n">
        <v>61489</v>
      </c>
      <c r="D4069" s="7" t="n">
        <v>5</v>
      </c>
      <c r="E4069" s="7" t="n">
        <v>0</v>
      </c>
      <c r="F4069" s="7" t="n">
        <v>0</v>
      </c>
    </row>
    <row r="4070" spans="1:8">
      <c r="A4070" t="s">
        <v>4</v>
      </c>
      <c r="B4070" s="4" t="s">
        <v>5</v>
      </c>
      <c r="C4070" s="4" t="s">
        <v>10</v>
      </c>
      <c r="D4070" s="4" t="s">
        <v>10</v>
      </c>
      <c r="E4070" s="4" t="s">
        <v>23</v>
      </c>
      <c r="F4070" s="4" t="s">
        <v>13</v>
      </c>
    </row>
    <row r="4071" spans="1:8">
      <c r="A4071" t="n">
        <v>29741</v>
      </c>
      <c r="B4071" s="75" t="n">
        <v>53</v>
      </c>
      <c r="C4071" s="7" t="n">
        <v>61490</v>
      </c>
      <c r="D4071" s="7" t="n">
        <v>5</v>
      </c>
      <c r="E4071" s="7" t="n">
        <v>0</v>
      </c>
      <c r="F4071" s="7" t="n">
        <v>0</v>
      </c>
    </row>
    <row r="4072" spans="1:8">
      <c r="A4072" t="s">
        <v>4</v>
      </c>
      <c r="B4072" s="4" t="s">
        <v>5</v>
      </c>
      <c r="C4072" s="4" t="s">
        <v>10</v>
      </c>
      <c r="D4072" s="4" t="s">
        <v>10</v>
      </c>
      <c r="E4072" s="4" t="s">
        <v>23</v>
      </c>
      <c r="F4072" s="4" t="s">
        <v>13</v>
      </c>
    </row>
    <row r="4073" spans="1:8">
      <c r="A4073" t="n">
        <v>29751</v>
      </c>
      <c r="B4073" s="75" t="n">
        <v>53</v>
      </c>
      <c r="C4073" s="7" t="n">
        <v>61488</v>
      </c>
      <c r="D4073" s="7" t="n">
        <v>5</v>
      </c>
      <c r="E4073" s="7" t="n">
        <v>0</v>
      </c>
      <c r="F4073" s="7" t="n">
        <v>0</v>
      </c>
    </row>
    <row r="4074" spans="1:8">
      <c r="A4074" t="s">
        <v>4</v>
      </c>
      <c r="B4074" s="4" t="s">
        <v>5</v>
      </c>
      <c r="C4074" s="4" t="s">
        <v>10</v>
      </c>
      <c r="D4074" s="4" t="s">
        <v>23</v>
      </c>
      <c r="E4074" s="4" t="s">
        <v>23</v>
      </c>
      <c r="F4074" s="4" t="s">
        <v>13</v>
      </c>
    </row>
    <row r="4075" spans="1:8">
      <c r="A4075" t="n">
        <v>29761</v>
      </c>
      <c r="B4075" s="79" t="n">
        <v>52</v>
      </c>
      <c r="C4075" s="7" t="n">
        <v>5</v>
      </c>
      <c r="D4075" s="7" t="n">
        <v>5</v>
      </c>
      <c r="E4075" s="7" t="n">
        <v>0</v>
      </c>
      <c r="F4075" s="7" t="n">
        <v>0</v>
      </c>
    </row>
    <row r="4076" spans="1:8">
      <c r="A4076" t="s">
        <v>4</v>
      </c>
      <c r="B4076" s="4" t="s">
        <v>5</v>
      </c>
      <c r="C4076" s="4" t="s">
        <v>10</v>
      </c>
      <c r="D4076" s="4" t="s">
        <v>23</v>
      </c>
      <c r="E4076" s="4" t="s">
        <v>23</v>
      </c>
      <c r="F4076" s="4" t="s">
        <v>23</v>
      </c>
      <c r="G4076" s="4" t="s">
        <v>10</v>
      </c>
      <c r="H4076" s="4" t="s">
        <v>10</v>
      </c>
    </row>
    <row r="4077" spans="1:8">
      <c r="A4077" t="n">
        <v>29773</v>
      </c>
      <c r="B4077" s="66" t="n">
        <v>60</v>
      </c>
      <c r="C4077" s="7" t="n">
        <v>0</v>
      </c>
      <c r="D4077" s="7" t="n">
        <v>0</v>
      </c>
      <c r="E4077" s="7" t="n">
        <v>0</v>
      </c>
      <c r="F4077" s="7" t="n">
        <v>0</v>
      </c>
      <c r="G4077" s="7" t="n">
        <v>0</v>
      </c>
      <c r="H4077" s="7" t="n">
        <v>1</v>
      </c>
    </row>
    <row r="4078" spans="1:8">
      <c r="A4078" t="s">
        <v>4</v>
      </c>
      <c r="B4078" s="4" t="s">
        <v>5</v>
      </c>
      <c r="C4078" s="4" t="s">
        <v>10</v>
      </c>
      <c r="D4078" s="4" t="s">
        <v>23</v>
      </c>
      <c r="E4078" s="4" t="s">
        <v>23</v>
      </c>
      <c r="F4078" s="4" t="s">
        <v>23</v>
      </c>
      <c r="G4078" s="4" t="s">
        <v>10</v>
      </c>
      <c r="H4078" s="4" t="s">
        <v>10</v>
      </c>
    </row>
    <row r="4079" spans="1:8">
      <c r="A4079" t="n">
        <v>29792</v>
      </c>
      <c r="B4079" s="66" t="n">
        <v>60</v>
      </c>
      <c r="C4079" s="7" t="n">
        <v>0</v>
      </c>
      <c r="D4079" s="7" t="n">
        <v>0</v>
      </c>
      <c r="E4079" s="7" t="n">
        <v>0</v>
      </c>
      <c r="F4079" s="7" t="n">
        <v>0</v>
      </c>
      <c r="G4079" s="7" t="n">
        <v>0</v>
      </c>
      <c r="H4079" s="7" t="n">
        <v>0</v>
      </c>
    </row>
    <row r="4080" spans="1:8">
      <c r="A4080" t="s">
        <v>4</v>
      </c>
      <c r="B4080" s="4" t="s">
        <v>5</v>
      </c>
      <c r="C4080" s="4" t="s">
        <v>10</v>
      </c>
      <c r="D4080" s="4" t="s">
        <v>10</v>
      </c>
      <c r="E4080" s="4" t="s">
        <v>10</v>
      </c>
    </row>
    <row r="4081" spans="1:8">
      <c r="A4081" t="n">
        <v>29811</v>
      </c>
      <c r="B4081" s="68" t="n">
        <v>61</v>
      </c>
      <c r="C4081" s="7" t="n">
        <v>0</v>
      </c>
      <c r="D4081" s="7" t="n">
        <v>65533</v>
      </c>
      <c r="E4081" s="7" t="n">
        <v>0</v>
      </c>
    </row>
    <row r="4082" spans="1:8">
      <c r="A4082" t="s">
        <v>4</v>
      </c>
      <c r="B4082" s="4" t="s">
        <v>5</v>
      </c>
      <c r="C4082" s="4" t="s">
        <v>10</v>
      </c>
      <c r="D4082" s="4" t="s">
        <v>23</v>
      </c>
      <c r="E4082" s="4" t="s">
        <v>23</v>
      </c>
      <c r="F4082" s="4" t="s">
        <v>23</v>
      </c>
      <c r="G4082" s="4" t="s">
        <v>10</v>
      </c>
      <c r="H4082" s="4" t="s">
        <v>10</v>
      </c>
    </row>
    <row r="4083" spans="1:8">
      <c r="A4083" t="n">
        <v>29818</v>
      </c>
      <c r="B4083" s="66" t="n">
        <v>60</v>
      </c>
      <c r="C4083" s="7" t="n">
        <v>5</v>
      </c>
      <c r="D4083" s="7" t="n">
        <v>0</v>
      </c>
      <c r="E4083" s="7" t="n">
        <v>0</v>
      </c>
      <c r="F4083" s="7" t="n">
        <v>0</v>
      </c>
      <c r="G4083" s="7" t="n">
        <v>0</v>
      </c>
      <c r="H4083" s="7" t="n">
        <v>1</v>
      </c>
    </row>
    <row r="4084" spans="1:8">
      <c r="A4084" t="s">
        <v>4</v>
      </c>
      <c r="B4084" s="4" t="s">
        <v>5</v>
      </c>
      <c r="C4084" s="4" t="s">
        <v>10</v>
      </c>
      <c r="D4084" s="4" t="s">
        <v>23</v>
      </c>
      <c r="E4084" s="4" t="s">
        <v>23</v>
      </c>
      <c r="F4084" s="4" t="s">
        <v>23</v>
      </c>
      <c r="G4084" s="4" t="s">
        <v>10</v>
      </c>
      <c r="H4084" s="4" t="s">
        <v>10</v>
      </c>
    </row>
    <row r="4085" spans="1:8">
      <c r="A4085" t="n">
        <v>29837</v>
      </c>
      <c r="B4085" s="66" t="n">
        <v>60</v>
      </c>
      <c r="C4085" s="7" t="n">
        <v>5</v>
      </c>
      <c r="D4085" s="7" t="n">
        <v>0</v>
      </c>
      <c r="E4085" s="7" t="n">
        <v>0</v>
      </c>
      <c r="F4085" s="7" t="n">
        <v>0</v>
      </c>
      <c r="G4085" s="7" t="n">
        <v>0</v>
      </c>
      <c r="H4085" s="7" t="n">
        <v>0</v>
      </c>
    </row>
    <row r="4086" spans="1:8">
      <c r="A4086" t="s">
        <v>4</v>
      </c>
      <c r="B4086" s="4" t="s">
        <v>5</v>
      </c>
      <c r="C4086" s="4" t="s">
        <v>10</v>
      </c>
      <c r="D4086" s="4" t="s">
        <v>10</v>
      </c>
      <c r="E4086" s="4" t="s">
        <v>10</v>
      </c>
    </row>
    <row r="4087" spans="1:8">
      <c r="A4087" t="n">
        <v>29856</v>
      </c>
      <c r="B4087" s="68" t="n">
        <v>61</v>
      </c>
      <c r="C4087" s="7" t="n">
        <v>5</v>
      </c>
      <c r="D4087" s="7" t="n">
        <v>65533</v>
      </c>
      <c r="E4087" s="7" t="n">
        <v>0</v>
      </c>
    </row>
    <row r="4088" spans="1:8">
      <c r="A4088" t="s">
        <v>4</v>
      </c>
      <c r="B4088" s="4" t="s">
        <v>5</v>
      </c>
      <c r="C4088" s="4" t="s">
        <v>10</v>
      </c>
      <c r="D4088" s="4" t="s">
        <v>23</v>
      </c>
      <c r="E4088" s="4" t="s">
        <v>23</v>
      </c>
      <c r="F4088" s="4" t="s">
        <v>23</v>
      </c>
      <c r="G4088" s="4" t="s">
        <v>10</v>
      </c>
      <c r="H4088" s="4" t="s">
        <v>10</v>
      </c>
    </row>
    <row r="4089" spans="1:8">
      <c r="A4089" t="n">
        <v>29863</v>
      </c>
      <c r="B4089" s="66" t="n">
        <v>60</v>
      </c>
      <c r="C4089" s="7" t="n">
        <v>3</v>
      </c>
      <c r="D4089" s="7" t="n">
        <v>0</v>
      </c>
      <c r="E4089" s="7" t="n">
        <v>0</v>
      </c>
      <c r="F4089" s="7" t="n">
        <v>0</v>
      </c>
      <c r="G4089" s="7" t="n">
        <v>0</v>
      </c>
      <c r="H4089" s="7" t="n">
        <v>1</v>
      </c>
    </row>
    <row r="4090" spans="1:8">
      <c r="A4090" t="s">
        <v>4</v>
      </c>
      <c r="B4090" s="4" t="s">
        <v>5</v>
      </c>
      <c r="C4090" s="4" t="s">
        <v>10</v>
      </c>
      <c r="D4090" s="4" t="s">
        <v>23</v>
      </c>
      <c r="E4090" s="4" t="s">
        <v>23</v>
      </c>
      <c r="F4090" s="4" t="s">
        <v>23</v>
      </c>
      <c r="G4090" s="4" t="s">
        <v>10</v>
      </c>
      <c r="H4090" s="4" t="s">
        <v>10</v>
      </c>
    </row>
    <row r="4091" spans="1:8">
      <c r="A4091" t="n">
        <v>29882</v>
      </c>
      <c r="B4091" s="66" t="n">
        <v>60</v>
      </c>
      <c r="C4091" s="7" t="n">
        <v>3</v>
      </c>
      <c r="D4091" s="7" t="n">
        <v>0</v>
      </c>
      <c r="E4091" s="7" t="n">
        <v>0</v>
      </c>
      <c r="F4091" s="7" t="n">
        <v>0</v>
      </c>
      <c r="G4091" s="7" t="n">
        <v>0</v>
      </c>
      <c r="H4091" s="7" t="n">
        <v>0</v>
      </c>
    </row>
    <row r="4092" spans="1:8">
      <c r="A4092" t="s">
        <v>4</v>
      </c>
      <c r="B4092" s="4" t="s">
        <v>5</v>
      </c>
      <c r="C4092" s="4" t="s">
        <v>10</v>
      </c>
      <c r="D4092" s="4" t="s">
        <v>10</v>
      </c>
      <c r="E4092" s="4" t="s">
        <v>10</v>
      </c>
    </row>
    <row r="4093" spans="1:8">
      <c r="A4093" t="n">
        <v>29901</v>
      </c>
      <c r="B4093" s="68" t="n">
        <v>61</v>
      </c>
      <c r="C4093" s="7" t="n">
        <v>3</v>
      </c>
      <c r="D4093" s="7" t="n">
        <v>65533</v>
      </c>
      <c r="E4093" s="7" t="n">
        <v>0</v>
      </c>
    </row>
    <row r="4094" spans="1:8">
      <c r="A4094" t="s">
        <v>4</v>
      </c>
      <c r="B4094" s="4" t="s">
        <v>5</v>
      </c>
      <c r="C4094" s="4" t="s">
        <v>10</v>
      </c>
      <c r="D4094" s="4" t="s">
        <v>23</v>
      </c>
      <c r="E4094" s="4" t="s">
        <v>23</v>
      </c>
      <c r="F4094" s="4" t="s">
        <v>23</v>
      </c>
      <c r="G4094" s="4" t="s">
        <v>10</v>
      </c>
      <c r="H4094" s="4" t="s">
        <v>10</v>
      </c>
    </row>
    <row r="4095" spans="1:8">
      <c r="A4095" t="n">
        <v>29908</v>
      </c>
      <c r="B4095" s="66" t="n">
        <v>60</v>
      </c>
      <c r="C4095" s="7" t="n">
        <v>61489</v>
      </c>
      <c r="D4095" s="7" t="n">
        <v>0</v>
      </c>
      <c r="E4095" s="7" t="n">
        <v>0</v>
      </c>
      <c r="F4095" s="7" t="n">
        <v>0</v>
      </c>
      <c r="G4095" s="7" t="n">
        <v>0</v>
      </c>
      <c r="H4095" s="7" t="n">
        <v>1</v>
      </c>
    </row>
    <row r="4096" spans="1:8">
      <c r="A4096" t="s">
        <v>4</v>
      </c>
      <c r="B4096" s="4" t="s">
        <v>5</v>
      </c>
      <c r="C4096" s="4" t="s">
        <v>10</v>
      </c>
      <c r="D4096" s="4" t="s">
        <v>23</v>
      </c>
      <c r="E4096" s="4" t="s">
        <v>23</v>
      </c>
      <c r="F4096" s="4" t="s">
        <v>23</v>
      </c>
      <c r="G4096" s="4" t="s">
        <v>10</v>
      </c>
      <c r="H4096" s="4" t="s">
        <v>10</v>
      </c>
    </row>
    <row r="4097" spans="1:8">
      <c r="A4097" t="n">
        <v>29927</v>
      </c>
      <c r="B4097" s="66" t="n">
        <v>60</v>
      </c>
      <c r="C4097" s="7" t="n">
        <v>61489</v>
      </c>
      <c r="D4097" s="7" t="n">
        <v>0</v>
      </c>
      <c r="E4097" s="7" t="n">
        <v>0</v>
      </c>
      <c r="F4097" s="7" t="n">
        <v>0</v>
      </c>
      <c r="G4097" s="7" t="n">
        <v>0</v>
      </c>
      <c r="H4097" s="7" t="n">
        <v>0</v>
      </c>
    </row>
    <row r="4098" spans="1:8">
      <c r="A4098" t="s">
        <v>4</v>
      </c>
      <c r="B4098" s="4" t="s">
        <v>5</v>
      </c>
      <c r="C4098" s="4" t="s">
        <v>10</v>
      </c>
      <c r="D4098" s="4" t="s">
        <v>10</v>
      </c>
      <c r="E4098" s="4" t="s">
        <v>10</v>
      </c>
    </row>
    <row r="4099" spans="1:8">
      <c r="A4099" t="n">
        <v>29946</v>
      </c>
      <c r="B4099" s="68" t="n">
        <v>61</v>
      </c>
      <c r="C4099" s="7" t="n">
        <v>61489</v>
      </c>
      <c r="D4099" s="7" t="n">
        <v>65533</v>
      </c>
      <c r="E4099" s="7" t="n">
        <v>0</v>
      </c>
    </row>
    <row r="4100" spans="1:8">
      <c r="A4100" t="s">
        <v>4</v>
      </c>
      <c r="B4100" s="4" t="s">
        <v>5</v>
      </c>
      <c r="C4100" s="4" t="s">
        <v>10</v>
      </c>
      <c r="D4100" s="4" t="s">
        <v>23</v>
      </c>
      <c r="E4100" s="4" t="s">
        <v>23</v>
      </c>
      <c r="F4100" s="4" t="s">
        <v>23</v>
      </c>
      <c r="G4100" s="4" t="s">
        <v>10</v>
      </c>
      <c r="H4100" s="4" t="s">
        <v>10</v>
      </c>
    </row>
    <row r="4101" spans="1:8">
      <c r="A4101" t="n">
        <v>29953</v>
      </c>
      <c r="B4101" s="66" t="n">
        <v>60</v>
      </c>
      <c r="C4101" s="7" t="n">
        <v>61490</v>
      </c>
      <c r="D4101" s="7" t="n">
        <v>0</v>
      </c>
      <c r="E4101" s="7" t="n">
        <v>0</v>
      </c>
      <c r="F4101" s="7" t="n">
        <v>0</v>
      </c>
      <c r="G4101" s="7" t="n">
        <v>0</v>
      </c>
      <c r="H4101" s="7" t="n">
        <v>1</v>
      </c>
    </row>
    <row r="4102" spans="1:8">
      <c r="A4102" t="s">
        <v>4</v>
      </c>
      <c r="B4102" s="4" t="s">
        <v>5</v>
      </c>
      <c r="C4102" s="4" t="s">
        <v>10</v>
      </c>
      <c r="D4102" s="4" t="s">
        <v>23</v>
      </c>
      <c r="E4102" s="4" t="s">
        <v>23</v>
      </c>
      <c r="F4102" s="4" t="s">
        <v>23</v>
      </c>
      <c r="G4102" s="4" t="s">
        <v>10</v>
      </c>
      <c r="H4102" s="4" t="s">
        <v>10</v>
      </c>
    </row>
    <row r="4103" spans="1:8">
      <c r="A4103" t="n">
        <v>29972</v>
      </c>
      <c r="B4103" s="66" t="n">
        <v>60</v>
      </c>
      <c r="C4103" s="7" t="n">
        <v>61490</v>
      </c>
      <c r="D4103" s="7" t="n">
        <v>0</v>
      </c>
      <c r="E4103" s="7" t="n">
        <v>0</v>
      </c>
      <c r="F4103" s="7" t="n">
        <v>0</v>
      </c>
      <c r="G4103" s="7" t="n">
        <v>0</v>
      </c>
      <c r="H4103" s="7" t="n">
        <v>0</v>
      </c>
    </row>
    <row r="4104" spans="1:8">
      <c r="A4104" t="s">
        <v>4</v>
      </c>
      <c r="B4104" s="4" t="s">
        <v>5</v>
      </c>
      <c r="C4104" s="4" t="s">
        <v>10</v>
      </c>
      <c r="D4104" s="4" t="s">
        <v>10</v>
      </c>
      <c r="E4104" s="4" t="s">
        <v>10</v>
      </c>
    </row>
    <row r="4105" spans="1:8">
      <c r="A4105" t="n">
        <v>29991</v>
      </c>
      <c r="B4105" s="68" t="n">
        <v>61</v>
      </c>
      <c r="C4105" s="7" t="n">
        <v>61490</v>
      </c>
      <c r="D4105" s="7" t="n">
        <v>65533</v>
      </c>
      <c r="E4105" s="7" t="n">
        <v>0</v>
      </c>
    </row>
    <row r="4106" spans="1:8">
      <c r="A4106" t="s">
        <v>4</v>
      </c>
      <c r="B4106" s="4" t="s">
        <v>5</v>
      </c>
      <c r="C4106" s="4" t="s">
        <v>10</v>
      </c>
      <c r="D4106" s="4" t="s">
        <v>23</v>
      </c>
      <c r="E4106" s="4" t="s">
        <v>23</v>
      </c>
      <c r="F4106" s="4" t="s">
        <v>23</v>
      </c>
      <c r="G4106" s="4" t="s">
        <v>10</v>
      </c>
      <c r="H4106" s="4" t="s">
        <v>10</v>
      </c>
    </row>
    <row r="4107" spans="1:8">
      <c r="A4107" t="n">
        <v>29998</v>
      </c>
      <c r="B4107" s="66" t="n">
        <v>60</v>
      </c>
      <c r="C4107" s="7" t="n">
        <v>61488</v>
      </c>
      <c r="D4107" s="7" t="n">
        <v>0</v>
      </c>
      <c r="E4107" s="7" t="n">
        <v>0</v>
      </c>
      <c r="F4107" s="7" t="n">
        <v>0</v>
      </c>
      <c r="G4107" s="7" t="n">
        <v>0</v>
      </c>
      <c r="H4107" s="7" t="n">
        <v>1</v>
      </c>
    </row>
    <row r="4108" spans="1:8">
      <c r="A4108" t="s">
        <v>4</v>
      </c>
      <c r="B4108" s="4" t="s">
        <v>5</v>
      </c>
      <c r="C4108" s="4" t="s">
        <v>10</v>
      </c>
      <c r="D4108" s="4" t="s">
        <v>23</v>
      </c>
      <c r="E4108" s="4" t="s">
        <v>23</v>
      </c>
      <c r="F4108" s="4" t="s">
        <v>23</v>
      </c>
      <c r="G4108" s="4" t="s">
        <v>10</v>
      </c>
      <c r="H4108" s="4" t="s">
        <v>10</v>
      </c>
    </row>
    <row r="4109" spans="1:8">
      <c r="A4109" t="n">
        <v>30017</v>
      </c>
      <c r="B4109" s="66" t="n">
        <v>60</v>
      </c>
      <c r="C4109" s="7" t="n">
        <v>61488</v>
      </c>
      <c r="D4109" s="7" t="n">
        <v>0</v>
      </c>
      <c r="E4109" s="7" t="n">
        <v>0</v>
      </c>
      <c r="F4109" s="7" t="n">
        <v>0</v>
      </c>
      <c r="G4109" s="7" t="n">
        <v>0</v>
      </c>
      <c r="H4109" s="7" t="n">
        <v>0</v>
      </c>
    </row>
    <row r="4110" spans="1:8">
      <c r="A4110" t="s">
        <v>4</v>
      </c>
      <c r="B4110" s="4" t="s">
        <v>5</v>
      </c>
      <c r="C4110" s="4" t="s">
        <v>10</v>
      </c>
      <c r="D4110" s="4" t="s">
        <v>10</v>
      </c>
      <c r="E4110" s="4" t="s">
        <v>10</v>
      </c>
    </row>
    <row r="4111" spans="1:8">
      <c r="A4111" t="n">
        <v>30036</v>
      </c>
      <c r="B4111" s="68" t="n">
        <v>61</v>
      </c>
      <c r="C4111" s="7" t="n">
        <v>61488</v>
      </c>
      <c r="D4111" s="7" t="n">
        <v>65533</v>
      </c>
      <c r="E4111" s="7" t="n">
        <v>0</v>
      </c>
    </row>
    <row r="4112" spans="1:8">
      <c r="A4112" t="s">
        <v>4</v>
      </c>
      <c r="B4112" s="4" t="s">
        <v>5</v>
      </c>
      <c r="C4112" s="4" t="s">
        <v>10</v>
      </c>
      <c r="D4112" s="4" t="s">
        <v>23</v>
      </c>
      <c r="E4112" s="4" t="s">
        <v>23</v>
      </c>
      <c r="F4112" s="4" t="s">
        <v>23</v>
      </c>
      <c r="G4112" s="4" t="s">
        <v>10</v>
      </c>
      <c r="H4112" s="4" t="s">
        <v>10</v>
      </c>
    </row>
    <row r="4113" spans="1:8">
      <c r="A4113" t="n">
        <v>30043</v>
      </c>
      <c r="B4113" s="66" t="n">
        <v>60</v>
      </c>
      <c r="C4113" s="7" t="n">
        <v>7032</v>
      </c>
      <c r="D4113" s="7" t="n">
        <v>0</v>
      </c>
      <c r="E4113" s="7" t="n">
        <v>0</v>
      </c>
      <c r="F4113" s="7" t="n">
        <v>0</v>
      </c>
      <c r="G4113" s="7" t="n">
        <v>0</v>
      </c>
      <c r="H4113" s="7" t="n">
        <v>1</v>
      </c>
    </row>
    <row r="4114" spans="1:8">
      <c r="A4114" t="s">
        <v>4</v>
      </c>
      <c r="B4114" s="4" t="s">
        <v>5</v>
      </c>
      <c r="C4114" s="4" t="s">
        <v>10</v>
      </c>
      <c r="D4114" s="4" t="s">
        <v>23</v>
      </c>
      <c r="E4114" s="4" t="s">
        <v>23</v>
      </c>
      <c r="F4114" s="4" t="s">
        <v>23</v>
      </c>
      <c r="G4114" s="4" t="s">
        <v>10</v>
      </c>
      <c r="H4114" s="4" t="s">
        <v>10</v>
      </c>
    </row>
    <row r="4115" spans="1:8">
      <c r="A4115" t="n">
        <v>30062</v>
      </c>
      <c r="B4115" s="66" t="n">
        <v>60</v>
      </c>
      <c r="C4115" s="7" t="n">
        <v>7032</v>
      </c>
      <c r="D4115" s="7" t="n">
        <v>0</v>
      </c>
      <c r="E4115" s="7" t="n">
        <v>0</v>
      </c>
      <c r="F4115" s="7" t="n">
        <v>0</v>
      </c>
      <c r="G4115" s="7" t="n">
        <v>0</v>
      </c>
      <c r="H4115" s="7" t="n">
        <v>0</v>
      </c>
    </row>
    <row r="4116" spans="1:8">
      <c r="A4116" t="s">
        <v>4</v>
      </c>
      <c r="B4116" s="4" t="s">
        <v>5</v>
      </c>
      <c r="C4116" s="4" t="s">
        <v>10</v>
      </c>
      <c r="D4116" s="4" t="s">
        <v>10</v>
      </c>
      <c r="E4116" s="4" t="s">
        <v>10</v>
      </c>
    </row>
    <row r="4117" spans="1:8">
      <c r="A4117" t="n">
        <v>30081</v>
      </c>
      <c r="B4117" s="68" t="n">
        <v>61</v>
      </c>
      <c r="C4117" s="7" t="n">
        <v>7032</v>
      </c>
      <c r="D4117" s="7" t="n">
        <v>65533</v>
      </c>
      <c r="E4117" s="7" t="n">
        <v>0</v>
      </c>
    </row>
    <row r="4118" spans="1:8">
      <c r="A4118" t="s">
        <v>4</v>
      </c>
      <c r="B4118" s="4" t="s">
        <v>5</v>
      </c>
      <c r="C4118" s="4" t="s">
        <v>10</v>
      </c>
      <c r="D4118" s="4" t="s">
        <v>23</v>
      </c>
      <c r="E4118" s="4" t="s">
        <v>23</v>
      </c>
      <c r="F4118" s="4" t="s">
        <v>23</v>
      </c>
      <c r="G4118" s="4" t="s">
        <v>23</v>
      </c>
    </row>
    <row r="4119" spans="1:8">
      <c r="A4119" t="n">
        <v>30088</v>
      </c>
      <c r="B4119" s="50" t="n">
        <v>46</v>
      </c>
      <c r="C4119" s="7" t="n">
        <v>61489</v>
      </c>
      <c r="D4119" s="7" t="n">
        <v>0.709999978542328</v>
      </c>
      <c r="E4119" s="7" t="n">
        <v>0.25</v>
      </c>
      <c r="F4119" s="7" t="n">
        <v>-8.32999992370605</v>
      </c>
      <c r="G4119" s="7" t="n">
        <v>-147.699996948242</v>
      </c>
    </row>
    <row r="4120" spans="1:8">
      <c r="A4120" t="s">
        <v>4</v>
      </c>
      <c r="B4120" s="4" t="s">
        <v>5</v>
      </c>
      <c r="C4120" s="4" t="s">
        <v>13</v>
      </c>
      <c r="D4120" s="4" t="s">
        <v>13</v>
      </c>
      <c r="E4120" s="4" t="s">
        <v>23</v>
      </c>
      <c r="F4120" s="4" t="s">
        <v>23</v>
      </c>
      <c r="G4120" s="4" t="s">
        <v>23</v>
      </c>
      <c r="H4120" s="4" t="s">
        <v>10</v>
      </c>
    </row>
    <row r="4121" spans="1:8">
      <c r="A4121" t="n">
        <v>30107</v>
      </c>
      <c r="B4121" s="55" t="n">
        <v>45</v>
      </c>
      <c r="C4121" s="7" t="n">
        <v>2</v>
      </c>
      <c r="D4121" s="7" t="n">
        <v>3</v>
      </c>
      <c r="E4121" s="7" t="n">
        <v>0.150000005960464</v>
      </c>
      <c r="F4121" s="7" t="n">
        <v>1.51999998092651</v>
      </c>
      <c r="G4121" s="7" t="n">
        <v>-9.39999961853027</v>
      </c>
      <c r="H4121" s="7" t="n">
        <v>0</v>
      </c>
    </row>
    <row r="4122" spans="1:8">
      <c r="A4122" t="s">
        <v>4</v>
      </c>
      <c r="B4122" s="4" t="s">
        <v>5</v>
      </c>
      <c r="C4122" s="4" t="s">
        <v>13</v>
      </c>
      <c r="D4122" s="4" t="s">
        <v>13</v>
      </c>
      <c r="E4122" s="4" t="s">
        <v>23</v>
      </c>
      <c r="F4122" s="4" t="s">
        <v>23</v>
      </c>
      <c r="G4122" s="4" t="s">
        <v>23</v>
      </c>
      <c r="H4122" s="4" t="s">
        <v>10</v>
      </c>
      <c r="I4122" s="4" t="s">
        <v>13</v>
      </c>
    </row>
    <row r="4123" spans="1:8">
      <c r="A4123" t="n">
        <v>30124</v>
      </c>
      <c r="B4123" s="55" t="n">
        <v>45</v>
      </c>
      <c r="C4123" s="7" t="n">
        <v>4</v>
      </c>
      <c r="D4123" s="7" t="n">
        <v>3</v>
      </c>
      <c r="E4123" s="7" t="n">
        <v>359.5</v>
      </c>
      <c r="F4123" s="7" t="n">
        <v>145.220001220703</v>
      </c>
      <c r="G4123" s="7" t="n">
        <v>0</v>
      </c>
      <c r="H4123" s="7" t="n">
        <v>0</v>
      </c>
      <c r="I4123" s="7" t="n">
        <v>0</v>
      </c>
    </row>
    <row r="4124" spans="1:8">
      <c r="A4124" t="s">
        <v>4</v>
      </c>
      <c r="B4124" s="4" t="s">
        <v>5</v>
      </c>
      <c r="C4124" s="4" t="s">
        <v>13</v>
      </c>
      <c r="D4124" s="4" t="s">
        <v>13</v>
      </c>
      <c r="E4124" s="4" t="s">
        <v>23</v>
      </c>
      <c r="F4124" s="4" t="s">
        <v>10</v>
      </c>
    </row>
    <row r="4125" spans="1:8">
      <c r="A4125" t="n">
        <v>30142</v>
      </c>
      <c r="B4125" s="55" t="n">
        <v>45</v>
      </c>
      <c r="C4125" s="7" t="n">
        <v>5</v>
      </c>
      <c r="D4125" s="7" t="n">
        <v>3</v>
      </c>
      <c r="E4125" s="7" t="n">
        <v>3.20000004768372</v>
      </c>
      <c r="F4125" s="7" t="n">
        <v>0</v>
      </c>
    </row>
    <row r="4126" spans="1:8">
      <c r="A4126" t="s">
        <v>4</v>
      </c>
      <c r="B4126" s="4" t="s">
        <v>5</v>
      </c>
      <c r="C4126" s="4" t="s">
        <v>13</v>
      </c>
      <c r="D4126" s="4" t="s">
        <v>13</v>
      </c>
      <c r="E4126" s="4" t="s">
        <v>23</v>
      </c>
      <c r="F4126" s="4" t="s">
        <v>10</v>
      </c>
    </row>
    <row r="4127" spans="1:8">
      <c r="A4127" t="n">
        <v>30151</v>
      </c>
      <c r="B4127" s="55" t="n">
        <v>45</v>
      </c>
      <c r="C4127" s="7" t="n">
        <v>11</v>
      </c>
      <c r="D4127" s="7" t="n">
        <v>3</v>
      </c>
      <c r="E4127" s="7" t="n">
        <v>30.5</v>
      </c>
      <c r="F4127" s="7" t="n">
        <v>0</v>
      </c>
    </row>
    <row r="4128" spans="1:8">
      <c r="A4128" t="s">
        <v>4</v>
      </c>
      <c r="B4128" s="4" t="s">
        <v>5</v>
      </c>
      <c r="C4128" s="4" t="s">
        <v>13</v>
      </c>
      <c r="D4128" s="4" t="s">
        <v>13</v>
      </c>
      <c r="E4128" s="4" t="s">
        <v>23</v>
      </c>
      <c r="F4128" s="4" t="s">
        <v>10</v>
      </c>
    </row>
    <row r="4129" spans="1:9">
      <c r="A4129" t="n">
        <v>30160</v>
      </c>
      <c r="B4129" s="55" t="n">
        <v>45</v>
      </c>
      <c r="C4129" s="7" t="n">
        <v>5</v>
      </c>
      <c r="D4129" s="7" t="n">
        <v>3</v>
      </c>
      <c r="E4129" s="7" t="n">
        <v>2.90000009536743</v>
      </c>
      <c r="F4129" s="7" t="n">
        <v>3000</v>
      </c>
    </row>
    <row r="4130" spans="1:9">
      <c r="A4130" t="s">
        <v>4</v>
      </c>
      <c r="B4130" s="4" t="s">
        <v>5</v>
      </c>
      <c r="C4130" s="4" t="s">
        <v>13</v>
      </c>
      <c r="D4130" s="4" t="s">
        <v>10</v>
      </c>
      <c r="E4130" s="4" t="s">
        <v>6</v>
      </c>
      <c r="F4130" s="4" t="s">
        <v>6</v>
      </c>
      <c r="G4130" s="4" t="s">
        <v>6</v>
      </c>
      <c r="H4130" s="4" t="s">
        <v>6</v>
      </c>
    </row>
    <row r="4131" spans="1:9">
      <c r="A4131" t="n">
        <v>30169</v>
      </c>
      <c r="B4131" s="39" t="n">
        <v>51</v>
      </c>
      <c r="C4131" s="7" t="n">
        <v>3</v>
      </c>
      <c r="D4131" s="7" t="n">
        <v>0</v>
      </c>
      <c r="E4131" s="7" t="s">
        <v>310</v>
      </c>
      <c r="F4131" s="7" t="s">
        <v>222</v>
      </c>
      <c r="G4131" s="7" t="s">
        <v>123</v>
      </c>
      <c r="H4131" s="7" t="s">
        <v>124</v>
      </c>
    </row>
    <row r="4132" spans="1:9">
      <c r="A4132" t="s">
        <v>4</v>
      </c>
      <c r="B4132" s="4" t="s">
        <v>5</v>
      </c>
      <c r="C4132" s="4" t="s">
        <v>13</v>
      </c>
      <c r="D4132" s="4" t="s">
        <v>10</v>
      </c>
      <c r="E4132" s="4" t="s">
        <v>6</v>
      </c>
      <c r="F4132" s="4" t="s">
        <v>6</v>
      </c>
      <c r="G4132" s="4" t="s">
        <v>6</v>
      </c>
      <c r="H4132" s="4" t="s">
        <v>6</v>
      </c>
    </row>
    <row r="4133" spans="1:9">
      <c r="A4133" t="n">
        <v>30190</v>
      </c>
      <c r="B4133" s="39" t="n">
        <v>51</v>
      </c>
      <c r="C4133" s="7" t="n">
        <v>3</v>
      </c>
      <c r="D4133" s="7" t="n">
        <v>61489</v>
      </c>
      <c r="E4133" s="7" t="s">
        <v>310</v>
      </c>
      <c r="F4133" s="7" t="s">
        <v>311</v>
      </c>
      <c r="G4133" s="7" t="s">
        <v>123</v>
      </c>
      <c r="H4133" s="7" t="s">
        <v>124</v>
      </c>
    </row>
    <row r="4134" spans="1:9">
      <c r="A4134" t="s">
        <v>4</v>
      </c>
      <c r="B4134" s="4" t="s">
        <v>5</v>
      </c>
      <c r="C4134" s="4" t="s">
        <v>13</v>
      </c>
      <c r="D4134" s="4" t="s">
        <v>10</v>
      </c>
      <c r="E4134" s="4" t="s">
        <v>6</v>
      </c>
      <c r="F4134" s="4" t="s">
        <v>6</v>
      </c>
      <c r="G4134" s="4" t="s">
        <v>6</v>
      </c>
      <c r="H4134" s="4" t="s">
        <v>6</v>
      </c>
    </row>
    <row r="4135" spans="1:9">
      <c r="A4135" t="n">
        <v>30219</v>
      </c>
      <c r="B4135" s="39" t="n">
        <v>51</v>
      </c>
      <c r="C4135" s="7" t="n">
        <v>3</v>
      </c>
      <c r="D4135" s="7" t="n">
        <v>61490</v>
      </c>
      <c r="E4135" s="7" t="s">
        <v>310</v>
      </c>
      <c r="F4135" s="7" t="s">
        <v>311</v>
      </c>
      <c r="G4135" s="7" t="s">
        <v>123</v>
      </c>
      <c r="H4135" s="7" t="s">
        <v>124</v>
      </c>
    </row>
    <row r="4136" spans="1:9">
      <c r="A4136" t="s">
        <v>4</v>
      </c>
      <c r="B4136" s="4" t="s">
        <v>5</v>
      </c>
      <c r="C4136" s="4" t="s">
        <v>13</v>
      </c>
      <c r="D4136" s="4" t="s">
        <v>10</v>
      </c>
      <c r="E4136" s="4" t="s">
        <v>6</v>
      </c>
      <c r="F4136" s="4" t="s">
        <v>6</v>
      </c>
      <c r="G4136" s="4" t="s">
        <v>6</v>
      </c>
      <c r="H4136" s="4" t="s">
        <v>6</v>
      </c>
    </row>
    <row r="4137" spans="1:9">
      <c r="A4137" t="n">
        <v>30248</v>
      </c>
      <c r="B4137" s="39" t="n">
        <v>51</v>
      </c>
      <c r="C4137" s="7" t="n">
        <v>3</v>
      </c>
      <c r="D4137" s="7" t="n">
        <v>61488</v>
      </c>
      <c r="E4137" s="7" t="s">
        <v>310</v>
      </c>
      <c r="F4137" s="7" t="s">
        <v>311</v>
      </c>
      <c r="G4137" s="7" t="s">
        <v>123</v>
      </c>
      <c r="H4137" s="7" t="s">
        <v>124</v>
      </c>
    </row>
    <row r="4138" spans="1:9">
      <c r="A4138" t="s">
        <v>4</v>
      </c>
      <c r="B4138" s="4" t="s">
        <v>5</v>
      </c>
      <c r="C4138" s="4" t="s">
        <v>13</v>
      </c>
      <c r="D4138" s="4" t="s">
        <v>10</v>
      </c>
      <c r="E4138" s="4" t="s">
        <v>6</v>
      </c>
      <c r="F4138" s="4" t="s">
        <v>6</v>
      </c>
      <c r="G4138" s="4" t="s">
        <v>6</v>
      </c>
      <c r="H4138" s="4" t="s">
        <v>6</v>
      </c>
    </row>
    <row r="4139" spans="1:9">
      <c r="A4139" t="n">
        <v>30277</v>
      </c>
      <c r="B4139" s="39" t="n">
        <v>51</v>
      </c>
      <c r="C4139" s="7" t="n">
        <v>3</v>
      </c>
      <c r="D4139" s="7" t="n">
        <v>7032</v>
      </c>
      <c r="E4139" s="7" t="s">
        <v>310</v>
      </c>
      <c r="F4139" s="7" t="s">
        <v>311</v>
      </c>
      <c r="G4139" s="7" t="s">
        <v>123</v>
      </c>
      <c r="H4139" s="7" t="s">
        <v>124</v>
      </c>
    </row>
    <row r="4140" spans="1:9">
      <c r="A4140" t="s">
        <v>4</v>
      </c>
      <c r="B4140" s="4" t="s">
        <v>5</v>
      </c>
      <c r="C4140" s="4" t="s">
        <v>10</v>
      </c>
      <c r="D4140" s="4" t="s">
        <v>10</v>
      </c>
      <c r="E4140" s="4" t="s">
        <v>10</v>
      </c>
    </row>
    <row r="4141" spans="1:9">
      <c r="A4141" t="n">
        <v>30306</v>
      </c>
      <c r="B4141" s="68" t="n">
        <v>61</v>
      </c>
      <c r="C4141" s="7" t="n">
        <v>61488</v>
      </c>
      <c r="D4141" s="7" t="n">
        <v>0</v>
      </c>
      <c r="E4141" s="7" t="n">
        <v>1000</v>
      </c>
    </row>
    <row r="4142" spans="1:9">
      <c r="A4142" t="s">
        <v>4</v>
      </c>
      <c r="B4142" s="4" t="s">
        <v>5</v>
      </c>
      <c r="C4142" s="4" t="s">
        <v>10</v>
      </c>
    </row>
    <row r="4143" spans="1:9">
      <c r="A4143" t="n">
        <v>30313</v>
      </c>
      <c r="B4143" s="25" t="n">
        <v>16</v>
      </c>
      <c r="C4143" s="7" t="n">
        <v>500</v>
      </c>
    </row>
    <row r="4144" spans="1:9">
      <c r="A4144" t="s">
        <v>4</v>
      </c>
      <c r="B4144" s="4" t="s">
        <v>5</v>
      </c>
      <c r="C4144" s="4" t="s">
        <v>13</v>
      </c>
      <c r="D4144" s="43" t="s">
        <v>70</v>
      </c>
      <c r="E4144" s="4" t="s">
        <v>5</v>
      </c>
      <c r="F4144" s="4" t="s">
        <v>13</v>
      </c>
      <c r="G4144" s="4" t="s">
        <v>10</v>
      </c>
      <c r="H4144" s="43" t="s">
        <v>71</v>
      </c>
      <c r="I4144" s="4" t="s">
        <v>13</v>
      </c>
      <c r="J4144" s="4" t="s">
        <v>24</v>
      </c>
    </row>
    <row r="4145" spans="1:10">
      <c r="A4145" t="n">
        <v>30316</v>
      </c>
      <c r="B4145" s="11" t="n">
        <v>5</v>
      </c>
      <c r="C4145" s="7" t="n">
        <v>28</v>
      </c>
      <c r="D4145" s="43" t="s">
        <v>3</v>
      </c>
      <c r="E4145" s="29" t="n">
        <v>64</v>
      </c>
      <c r="F4145" s="7" t="n">
        <v>5</v>
      </c>
      <c r="G4145" s="7" t="n">
        <v>16</v>
      </c>
      <c r="H4145" s="43" t="s">
        <v>3</v>
      </c>
      <c r="I4145" s="7" t="n">
        <v>1</v>
      </c>
      <c r="J4145" s="12" t="n">
        <f t="normal" ca="1">A4157</f>
        <v>0</v>
      </c>
    </row>
    <row r="4146" spans="1:10">
      <c r="A4146" t="s">
        <v>4</v>
      </c>
      <c r="B4146" s="4" t="s">
        <v>5</v>
      </c>
      <c r="C4146" s="4" t="s">
        <v>13</v>
      </c>
      <c r="D4146" s="4" t="s">
        <v>10</v>
      </c>
      <c r="E4146" s="4" t="s">
        <v>6</v>
      </c>
    </row>
    <row r="4147" spans="1:10">
      <c r="A4147" t="n">
        <v>30327</v>
      </c>
      <c r="B4147" s="39" t="n">
        <v>51</v>
      </c>
      <c r="C4147" s="7" t="n">
        <v>4</v>
      </c>
      <c r="D4147" s="7" t="n">
        <v>16</v>
      </c>
      <c r="E4147" s="7" t="s">
        <v>312</v>
      </c>
    </row>
    <row r="4148" spans="1:10">
      <c r="A4148" t="s">
        <v>4</v>
      </c>
      <c r="B4148" s="4" t="s">
        <v>5</v>
      </c>
      <c r="C4148" s="4" t="s">
        <v>10</v>
      </c>
    </row>
    <row r="4149" spans="1:10">
      <c r="A4149" t="n">
        <v>30341</v>
      </c>
      <c r="B4149" s="25" t="n">
        <v>16</v>
      </c>
      <c r="C4149" s="7" t="n">
        <v>0</v>
      </c>
    </row>
    <row r="4150" spans="1:10">
      <c r="A4150" t="s">
        <v>4</v>
      </c>
      <c r="B4150" s="4" t="s">
        <v>5</v>
      </c>
      <c r="C4150" s="4" t="s">
        <v>10</v>
      </c>
      <c r="D4150" s="4" t="s">
        <v>13</v>
      </c>
      <c r="E4150" s="4" t="s">
        <v>9</v>
      </c>
      <c r="F4150" s="4" t="s">
        <v>52</v>
      </c>
      <c r="G4150" s="4" t="s">
        <v>13</v>
      </c>
      <c r="H4150" s="4" t="s">
        <v>13</v>
      </c>
      <c r="I4150" s="4" t="s">
        <v>13</v>
      </c>
      <c r="J4150" s="4" t="s">
        <v>9</v>
      </c>
      <c r="K4150" s="4" t="s">
        <v>52</v>
      </c>
      <c r="L4150" s="4" t="s">
        <v>13</v>
      </c>
      <c r="M4150" s="4" t="s">
        <v>13</v>
      </c>
    </row>
    <row r="4151" spans="1:10">
      <c r="A4151" t="n">
        <v>30344</v>
      </c>
      <c r="B4151" s="40" t="n">
        <v>26</v>
      </c>
      <c r="C4151" s="7" t="n">
        <v>16</v>
      </c>
      <c r="D4151" s="7" t="n">
        <v>17</v>
      </c>
      <c r="E4151" s="7" t="n">
        <v>14369</v>
      </c>
      <c r="F4151" s="7" t="s">
        <v>313</v>
      </c>
      <c r="G4151" s="7" t="n">
        <v>2</v>
      </c>
      <c r="H4151" s="7" t="n">
        <v>3</v>
      </c>
      <c r="I4151" s="7" t="n">
        <v>17</v>
      </c>
      <c r="J4151" s="7" t="n">
        <v>14370</v>
      </c>
      <c r="K4151" s="7" t="s">
        <v>314</v>
      </c>
      <c r="L4151" s="7" t="n">
        <v>2</v>
      </c>
      <c r="M4151" s="7" t="n">
        <v>0</v>
      </c>
    </row>
    <row r="4152" spans="1:10">
      <c r="A4152" t="s">
        <v>4</v>
      </c>
      <c r="B4152" s="4" t="s">
        <v>5</v>
      </c>
    </row>
    <row r="4153" spans="1:10">
      <c r="A4153" t="n">
        <v>30497</v>
      </c>
      <c r="B4153" s="33" t="n">
        <v>28</v>
      </c>
    </row>
    <row r="4154" spans="1:10">
      <c r="A4154" t="s">
        <v>4</v>
      </c>
      <c r="B4154" s="4" t="s">
        <v>5</v>
      </c>
      <c r="C4154" s="4" t="s">
        <v>24</v>
      </c>
    </row>
    <row r="4155" spans="1:10">
      <c r="A4155" t="n">
        <v>30498</v>
      </c>
      <c r="B4155" s="17" t="n">
        <v>3</v>
      </c>
      <c r="C4155" s="12" t="n">
        <f t="normal" ca="1">A4179</f>
        <v>0</v>
      </c>
    </row>
    <row r="4156" spans="1:10">
      <c r="A4156" t="s">
        <v>4</v>
      </c>
      <c r="B4156" s="4" t="s">
        <v>5</v>
      </c>
      <c r="C4156" s="4" t="s">
        <v>13</v>
      </c>
      <c r="D4156" s="43" t="s">
        <v>70</v>
      </c>
      <c r="E4156" s="4" t="s">
        <v>5</v>
      </c>
      <c r="F4156" s="4" t="s">
        <v>13</v>
      </c>
      <c r="G4156" s="4" t="s">
        <v>10</v>
      </c>
      <c r="H4156" s="43" t="s">
        <v>71</v>
      </c>
      <c r="I4156" s="4" t="s">
        <v>13</v>
      </c>
      <c r="J4156" s="4" t="s">
        <v>24</v>
      </c>
    </row>
    <row r="4157" spans="1:10">
      <c r="A4157" t="n">
        <v>30503</v>
      </c>
      <c r="B4157" s="11" t="n">
        <v>5</v>
      </c>
      <c r="C4157" s="7" t="n">
        <v>28</v>
      </c>
      <c r="D4157" s="43" t="s">
        <v>3</v>
      </c>
      <c r="E4157" s="29" t="n">
        <v>64</v>
      </c>
      <c r="F4157" s="7" t="n">
        <v>5</v>
      </c>
      <c r="G4157" s="7" t="n">
        <v>15</v>
      </c>
      <c r="H4157" s="43" t="s">
        <v>3</v>
      </c>
      <c r="I4157" s="7" t="n">
        <v>1</v>
      </c>
      <c r="J4157" s="12" t="n">
        <f t="normal" ca="1">A4169</f>
        <v>0</v>
      </c>
    </row>
    <row r="4158" spans="1:10">
      <c r="A4158" t="s">
        <v>4</v>
      </c>
      <c r="B4158" s="4" t="s">
        <v>5</v>
      </c>
      <c r="C4158" s="4" t="s">
        <v>13</v>
      </c>
      <c r="D4158" s="4" t="s">
        <v>10</v>
      </c>
      <c r="E4158" s="4" t="s">
        <v>6</v>
      </c>
    </row>
    <row r="4159" spans="1:10">
      <c r="A4159" t="n">
        <v>30514</v>
      </c>
      <c r="B4159" s="39" t="n">
        <v>51</v>
      </c>
      <c r="C4159" s="7" t="n">
        <v>4</v>
      </c>
      <c r="D4159" s="7" t="n">
        <v>15</v>
      </c>
      <c r="E4159" s="7" t="s">
        <v>244</v>
      </c>
    </row>
    <row r="4160" spans="1:10">
      <c r="A4160" t="s">
        <v>4</v>
      </c>
      <c r="B4160" s="4" t="s">
        <v>5</v>
      </c>
      <c r="C4160" s="4" t="s">
        <v>10</v>
      </c>
    </row>
    <row r="4161" spans="1:13">
      <c r="A4161" t="n">
        <v>30528</v>
      </c>
      <c r="B4161" s="25" t="n">
        <v>16</v>
      </c>
      <c r="C4161" s="7" t="n">
        <v>0</v>
      </c>
    </row>
    <row r="4162" spans="1:13">
      <c r="A4162" t="s">
        <v>4</v>
      </c>
      <c r="B4162" s="4" t="s">
        <v>5</v>
      </c>
      <c r="C4162" s="4" t="s">
        <v>10</v>
      </c>
      <c r="D4162" s="4" t="s">
        <v>13</v>
      </c>
      <c r="E4162" s="4" t="s">
        <v>9</v>
      </c>
      <c r="F4162" s="4" t="s">
        <v>52</v>
      </c>
      <c r="G4162" s="4" t="s">
        <v>13</v>
      </c>
      <c r="H4162" s="4" t="s">
        <v>13</v>
      </c>
      <c r="I4162" s="4" t="s">
        <v>13</v>
      </c>
      <c r="J4162" s="4" t="s">
        <v>9</v>
      </c>
      <c r="K4162" s="4" t="s">
        <v>52</v>
      </c>
      <c r="L4162" s="4" t="s">
        <v>13</v>
      </c>
      <c r="M4162" s="4" t="s">
        <v>13</v>
      </c>
    </row>
    <row r="4163" spans="1:13">
      <c r="A4163" t="n">
        <v>30531</v>
      </c>
      <c r="B4163" s="40" t="n">
        <v>26</v>
      </c>
      <c r="C4163" s="7" t="n">
        <v>15</v>
      </c>
      <c r="D4163" s="7" t="n">
        <v>17</v>
      </c>
      <c r="E4163" s="7" t="n">
        <v>15335</v>
      </c>
      <c r="F4163" s="7" t="s">
        <v>315</v>
      </c>
      <c r="G4163" s="7" t="n">
        <v>2</v>
      </c>
      <c r="H4163" s="7" t="n">
        <v>3</v>
      </c>
      <c r="I4163" s="7" t="n">
        <v>17</v>
      </c>
      <c r="J4163" s="7" t="n">
        <v>15336</v>
      </c>
      <c r="K4163" s="7" t="s">
        <v>316</v>
      </c>
      <c r="L4163" s="7" t="n">
        <v>2</v>
      </c>
      <c r="M4163" s="7" t="n">
        <v>0</v>
      </c>
    </row>
    <row r="4164" spans="1:13">
      <c r="A4164" t="s">
        <v>4</v>
      </c>
      <c r="B4164" s="4" t="s">
        <v>5</v>
      </c>
    </row>
    <row r="4165" spans="1:13">
      <c r="A4165" t="n">
        <v>30687</v>
      </c>
      <c r="B4165" s="33" t="n">
        <v>28</v>
      </c>
    </row>
    <row r="4166" spans="1:13">
      <c r="A4166" t="s">
        <v>4</v>
      </c>
      <c r="B4166" s="4" t="s">
        <v>5</v>
      </c>
      <c r="C4166" s="4" t="s">
        <v>24</v>
      </c>
    </row>
    <row r="4167" spans="1:13">
      <c r="A4167" t="n">
        <v>30688</v>
      </c>
      <c r="B4167" s="17" t="n">
        <v>3</v>
      </c>
      <c r="C4167" s="12" t="n">
        <f t="normal" ca="1">A4179</f>
        <v>0</v>
      </c>
    </row>
    <row r="4168" spans="1:13">
      <c r="A4168" t="s">
        <v>4</v>
      </c>
      <c r="B4168" s="4" t="s">
        <v>5</v>
      </c>
      <c r="C4168" s="4" t="s">
        <v>13</v>
      </c>
      <c r="D4168" s="43" t="s">
        <v>70</v>
      </c>
      <c r="E4168" s="4" t="s">
        <v>5</v>
      </c>
      <c r="F4168" s="4" t="s">
        <v>13</v>
      </c>
      <c r="G4168" s="4" t="s">
        <v>10</v>
      </c>
      <c r="H4168" s="43" t="s">
        <v>71</v>
      </c>
      <c r="I4168" s="4" t="s">
        <v>13</v>
      </c>
      <c r="J4168" s="4" t="s">
        <v>24</v>
      </c>
    </row>
    <row r="4169" spans="1:13">
      <c r="A4169" t="n">
        <v>30693</v>
      </c>
      <c r="B4169" s="11" t="n">
        <v>5</v>
      </c>
      <c r="C4169" s="7" t="n">
        <v>28</v>
      </c>
      <c r="D4169" s="43" t="s">
        <v>3</v>
      </c>
      <c r="E4169" s="29" t="n">
        <v>64</v>
      </c>
      <c r="F4169" s="7" t="n">
        <v>5</v>
      </c>
      <c r="G4169" s="7" t="n">
        <v>14</v>
      </c>
      <c r="H4169" s="43" t="s">
        <v>3</v>
      </c>
      <c r="I4169" s="7" t="n">
        <v>1</v>
      </c>
      <c r="J4169" s="12" t="n">
        <f t="normal" ca="1">A4179</f>
        <v>0</v>
      </c>
    </row>
    <row r="4170" spans="1:13">
      <c r="A4170" t="s">
        <v>4</v>
      </c>
      <c r="B4170" s="4" t="s">
        <v>5</v>
      </c>
      <c r="C4170" s="4" t="s">
        <v>13</v>
      </c>
      <c r="D4170" s="4" t="s">
        <v>10</v>
      </c>
      <c r="E4170" s="4" t="s">
        <v>6</v>
      </c>
    </row>
    <row r="4171" spans="1:13">
      <c r="A4171" t="n">
        <v>30704</v>
      </c>
      <c r="B4171" s="39" t="n">
        <v>51</v>
      </c>
      <c r="C4171" s="7" t="n">
        <v>4</v>
      </c>
      <c r="D4171" s="7" t="n">
        <v>14</v>
      </c>
      <c r="E4171" s="7" t="s">
        <v>285</v>
      </c>
    </row>
    <row r="4172" spans="1:13">
      <c r="A4172" t="s">
        <v>4</v>
      </c>
      <c r="B4172" s="4" t="s">
        <v>5</v>
      </c>
      <c r="C4172" s="4" t="s">
        <v>10</v>
      </c>
    </row>
    <row r="4173" spans="1:13">
      <c r="A4173" t="n">
        <v>30718</v>
      </c>
      <c r="B4173" s="25" t="n">
        <v>16</v>
      </c>
      <c r="C4173" s="7" t="n">
        <v>0</v>
      </c>
    </row>
    <row r="4174" spans="1:13">
      <c r="A4174" t="s">
        <v>4</v>
      </c>
      <c r="B4174" s="4" t="s">
        <v>5</v>
      </c>
      <c r="C4174" s="4" t="s">
        <v>10</v>
      </c>
      <c r="D4174" s="4" t="s">
        <v>13</v>
      </c>
      <c r="E4174" s="4" t="s">
        <v>9</v>
      </c>
      <c r="F4174" s="4" t="s">
        <v>52</v>
      </c>
      <c r="G4174" s="4" t="s">
        <v>13</v>
      </c>
      <c r="H4174" s="4" t="s">
        <v>13</v>
      </c>
      <c r="I4174" s="4" t="s">
        <v>13</v>
      </c>
      <c r="J4174" s="4" t="s">
        <v>9</v>
      </c>
      <c r="K4174" s="4" t="s">
        <v>52</v>
      </c>
      <c r="L4174" s="4" t="s">
        <v>13</v>
      </c>
      <c r="M4174" s="4" t="s">
        <v>13</v>
      </c>
    </row>
    <row r="4175" spans="1:13">
      <c r="A4175" t="n">
        <v>30721</v>
      </c>
      <c r="B4175" s="40" t="n">
        <v>26</v>
      </c>
      <c r="C4175" s="7" t="n">
        <v>14</v>
      </c>
      <c r="D4175" s="7" t="n">
        <v>17</v>
      </c>
      <c r="E4175" s="7" t="n">
        <v>13318</v>
      </c>
      <c r="F4175" s="7" t="s">
        <v>317</v>
      </c>
      <c r="G4175" s="7" t="n">
        <v>2</v>
      </c>
      <c r="H4175" s="7" t="n">
        <v>3</v>
      </c>
      <c r="I4175" s="7" t="n">
        <v>17</v>
      </c>
      <c r="J4175" s="7" t="n">
        <v>13319</v>
      </c>
      <c r="K4175" s="7" t="s">
        <v>318</v>
      </c>
      <c r="L4175" s="7" t="n">
        <v>2</v>
      </c>
      <c r="M4175" s="7" t="n">
        <v>0</v>
      </c>
    </row>
    <row r="4176" spans="1:13">
      <c r="A4176" t="s">
        <v>4</v>
      </c>
      <c r="B4176" s="4" t="s">
        <v>5</v>
      </c>
    </row>
    <row r="4177" spans="1:13">
      <c r="A4177" t="n">
        <v>30883</v>
      </c>
      <c r="B4177" s="33" t="n">
        <v>28</v>
      </c>
    </row>
    <row r="4178" spans="1:13">
      <c r="A4178" t="s">
        <v>4</v>
      </c>
      <c r="B4178" s="4" t="s">
        <v>5</v>
      </c>
      <c r="C4178" s="4" t="s">
        <v>13</v>
      </c>
      <c r="D4178" s="4" t="s">
        <v>10</v>
      </c>
      <c r="E4178" s="4" t="s">
        <v>6</v>
      </c>
      <c r="F4178" s="4" t="s">
        <v>6</v>
      </c>
      <c r="G4178" s="4" t="s">
        <v>6</v>
      </c>
      <c r="H4178" s="4" t="s">
        <v>6</v>
      </c>
    </row>
    <row r="4179" spans="1:13">
      <c r="A4179" t="n">
        <v>30884</v>
      </c>
      <c r="B4179" s="39" t="n">
        <v>51</v>
      </c>
      <c r="C4179" s="7" t="n">
        <v>3</v>
      </c>
      <c r="D4179" s="7" t="n">
        <v>0</v>
      </c>
      <c r="E4179" s="7" t="s">
        <v>216</v>
      </c>
      <c r="F4179" s="7" t="s">
        <v>124</v>
      </c>
      <c r="G4179" s="7" t="s">
        <v>123</v>
      </c>
      <c r="H4179" s="7" t="s">
        <v>124</v>
      </c>
    </row>
    <row r="4180" spans="1:13">
      <c r="A4180" t="s">
        <v>4</v>
      </c>
      <c r="B4180" s="4" t="s">
        <v>5</v>
      </c>
      <c r="C4180" s="4" t="s">
        <v>10</v>
      </c>
      <c r="D4180" s="4" t="s">
        <v>13</v>
      </c>
      <c r="E4180" s="4" t="s">
        <v>13</v>
      </c>
      <c r="F4180" s="4" t="s">
        <v>6</v>
      </c>
    </row>
    <row r="4181" spans="1:13">
      <c r="A4181" t="n">
        <v>30897</v>
      </c>
      <c r="B4181" s="22" t="n">
        <v>20</v>
      </c>
      <c r="C4181" s="7" t="n">
        <v>0</v>
      </c>
      <c r="D4181" s="7" t="n">
        <v>2</v>
      </c>
      <c r="E4181" s="7" t="n">
        <v>10</v>
      </c>
      <c r="F4181" s="7" t="s">
        <v>217</v>
      </c>
    </row>
    <row r="4182" spans="1:13">
      <c r="A4182" t="s">
        <v>4</v>
      </c>
      <c r="B4182" s="4" t="s">
        <v>5</v>
      </c>
      <c r="C4182" s="4" t="s">
        <v>10</v>
      </c>
    </row>
    <row r="4183" spans="1:13">
      <c r="A4183" t="n">
        <v>30918</v>
      </c>
      <c r="B4183" s="25" t="n">
        <v>16</v>
      </c>
      <c r="C4183" s="7" t="n">
        <v>500</v>
      </c>
    </row>
    <row r="4184" spans="1:13">
      <c r="A4184" t="s">
        <v>4</v>
      </c>
      <c r="B4184" s="4" t="s">
        <v>5</v>
      </c>
      <c r="C4184" s="4" t="s">
        <v>13</v>
      </c>
      <c r="D4184" s="4" t="s">
        <v>10</v>
      </c>
      <c r="E4184" s="4" t="s">
        <v>6</v>
      </c>
    </row>
    <row r="4185" spans="1:13">
      <c r="A4185" t="n">
        <v>30921</v>
      </c>
      <c r="B4185" s="39" t="n">
        <v>51</v>
      </c>
      <c r="C4185" s="7" t="n">
        <v>4</v>
      </c>
      <c r="D4185" s="7" t="n">
        <v>0</v>
      </c>
      <c r="E4185" s="7" t="s">
        <v>255</v>
      </c>
    </row>
    <row r="4186" spans="1:13">
      <c r="A4186" t="s">
        <v>4</v>
      </c>
      <c r="B4186" s="4" t="s">
        <v>5</v>
      </c>
      <c r="C4186" s="4" t="s">
        <v>10</v>
      </c>
    </row>
    <row r="4187" spans="1:13">
      <c r="A4187" t="n">
        <v>30935</v>
      </c>
      <c r="B4187" s="25" t="n">
        <v>16</v>
      </c>
      <c r="C4187" s="7" t="n">
        <v>0</v>
      </c>
    </row>
    <row r="4188" spans="1:13">
      <c r="A4188" t="s">
        <v>4</v>
      </c>
      <c r="B4188" s="4" t="s">
        <v>5</v>
      </c>
      <c r="C4188" s="4" t="s">
        <v>10</v>
      </c>
      <c r="D4188" s="4" t="s">
        <v>13</v>
      </c>
      <c r="E4188" s="4" t="s">
        <v>9</v>
      </c>
      <c r="F4188" s="4" t="s">
        <v>52</v>
      </c>
      <c r="G4188" s="4" t="s">
        <v>13</v>
      </c>
      <c r="H4188" s="4" t="s">
        <v>13</v>
      </c>
    </row>
    <row r="4189" spans="1:13">
      <c r="A4189" t="n">
        <v>30938</v>
      </c>
      <c r="B4189" s="40" t="n">
        <v>26</v>
      </c>
      <c r="C4189" s="7" t="n">
        <v>0</v>
      </c>
      <c r="D4189" s="7" t="n">
        <v>17</v>
      </c>
      <c r="E4189" s="7" t="n">
        <v>52616</v>
      </c>
      <c r="F4189" s="7" t="s">
        <v>319</v>
      </c>
      <c r="G4189" s="7" t="n">
        <v>2</v>
      </c>
      <c r="H4189" s="7" t="n">
        <v>0</v>
      </c>
    </row>
    <row r="4190" spans="1:13">
      <c r="A4190" t="s">
        <v>4</v>
      </c>
      <c r="B4190" s="4" t="s">
        <v>5</v>
      </c>
    </row>
    <row r="4191" spans="1:13">
      <c r="A4191" t="n">
        <v>30963</v>
      </c>
      <c r="B4191" s="33" t="n">
        <v>28</v>
      </c>
    </row>
    <row r="4192" spans="1:13">
      <c r="A4192" t="s">
        <v>4</v>
      </c>
      <c r="B4192" s="4" t="s">
        <v>5</v>
      </c>
      <c r="C4192" s="4" t="s">
        <v>10</v>
      </c>
      <c r="D4192" s="4" t="s">
        <v>13</v>
      </c>
    </row>
    <row r="4193" spans="1:8">
      <c r="A4193" t="n">
        <v>30964</v>
      </c>
      <c r="B4193" s="41" t="n">
        <v>89</v>
      </c>
      <c r="C4193" s="7" t="n">
        <v>65533</v>
      </c>
      <c r="D4193" s="7" t="n">
        <v>1</v>
      </c>
    </row>
    <row r="4194" spans="1:8">
      <c r="A4194" t="s">
        <v>4</v>
      </c>
      <c r="B4194" s="4" t="s">
        <v>5</v>
      </c>
      <c r="C4194" s="4" t="s">
        <v>13</v>
      </c>
      <c r="D4194" s="4" t="s">
        <v>10</v>
      </c>
      <c r="E4194" s="4" t="s">
        <v>6</v>
      </c>
      <c r="F4194" s="4" t="s">
        <v>6</v>
      </c>
      <c r="G4194" s="4" t="s">
        <v>6</v>
      </c>
      <c r="H4194" s="4" t="s">
        <v>6</v>
      </c>
    </row>
    <row r="4195" spans="1:8">
      <c r="A4195" t="n">
        <v>30968</v>
      </c>
      <c r="B4195" s="39" t="n">
        <v>51</v>
      </c>
      <c r="C4195" s="7" t="n">
        <v>3</v>
      </c>
      <c r="D4195" s="7" t="n">
        <v>0</v>
      </c>
      <c r="E4195" s="7" t="s">
        <v>124</v>
      </c>
      <c r="F4195" s="7" t="s">
        <v>222</v>
      </c>
      <c r="G4195" s="7" t="s">
        <v>123</v>
      </c>
      <c r="H4195" s="7" t="s">
        <v>124</v>
      </c>
    </row>
    <row r="4196" spans="1:8">
      <c r="A4196" t="s">
        <v>4</v>
      </c>
      <c r="B4196" s="4" t="s">
        <v>5</v>
      </c>
      <c r="C4196" s="4" t="s">
        <v>10</v>
      </c>
      <c r="D4196" s="4" t="s">
        <v>23</v>
      </c>
      <c r="E4196" s="4" t="s">
        <v>23</v>
      </c>
      <c r="F4196" s="4" t="s">
        <v>23</v>
      </c>
      <c r="G4196" s="4" t="s">
        <v>10</v>
      </c>
      <c r="H4196" s="4" t="s">
        <v>10</v>
      </c>
    </row>
    <row r="4197" spans="1:8">
      <c r="A4197" t="n">
        <v>30981</v>
      </c>
      <c r="B4197" s="66" t="n">
        <v>60</v>
      </c>
      <c r="C4197" s="7" t="n">
        <v>0</v>
      </c>
      <c r="D4197" s="7" t="n">
        <v>-15</v>
      </c>
      <c r="E4197" s="7" t="n">
        <v>0</v>
      </c>
      <c r="F4197" s="7" t="n">
        <v>0</v>
      </c>
      <c r="G4197" s="7" t="n">
        <v>1000</v>
      </c>
      <c r="H4197" s="7" t="n">
        <v>0</v>
      </c>
    </row>
    <row r="4198" spans="1:8">
      <c r="A4198" t="s">
        <v>4</v>
      </c>
      <c r="B4198" s="4" t="s">
        <v>5</v>
      </c>
      <c r="C4198" s="4" t="s">
        <v>10</v>
      </c>
    </row>
    <row r="4199" spans="1:8">
      <c r="A4199" t="n">
        <v>31000</v>
      </c>
      <c r="B4199" s="25" t="n">
        <v>16</v>
      </c>
      <c r="C4199" s="7" t="n">
        <v>300</v>
      </c>
    </row>
    <row r="4200" spans="1:8">
      <c r="A4200" t="s">
        <v>4</v>
      </c>
      <c r="B4200" s="4" t="s">
        <v>5</v>
      </c>
      <c r="C4200" s="4" t="s">
        <v>13</v>
      </c>
      <c r="D4200" s="4" t="s">
        <v>10</v>
      </c>
      <c r="E4200" s="4" t="s">
        <v>6</v>
      </c>
    </row>
    <row r="4201" spans="1:8">
      <c r="A4201" t="n">
        <v>31003</v>
      </c>
      <c r="B4201" s="39" t="n">
        <v>51</v>
      </c>
      <c r="C4201" s="7" t="n">
        <v>4</v>
      </c>
      <c r="D4201" s="7" t="n">
        <v>0</v>
      </c>
      <c r="E4201" s="7" t="s">
        <v>214</v>
      </c>
    </row>
    <row r="4202" spans="1:8">
      <c r="A4202" t="s">
        <v>4</v>
      </c>
      <c r="B4202" s="4" t="s">
        <v>5</v>
      </c>
      <c r="C4202" s="4" t="s">
        <v>10</v>
      </c>
    </row>
    <row r="4203" spans="1:8">
      <c r="A4203" t="n">
        <v>31016</v>
      </c>
      <c r="B4203" s="25" t="n">
        <v>16</v>
      </c>
      <c r="C4203" s="7" t="n">
        <v>0</v>
      </c>
    </row>
    <row r="4204" spans="1:8">
      <c r="A4204" t="s">
        <v>4</v>
      </c>
      <c r="B4204" s="4" t="s">
        <v>5</v>
      </c>
      <c r="C4204" s="4" t="s">
        <v>10</v>
      </c>
      <c r="D4204" s="4" t="s">
        <v>13</v>
      </c>
      <c r="E4204" s="4" t="s">
        <v>9</v>
      </c>
      <c r="F4204" s="4" t="s">
        <v>52</v>
      </c>
      <c r="G4204" s="4" t="s">
        <v>13</v>
      </c>
      <c r="H4204" s="4" t="s">
        <v>13</v>
      </c>
    </row>
    <row r="4205" spans="1:8">
      <c r="A4205" t="n">
        <v>31019</v>
      </c>
      <c r="B4205" s="40" t="n">
        <v>26</v>
      </c>
      <c r="C4205" s="7" t="n">
        <v>0</v>
      </c>
      <c r="D4205" s="7" t="n">
        <v>17</v>
      </c>
      <c r="E4205" s="7" t="n">
        <v>52617</v>
      </c>
      <c r="F4205" s="7" t="s">
        <v>320</v>
      </c>
      <c r="G4205" s="7" t="n">
        <v>2</v>
      </c>
      <c r="H4205" s="7" t="n">
        <v>0</v>
      </c>
    </row>
    <row r="4206" spans="1:8">
      <c r="A4206" t="s">
        <v>4</v>
      </c>
      <c r="B4206" s="4" t="s">
        <v>5</v>
      </c>
    </row>
    <row r="4207" spans="1:8">
      <c r="A4207" t="n">
        <v>31072</v>
      </c>
      <c r="B4207" s="33" t="n">
        <v>28</v>
      </c>
    </row>
    <row r="4208" spans="1:8">
      <c r="A4208" t="s">
        <v>4</v>
      </c>
      <c r="B4208" s="4" t="s">
        <v>5</v>
      </c>
      <c r="C4208" s="4" t="s">
        <v>10</v>
      </c>
      <c r="D4208" s="4" t="s">
        <v>13</v>
      </c>
    </row>
    <row r="4209" spans="1:8">
      <c r="A4209" t="n">
        <v>31073</v>
      </c>
      <c r="B4209" s="41" t="n">
        <v>89</v>
      </c>
      <c r="C4209" s="7" t="n">
        <v>65533</v>
      </c>
      <c r="D4209" s="7" t="n">
        <v>1</v>
      </c>
    </row>
    <row r="4210" spans="1:8">
      <c r="A4210" t="s">
        <v>4</v>
      </c>
      <c r="B4210" s="4" t="s">
        <v>5</v>
      </c>
      <c r="C4210" s="4" t="s">
        <v>13</v>
      </c>
      <c r="D4210" s="4" t="s">
        <v>10</v>
      </c>
      <c r="E4210" s="4" t="s">
        <v>6</v>
      </c>
    </row>
    <row r="4211" spans="1:8">
      <c r="A4211" t="n">
        <v>31077</v>
      </c>
      <c r="B4211" s="39" t="n">
        <v>51</v>
      </c>
      <c r="C4211" s="7" t="n">
        <v>4</v>
      </c>
      <c r="D4211" s="7" t="n">
        <v>3</v>
      </c>
      <c r="E4211" s="7" t="s">
        <v>244</v>
      </c>
    </row>
    <row r="4212" spans="1:8">
      <c r="A4212" t="s">
        <v>4</v>
      </c>
      <c r="B4212" s="4" t="s">
        <v>5</v>
      </c>
      <c r="C4212" s="4" t="s">
        <v>10</v>
      </c>
    </row>
    <row r="4213" spans="1:8">
      <c r="A4213" t="n">
        <v>31091</v>
      </c>
      <c r="B4213" s="25" t="n">
        <v>16</v>
      </c>
      <c r="C4213" s="7" t="n">
        <v>0</v>
      </c>
    </row>
    <row r="4214" spans="1:8">
      <c r="A4214" t="s">
        <v>4</v>
      </c>
      <c r="B4214" s="4" t="s">
        <v>5</v>
      </c>
      <c r="C4214" s="4" t="s">
        <v>10</v>
      </c>
      <c r="D4214" s="4" t="s">
        <v>13</v>
      </c>
      <c r="E4214" s="4" t="s">
        <v>9</v>
      </c>
      <c r="F4214" s="4" t="s">
        <v>52</v>
      </c>
      <c r="G4214" s="4" t="s">
        <v>13</v>
      </c>
      <c r="H4214" s="4" t="s">
        <v>13</v>
      </c>
      <c r="I4214" s="4" t="s">
        <v>13</v>
      </c>
      <c r="J4214" s="4" t="s">
        <v>9</v>
      </c>
      <c r="K4214" s="4" t="s">
        <v>52</v>
      </c>
      <c r="L4214" s="4" t="s">
        <v>13</v>
      </c>
      <c r="M4214" s="4" t="s">
        <v>13</v>
      </c>
    </row>
    <row r="4215" spans="1:8">
      <c r="A4215" t="n">
        <v>31094</v>
      </c>
      <c r="B4215" s="40" t="n">
        <v>26</v>
      </c>
      <c r="C4215" s="7" t="n">
        <v>3</v>
      </c>
      <c r="D4215" s="7" t="n">
        <v>17</v>
      </c>
      <c r="E4215" s="7" t="n">
        <v>2324</v>
      </c>
      <c r="F4215" s="7" t="s">
        <v>321</v>
      </c>
      <c r="G4215" s="7" t="n">
        <v>2</v>
      </c>
      <c r="H4215" s="7" t="n">
        <v>3</v>
      </c>
      <c r="I4215" s="7" t="n">
        <v>17</v>
      </c>
      <c r="J4215" s="7" t="n">
        <v>2325</v>
      </c>
      <c r="K4215" s="7" t="s">
        <v>322</v>
      </c>
      <c r="L4215" s="7" t="n">
        <v>2</v>
      </c>
      <c r="M4215" s="7" t="n">
        <v>0</v>
      </c>
    </row>
    <row r="4216" spans="1:8">
      <c r="A4216" t="s">
        <v>4</v>
      </c>
      <c r="B4216" s="4" t="s">
        <v>5</v>
      </c>
    </row>
    <row r="4217" spans="1:8">
      <c r="A4217" t="n">
        <v>31210</v>
      </c>
      <c r="B4217" s="33" t="n">
        <v>28</v>
      </c>
    </row>
    <row r="4218" spans="1:8">
      <c r="A4218" t="s">
        <v>4</v>
      </c>
      <c r="B4218" s="4" t="s">
        <v>5</v>
      </c>
      <c r="C4218" s="4" t="s">
        <v>13</v>
      </c>
      <c r="D4218" s="4" t="s">
        <v>10</v>
      </c>
      <c r="E4218" s="4" t="s">
        <v>6</v>
      </c>
    </row>
    <row r="4219" spans="1:8">
      <c r="A4219" t="n">
        <v>31211</v>
      </c>
      <c r="B4219" s="39" t="n">
        <v>51</v>
      </c>
      <c r="C4219" s="7" t="n">
        <v>4</v>
      </c>
      <c r="D4219" s="7" t="n">
        <v>5</v>
      </c>
      <c r="E4219" s="7" t="s">
        <v>323</v>
      </c>
    </row>
    <row r="4220" spans="1:8">
      <c r="A4220" t="s">
        <v>4</v>
      </c>
      <c r="B4220" s="4" t="s">
        <v>5</v>
      </c>
      <c r="C4220" s="4" t="s">
        <v>10</v>
      </c>
    </row>
    <row r="4221" spans="1:8">
      <c r="A4221" t="n">
        <v>31225</v>
      </c>
      <c r="B4221" s="25" t="n">
        <v>16</v>
      </c>
      <c r="C4221" s="7" t="n">
        <v>0</v>
      </c>
    </row>
    <row r="4222" spans="1:8">
      <c r="A4222" t="s">
        <v>4</v>
      </c>
      <c r="B4222" s="4" t="s">
        <v>5</v>
      </c>
      <c r="C4222" s="4" t="s">
        <v>10</v>
      </c>
      <c r="D4222" s="4" t="s">
        <v>13</v>
      </c>
      <c r="E4222" s="4" t="s">
        <v>9</v>
      </c>
      <c r="F4222" s="4" t="s">
        <v>52</v>
      </c>
      <c r="G4222" s="4" t="s">
        <v>13</v>
      </c>
      <c r="H4222" s="4" t="s">
        <v>13</v>
      </c>
    </row>
    <row r="4223" spans="1:8">
      <c r="A4223" t="n">
        <v>31228</v>
      </c>
      <c r="B4223" s="40" t="n">
        <v>26</v>
      </c>
      <c r="C4223" s="7" t="n">
        <v>5</v>
      </c>
      <c r="D4223" s="7" t="n">
        <v>17</v>
      </c>
      <c r="E4223" s="7" t="n">
        <v>3325</v>
      </c>
      <c r="F4223" s="7" t="s">
        <v>324</v>
      </c>
      <c r="G4223" s="7" t="n">
        <v>2</v>
      </c>
      <c r="H4223" s="7" t="n">
        <v>0</v>
      </c>
    </row>
    <row r="4224" spans="1:8">
      <c r="A4224" t="s">
        <v>4</v>
      </c>
      <c r="B4224" s="4" t="s">
        <v>5</v>
      </c>
    </row>
    <row r="4225" spans="1:13">
      <c r="A4225" t="n">
        <v>31268</v>
      </c>
      <c r="B4225" s="33" t="n">
        <v>28</v>
      </c>
    </row>
    <row r="4226" spans="1:13">
      <c r="A4226" t="s">
        <v>4</v>
      </c>
      <c r="B4226" s="4" t="s">
        <v>5</v>
      </c>
      <c r="C4226" s="4" t="s">
        <v>10</v>
      </c>
      <c r="D4226" s="4" t="s">
        <v>13</v>
      </c>
    </row>
    <row r="4227" spans="1:13">
      <c r="A4227" t="n">
        <v>31269</v>
      </c>
      <c r="B4227" s="41" t="n">
        <v>89</v>
      </c>
      <c r="C4227" s="7" t="n">
        <v>65533</v>
      </c>
      <c r="D4227" s="7" t="n">
        <v>1</v>
      </c>
    </row>
    <row r="4228" spans="1:13">
      <c r="A4228" t="s">
        <v>4</v>
      </c>
      <c r="B4228" s="4" t="s">
        <v>5</v>
      </c>
      <c r="C4228" s="4" t="s">
        <v>13</v>
      </c>
      <c r="D4228" s="4" t="s">
        <v>13</v>
      </c>
      <c r="E4228" s="4" t="s">
        <v>23</v>
      </c>
      <c r="F4228" s="4" t="s">
        <v>10</v>
      </c>
    </row>
    <row r="4229" spans="1:13">
      <c r="A4229" t="n">
        <v>31273</v>
      </c>
      <c r="B4229" s="55" t="n">
        <v>45</v>
      </c>
      <c r="C4229" s="7" t="n">
        <v>5</v>
      </c>
      <c r="D4229" s="7" t="n">
        <v>3</v>
      </c>
      <c r="E4229" s="7" t="n">
        <v>3.20000004768372</v>
      </c>
      <c r="F4229" s="7" t="n">
        <v>3000</v>
      </c>
    </row>
    <row r="4230" spans="1:13">
      <c r="A4230" t="s">
        <v>4</v>
      </c>
      <c r="B4230" s="4" t="s">
        <v>5</v>
      </c>
      <c r="C4230" s="4" t="s">
        <v>13</v>
      </c>
      <c r="D4230" s="4" t="s">
        <v>10</v>
      </c>
      <c r="E4230" s="4" t="s">
        <v>13</v>
      </c>
    </row>
    <row r="4231" spans="1:13">
      <c r="A4231" t="n">
        <v>31282</v>
      </c>
      <c r="B4231" s="13" t="n">
        <v>49</v>
      </c>
      <c r="C4231" s="7" t="n">
        <v>1</v>
      </c>
      <c r="D4231" s="7" t="n">
        <v>4000</v>
      </c>
      <c r="E4231" s="7" t="n">
        <v>0</v>
      </c>
    </row>
    <row r="4232" spans="1:13">
      <c r="A4232" t="s">
        <v>4</v>
      </c>
      <c r="B4232" s="4" t="s">
        <v>5</v>
      </c>
      <c r="C4232" s="4" t="s">
        <v>13</v>
      </c>
      <c r="D4232" s="4" t="s">
        <v>10</v>
      </c>
      <c r="E4232" s="4" t="s">
        <v>10</v>
      </c>
    </row>
    <row r="4233" spans="1:13">
      <c r="A4233" t="n">
        <v>31287</v>
      </c>
      <c r="B4233" s="10" t="n">
        <v>50</v>
      </c>
      <c r="C4233" s="7" t="n">
        <v>1</v>
      </c>
      <c r="D4233" s="7" t="n">
        <v>8121</v>
      </c>
      <c r="E4233" s="7" t="n">
        <v>2000</v>
      </c>
    </row>
    <row r="4234" spans="1:13">
      <c r="A4234" t="s">
        <v>4</v>
      </c>
      <c r="B4234" s="4" t="s">
        <v>5</v>
      </c>
      <c r="C4234" s="4" t="s">
        <v>13</v>
      </c>
      <c r="D4234" s="4" t="s">
        <v>10</v>
      </c>
      <c r="E4234" s="4" t="s">
        <v>23</v>
      </c>
    </row>
    <row r="4235" spans="1:13">
      <c r="A4235" t="n">
        <v>31293</v>
      </c>
      <c r="B4235" s="28" t="n">
        <v>58</v>
      </c>
      <c r="C4235" s="7" t="n">
        <v>0</v>
      </c>
      <c r="D4235" s="7" t="n">
        <v>2000</v>
      </c>
      <c r="E4235" s="7" t="n">
        <v>1</v>
      </c>
    </row>
    <row r="4236" spans="1:13">
      <c r="A4236" t="s">
        <v>4</v>
      </c>
      <c r="B4236" s="4" t="s">
        <v>5</v>
      </c>
      <c r="C4236" s="4" t="s">
        <v>13</v>
      </c>
      <c r="D4236" s="4" t="s">
        <v>10</v>
      </c>
    </row>
    <row r="4237" spans="1:13">
      <c r="A4237" t="n">
        <v>31301</v>
      </c>
      <c r="B4237" s="28" t="n">
        <v>58</v>
      </c>
      <c r="C4237" s="7" t="n">
        <v>255</v>
      </c>
      <c r="D4237" s="7" t="n">
        <v>0</v>
      </c>
    </row>
    <row r="4238" spans="1:13">
      <c r="A4238" t="s">
        <v>4</v>
      </c>
      <c r="B4238" s="4" t="s">
        <v>5</v>
      </c>
      <c r="C4238" s="4" t="s">
        <v>13</v>
      </c>
      <c r="D4238" s="4" t="s">
        <v>13</v>
      </c>
    </row>
    <row r="4239" spans="1:13">
      <c r="A4239" t="n">
        <v>31305</v>
      </c>
      <c r="B4239" s="13" t="n">
        <v>49</v>
      </c>
      <c r="C4239" s="7" t="n">
        <v>2</v>
      </c>
      <c r="D4239" s="7" t="n">
        <v>0</v>
      </c>
    </row>
    <row r="4240" spans="1:13">
      <c r="A4240" t="s">
        <v>4</v>
      </c>
      <c r="B4240" s="4" t="s">
        <v>5</v>
      </c>
      <c r="C4240" s="4" t="s">
        <v>13</v>
      </c>
      <c r="D4240" s="4" t="s">
        <v>10</v>
      </c>
      <c r="E4240" s="4" t="s">
        <v>13</v>
      </c>
    </row>
    <row r="4241" spans="1:6">
      <c r="A4241" t="n">
        <v>31308</v>
      </c>
      <c r="B4241" s="51" t="n">
        <v>36</v>
      </c>
      <c r="C4241" s="7" t="n">
        <v>9</v>
      </c>
      <c r="D4241" s="7" t="n">
        <v>0</v>
      </c>
      <c r="E4241" s="7" t="n">
        <v>0</v>
      </c>
    </row>
    <row r="4242" spans="1:6">
      <c r="A4242" t="s">
        <v>4</v>
      </c>
      <c r="B4242" s="4" t="s">
        <v>5</v>
      </c>
      <c r="C4242" s="4" t="s">
        <v>13</v>
      </c>
      <c r="D4242" s="4" t="s">
        <v>10</v>
      </c>
      <c r="E4242" s="4" t="s">
        <v>13</v>
      </c>
    </row>
    <row r="4243" spans="1:6">
      <c r="A4243" t="n">
        <v>31313</v>
      </c>
      <c r="B4243" s="51" t="n">
        <v>36</v>
      </c>
      <c r="C4243" s="7" t="n">
        <v>9</v>
      </c>
      <c r="D4243" s="7" t="n">
        <v>61488</v>
      </c>
      <c r="E4243" s="7" t="n">
        <v>0</v>
      </c>
    </row>
    <row r="4244" spans="1:6">
      <c r="A4244" t="s">
        <v>4</v>
      </c>
      <c r="B4244" s="4" t="s">
        <v>5</v>
      </c>
      <c r="C4244" s="4" t="s">
        <v>13</v>
      </c>
      <c r="D4244" s="4" t="s">
        <v>10</v>
      </c>
      <c r="E4244" s="4" t="s">
        <v>13</v>
      </c>
    </row>
    <row r="4245" spans="1:6">
      <c r="A4245" t="n">
        <v>31318</v>
      </c>
      <c r="B4245" s="51" t="n">
        <v>36</v>
      </c>
      <c r="C4245" s="7" t="n">
        <v>9</v>
      </c>
      <c r="D4245" s="7" t="n">
        <v>3</v>
      </c>
      <c r="E4245" s="7" t="n">
        <v>0</v>
      </c>
    </row>
    <row r="4246" spans="1:6">
      <c r="A4246" t="s">
        <v>4</v>
      </c>
      <c r="B4246" s="4" t="s">
        <v>5</v>
      </c>
      <c r="C4246" s="4" t="s">
        <v>13</v>
      </c>
      <c r="D4246" s="4" t="s">
        <v>10</v>
      </c>
      <c r="E4246" s="4" t="s">
        <v>13</v>
      </c>
    </row>
    <row r="4247" spans="1:6">
      <c r="A4247" t="n">
        <v>31323</v>
      </c>
      <c r="B4247" s="51" t="n">
        <v>36</v>
      </c>
      <c r="C4247" s="7" t="n">
        <v>9</v>
      </c>
      <c r="D4247" s="7" t="n">
        <v>5</v>
      </c>
      <c r="E4247" s="7" t="n">
        <v>0</v>
      </c>
    </row>
    <row r="4248" spans="1:6">
      <c r="A4248" t="s">
        <v>4</v>
      </c>
      <c r="B4248" s="4" t="s">
        <v>5</v>
      </c>
      <c r="C4248" s="4" t="s">
        <v>13</v>
      </c>
      <c r="D4248" s="4" t="s">
        <v>10</v>
      </c>
      <c r="E4248" s="4" t="s">
        <v>13</v>
      </c>
    </row>
    <row r="4249" spans="1:6">
      <c r="A4249" t="n">
        <v>31328</v>
      </c>
      <c r="B4249" s="51" t="n">
        <v>36</v>
      </c>
      <c r="C4249" s="7" t="n">
        <v>9</v>
      </c>
      <c r="D4249" s="7" t="n">
        <v>7032</v>
      </c>
      <c r="E4249" s="7" t="n">
        <v>0</v>
      </c>
    </row>
    <row r="4250" spans="1:6">
      <c r="A4250" t="s">
        <v>4</v>
      </c>
      <c r="B4250" s="4" t="s">
        <v>5</v>
      </c>
      <c r="C4250" s="4" t="s">
        <v>9</v>
      </c>
    </row>
    <row r="4251" spans="1:6">
      <c r="A4251" t="n">
        <v>31333</v>
      </c>
      <c r="B4251" s="42" t="n">
        <v>15</v>
      </c>
      <c r="C4251" s="7" t="n">
        <v>256</v>
      </c>
    </row>
    <row r="4252" spans="1:6">
      <c r="A4252" t="s">
        <v>4</v>
      </c>
      <c r="B4252" s="4" t="s">
        <v>5</v>
      </c>
      <c r="C4252" s="4" t="s">
        <v>9</v>
      </c>
    </row>
    <row r="4253" spans="1:6">
      <c r="A4253" t="n">
        <v>31338</v>
      </c>
      <c r="B4253" s="42" t="n">
        <v>15</v>
      </c>
      <c r="C4253" s="7" t="n">
        <v>2097152</v>
      </c>
    </row>
    <row r="4254" spans="1:6">
      <c r="A4254" t="s">
        <v>4</v>
      </c>
      <c r="B4254" s="4" t="s">
        <v>5</v>
      </c>
      <c r="C4254" s="4" t="s">
        <v>10</v>
      </c>
      <c r="D4254" s="4" t="s">
        <v>23</v>
      </c>
      <c r="E4254" s="4" t="s">
        <v>23</v>
      </c>
      <c r="F4254" s="4" t="s">
        <v>23</v>
      </c>
      <c r="G4254" s="4" t="s">
        <v>23</v>
      </c>
    </row>
    <row r="4255" spans="1:6">
      <c r="A4255" t="n">
        <v>31343</v>
      </c>
      <c r="B4255" s="50" t="n">
        <v>46</v>
      </c>
      <c r="C4255" s="7" t="n">
        <v>61456</v>
      </c>
      <c r="D4255" s="7" t="n">
        <v>0</v>
      </c>
      <c r="E4255" s="7" t="n">
        <v>0.5</v>
      </c>
      <c r="F4255" s="7" t="n">
        <v>6</v>
      </c>
      <c r="G4255" s="7" t="n">
        <v>180</v>
      </c>
    </row>
    <row r="4256" spans="1:6">
      <c r="A4256" t="s">
        <v>4</v>
      </c>
      <c r="B4256" s="4" t="s">
        <v>5</v>
      </c>
      <c r="C4256" s="4" t="s">
        <v>13</v>
      </c>
      <c r="D4256" s="4" t="s">
        <v>10</v>
      </c>
    </row>
    <row r="4257" spans="1:7">
      <c r="A4257" t="n">
        <v>31362</v>
      </c>
      <c r="B4257" s="9" t="n">
        <v>162</v>
      </c>
      <c r="C4257" s="7" t="n">
        <v>1</v>
      </c>
      <c r="D4257" s="7" t="n">
        <v>0</v>
      </c>
    </row>
    <row r="4258" spans="1:7">
      <c r="A4258" t="s">
        <v>4</v>
      </c>
      <c r="B4258" s="4" t="s">
        <v>5</v>
      </c>
    </row>
    <row r="4259" spans="1:7">
      <c r="A4259" t="n">
        <v>31366</v>
      </c>
      <c r="B4259" s="5" t="n">
        <v>1</v>
      </c>
    </row>
    <row r="4260" spans="1:7" s="3" customFormat="1" customHeight="0">
      <c r="A4260" s="3" t="s">
        <v>2</v>
      </c>
      <c r="B4260" s="3" t="s">
        <v>325</v>
      </c>
    </row>
    <row r="4261" spans="1:7">
      <c r="A4261" t="s">
        <v>4</v>
      </c>
      <c r="B4261" s="4" t="s">
        <v>5</v>
      </c>
      <c r="C4261" s="4" t="s">
        <v>13</v>
      </c>
      <c r="D4261" s="4" t="s">
        <v>13</v>
      </c>
      <c r="E4261" s="4" t="s">
        <v>13</v>
      </c>
      <c r="F4261" s="4" t="s">
        <v>13</v>
      </c>
    </row>
    <row r="4262" spans="1:7">
      <c r="A4262" t="n">
        <v>31368</v>
      </c>
      <c r="B4262" s="38" t="n">
        <v>14</v>
      </c>
      <c r="C4262" s="7" t="n">
        <v>2</v>
      </c>
      <c r="D4262" s="7" t="n">
        <v>0</v>
      </c>
      <c r="E4262" s="7" t="n">
        <v>0</v>
      </c>
      <c r="F4262" s="7" t="n">
        <v>0</v>
      </c>
    </row>
    <row r="4263" spans="1:7">
      <c r="A4263" t="s">
        <v>4</v>
      </c>
      <c r="B4263" s="4" t="s">
        <v>5</v>
      </c>
      <c r="C4263" s="4" t="s">
        <v>13</v>
      </c>
      <c r="D4263" s="43" t="s">
        <v>70</v>
      </c>
      <c r="E4263" s="4" t="s">
        <v>5</v>
      </c>
      <c r="F4263" s="4" t="s">
        <v>13</v>
      </c>
      <c r="G4263" s="4" t="s">
        <v>10</v>
      </c>
      <c r="H4263" s="43" t="s">
        <v>71</v>
      </c>
      <c r="I4263" s="4" t="s">
        <v>13</v>
      </c>
      <c r="J4263" s="4" t="s">
        <v>9</v>
      </c>
      <c r="K4263" s="4" t="s">
        <v>13</v>
      </c>
      <c r="L4263" s="4" t="s">
        <v>13</v>
      </c>
      <c r="M4263" s="43" t="s">
        <v>70</v>
      </c>
      <c r="N4263" s="4" t="s">
        <v>5</v>
      </c>
      <c r="O4263" s="4" t="s">
        <v>13</v>
      </c>
      <c r="P4263" s="4" t="s">
        <v>10</v>
      </c>
      <c r="Q4263" s="43" t="s">
        <v>71</v>
      </c>
      <c r="R4263" s="4" t="s">
        <v>13</v>
      </c>
      <c r="S4263" s="4" t="s">
        <v>9</v>
      </c>
      <c r="T4263" s="4" t="s">
        <v>13</v>
      </c>
      <c r="U4263" s="4" t="s">
        <v>13</v>
      </c>
      <c r="V4263" s="4" t="s">
        <v>13</v>
      </c>
      <c r="W4263" s="4" t="s">
        <v>24</v>
      </c>
    </row>
    <row r="4264" spans="1:7">
      <c r="A4264" t="n">
        <v>31373</v>
      </c>
      <c r="B4264" s="11" t="n">
        <v>5</v>
      </c>
      <c r="C4264" s="7" t="n">
        <v>28</v>
      </c>
      <c r="D4264" s="43" t="s">
        <v>3</v>
      </c>
      <c r="E4264" s="9" t="n">
        <v>162</v>
      </c>
      <c r="F4264" s="7" t="n">
        <v>3</v>
      </c>
      <c r="G4264" s="7" t="n">
        <v>28777</v>
      </c>
      <c r="H4264" s="43" t="s">
        <v>3</v>
      </c>
      <c r="I4264" s="7" t="n">
        <v>0</v>
      </c>
      <c r="J4264" s="7" t="n">
        <v>1</v>
      </c>
      <c r="K4264" s="7" t="n">
        <v>2</v>
      </c>
      <c r="L4264" s="7" t="n">
        <v>28</v>
      </c>
      <c r="M4264" s="43" t="s">
        <v>3</v>
      </c>
      <c r="N4264" s="9" t="n">
        <v>162</v>
      </c>
      <c r="O4264" s="7" t="n">
        <v>3</v>
      </c>
      <c r="P4264" s="7" t="n">
        <v>28777</v>
      </c>
      <c r="Q4264" s="43" t="s">
        <v>3</v>
      </c>
      <c r="R4264" s="7" t="n">
        <v>0</v>
      </c>
      <c r="S4264" s="7" t="n">
        <v>2</v>
      </c>
      <c r="T4264" s="7" t="n">
        <v>2</v>
      </c>
      <c r="U4264" s="7" t="n">
        <v>11</v>
      </c>
      <c r="V4264" s="7" t="n">
        <v>1</v>
      </c>
      <c r="W4264" s="12" t="n">
        <f t="normal" ca="1">A4268</f>
        <v>0</v>
      </c>
    </row>
    <row r="4265" spans="1:7">
      <c r="A4265" t="s">
        <v>4</v>
      </c>
      <c r="B4265" s="4" t="s">
        <v>5</v>
      </c>
      <c r="C4265" s="4" t="s">
        <v>13</v>
      </c>
      <c r="D4265" s="4" t="s">
        <v>10</v>
      </c>
      <c r="E4265" s="4" t="s">
        <v>23</v>
      </c>
    </row>
    <row r="4266" spans="1:7">
      <c r="A4266" t="n">
        <v>31402</v>
      </c>
      <c r="B4266" s="28" t="n">
        <v>58</v>
      </c>
      <c r="C4266" s="7" t="n">
        <v>0</v>
      </c>
      <c r="D4266" s="7" t="n">
        <v>0</v>
      </c>
      <c r="E4266" s="7" t="n">
        <v>1</v>
      </c>
    </row>
    <row r="4267" spans="1:7">
      <c r="A4267" t="s">
        <v>4</v>
      </c>
      <c r="B4267" s="4" t="s">
        <v>5</v>
      </c>
      <c r="C4267" s="4" t="s">
        <v>13</v>
      </c>
      <c r="D4267" s="43" t="s">
        <v>70</v>
      </c>
      <c r="E4267" s="4" t="s">
        <v>5</v>
      </c>
      <c r="F4267" s="4" t="s">
        <v>13</v>
      </c>
      <c r="G4267" s="4" t="s">
        <v>10</v>
      </c>
      <c r="H4267" s="43" t="s">
        <v>71</v>
      </c>
      <c r="I4267" s="4" t="s">
        <v>13</v>
      </c>
      <c r="J4267" s="4" t="s">
        <v>9</v>
      </c>
      <c r="K4267" s="4" t="s">
        <v>13</v>
      </c>
      <c r="L4267" s="4" t="s">
        <v>13</v>
      </c>
      <c r="M4267" s="43" t="s">
        <v>70</v>
      </c>
      <c r="N4267" s="4" t="s">
        <v>5</v>
      </c>
      <c r="O4267" s="4" t="s">
        <v>13</v>
      </c>
      <c r="P4267" s="4" t="s">
        <v>10</v>
      </c>
      <c r="Q4267" s="43" t="s">
        <v>71</v>
      </c>
      <c r="R4267" s="4" t="s">
        <v>13</v>
      </c>
      <c r="S4267" s="4" t="s">
        <v>9</v>
      </c>
      <c r="T4267" s="4" t="s">
        <v>13</v>
      </c>
      <c r="U4267" s="4" t="s">
        <v>13</v>
      </c>
      <c r="V4267" s="4" t="s">
        <v>13</v>
      </c>
      <c r="W4267" s="4" t="s">
        <v>24</v>
      </c>
    </row>
    <row r="4268" spans="1:7">
      <c r="A4268" t="n">
        <v>31410</v>
      </c>
      <c r="B4268" s="11" t="n">
        <v>5</v>
      </c>
      <c r="C4268" s="7" t="n">
        <v>28</v>
      </c>
      <c r="D4268" s="43" t="s">
        <v>3</v>
      </c>
      <c r="E4268" s="9" t="n">
        <v>162</v>
      </c>
      <c r="F4268" s="7" t="n">
        <v>3</v>
      </c>
      <c r="G4268" s="7" t="n">
        <v>28777</v>
      </c>
      <c r="H4268" s="43" t="s">
        <v>3</v>
      </c>
      <c r="I4268" s="7" t="n">
        <v>0</v>
      </c>
      <c r="J4268" s="7" t="n">
        <v>1</v>
      </c>
      <c r="K4268" s="7" t="n">
        <v>3</v>
      </c>
      <c r="L4268" s="7" t="n">
        <v>28</v>
      </c>
      <c r="M4268" s="43" t="s">
        <v>3</v>
      </c>
      <c r="N4268" s="9" t="n">
        <v>162</v>
      </c>
      <c r="O4268" s="7" t="n">
        <v>3</v>
      </c>
      <c r="P4268" s="7" t="n">
        <v>28777</v>
      </c>
      <c r="Q4268" s="43" t="s">
        <v>3</v>
      </c>
      <c r="R4268" s="7" t="n">
        <v>0</v>
      </c>
      <c r="S4268" s="7" t="n">
        <v>2</v>
      </c>
      <c r="T4268" s="7" t="n">
        <v>3</v>
      </c>
      <c r="U4268" s="7" t="n">
        <v>9</v>
      </c>
      <c r="V4268" s="7" t="n">
        <v>1</v>
      </c>
      <c r="W4268" s="12" t="n">
        <f t="normal" ca="1">A4278</f>
        <v>0</v>
      </c>
    </row>
    <row r="4269" spans="1:7">
      <c r="A4269" t="s">
        <v>4</v>
      </c>
      <c r="B4269" s="4" t="s">
        <v>5</v>
      </c>
      <c r="C4269" s="4" t="s">
        <v>13</v>
      </c>
      <c r="D4269" s="43" t="s">
        <v>70</v>
      </c>
      <c r="E4269" s="4" t="s">
        <v>5</v>
      </c>
      <c r="F4269" s="4" t="s">
        <v>10</v>
      </c>
      <c r="G4269" s="4" t="s">
        <v>13</v>
      </c>
      <c r="H4269" s="4" t="s">
        <v>13</v>
      </c>
      <c r="I4269" s="4" t="s">
        <v>6</v>
      </c>
      <c r="J4269" s="43" t="s">
        <v>71</v>
      </c>
      <c r="K4269" s="4" t="s">
        <v>13</v>
      </c>
      <c r="L4269" s="4" t="s">
        <v>13</v>
      </c>
      <c r="M4269" s="43" t="s">
        <v>70</v>
      </c>
      <c r="N4269" s="4" t="s">
        <v>5</v>
      </c>
      <c r="O4269" s="4" t="s">
        <v>13</v>
      </c>
      <c r="P4269" s="43" t="s">
        <v>71</v>
      </c>
      <c r="Q4269" s="4" t="s">
        <v>13</v>
      </c>
      <c r="R4269" s="4" t="s">
        <v>9</v>
      </c>
      <c r="S4269" s="4" t="s">
        <v>13</v>
      </c>
      <c r="T4269" s="4" t="s">
        <v>13</v>
      </c>
      <c r="U4269" s="4" t="s">
        <v>13</v>
      </c>
      <c r="V4269" s="43" t="s">
        <v>70</v>
      </c>
      <c r="W4269" s="4" t="s">
        <v>5</v>
      </c>
      <c r="X4269" s="4" t="s">
        <v>13</v>
      </c>
      <c r="Y4269" s="43" t="s">
        <v>71</v>
      </c>
      <c r="Z4269" s="4" t="s">
        <v>13</v>
      </c>
      <c r="AA4269" s="4" t="s">
        <v>9</v>
      </c>
      <c r="AB4269" s="4" t="s">
        <v>13</v>
      </c>
      <c r="AC4269" s="4" t="s">
        <v>13</v>
      </c>
      <c r="AD4269" s="4" t="s">
        <v>13</v>
      </c>
      <c r="AE4269" s="4" t="s">
        <v>24</v>
      </c>
    </row>
    <row r="4270" spans="1:7">
      <c r="A4270" t="n">
        <v>31439</v>
      </c>
      <c r="B4270" s="11" t="n">
        <v>5</v>
      </c>
      <c r="C4270" s="7" t="n">
        <v>28</v>
      </c>
      <c r="D4270" s="43" t="s">
        <v>3</v>
      </c>
      <c r="E4270" s="44" t="n">
        <v>47</v>
      </c>
      <c r="F4270" s="7" t="n">
        <v>61456</v>
      </c>
      <c r="G4270" s="7" t="n">
        <v>2</v>
      </c>
      <c r="H4270" s="7" t="n">
        <v>0</v>
      </c>
      <c r="I4270" s="7" t="s">
        <v>72</v>
      </c>
      <c r="J4270" s="43" t="s">
        <v>3</v>
      </c>
      <c r="K4270" s="7" t="n">
        <v>8</v>
      </c>
      <c r="L4270" s="7" t="n">
        <v>28</v>
      </c>
      <c r="M4270" s="43" t="s">
        <v>3</v>
      </c>
      <c r="N4270" s="14" t="n">
        <v>74</v>
      </c>
      <c r="O4270" s="7" t="n">
        <v>65</v>
      </c>
      <c r="P4270" s="43" t="s">
        <v>3</v>
      </c>
      <c r="Q4270" s="7" t="n">
        <v>0</v>
      </c>
      <c r="R4270" s="7" t="n">
        <v>1</v>
      </c>
      <c r="S4270" s="7" t="n">
        <v>3</v>
      </c>
      <c r="T4270" s="7" t="n">
        <v>9</v>
      </c>
      <c r="U4270" s="7" t="n">
        <v>28</v>
      </c>
      <c r="V4270" s="43" t="s">
        <v>3</v>
      </c>
      <c r="W4270" s="14" t="n">
        <v>74</v>
      </c>
      <c r="X4270" s="7" t="n">
        <v>65</v>
      </c>
      <c r="Y4270" s="43" t="s">
        <v>3</v>
      </c>
      <c r="Z4270" s="7" t="n">
        <v>0</v>
      </c>
      <c r="AA4270" s="7" t="n">
        <v>2</v>
      </c>
      <c r="AB4270" s="7" t="n">
        <v>3</v>
      </c>
      <c r="AC4270" s="7" t="n">
        <v>9</v>
      </c>
      <c r="AD4270" s="7" t="n">
        <v>1</v>
      </c>
      <c r="AE4270" s="12" t="n">
        <f t="normal" ca="1">A4274</f>
        <v>0</v>
      </c>
    </row>
    <row r="4271" spans="1:7">
      <c r="A4271" t="s">
        <v>4</v>
      </c>
      <c r="B4271" s="4" t="s">
        <v>5</v>
      </c>
      <c r="C4271" s="4" t="s">
        <v>10</v>
      </c>
      <c r="D4271" s="4" t="s">
        <v>13</v>
      </c>
      <c r="E4271" s="4" t="s">
        <v>13</v>
      </c>
      <c r="F4271" s="4" t="s">
        <v>6</v>
      </c>
    </row>
    <row r="4272" spans="1:7">
      <c r="A4272" t="n">
        <v>31487</v>
      </c>
      <c r="B4272" s="44" t="n">
        <v>47</v>
      </c>
      <c r="C4272" s="7" t="n">
        <v>61456</v>
      </c>
      <c r="D4272" s="7" t="n">
        <v>0</v>
      </c>
      <c r="E4272" s="7" t="n">
        <v>0</v>
      </c>
      <c r="F4272" s="7" t="s">
        <v>73</v>
      </c>
    </row>
    <row r="4273" spans="1:31">
      <c r="A4273" t="s">
        <v>4</v>
      </c>
      <c r="B4273" s="4" t="s">
        <v>5</v>
      </c>
      <c r="C4273" s="4" t="s">
        <v>13</v>
      </c>
      <c r="D4273" s="4" t="s">
        <v>10</v>
      </c>
      <c r="E4273" s="4" t="s">
        <v>23</v>
      </c>
    </row>
    <row r="4274" spans="1:31">
      <c r="A4274" t="n">
        <v>31500</v>
      </c>
      <c r="B4274" s="28" t="n">
        <v>58</v>
      </c>
      <c r="C4274" s="7" t="n">
        <v>0</v>
      </c>
      <c r="D4274" s="7" t="n">
        <v>300</v>
      </c>
      <c r="E4274" s="7" t="n">
        <v>1</v>
      </c>
    </row>
    <row r="4275" spans="1:31">
      <c r="A4275" t="s">
        <v>4</v>
      </c>
      <c r="B4275" s="4" t="s">
        <v>5</v>
      </c>
      <c r="C4275" s="4" t="s">
        <v>13</v>
      </c>
      <c r="D4275" s="4" t="s">
        <v>10</v>
      </c>
    </row>
    <row r="4276" spans="1:31">
      <c r="A4276" t="n">
        <v>31508</v>
      </c>
      <c r="B4276" s="28" t="n">
        <v>58</v>
      </c>
      <c r="C4276" s="7" t="n">
        <v>255</v>
      </c>
      <c r="D4276" s="7" t="n">
        <v>0</v>
      </c>
    </row>
    <row r="4277" spans="1:31">
      <c r="A4277" t="s">
        <v>4</v>
      </c>
      <c r="B4277" s="4" t="s">
        <v>5</v>
      </c>
      <c r="C4277" s="4" t="s">
        <v>13</v>
      </c>
      <c r="D4277" s="4" t="s">
        <v>13</v>
      </c>
      <c r="E4277" s="4" t="s">
        <v>13</v>
      </c>
      <c r="F4277" s="4" t="s">
        <v>13</v>
      </c>
    </row>
    <row r="4278" spans="1:31">
      <c r="A4278" t="n">
        <v>31512</v>
      </c>
      <c r="B4278" s="38" t="n">
        <v>14</v>
      </c>
      <c r="C4278" s="7" t="n">
        <v>0</v>
      </c>
      <c r="D4278" s="7" t="n">
        <v>0</v>
      </c>
      <c r="E4278" s="7" t="n">
        <v>0</v>
      </c>
      <c r="F4278" s="7" t="n">
        <v>64</v>
      </c>
    </row>
    <row r="4279" spans="1:31">
      <c r="A4279" t="s">
        <v>4</v>
      </c>
      <c r="B4279" s="4" t="s">
        <v>5</v>
      </c>
      <c r="C4279" s="4" t="s">
        <v>13</v>
      </c>
      <c r="D4279" s="4" t="s">
        <v>10</v>
      </c>
    </row>
    <row r="4280" spans="1:31">
      <c r="A4280" t="n">
        <v>31517</v>
      </c>
      <c r="B4280" s="24" t="n">
        <v>22</v>
      </c>
      <c r="C4280" s="7" t="n">
        <v>0</v>
      </c>
      <c r="D4280" s="7" t="n">
        <v>28777</v>
      </c>
    </row>
    <row r="4281" spans="1:31">
      <c r="A4281" t="s">
        <v>4</v>
      </c>
      <c r="B4281" s="4" t="s">
        <v>5</v>
      </c>
      <c r="C4281" s="4" t="s">
        <v>13</v>
      </c>
      <c r="D4281" s="4" t="s">
        <v>10</v>
      </c>
    </row>
    <row r="4282" spans="1:31">
      <c r="A4282" t="n">
        <v>31521</v>
      </c>
      <c r="B4282" s="28" t="n">
        <v>58</v>
      </c>
      <c r="C4282" s="7" t="n">
        <v>5</v>
      </c>
      <c r="D4282" s="7" t="n">
        <v>300</v>
      </c>
    </row>
    <row r="4283" spans="1:31">
      <c r="A4283" t="s">
        <v>4</v>
      </c>
      <c r="B4283" s="4" t="s">
        <v>5</v>
      </c>
      <c r="C4283" s="4" t="s">
        <v>23</v>
      </c>
      <c r="D4283" s="4" t="s">
        <v>10</v>
      </c>
    </row>
    <row r="4284" spans="1:31">
      <c r="A4284" t="n">
        <v>31525</v>
      </c>
      <c r="B4284" s="37" t="n">
        <v>103</v>
      </c>
      <c r="C4284" s="7" t="n">
        <v>0</v>
      </c>
      <c r="D4284" s="7" t="n">
        <v>300</v>
      </c>
    </row>
    <row r="4285" spans="1:31">
      <c r="A4285" t="s">
        <v>4</v>
      </c>
      <c r="B4285" s="4" t="s">
        <v>5</v>
      </c>
      <c r="C4285" s="4" t="s">
        <v>13</v>
      </c>
    </row>
    <row r="4286" spans="1:31">
      <c r="A4286" t="n">
        <v>31532</v>
      </c>
      <c r="B4286" s="29" t="n">
        <v>64</v>
      </c>
      <c r="C4286" s="7" t="n">
        <v>7</v>
      </c>
    </row>
    <row r="4287" spans="1:31">
      <c r="A4287" t="s">
        <v>4</v>
      </c>
      <c r="B4287" s="4" t="s">
        <v>5</v>
      </c>
      <c r="C4287" s="4" t="s">
        <v>13</v>
      </c>
      <c r="D4287" s="4" t="s">
        <v>10</v>
      </c>
    </row>
    <row r="4288" spans="1:31">
      <c r="A4288" t="n">
        <v>31534</v>
      </c>
      <c r="B4288" s="45" t="n">
        <v>72</v>
      </c>
      <c r="C4288" s="7" t="n">
        <v>5</v>
      </c>
      <c r="D4288" s="7" t="n">
        <v>0</v>
      </c>
    </row>
    <row r="4289" spans="1:6">
      <c r="A4289" t="s">
        <v>4</v>
      </c>
      <c r="B4289" s="4" t="s">
        <v>5</v>
      </c>
      <c r="C4289" s="4" t="s">
        <v>13</v>
      </c>
      <c r="D4289" s="43" t="s">
        <v>70</v>
      </c>
      <c r="E4289" s="4" t="s">
        <v>5</v>
      </c>
      <c r="F4289" s="4" t="s">
        <v>13</v>
      </c>
      <c r="G4289" s="4" t="s">
        <v>10</v>
      </c>
      <c r="H4289" s="43" t="s">
        <v>71</v>
      </c>
      <c r="I4289" s="4" t="s">
        <v>13</v>
      </c>
      <c r="J4289" s="4" t="s">
        <v>9</v>
      </c>
      <c r="K4289" s="4" t="s">
        <v>13</v>
      </c>
      <c r="L4289" s="4" t="s">
        <v>13</v>
      </c>
      <c r="M4289" s="4" t="s">
        <v>24</v>
      </c>
    </row>
    <row r="4290" spans="1:6">
      <c r="A4290" t="n">
        <v>31538</v>
      </c>
      <c r="B4290" s="11" t="n">
        <v>5</v>
      </c>
      <c r="C4290" s="7" t="n">
        <v>28</v>
      </c>
      <c r="D4290" s="43" t="s">
        <v>3</v>
      </c>
      <c r="E4290" s="9" t="n">
        <v>162</v>
      </c>
      <c r="F4290" s="7" t="n">
        <v>4</v>
      </c>
      <c r="G4290" s="7" t="n">
        <v>28777</v>
      </c>
      <c r="H4290" s="43" t="s">
        <v>3</v>
      </c>
      <c r="I4290" s="7" t="n">
        <v>0</v>
      </c>
      <c r="J4290" s="7" t="n">
        <v>1</v>
      </c>
      <c r="K4290" s="7" t="n">
        <v>2</v>
      </c>
      <c r="L4290" s="7" t="n">
        <v>1</v>
      </c>
      <c r="M4290" s="12" t="n">
        <f t="normal" ca="1">A4296</f>
        <v>0</v>
      </c>
    </row>
    <row r="4291" spans="1:6">
      <c r="A4291" t="s">
        <v>4</v>
      </c>
      <c r="B4291" s="4" t="s">
        <v>5</v>
      </c>
      <c r="C4291" s="4" t="s">
        <v>13</v>
      </c>
      <c r="D4291" s="4" t="s">
        <v>6</v>
      </c>
    </row>
    <row r="4292" spans="1:6">
      <c r="A4292" t="n">
        <v>31555</v>
      </c>
      <c r="B4292" s="8" t="n">
        <v>2</v>
      </c>
      <c r="C4292" s="7" t="n">
        <v>10</v>
      </c>
      <c r="D4292" s="7" t="s">
        <v>74</v>
      </c>
    </row>
    <row r="4293" spans="1:6">
      <c r="A4293" t="s">
        <v>4</v>
      </c>
      <c r="B4293" s="4" t="s">
        <v>5</v>
      </c>
      <c r="C4293" s="4" t="s">
        <v>10</v>
      </c>
    </row>
    <row r="4294" spans="1:6">
      <c r="A4294" t="n">
        <v>31572</v>
      </c>
      <c r="B4294" s="25" t="n">
        <v>16</v>
      </c>
      <c r="C4294" s="7" t="n">
        <v>0</v>
      </c>
    </row>
    <row r="4295" spans="1:6">
      <c r="A4295" t="s">
        <v>4</v>
      </c>
      <c r="B4295" s="4" t="s">
        <v>5</v>
      </c>
      <c r="C4295" s="4" t="s">
        <v>10</v>
      </c>
      <c r="D4295" s="4" t="s">
        <v>6</v>
      </c>
      <c r="E4295" s="4" t="s">
        <v>6</v>
      </c>
      <c r="F4295" s="4" t="s">
        <v>6</v>
      </c>
      <c r="G4295" s="4" t="s">
        <v>13</v>
      </c>
      <c r="H4295" s="4" t="s">
        <v>9</v>
      </c>
      <c r="I4295" s="4" t="s">
        <v>23</v>
      </c>
      <c r="J4295" s="4" t="s">
        <v>23</v>
      </c>
      <c r="K4295" s="4" t="s">
        <v>23</v>
      </c>
      <c r="L4295" s="4" t="s">
        <v>23</v>
      </c>
      <c r="M4295" s="4" t="s">
        <v>23</v>
      </c>
      <c r="N4295" s="4" t="s">
        <v>23</v>
      </c>
      <c r="O4295" s="4" t="s">
        <v>23</v>
      </c>
      <c r="P4295" s="4" t="s">
        <v>6</v>
      </c>
      <c r="Q4295" s="4" t="s">
        <v>6</v>
      </c>
      <c r="R4295" s="4" t="s">
        <v>9</v>
      </c>
      <c r="S4295" s="4" t="s">
        <v>13</v>
      </c>
      <c r="T4295" s="4" t="s">
        <v>9</v>
      </c>
      <c r="U4295" s="4" t="s">
        <v>9</v>
      </c>
      <c r="V4295" s="4" t="s">
        <v>10</v>
      </c>
    </row>
    <row r="4296" spans="1:6">
      <c r="A4296" t="n">
        <v>31575</v>
      </c>
      <c r="B4296" s="18" t="n">
        <v>19</v>
      </c>
      <c r="C4296" s="7" t="n">
        <v>7032</v>
      </c>
      <c r="D4296" s="7" t="s">
        <v>90</v>
      </c>
      <c r="E4296" s="7" t="s">
        <v>91</v>
      </c>
      <c r="F4296" s="7" t="s">
        <v>19</v>
      </c>
      <c r="G4296" s="7" t="n">
        <v>0</v>
      </c>
      <c r="H4296" s="7" t="n">
        <v>1</v>
      </c>
      <c r="I4296" s="7" t="n">
        <v>0</v>
      </c>
      <c r="J4296" s="7" t="n">
        <v>0</v>
      </c>
      <c r="K4296" s="7" t="n">
        <v>0</v>
      </c>
      <c r="L4296" s="7" t="n">
        <v>0</v>
      </c>
      <c r="M4296" s="7" t="n">
        <v>1</v>
      </c>
      <c r="N4296" s="7" t="n">
        <v>1.60000002384186</v>
      </c>
      <c r="O4296" s="7" t="n">
        <v>0.0900000035762787</v>
      </c>
      <c r="P4296" s="7" t="s">
        <v>19</v>
      </c>
      <c r="Q4296" s="7" t="s">
        <v>19</v>
      </c>
      <c r="R4296" s="7" t="n">
        <v>-1</v>
      </c>
      <c r="S4296" s="7" t="n">
        <v>0</v>
      </c>
      <c r="T4296" s="7" t="n">
        <v>0</v>
      </c>
      <c r="U4296" s="7" t="n">
        <v>0</v>
      </c>
      <c r="V4296" s="7" t="n">
        <v>0</v>
      </c>
    </row>
    <row r="4297" spans="1:6">
      <c r="A4297" t="s">
        <v>4</v>
      </c>
      <c r="B4297" s="4" t="s">
        <v>5</v>
      </c>
      <c r="C4297" s="4" t="s">
        <v>10</v>
      </c>
      <c r="D4297" s="4" t="s">
        <v>13</v>
      </c>
      <c r="E4297" s="4" t="s">
        <v>13</v>
      </c>
      <c r="F4297" s="4" t="s">
        <v>6</v>
      </c>
    </row>
    <row r="4298" spans="1:6">
      <c r="A4298" t="n">
        <v>31645</v>
      </c>
      <c r="B4298" s="22" t="n">
        <v>20</v>
      </c>
      <c r="C4298" s="7" t="n">
        <v>7032</v>
      </c>
      <c r="D4298" s="7" t="n">
        <v>3</v>
      </c>
      <c r="E4298" s="7" t="n">
        <v>10</v>
      </c>
      <c r="F4298" s="7" t="s">
        <v>98</v>
      </c>
    </row>
    <row r="4299" spans="1:6">
      <c r="A4299" t="s">
        <v>4</v>
      </c>
      <c r="B4299" s="4" t="s">
        <v>5</v>
      </c>
      <c r="C4299" s="4" t="s">
        <v>10</v>
      </c>
    </row>
    <row r="4300" spans="1:6">
      <c r="A4300" t="n">
        <v>31663</v>
      </c>
      <c r="B4300" s="25" t="n">
        <v>16</v>
      </c>
      <c r="C4300" s="7" t="n">
        <v>0</v>
      </c>
    </row>
    <row r="4301" spans="1:6">
      <c r="A4301" t="s">
        <v>4</v>
      </c>
      <c r="B4301" s="4" t="s">
        <v>5</v>
      </c>
      <c r="C4301" s="4" t="s">
        <v>10</v>
      </c>
      <c r="D4301" s="4" t="s">
        <v>13</v>
      </c>
      <c r="E4301" s="4" t="s">
        <v>13</v>
      </c>
      <c r="F4301" s="4" t="s">
        <v>6</v>
      </c>
    </row>
    <row r="4302" spans="1:6">
      <c r="A4302" t="n">
        <v>31666</v>
      </c>
      <c r="B4302" s="22" t="n">
        <v>20</v>
      </c>
      <c r="C4302" s="7" t="n">
        <v>0</v>
      </c>
      <c r="D4302" s="7" t="n">
        <v>3</v>
      </c>
      <c r="E4302" s="7" t="n">
        <v>10</v>
      </c>
      <c r="F4302" s="7" t="s">
        <v>98</v>
      </c>
    </row>
    <row r="4303" spans="1:6">
      <c r="A4303" t="s">
        <v>4</v>
      </c>
      <c r="B4303" s="4" t="s">
        <v>5</v>
      </c>
      <c r="C4303" s="4" t="s">
        <v>10</v>
      </c>
    </row>
    <row r="4304" spans="1:6">
      <c r="A4304" t="n">
        <v>31684</v>
      </c>
      <c r="B4304" s="25" t="n">
        <v>16</v>
      </c>
      <c r="C4304" s="7" t="n">
        <v>0</v>
      </c>
    </row>
    <row r="4305" spans="1:22">
      <c r="A4305" t="s">
        <v>4</v>
      </c>
      <c r="B4305" s="4" t="s">
        <v>5</v>
      </c>
      <c r="C4305" s="4" t="s">
        <v>10</v>
      </c>
      <c r="D4305" s="4" t="s">
        <v>13</v>
      </c>
      <c r="E4305" s="4" t="s">
        <v>13</v>
      </c>
      <c r="F4305" s="4" t="s">
        <v>6</v>
      </c>
    </row>
    <row r="4306" spans="1:22">
      <c r="A4306" t="n">
        <v>31687</v>
      </c>
      <c r="B4306" s="22" t="n">
        <v>20</v>
      </c>
      <c r="C4306" s="7" t="n">
        <v>3</v>
      </c>
      <c r="D4306" s="7" t="n">
        <v>3</v>
      </c>
      <c r="E4306" s="7" t="n">
        <v>10</v>
      </c>
      <c r="F4306" s="7" t="s">
        <v>98</v>
      </c>
    </row>
    <row r="4307" spans="1:22">
      <c r="A4307" t="s">
        <v>4</v>
      </c>
      <c r="B4307" s="4" t="s">
        <v>5</v>
      </c>
      <c r="C4307" s="4" t="s">
        <v>10</v>
      </c>
    </row>
    <row r="4308" spans="1:22">
      <c r="A4308" t="n">
        <v>31705</v>
      </c>
      <c r="B4308" s="25" t="n">
        <v>16</v>
      </c>
      <c r="C4308" s="7" t="n">
        <v>0</v>
      </c>
    </row>
    <row r="4309" spans="1:22">
      <c r="A4309" t="s">
        <v>4</v>
      </c>
      <c r="B4309" s="4" t="s">
        <v>5</v>
      </c>
      <c r="C4309" s="4" t="s">
        <v>10</v>
      </c>
      <c r="D4309" s="4" t="s">
        <v>13</v>
      </c>
      <c r="E4309" s="4" t="s">
        <v>13</v>
      </c>
      <c r="F4309" s="4" t="s">
        <v>6</v>
      </c>
    </row>
    <row r="4310" spans="1:22">
      <c r="A4310" t="n">
        <v>31708</v>
      </c>
      <c r="B4310" s="22" t="n">
        <v>20</v>
      </c>
      <c r="C4310" s="7" t="n">
        <v>61491</v>
      </c>
      <c r="D4310" s="7" t="n">
        <v>3</v>
      </c>
      <c r="E4310" s="7" t="n">
        <v>10</v>
      </c>
      <c r="F4310" s="7" t="s">
        <v>98</v>
      </c>
    </row>
    <row r="4311" spans="1:22">
      <c r="A4311" t="s">
        <v>4</v>
      </c>
      <c r="B4311" s="4" t="s">
        <v>5</v>
      </c>
      <c r="C4311" s="4" t="s">
        <v>10</v>
      </c>
    </row>
    <row r="4312" spans="1:22">
      <c r="A4312" t="n">
        <v>31726</v>
      </c>
      <c r="B4312" s="25" t="n">
        <v>16</v>
      </c>
      <c r="C4312" s="7" t="n">
        <v>0</v>
      </c>
    </row>
    <row r="4313" spans="1:22">
      <c r="A4313" t="s">
        <v>4</v>
      </c>
      <c r="B4313" s="4" t="s">
        <v>5</v>
      </c>
      <c r="C4313" s="4" t="s">
        <v>10</v>
      </c>
      <c r="D4313" s="4" t="s">
        <v>13</v>
      </c>
      <c r="E4313" s="4" t="s">
        <v>13</v>
      </c>
      <c r="F4313" s="4" t="s">
        <v>6</v>
      </c>
    </row>
    <row r="4314" spans="1:22">
      <c r="A4314" t="n">
        <v>31729</v>
      </c>
      <c r="B4314" s="22" t="n">
        <v>20</v>
      </c>
      <c r="C4314" s="7" t="n">
        <v>61492</v>
      </c>
      <c r="D4314" s="7" t="n">
        <v>3</v>
      </c>
      <c r="E4314" s="7" t="n">
        <v>10</v>
      </c>
      <c r="F4314" s="7" t="s">
        <v>98</v>
      </c>
    </row>
    <row r="4315" spans="1:22">
      <c r="A4315" t="s">
        <v>4</v>
      </c>
      <c r="B4315" s="4" t="s">
        <v>5</v>
      </c>
      <c r="C4315" s="4" t="s">
        <v>10</v>
      </c>
    </row>
    <row r="4316" spans="1:22">
      <c r="A4316" t="n">
        <v>31747</v>
      </c>
      <c r="B4316" s="25" t="n">
        <v>16</v>
      </c>
      <c r="C4316" s="7" t="n">
        <v>0</v>
      </c>
    </row>
    <row r="4317" spans="1:22">
      <c r="A4317" t="s">
        <v>4</v>
      </c>
      <c r="B4317" s="4" t="s">
        <v>5</v>
      </c>
      <c r="C4317" s="4" t="s">
        <v>10</v>
      </c>
      <c r="D4317" s="4" t="s">
        <v>13</v>
      </c>
      <c r="E4317" s="4" t="s">
        <v>13</v>
      </c>
      <c r="F4317" s="4" t="s">
        <v>6</v>
      </c>
    </row>
    <row r="4318" spans="1:22">
      <c r="A4318" t="n">
        <v>31750</v>
      </c>
      <c r="B4318" s="22" t="n">
        <v>20</v>
      </c>
      <c r="C4318" s="7" t="n">
        <v>61493</v>
      </c>
      <c r="D4318" s="7" t="n">
        <v>3</v>
      </c>
      <c r="E4318" s="7" t="n">
        <v>10</v>
      </c>
      <c r="F4318" s="7" t="s">
        <v>98</v>
      </c>
    </row>
    <row r="4319" spans="1:22">
      <c r="A4319" t="s">
        <v>4</v>
      </c>
      <c r="B4319" s="4" t="s">
        <v>5</v>
      </c>
      <c r="C4319" s="4" t="s">
        <v>10</v>
      </c>
    </row>
    <row r="4320" spans="1:22">
      <c r="A4320" t="n">
        <v>31768</v>
      </c>
      <c r="B4320" s="25" t="n">
        <v>16</v>
      </c>
      <c r="C4320" s="7" t="n">
        <v>0</v>
      </c>
    </row>
    <row r="4321" spans="1:6">
      <c r="A4321" t="s">
        <v>4</v>
      </c>
      <c r="B4321" s="4" t="s">
        <v>5</v>
      </c>
      <c r="C4321" s="4" t="s">
        <v>10</v>
      </c>
      <c r="D4321" s="4" t="s">
        <v>13</v>
      </c>
      <c r="E4321" s="4" t="s">
        <v>13</v>
      </c>
      <c r="F4321" s="4" t="s">
        <v>6</v>
      </c>
    </row>
    <row r="4322" spans="1:6">
      <c r="A4322" t="n">
        <v>31771</v>
      </c>
      <c r="B4322" s="22" t="n">
        <v>20</v>
      </c>
      <c r="C4322" s="7" t="n">
        <v>61494</v>
      </c>
      <c r="D4322" s="7" t="n">
        <v>3</v>
      </c>
      <c r="E4322" s="7" t="n">
        <v>10</v>
      </c>
      <c r="F4322" s="7" t="s">
        <v>98</v>
      </c>
    </row>
    <row r="4323" spans="1:6">
      <c r="A4323" t="s">
        <v>4</v>
      </c>
      <c r="B4323" s="4" t="s">
        <v>5</v>
      </c>
      <c r="C4323" s="4" t="s">
        <v>10</v>
      </c>
    </row>
    <row r="4324" spans="1:6">
      <c r="A4324" t="n">
        <v>31789</v>
      </c>
      <c r="B4324" s="25" t="n">
        <v>16</v>
      </c>
      <c r="C4324" s="7" t="n">
        <v>0</v>
      </c>
    </row>
    <row r="4325" spans="1:6">
      <c r="A4325" t="s">
        <v>4</v>
      </c>
      <c r="B4325" s="4" t="s">
        <v>5</v>
      </c>
      <c r="C4325" s="4" t="s">
        <v>10</v>
      </c>
      <c r="D4325" s="4" t="s">
        <v>13</v>
      </c>
      <c r="E4325" s="4" t="s">
        <v>13</v>
      </c>
      <c r="F4325" s="4" t="s">
        <v>6</v>
      </c>
    </row>
    <row r="4326" spans="1:6">
      <c r="A4326" t="n">
        <v>31792</v>
      </c>
      <c r="B4326" s="22" t="n">
        <v>20</v>
      </c>
      <c r="C4326" s="7" t="n">
        <v>7032</v>
      </c>
      <c r="D4326" s="7" t="n">
        <v>3</v>
      </c>
      <c r="E4326" s="7" t="n">
        <v>10</v>
      </c>
      <c r="F4326" s="7" t="s">
        <v>98</v>
      </c>
    </row>
    <row r="4327" spans="1:6">
      <c r="A4327" t="s">
        <v>4</v>
      </c>
      <c r="B4327" s="4" t="s">
        <v>5</v>
      </c>
      <c r="C4327" s="4" t="s">
        <v>10</v>
      </c>
    </row>
    <row r="4328" spans="1:6">
      <c r="A4328" t="n">
        <v>31810</v>
      </c>
      <c r="B4328" s="25" t="n">
        <v>16</v>
      </c>
      <c r="C4328" s="7" t="n">
        <v>0</v>
      </c>
    </row>
    <row r="4329" spans="1:6">
      <c r="A4329" t="s">
        <v>4</v>
      </c>
      <c r="B4329" s="4" t="s">
        <v>5</v>
      </c>
      <c r="C4329" s="4" t="s">
        <v>13</v>
      </c>
      <c r="D4329" s="4" t="s">
        <v>10</v>
      </c>
      <c r="E4329" s="4" t="s">
        <v>13</v>
      </c>
      <c r="F4329" s="4" t="s">
        <v>6</v>
      </c>
      <c r="G4329" s="4" t="s">
        <v>6</v>
      </c>
      <c r="H4329" s="4" t="s">
        <v>6</v>
      </c>
      <c r="I4329" s="4" t="s">
        <v>6</v>
      </c>
      <c r="J4329" s="4" t="s">
        <v>6</v>
      </c>
      <c r="K4329" s="4" t="s">
        <v>6</v>
      </c>
      <c r="L4329" s="4" t="s">
        <v>6</v>
      </c>
      <c r="M4329" s="4" t="s">
        <v>6</v>
      </c>
      <c r="N4329" s="4" t="s">
        <v>6</v>
      </c>
      <c r="O4329" s="4" t="s">
        <v>6</v>
      </c>
      <c r="P4329" s="4" t="s">
        <v>6</v>
      </c>
      <c r="Q4329" s="4" t="s">
        <v>6</v>
      </c>
      <c r="R4329" s="4" t="s">
        <v>6</v>
      </c>
      <c r="S4329" s="4" t="s">
        <v>6</v>
      </c>
      <c r="T4329" s="4" t="s">
        <v>6</v>
      </c>
      <c r="U4329" s="4" t="s">
        <v>6</v>
      </c>
    </row>
    <row r="4330" spans="1:6">
      <c r="A4330" t="n">
        <v>31813</v>
      </c>
      <c r="B4330" s="51" t="n">
        <v>36</v>
      </c>
      <c r="C4330" s="7" t="n">
        <v>8</v>
      </c>
      <c r="D4330" s="7" t="n">
        <v>5</v>
      </c>
      <c r="E4330" s="7" t="n">
        <v>0</v>
      </c>
      <c r="F4330" s="7" t="s">
        <v>209</v>
      </c>
      <c r="G4330" s="7" t="s">
        <v>19</v>
      </c>
      <c r="H4330" s="7" t="s">
        <v>19</v>
      </c>
      <c r="I4330" s="7" t="s">
        <v>19</v>
      </c>
      <c r="J4330" s="7" t="s">
        <v>19</v>
      </c>
      <c r="K4330" s="7" t="s">
        <v>19</v>
      </c>
      <c r="L4330" s="7" t="s">
        <v>19</v>
      </c>
      <c r="M4330" s="7" t="s">
        <v>19</v>
      </c>
      <c r="N4330" s="7" t="s">
        <v>19</v>
      </c>
      <c r="O4330" s="7" t="s">
        <v>19</v>
      </c>
      <c r="P4330" s="7" t="s">
        <v>19</v>
      </c>
      <c r="Q4330" s="7" t="s">
        <v>19</v>
      </c>
      <c r="R4330" s="7" t="s">
        <v>19</v>
      </c>
      <c r="S4330" s="7" t="s">
        <v>19</v>
      </c>
      <c r="T4330" s="7" t="s">
        <v>19</v>
      </c>
      <c r="U4330" s="7" t="s">
        <v>19</v>
      </c>
    </row>
    <row r="4331" spans="1:6">
      <c r="A4331" t="s">
        <v>4</v>
      </c>
      <c r="B4331" s="4" t="s">
        <v>5</v>
      </c>
      <c r="C4331" s="4" t="s">
        <v>13</v>
      </c>
    </row>
    <row r="4332" spans="1:6">
      <c r="A4332" t="n">
        <v>31845</v>
      </c>
      <c r="B4332" s="54" t="n">
        <v>116</v>
      </c>
      <c r="C4332" s="7" t="n">
        <v>0</v>
      </c>
    </row>
    <row r="4333" spans="1:6">
      <c r="A4333" t="s">
        <v>4</v>
      </c>
      <c r="B4333" s="4" t="s">
        <v>5</v>
      </c>
      <c r="C4333" s="4" t="s">
        <v>13</v>
      </c>
      <c r="D4333" s="4" t="s">
        <v>10</v>
      </c>
    </row>
    <row r="4334" spans="1:6">
      <c r="A4334" t="n">
        <v>31847</v>
      </c>
      <c r="B4334" s="54" t="n">
        <v>116</v>
      </c>
      <c r="C4334" s="7" t="n">
        <v>2</v>
      </c>
      <c r="D4334" s="7" t="n">
        <v>1</v>
      </c>
    </row>
    <row r="4335" spans="1:6">
      <c r="A4335" t="s">
        <v>4</v>
      </c>
      <c r="B4335" s="4" t="s">
        <v>5</v>
      </c>
      <c r="C4335" s="4" t="s">
        <v>13</v>
      </c>
      <c r="D4335" s="4" t="s">
        <v>9</v>
      </c>
    </row>
    <row r="4336" spans="1:6">
      <c r="A4336" t="n">
        <v>31851</v>
      </c>
      <c r="B4336" s="54" t="n">
        <v>116</v>
      </c>
      <c r="C4336" s="7" t="n">
        <v>5</v>
      </c>
      <c r="D4336" s="7" t="n">
        <v>1117782016</v>
      </c>
    </row>
    <row r="4337" spans="1:21">
      <c r="A4337" t="s">
        <v>4</v>
      </c>
      <c r="B4337" s="4" t="s">
        <v>5</v>
      </c>
      <c r="C4337" s="4" t="s">
        <v>13</v>
      </c>
      <c r="D4337" s="4" t="s">
        <v>10</v>
      </c>
    </row>
    <row r="4338" spans="1:21">
      <c r="A4338" t="n">
        <v>31857</v>
      </c>
      <c r="B4338" s="54" t="n">
        <v>116</v>
      </c>
      <c r="C4338" s="7" t="n">
        <v>6</v>
      </c>
      <c r="D4338" s="7" t="n">
        <v>1</v>
      </c>
    </row>
    <row r="4339" spans="1:21">
      <c r="A4339" t="s">
        <v>4</v>
      </c>
      <c r="B4339" s="4" t="s">
        <v>5</v>
      </c>
      <c r="C4339" s="4" t="s">
        <v>13</v>
      </c>
      <c r="D4339" s="4" t="s">
        <v>10</v>
      </c>
    </row>
    <row r="4340" spans="1:21">
      <c r="A4340" t="n">
        <v>31861</v>
      </c>
      <c r="B4340" s="45" t="n">
        <v>72</v>
      </c>
      <c r="C4340" s="7" t="n">
        <v>3</v>
      </c>
      <c r="D4340" s="7" t="n">
        <v>0</v>
      </c>
    </row>
    <row r="4341" spans="1:21">
      <c r="A4341" t="s">
        <v>4</v>
      </c>
      <c r="B4341" s="4" t="s">
        <v>5</v>
      </c>
      <c r="C4341" s="4" t="s">
        <v>10</v>
      </c>
      <c r="D4341" s="4" t="s">
        <v>9</v>
      </c>
    </row>
    <row r="4342" spans="1:21">
      <c r="A4342" t="n">
        <v>31865</v>
      </c>
      <c r="B4342" s="49" t="n">
        <v>43</v>
      </c>
      <c r="C4342" s="7" t="n">
        <v>2000</v>
      </c>
      <c r="D4342" s="7" t="n">
        <v>256</v>
      </c>
    </row>
    <row r="4343" spans="1:21">
      <c r="A4343" t="s">
        <v>4</v>
      </c>
      <c r="B4343" s="4" t="s">
        <v>5</v>
      </c>
      <c r="C4343" s="4" t="s">
        <v>10</v>
      </c>
      <c r="D4343" s="4" t="s">
        <v>23</v>
      </c>
      <c r="E4343" s="4" t="s">
        <v>23</v>
      </c>
      <c r="F4343" s="4" t="s">
        <v>23</v>
      </c>
      <c r="G4343" s="4" t="s">
        <v>23</v>
      </c>
    </row>
    <row r="4344" spans="1:21">
      <c r="A4344" t="n">
        <v>31872</v>
      </c>
      <c r="B4344" s="50" t="n">
        <v>46</v>
      </c>
      <c r="C4344" s="7" t="n">
        <v>0</v>
      </c>
      <c r="D4344" s="7" t="n">
        <v>0.129999995231628</v>
      </c>
      <c r="E4344" s="7" t="n">
        <v>0.5</v>
      </c>
      <c r="F4344" s="7" t="n">
        <v>10.7799997329712</v>
      </c>
      <c r="G4344" s="7" t="n">
        <v>180</v>
      </c>
    </row>
    <row r="4345" spans="1:21">
      <c r="A4345" t="s">
        <v>4</v>
      </c>
      <c r="B4345" s="4" t="s">
        <v>5</v>
      </c>
      <c r="C4345" s="4" t="s">
        <v>10</v>
      </c>
      <c r="D4345" s="4" t="s">
        <v>23</v>
      </c>
      <c r="E4345" s="4" t="s">
        <v>23</v>
      </c>
      <c r="F4345" s="4" t="s">
        <v>23</v>
      </c>
      <c r="G4345" s="4" t="s">
        <v>23</v>
      </c>
    </row>
    <row r="4346" spans="1:21">
      <c r="A4346" t="n">
        <v>31891</v>
      </c>
      <c r="B4346" s="50" t="n">
        <v>46</v>
      </c>
      <c r="C4346" s="7" t="n">
        <v>3</v>
      </c>
      <c r="D4346" s="7" t="n">
        <v>-0.75</v>
      </c>
      <c r="E4346" s="7" t="n">
        <v>0.5</v>
      </c>
      <c r="F4346" s="7" t="n">
        <v>10.8699998855591</v>
      </c>
      <c r="G4346" s="7" t="n">
        <v>180</v>
      </c>
    </row>
    <row r="4347" spans="1:21">
      <c r="A4347" t="s">
        <v>4</v>
      </c>
      <c r="B4347" s="4" t="s">
        <v>5</v>
      </c>
      <c r="C4347" s="4" t="s">
        <v>10</v>
      </c>
      <c r="D4347" s="4" t="s">
        <v>23</v>
      </c>
      <c r="E4347" s="4" t="s">
        <v>23</v>
      </c>
      <c r="F4347" s="4" t="s">
        <v>23</v>
      </c>
      <c r="G4347" s="4" t="s">
        <v>23</v>
      </c>
    </row>
    <row r="4348" spans="1:21">
      <c r="A4348" t="n">
        <v>31910</v>
      </c>
      <c r="B4348" s="50" t="n">
        <v>46</v>
      </c>
      <c r="C4348" s="7" t="n">
        <v>61491</v>
      </c>
      <c r="D4348" s="7" t="n">
        <v>1.05999994277954</v>
      </c>
      <c r="E4348" s="7" t="n">
        <v>0.5</v>
      </c>
      <c r="F4348" s="7" t="n">
        <v>11</v>
      </c>
      <c r="G4348" s="7" t="n">
        <v>180</v>
      </c>
    </row>
    <row r="4349" spans="1:21">
      <c r="A4349" t="s">
        <v>4</v>
      </c>
      <c r="B4349" s="4" t="s">
        <v>5</v>
      </c>
      <c r="C4349" s="4" t="s">
        <v>10</v>
      </c>
      <c r="D4349" s="4" t="s">
        <v>23</v>
      </c>
      <c r="E4349" s="4" t="s">
        <v>23</v>
      </c>
      <c r="F4349" s="4" t="s">
        <v>23</v>
      </c>
      <c r="G4349" s="4" t="s">
        <v>23</v>
      </c>
    </row>
    <row r="4350" spans="1:21">
      <c r="A4350" t="n">
        <v>31929</v>
      </c>
      <c r="B4350" s="50" t="n">
        <v>46</v>
      </c>
      <c r="C4350" s="7" t="n">
        <v>61492</v>
      </c>
      <c r="D4350" s="7" t="n">
        <v>-0.330000013113022</v>
      </c>
      <c r="E4350" s="7" t="n">
        <v>0.5</v>
      </c>
      <c r="F4350" s="7" t="n">
        <v>11.8100004196167</v>
      </c>
      <c r="G4350" s="7" t="n">
        <v>180</v>
      </c>
    </row>
    <row r="4351" spans="1:21">
      <c r="A4351" t="s">
        <v>4</v>
      </c>
      <c r="B4351" s="4" t="s">
        <v>5</v>
      </c>
      <c r="C4351" s="4" t="s">
        <v>10</v>
      </c>
      <c r="D4351" s="4" t="s">
        <v>23</v>
      </c>
      <c r="E4351" s="4" t="s">
        <v>23</v>
      </c>
      <c r="F4351" s="4" t="s">
        <v>23</v>
      </c>
      <c r="G4351" s="4" t="s">
        <v>23</v>
      </c>
    </row>
    <row r="4352" spans="1:21">
      <c r="A4352" t="n">
        <v>31948</v>
      </c>
      <c r="B4352" s="50" t="n">
        <v>46</v>
      </c>
      <c r="C4352" s="7" t="n">
        <v>61493</v>
      </c>
      <c r="D4352" s="7" t="n">
        <v>0.610000014305115</v>
      </c>
      <c r="E4352" s="7" t="n">
        <v>0.5</v>
      </c>
      <c r="F4352" s="7" t="n">
        <v>11.6000003814697</v>
      </c>
      <c r="G4352" s="7" t="n">
        <v>180</v>
      </c>
    </row>
    <row r="4353" spans="1:7">
      <c r="A4353" t="s">
        <v>4</v>
      </c>
      <c r="B4353" s="4" t="s">
        <v>5</v>
      </c>
      <c r="C4353" s="4" t="s">
        <v>10</v>
      </c>
      <c r="D4353" s="4" t="s">
        <v>23</v>
      </c>
      <c r="E4353" s="4" t="s">
        <v>23</v>
      </c>
      <c r="F4353" s="4" t="s">
        <v>23</v>
      </c>
      <c r="G4353" s="4" t="s">
        <v>23</v>
      </c>
    </row>
    <row r="4354" spans="1:7">
      <c r="A4354" t="n">
        <v>31967</v>
      </c>
      <c r="B4354" s="50" t="n">
        <v>46</v>
      </c>
      <c r="C4354" s="7" t="n">
        <v>61494</v>
      </c>
      <c r="D4354" s="7" t="n">
        <v>-1.12000000476837</v>
      </c>
      <c r="E4354" s="7" t="n">
        <v>0.5</v>
      </c>
      <c r="F4354" s="7" t="n">
        <v>11.8599996566772</v>
      </c>
      <c r="G4354" s="7" t="n">
        <v>180</v>
      </c>
    </row>
    <row r="4355" spans="1:7">
      <c r="A4355" t="s">
        <v>4</v>
      </c>
      <c r="B4355" s="4" t="s">
        <v>5</v>
      </c>
      <c r="C4355" s="4" t="s">
        <v>10</v>
      </c>
      <c r="D4355" s="4" t="s">
        <v>23</v>
      </c>
      <c r="E4355" s="4" t="s">
        <v>23</v>
      </c>
      <c r="F4355" s="4" t="s">
        <v>23</v>
      </c>
      <c r="G4355" s="4" t="s">
        <v>23</v>
      </c>
    </row>
    <row r="4356" spans="1:7">
      <c r="A4356" t="n">
        <v>31986</v>
      </c>
      <c r="B4356" s="50" t="n">
        <v>46</v>
      </c>
      <c r="C4356" s="7" t="n">
        <v>7032</v>
      </c>
      <c r="D4356" s="7" t="n">
        <v>1.41999995708466</v>
      </c>
      <c r="E4356" s="7" t="n">
        <v>0.5</v>
      </c>
      <c r="F4356" s="7" t="n">
        <v>11.5200004577637</v>
      </c>
      <c r="G4356" s="7" t="n">
        <v>180</v>
      </c>
    </row>
    <row r="4357" spans="1:7">
      <c r="A4357" t="s">
        <v>4</v>
      </c>
      <c r="B4357" s="4" t="s">
        <v>5</v>
      </c>
      <c r="C4357" s="4" t="s">
        <v>13</v>
      </c>
      <c r="D4357" s="4" t="s">
        <v>13</v>
      </c>
      <c r="E4357" s="4" t="s">
        <v>23</v>
      </c>
      <c r="F4357" s="4" t="s">
        <v>23</v>
      </c>
      <c r="G4357" s="4" t="s">
        <v>23</v>
      </c>
      <c r="H4357" s="4" t="s">
        <v>10</v>
      </c>
    </row>
    <row r="4358" spans="1:7">
      <c r="A4358" t="n">
        <v>32005</v>
      </c>
      <c r="B4358" s="55" t="n">
        <v>45</v>
      </c>
      <c r="C4358" s="7" t="n">
        <v>2</v>
      </c>
      <c r="D4358" s="7" t="n">
        <v>3</v>
      </c>
      <c r="E4358" s="7" t="n">
        <v>0.209999993443489</v>
      </c>
      <c r="F4358" s="7" t="n">
        <v>2.3199999332428</v>
      </c>
      <c r="G4358" s="7" t="n">
        <v>12.6300001144409</v>
      </c>
      <c r="H4358" s="7" t="n">
        <v>0</v>
      </c>
    </row>
    <row r="4359" spans="1:7">
      <c r="A4359" t="s">
        <v>4</v>
      </c>
      <c r="B4359" s="4" t="s">
        <v>5</v>
      </c>
      <c r="C4359" s="4" t="s">
        <v>13</v>
      </c>
      <c r="D4359" s="4" t="s">
        <v>13</v>
      </c>
      <c r="E4359" s="4" t="s">
        <v>23</v>
      </c>
      <c r="F4359" s="4" t="s">
        <v>23</v>
      </c>
      <c r="G4359" s="4" t="s">
        <v>23</v>
      </c>
      <c r="H4359" s="4" t="s">
        <v>10</v>
      </c>
      <c r="I4359" s="4" t="s">
        <v>13</v>
      </c>
    </row>
    <row r="4360" spans="1:7">
      <c r="A4360" t="n">
        <v>32022</v>
      </c>
      <c r="B4360" s="55" t="n">
        <v>45</v>
      </c>
      <c r="C4360" s="7" t="n">
        <v>4</v>
      </c>
      <c r="D4360" s="7" t="n">
        <v>3</v>
      </c>
      <c r="E4360" s="7" t="n">
        <v>2.3199999332428</v>
      </c>
      <c r="F4360" s="7" t="n">
        <v>0.469999998807907</v>
      </c>
      <c r="G4360" s="7" t="n">
        <v>0</v>
      </c>
      <c r="H4360" s="7" t="n">
        <v>0</v>
      </c>
      <c r="I4360" s="7" t="n">
        <v>0</v>
      </c>
    </row>
    <row r="4361" spans="1:7">
      <c r="A4361" t="s">
        <v>4</v>
      </c>
      <c r="B4361" s="4" t="s">
        <v>5</v>
      </c>
      <c r="C4361" s="4" t="s">
        <v>13</v>
      </c>
      <c r="D4361" s="4" t="s">
        <v>13</v>
      </c>
      <c r="E4361" s="4" t="s">
        <v>23</v>
      </c>
      <c r="F4361" s="4" t="s">
        <v>10</v>
      </c>
    </row>
    <row r="4362" spans="1:7">
      <c r="A4362" t="n">
        <v>32040</v>
      </c>
      <c r="B4362" s="55" t="n">
        <v>45</v>
      </c>
      <c r="C4362" s="7" t="n">
        <v>11</v>
      </c>
      <c r="D4362" s="7" t="n">
        <v>3</v>
      </c>
      <c r="E4362" s="7" t="n">
        <v>35.5999984741211</v>
      </c>
      <c r="F4362" s="7" t="n">
        <v>0</v>
      </c>
    </row>
    <row r="4363" spans="1:7">
      <c r="A4363" t="s">
        <v>4</v>
      </c>
      <c r="B4363" s="4" t="s">
        <v>5</v>
      </c>
      <c r="C4363" s="4" t="s">
        <v>13</v>
      </c>
      <c r="D4363" s="4" t="s">
        <v>13</v>
      </c>
      <c r="E4363" s="4" t="s">
        <v>23</v>
      </c>
      <c r="F4363" s="4" t="s">
        <v>10</v>
      </c>
    </row>
    <row r="4364" spans="1:7">
      <c r="A4364" t="n">
        <v>32049</v>
      </c>
      <c r="B4364" s="55" t="n">
        <v>45</v>
      </c>
      <c r="C4364" s="7" t="n">
        <v>5</v>
      </c>
      <c r="D4364" s="7" t="n">
        <v>3</v>
      </c>
      <c r="E4364" s="7" t="n">
        <v>6.80000019073486</v>
      </c>
      <c r="F4364" s="7" t="n">
        <v>0</v>
      </c>
    </row>
    <row r="4365" spans="1:7">
      <c r="A4365" t="s">
        <v>4</v>
      </c>
      <c r="B4365" s="4" t="s">
        <v>5</v>
      </c>
      <c r="C4365" s="4" t="s">
        <v>13</v>
      </c>
      <c r="D4365" s="4" t="s">
        <v>13</v>
      </c>
      <c r="E4365" s="4" t="s">
        <v>23</v>
      </c>
      <c r="F4365" s="4" t="s">
        <v>10</v>
      </c>
    </row>
    <row r="4366" spans="1:7">
      <c r="A4366" t="n">
        <v>32058</v>
      </c>
      <c r="B4366" s="55" t="n">
        <v>45</v>
      </c>
      <c r="C4366" s="7" t="n">
        <v>5</v>
      </c>
      <c r="D4366" s="7" t="n">
        <v>3</v>
      </c>
      <c r="E4366" s="7" t="n">
        <v>4.90000009536743</v>
      </c>
      <c r="F4366" s="7" t="n">
        <v>3000</v>
      </c>
    </row>
    <row r="4367" spans="1:7">
      <c r="A4367" t="s">
        <v>4</v>
      </c>
      <c r="B4367" s="4" t="s">
        <v>5</v>
      </c>
      <c r="C4367" s="4" t="s">
        <v>13</v>
      </c>
      <c r="D4367" s="4" t="s">
        <v>10</v>
      </c>
      <c r="E4367" s="4" t="s">
        <v>23</v>
      </c>
    </row>
    <row r="4368" spans="1:7">
      <c r="A4368" t="n">
        <v>32067</v>
      </c>
      <c r="B4368" s="28" t="n">
        <v>58</v>
      </c>
      <c r="C4368" s="7" t="n">
        <v>100</v>
      </c>
      <c r="D4368" s="7" t="n">
        <v>1000</v>
      </c>
      <c r="E4368" s="7" t="n">
        <v>1</v>
      </c>
    </row>
    <row r="4369" spans="1:9">
      <c r="A4369" t="s">
        <v>4</v>
      </c>
      <c r="B4369" s="4" t="s">
        <v>5</v>
      </c>
      <c r="C4369" s="4" t="s">
        <v>13</v>
      </c>
      <c r="D4369" s="4" t="s">
        <v>10</v>
      </c>
    </row>
    <row r="4370" spans="1:9">
      <c r="A4370" t="n">
        <v>32075</v>
      </c>
      <c r="B4370" s="28" t="n">
        <v>58</v>
      </c>
      <c r="C4370" s="7" t="n">
        <v>255</v>
      </c>
      <c r="D4370" s="7" t="n">
        <v>0</v>
      </c>
    </row>
    <row r="4371" spans="1:9">
      <c r="A4371" t="s">
        <v>4</v>
      </c>
      <c r="B4371" s="4" t="s">
        <v>5</v>
      </c>
      <c r="C4371" s="4" t="s">
        <v>13</v>
      </c>
      <c r="D4371" s="4" t="s">
        <v>10</v>
      </c>
    </row>
    <row r="4372" spans="1:9">
      <c r="A4372" t="n">
        <v>32079</v>
      </c>
      <c r="B4372" s="55" t="n">
        <v>45</v>
      </c>
      <c r="C4372" s="7" t="n">
        <v>7</v>
      </c>
      <c r="D4372" s="7" t="n">
        <v>255</v>
      </c>
    </row>
    <row r="4373" spans="1:9">
      <c r="A4373" t="s">
        <v>4</v>
      </c>
      <c r="B4373" s="4" t="s">
        <v>5</v>
      </c>
      <c r="C4373" s="4" t="s">
        <v>13</v>
      </c>
      <c r="D4373" s="4" t="s">
        <v>10</v>
      </c>
      <c r="E4373" s="4" t="s">
        <v>6</v>
      </c>
    </row>
    <row r="4374" spans="1:9">
      <c r="A4374" t="n">
        <v>32083</v>
      </c>
      <c r="B4374" s="39" t="n">
        <v>51</v>
      </c>
      <c r="C4374" s="7" t="n">
        <v>4</v>
      </c>
      <c r="D4374" s="7" t="n">
        <v>0</v>
      </c>
      <c r="E4374" s="7" t="s">
        <v>63</v>
      </c>
    </row>
    <row r="4375" spans="1:9">
      <c r="A4375" t="s">
        <v>4</v>
      </c>
      <c r="B4375" s="4" t="s">
        <v>5</v>
      </c>
      <c r="C4375" s="4" t="s">
        <v>10</v>
      </c>
    </row>
    <row r="4376" spans="1:9">
      <c r="A4376" t="n">
        <v>32096</v>
      </c>
      <c r="B4376" s="25" t="n">
        <v>16</v>
      </c>
      <c r="C4376" s="7" t="n">
        <v>0</v>
      </c>
    </row>
    <row r="4377" spans="1:9">
      <c r="A4377" t="s">
        <v>4</v>
      </c>
      <c r="B4377" s="4" t="s">
        <v>5</v>
      </c>
      <c r="C4377" s="4" t="s">
        <v>10</v>
      </c>
      <c r="D4377" s="4" t="s">
        <v>52</v>
      </c>
      <c r="E4377" s="4" t="s">
        <v>13</v>
      </c>
      <c r="F4377" s="4" t="s">
        <v>13</v>
      </c>
    </row>
    <row r="4378" spans="1:9">
      <c r="A4378" t="n">
        <v>32099</v>
      </c>
      <c r="B4378" s="40" t="n">
        <v>26</v>
      </c>
      <c r="C4378" s="7" t="n">
        <v>0</v>
      </c>
      <c r="D4378" s="7" t="s">
        <v>326</v>
      </c>
      <c r="E4378" s="7" t="n">
        <v>2</v>
      </c>
      <c r="F4378" s="7" t="n">
        <v>0</v>
      </c>
    </row>
    <row r="4379" spans="1:9">
      <c r="A4379" t="s">
        <v>4</v>
      </c>
      <c r="B4379" s="4" t="s">
        <v>5</v>
      </c>
    </row>
    <row r="4380" spans="1:9">
      <c r="A4380" t="n">
        <v>32127</v>
      </c>
      <c r="B4380" s="33" t="n">
        <v>28</v>
      </c>
    </row>
    <row r="4381" spans="1:9">
      <c r="A4381" t="s">
        <v>4</v>
      </c>
      <c r="B4381" s="4" t="s">
        <v>5</v>
      </c>
      <c r="C4381" s="4" t="s">
        <v>13</v>
      </c>
      <c r="D4381" s="4" t="s">
        <v>10</v>
      </c>
      <c r="E4381" s="4" t="s">
        <v>6</v>
      </c>
    </row>
    <row r="4382" spans="1:9">
      <c r="A4382" t="n">
        <v>32128</v>
      </c>
      <c r="B4382" s="39" t="n">
        <v>51</v>
      </c>
      <c r="C4382" s="7" t="n">
        <v>4</v>
      </c>
      <c r="D4382" s="7" t="n">
        <v>7032</v>
      </c>
      <c r="E4382" s="7" t="s">
        <v>327</v>
      </c>
    </row>
    <row r="4383" spans="1:9">
      <c r="A4383" t="s">
        <v>4</v>
      </c>
      <c r="B4383" s="4" t="s">
        <v>5</v>
      </c>
      <c r="C4383" s="4" t="s">
        <v>10</v>
      </c>
    </row>
    <row r="4384" spans="1:9">
      <c r="A4384" t="n">
        <v>32142</v>
      </c>
      <c r="B4384" s="25" t="n">
        <v>16</v>
      </c>
      <c r="C4384" s="7" t="n">
        <v>0</v>
      </c>
    </row>
    <row r="4385" spans="1:6">
      <c r="A4385" t="s">
        <v>4</v>
      </c>
      <c r="B4385" s="4" t="s">
        <v>5</v>
      </c>
      <c r="C4385" s="4" t="s">
        <v>10</v>
      </c>
      <c r="D4385" s="4" t="s">
        <v>52</v>
      </c>
      <c r="E4385" s="4" t="s">
        <v>13</v>
      </c>
      <c r="F4385" s="4" t="s">
        <v>13</v>
      </c>
    </row>
    <row r="4386" spans="1:6">
      <c r="A4386" t="n">
        <v>32145</v>
      </c>
      <c r="B4386" s="40" t="n">
        <v>26</v>
      </c>
      <c r="C4386" s="7" t="n">
        <v>7032</v>
      </c>
      <c r="D4386" s="7" t="s">
        <v>328</v>
      </c>
      <c r="E4386" s="7" t="n">
        <v>2</v>
      </c>
      <c r="F4386" s="7" t="n">
        <v>0</v>
      </c>
    </row>
    <row r="4387" spans="1:6">
      <c r="A4387" t="s">
        <v>4</v>
      </c>
      <c r="B4387" s="4" t="s">
        <v>5</v>
      </c>
    </row>
    <row r="4388" spans="1:6">
      <c r="A4388" t="n">
        <v>32218</v>
      </c>
      <c r="B4388" s="33" t="n">
        <v>28</v>
      </c>
    </row>
    <row r="4389" spans="1:6">
      <c r="A4389" t="s">
        <v>4</v>
      </c>
      <c r="B4389" s="4" t="s">
        <v>5</v>
      </c>
      <c r="C4389" s="4" t="s">
        <v>10</v>
      </c>
      <c r="D4389" s="4" t="s">
        <v>13</v>
      </c>
    </row>
    <row r="4390" spans="1:6">
      <c r="A4390" t="n">
        <v>32219</v>
      </c>
      <c r="B4390" s="41" t="n">
        <v>89</v>
      </c>
      <c r="C4390" s="7" t="n">
        <v>65533</v>
      </c>
      <c r="D4390" s="7" t="n">
        <v>1</v>
      </c>
    </row>
    <row r="4391" spans="1:6">
      <c r="A4391" t="s">
        <v>4</v>
      </c>
      <c r="B4391" s="4" t="s">
        <v>5</v>
      </c>
      <c r="C4391" s="4" t="s">
        <v>13</v>
      </c>
      <c r="D4391" s="4" t="s">
        <v>13</v>
      </c>
      <c r="E4391" s="4" t="s">
        <v>23</v>
      </c>
      <c r="F4391" s="4" t="s">
        <v>23</v>
      </c>
      <c r="G4391" s="4" t="s">
        <v>23</v>
      </c>
      <c r="H4391" s="4" t="s">
        <v>10</v>
      </c>
    </row>
    <row r="4392" spans="1:6">
      <c r="A4392" t="n">
        <v>32223</v>
      </c>
      <c r="B4392" s="55" t="n">
        <v>45</v>
      </c>
      <c r="C4392" s="7" t="n">
        <v>2</v>
      </c>
      <c r="D4392" s="7" t="n">
        <v>3</v>
      </c>
      <c r="E4392" s="7" t="n">
        <v>0.0199999995529652</v>
      </c>
      <c r="F4392" s="7" t="n">
        <v>1.9099999666214</v>
      </c>
      <c r="G4392" s="7" t="n">
        <v>0.0799999982118607</v>
      </c>
      <c r="H4392" s="7" t="n">
        <v>4000</v>
      </c>
    </row>
    <row r="4393" spans="1:6">
      <c r="A4393" t="s">
        <v>4</v>
      </c>
      <c r="B4393" s="4" t="s">
        <v>5</v>
      </c>
      <c r="C4393" s="4" t="s">
        <v>13</v>
      </c>
      <c r="D4393" s="4" t="s">
        <v>13</v>
      </c>
      <c r="E4393" s="4" t="s">
        <v>23</v>
      </c>
      <c r="F4393" s="4" t="s">
        <v>23</v>
      </c>
      <c r="G4393" s="4" t="s">
        <v>23</v>
      </c>
      <c r="H4393" s="4" t="s">
        <v>10</v>
      </c>
      <c r="I4393" s="4" t="s">
        <v>13</v>
      </c>
    </row>
    <row r="4394" spans="1:6">
      <c r="A4394" t="n">
        <v>32240</v>
      </c>
      <c r="B4394" s="55" t="n">
        <v>45</v>
      </c>
      <c r="C4394" s="7" t="n">
        <v>4</v>
      </c>
      <c r="D4394" s="7" t="n">
        <v>3</v>
      </c>
      <c r="E4394" s="7" t="n">
        <v>5.40999984741211</v>
      </c>
      <c r="F4394" s="7" t="n">
        <v>0</v>
      </c>
      <c r="G4394" s="7" t="n">
        <v>0</v>
      </c>
      <c r="H4394" s="7" t="n">
        <v>4000</v>
      </c>
      <c r="I4394" s="7" t="n">
        <v>0</v>
      </c>
    </row>
    <row r="4395" spans="1:6">
      <c r="A4395" t="s">
        <v>4</v>
      </c>
      <c r="B4395" s="4" t="s">
        <v>5</v>
      </c>
      <c r="C4395" s="4" t="s">
        <v>13</v>
      </c>
      <c r="D4395" s="4" t="s">
        <v>10</v>
      </c>
    </row>
    <row r="4396" spans="1:6">
      <c r="A4396" t="n">
        <v>32258</v>
      </c>
      <c r="B4396" s="55" t="n">
        <v>45</v>
      </c>
      <c r="C4396" s="7" t="n">
        <v>7</v>
      </c>
      <c r="D4396" s="7" t="n">
        <v>255</v>
      </c>
    </row>
    <row r="4397" spans="1:6">
      <c r="A4397" t="s">
        <v>4</v>
      </c>
      <c r="B4397" s="4" t="s">
        <v>5</v>
      </c>
      <c r="C4397" s="4" t="s">
        <v>10</v>
      </c>
    </row>
    <row r="4398" spans="1:6">
      <c r="A4398" t="n">
        <v>32262</v>
      </c>
      <c r="B4398" s="25" t="n">
        <v>16</v>
      </c>
      <c r="C4398" s="7" t="n">
        <v>300</v>
      </c>
    </row>
    <row r="4399" spans="1:6">
      <c r="A4399" t="s">
        <v>4</v>
      </c>
      <c r="B4399" s="4" t="s">
        <v>5</v>
      </c>
      <c r="C4399" s="4" t="s">
        <v>13</v>
      </c>
      <c r="D4399" s="4" t="s">
        <v>10</v>
      </c>
      <c r="E4399" s="4" t="s">
        <v>10</v>
      </c>
      <c r="F4399" s="4" t="s">
        <v>13</v>
      </c>
    </row>
    <row r="4400" spans="1:6">
      <c r="A4400" t="n">
        <v>32265</v>
      </c>
      <c r="B4400" s="31" t="n">
        <v>25</v>
      </c>
      <c r="C4400" s="7" t="n">
        <v>1</v>
      </c>
      <c r="D4400" s="7" t="n">
        <v>65535</v>
      </c>
      <c r="E4400" s="7" t="n">
        <v>500</v>
      </c>
      <c r="F4400" s="7" t="n">
        <v>0</v>
      </c>
    </row>
    <row r="4401" spans="1:9">
      <c r="A4401" t="s">
        <v>4</v>
      </c>
      <c r="B4401" s="4" t="s">
        <v>5</v>
      </c>
      <c r="C4401" s="4" t="s">
        <v>13</v>
      </c>
      <c r="D4401" s="43" t="s">
        <v>70</v>
      </c>
      <c r="E4401" s="4" t="s">
        <v>5</v>
      </c>
      <c r="F4401" s="4" t="s">
        <v>13</v>
      </c>
      <c r="G4401" s="4" t="s">
        <v>10</v>
      </c>
      <c r="H4401" s="43" t="s">
        <v>71</v>
      </c>
      <c r="I4401" s="4" t="s">
        <v>13</v>
      </c>
      <c r="J4401" s="4" t="s">
        <v>24</v>
      </c>
    </row>
    <row r="4402" spans="1:9">
      <c r="A4402" t="n">
        <v>32272</v>
      </c>
      <c r="B4402" s="11" t="n">
        <v>5</v>
      </c>
      <c r="C4402" s="7" t="n">
        <v>28</v>
      </c>
      <c r="D4402" s="43" t="s">
        <v>3</v>
      </c>
      <c r="E4402" s="29" t="n">
        <v>64</v>
      </c>
      <c r="F4402" s="7" t="n">
        <v>5</v>
      </c>
      <c r="G4402" s="7" t="n">
        <v>2</v>
      </c>
      <c r="H4402" s="43" t="s">
        <v>3</v>
      </c>
      <c r="I4402" s="7" t="n">
        <v>1</v>
      </c>
      <c r="J4402" s="12" t="n">
        <f t="normal" ca="1">A4412</f>
        <v>0</v>
      </c>
    </row>
    <row r="4403" spans="1:9">
      <c r="A4403" t="s">
        <v>4</v>
      </c>
      <c r="B4403" s="4" t="s">
        <v>5</v>
      </c>
      <c r="C4403" s="4" t="s">
        <v>13</v>
      </c>
      <c r="D4403" s="4" t="s">
        <v>10</v>
      </c>
      <c r="E4403" s="4" t="s">
        <v>6</v>
      </c>
    </row>
    <row r="4404" spans="1:9">
      <c r="A4404" t="n">
        <v>32283</v>
      </c>
      <c r="B4404" s="39" t="n">
        <v>51</v>
      </c>
      <c r="C4404" s="7" t="n">
        <v>4</v>
      </c>
      <c r="D4404" s="7" t="n">
        <v>2</v>
      </c>
      <c r="E4404" s="7" t="s">
        <v>178</v>
      </c>
    </row>
    <row r="4405" spans="1:9">
      <c r="A4405" t="s">
        <v>4</v>
      </c>
      <c r="B4405" s="4" t="s">
        <v>5</v>
      </c>
      <c r="C4405" s="4" t="s">
        <v>10</v>
      </c>
    </row>
    <row r="4406" spans="1:9">
      <c r="A4406" t="n">
        <v>32296</v>
      </c>
      <c r="B4406" s="25" t="n">
        <v>16</v>
      </c>
      <c r="C4406" s="7" t="n">
        <v>0</v>
      </c>
    </row>
    <row r="4407" spans="1:9">
      <c r="A4407" t="s">
        <v>4</v>
      </c>
      <c r="B4407" s="4" t="s">
        <v>5</v>
      </c>
      <c r="C4407" s="4" t="s">
        <v>10</v>
      </c>
      <c r="D4407" s="4" t="s">
        <v>52</v>
      </c>
      <c r="E4407" s="4" t="s">
        <v>13</v>
      </c>
      <c r="F4407" s="4" t="s">
        <v>13</v>
      </c>
    </row>
    <row r="4408" spans="1:9">
      <c r="A4408" t="n">
        <v>32299</v>
      </c>
      <c r="B4408" s="40" t="n">
        <v>26</v>
      </c>
      <c r="C4408" s="7" t="n">
        <v>2</v>
      </c>
      <c r="D4408" s="7" t="s">
        <v>329</v>
      </c>
      <c r="E4408" s="7" t="n">
        <v>2</v>
      </c>
      <c r="F4408" s="7" t="n">
        <v>0</v>
      </c>
    </row>
    <row r="4409" spans="1:9">
      <c r="A4409" t="s">
        <v>4</v>
      </c>
      <c r="B4409" s="4" t="s">
        <v>5</v>
      </c>
    </row>
    <row r="4410" spans="1:9">
      <c r="A4410" t="n">
        <v>32325</v>
      </c>
      <c r="B4410" s="33" t="n">
        <v>28</v>
      </c>
    </row>
    <row r="4411" spans="1:9">
      <c r="A4411" t="s">
        <v>4</v>
      </c>
      <c r="B4411" s="4" t="s">
        <v>5</v>
      </c>
      <c r="C4411" s="4" t="s">
        <v>13</v>
      </c>
      <c r="D4411" s="43" t="s">
        <v>70</v>
      </c>
      <c r="E4411" s="4" t="s">
        <v>5</v>
      </c>
      <c r="F4411" s="4" t="s">
        <v>13</v>
      </c>
      <c r="G4411" s="4" t="s">
        <v>10</v>
      </c>
      <c r="H4411" s="43" t="s">
        <v>71</v>
      </c>
      <c r="I4411" s="4" t="s">
        <v>13</v>
      </c>
      <c r="J4411" s="4" t="s">
        <v>24</v>
      </c>
    </row>
    <row r="4412" spans="1:9">
      <c r="A4412" t="n">
        <v>32326</v>
      </c>
      <c r="B4412" s="11" t="n">
        <v>5</v>
      </c>
      <c r="C4412" s="7" t="n">
        <v>28</v>
      </c>
      <c r="D4412" s="43" t="s">
        <v>3</v>
      </c>
      <c r="E4412" s="29" t="n">
        <v>64</v>
      </c>
      <c r="F4412" s="7" t="n">
        <v>5</v>
      </c>
      <c r="G4412" s="7" t="n">
        <v>7</v>
      </c>
      <c r="H4412" s="43" t="s">
        <v>3</v>
      </c>
      <c r="I4412" s="7" t="n">
        <v>1</v>
      </c>
      <c r="J4412" s="12" t="n">
        <f t="normal" ca="1">A4422</f>
        <v>0</v>
      </c>
    </row>
    <row r="4413" spans="1:9">
      <c r="A4413" t="s">
        <v>4</v>
      </c>
      <c r="B4413" s="4" t="s">
        <v>5</v>
      </c>
      <c r="C4413" s="4" t="s">
        <v>13</v>
      </c>
      <c r="D4413" s="4" t="s">
        <v>10</v>
      </c>
      <c r="E4413" s="4" t="s">
        <v>6</v>
      </c>
    </row>
    <row r="4414" spans="1:9">
      <c r="A4414" t="n">
        <v>32337</v>
      </c>
      <c r="B4414" s="39" t="n">
        <v>51</v>
      </c>
      <c r="C4414" s="7" t="n">
        <v>4</v>
      </c>
      <c r="D4414" s="7" t="n">
        <v>7</v>
      </c>
      <c r="E4414" s="7" t="s">
        <v>116</v>
      </c>
    </row>
    <row r="4415" spans="1:9">
      <c r="A4415" t="s">
        <v>4</v>
      </c>
      <c r="B4415" s="4" t="s">
        <v>5</v>
      </c>
      <c r="C4415" s="4" t="s">
        <v>10</v>
      </c>
    </row>
    <row r="4416" spans="1:9">
      <c r="A4416" t="n">
        <v>32351</v>
      </c>
      <c r="B4416" s="25" t="n">
        <v>16</v>
      </c>
      <c r="C4416" s="7" t="n">
        <v>0</v>
      </c>
    </row>
    <row r="4417" spans="1:10">
      <c r="A4417" t="s">
        <v>4</v>
      </c>
      <c r="B4417" s="4" t="s">
        <v>5</v>
      </c>
      <c r="C4417" s="4" t="s">
        <v>10</v>
      </c>
      <c r="D4417" s="4" t="s">
        <v>52</v>
      </c>
      <c r="E4417" s="4" t="s">
        <v>13</v>
      </c>
      <c r="F4417" s="4" t="s">
        <v>13</v>
      </c>
    </row>
    <row r="4418" spans="1:10">
      <c r="A4418" t="n">
        <v>32354</v>
      </c>
      <c r="B4418" s="40" t="n">
        <v>26</v>
      </c>
      <c r="C4418" s="7" t="n">
        <v>7</v>
      </c>
      <c r="D4418" s="7" t="s">
        <v>330</v>
      </c>
      <c r="E4418" s="7" t="n">
        <v>2</v>
      </c>
      <c r="F4418" s="7" t="n">
        <v>0</v>
      </c>
    </row>
    <row r="4419" spans="1:10">
      <c r="A4419" t="s">
        <v>4</v>
      </c>
      <c r="B4419" s="4" t="s">
        <v>5</v>
      </c>
    </row>
    <row r="4420" spans="1:10">
      <c r="A4420" t="n">
        <v>32383</v>
      </c>
      <c r="B4420" s="33" t="n">
        <v>28</v>
      </c>
    </row>
    <row r="4421" spans="1:10">
      <c r="A4421" t="s">
        <v>4</v>
      </c>
      <c r="B4421" s="4" t="s">
        <v>5</v>
      </c>
      <c r="C4421" s="4" t="s">
        <v>13</v>
      </c>
      <c r="D4421" s="43" t="s">
        <v>70</v>
      </c>
      <c r="E4421" s="4" t="s">
        <v>5</v>
      </c>
      <c r="F4421" s="4" t="s">
        <v>13</v>
      </c>
      <c r="G4421" s="4" t="s">
        <v>10</v>
      </c>
      <c r="H4421" s="43" t="s">
        <v>71</v>
      </c>
      <c r="I4421" s="4" t="s">
        <v>13</v>
      </c>
      <c r="J4421" s="4" t="s">
        <v>24</v>
      </c>
    </row>
    <row r="4422" spans="1:10">
      <c r="A4422" t="n">
        <v>32384</v>
      </c>
      <c r="B4422" s="11" t="n">
        <v>5</v>
      </c>
      <c r="C4422" s="7" t="n">
        <v>28</v>
      </c>
      <c r="D4422" s="43" t="s">
        <v>3</v>
      </c>
      <c r="E4422" s="29" t="n">
        <v>64</v>
      </c>
      <c r="F4422" s="7" t="n">
        <v>5</v>
      </c>
      <c r="G4422" s="7" t="n">
        <v>9</v>
      </c>
      <c r="H4422" s="43" t="s">
        <v>3</v>
      </c>
      <c r="I4422" s="7" t="n">
        <v>1</v>
      </c>
      <c r="J4422" s="12" t="n">
        <f t="normal" ca="1">A4432</f>
        <v>0</v>
      </c>
    </row>
    <row r="4423" spans="1:10">
      <c r="A4423" t="s">
        <v>4</v>
      </c>
      <c r="B4423" s="4" t="s">
        <v>5</v>
      </c>
      <c r="C4423" s="4" t="s">
        <v>13</v>
      </c>
      <c r="D4423" s="4" t="s">
        <v>10</v>
      </c>
      <c r="E4423" s="4" t="s">
        <v>6</v>
      </c>
    </row>
    <row r="4424" spans="1:10">
      <c r="A4424" t="n">
        <v>32395</v>
      </c>
      <c r="B4424" s="39" t="n">
        <v>51</v>
      </c>
      <c r="C4424" s="7" t="n">
        <v>4</v>
      </c>
      <c r="D4424" s="7" t="n">
        <v>9</v>
      </c>
      <c r="E4424" s="7" t="s">
        <v>331</v>
      </c>
    </row>
    <row r="4425" spans="1:10">
      <c r="A4425" t="s">
        <v>4</v>
      </c>
      <c r="B4425" s="4" t="s">
        <v>5</v>
      </c>
      <c r="C4425" s="4" t="s">
        <v>10</v>
      </c>
    </row>
    <row r="4426" spans="1:10">
      <c r="A4426" t="n">
        <v>32409</v>
      </c>
      <c r="B4426" s="25" t="n">
        <v>16</v>
      </c>
      <c r="C4426" s="7" t="n">
        <v>0</v>
      </c>
    </row>
    <row r="4427" spans="1:10">
      <c r="A4427" t="s">
        <v>4</v>
      </c>
      <c r="B4427" s="4" t="s">
        <v>5</v>
      </c>
      <c r="C4427" s="4" t="s">
        <v>10</v>
      </c>
      <c r="D4427" s="4" t="s">
        <v>52</v>
      </c>
      <c r="E4427" s="4" t="s">
        <v>13</v>
      </c>
      <c r="F4427" s="4" t="s">
        <v>13</v>
      </c>
    </row>
    <row r="4428" spans="1:10">
      <c r="A4428" t="n">
        <v>32412</v>
      </c>
      <c r="B4428" s="40" t="n">
        <v>26</v>
      </c>
      <c r="C4428" s="7" t="n">
        <v>9</v>
      </c>
      <c r="D4428" s="7" t="s">
        <v>332</v>
      </c>
      <c r="E4428" s="7" t="n">
        <v>2</v>
      </c>
      <c r="F4428" s="7" t="n">
        <v>0</v>
      </c>
    </row>
    <row r="4429" spans="1:10">
      <c r="A4429" t="s">
        <v>4</v>
      </c>
      <c r="B4429" s="4" t="s">
        <v>5</v>
      </c>
    </row>
    <row r="4430" spans="1:10">
      <c r="A4430" t="n">
        <v>32446</v>
      </c>
      <c r="B4430" s="33" t="n">
        <v>28</v>
      </c>
    </row>
    <row r="4431" spans="1:10">
      <c r="A4431" t="s">
        <v>4</v>
      </c>
      <c r="B4431" s="4" t="s">
        <v>5</v>
      </c>
      <c r="C4431" s="4" t="s">
        <v>13</v>
      </c>
      <c r="D4431" s="43" t="s">
        <v>70</v>
      </c>
      <c r="E4431" s="4" t="s">
        <v>5</v>
      </c>
      <c r="F4431" s="4" t="s">
        <v>13</v>
      </c>
      <c r="G4431" s="4" t="s">
        <v>10</v>
      </c>
      <c r="H4431" s="43" t="s">
        <v>71</v>
      </c>
      <c r="I4431" s="4" t="s">
        <v>13</v>
      </c>
      <c r="J4431" s="4" t="s">
        <v>24</v>
      </c>
    </row>
    <row r="4432" spans="1:10">
      <c r="A4432" t="n">
        <v>32447</v>
      </c>
      <c r="B4432" s="11" t="n">
        <v>5</v>
      </c>
      <c r="C4432" s="7" t="n">
        <v>28</v>
      </c>
      <c r="D4432" s="43" t="s">
        <v>3</v>
      </c>
      <c r="E4432" s="29" t="n">
        <v>64</v>
      </c>
      <c r="F4432" s="7" t="n">
        <v>5</v>
      </c>
      <c r="G4432" s="7" t="n">
        <v>6</v>
      </c>
      <c r="H4432" s="43" t="s">
        <v>3</v>
      </c>
      <c r="I4432" s="7" t="n">
        <v>1</v>
      </c>
      <c r="J4432" s="12" t="n">
        <f t="normal" ca="1">A4444</f>
        <v>0</v>
      </c>
    </row>
    <row r="4433" spans="1:10">
      <c r="A4433" t="s">
        <v>4</v>
      </c>
      <c r="B4433" s="4" t="s">
        <v>5</v>
      </c>
      <c r="C4433" s="4" t="s">
        <v>13</v>
      </c>
      <c r="D4433" s="4" t="s">
        <v>10</v>
      </c>
      <c r="E4433" s="4" t="s">
        <v>6</v>
      </c>
    </row>
    <row r="4434" spans="1:10">
      <c r="A4434" t="n">
        <v>32458</v>
      </c>
      <c r="B4434" s="39" t="n">
        <v>51</v>
      </c>
      <c r="C4434" s="7" t="n">
        <v>4</v>
      </c>
      <c r="D4434" s="7" t="n">
        <v>6</v>
      </c>
      <c r="E4434" s="7" t="s">
        <v>63</v>
      </c>
    </row>
    <row r="4435" spans="1:10">
      <c r="A4435" t="s">
        <v>4</v>
      </c>
      <c r="B4435" s="4" t="s">
        <v>5</v>
      </c>
      <c r="C4435" s="4" t="s">
        <v>10</v>
      </c>
    </row>
    <row r="4436" spans="1:10">
      <c r="A4436" t="n">
        <v>32471</v>
      </c>
      <c r="B4436" s="25" t="n">
        <v>16</v>
      </c>
      <c r="C4436" s="7" t="n">
        <v>0</v>
      </c>
    </row>
    <row r="4437" spans="1:10">
      <c r="A4437" t="s">
        <v>4</v>
      </c>
      <c r="B4437" s="4" t="s">
        <v>5</v>
      </c>
      <c r="C4437" s="4" t="s">
        <v>10</v>
      </c>
      <c r="D4437" s="4" t="s">
        <v>52</v>
      </c>
      <c r="E4437" s="4" t="s">
        <v>13</v>
      </c>
      <c r="F4437" s="4" t="s">
        <v>13</v>
      </c>
    </row>
    <row r="4438" spans="1:10">
      <c r="A4438" t="n">
        <v>32474</v>
      </c>
      <c r="B4438" s="40" t="n">
        <v>26</v>
      </c>
      <c r="C4438" s="7" t="n">
        <v>6</v>
      </c>
      <c r="D4438" s="7" t="s">
        <v>333</v>
      </c>
      <c r="E4438" s="7" t="n">
        <v>2</v>
      </c>
      <c r="F4438" s="7" t="n">
        <v>0</v>
      </c>
    </row>
    <row r="4439" spans="1:10">
      <c r="A4439" t="s">
        <v>4</v>
      </c>
      <c r="B4439" s="4" t="s">
        <v>5</v>
      </c>
    </row>
    <row r="4440" spans="1:10">
      <c r="A4440" t="n">
        <v>32543</v>
      </c>
      <c r="B4440" s="33" t="n">
        <v>28</v>
      </c>
    </row>
    <row r="4441" spans="1:10">
      <c r="A4441" t="s">
        <v>4</v>
      </c>
      <c r="B4441" s="4" t="s">
        <v>5</v>
      </c>
      <c r="C4441" s="4" t="s">
        <v>24</v>
      </c>
    </row>
    <row r="4442" spans="1:10">
      <c r="A4442" t="n">
        <v>32544</v>
      </c>
      <c r="B4442" s="17" t="n">
        <v>3</v>
      </c>
      <c r="C4442" s="12" t="n">
        <f t="normal" ca="1">A4452</f>
        <v>0</v>
      </c>
    </row>
    <row r="4443" spans="1:10">
      <c r="A4443" t="s">
        <v>4</v>
      </c>
      <c r="B4443" s="4" t="s">
        <v>5</v>
      </c>
      <c r="C4443" s="4" t="s">
        <v>13</v>
      </c>
      <c r="D4443" s="4" t="s">
        <v>10</v>
      </c>
      <c r="E4443" s="4" t="s">
        <v>6</v>
      </c>
    </row>
    <row r="4444" spans="1:10">
      <c r="A4444" t="n">
        <v>32549</v>
      </c>
      <c r="B4444" s="39" t="n">
        <v>51</v>
      </c>
      <c r="C4444" s="7" t="n">
        <v>4</v>
      </c>
      <c r="D4444" s="7" t="n">
        <v>3</v>
      </c>
      <c r="E4444" s="7" t="s">
        <v>63</v>
      </c>
    </row>
    <row r="4445" spans="1:10">
      <c r="A4445" t="s">
        <v>4</v>
      </c>
      <c r="B4445" s="4" t="s">
        <v>5</v>
      </c>
      <c r="C4445" s="4" t="s">
        <v>10</v>
      </c>
    </row>
    <row r="4446" spans="1:10">
      <c r="A4446" t="n">
        <v>32562</v>
      </c>
      <c r="B4446" s="25" t="n">
        <v>16</v>
      </c>
      <c r="C4446" s="7" t="n">
        <v>0</v>
      </c>
    </row>
    <row r="4447" spans="1:10">
      <c r="A4447" t="s">
        <v>4</v>
      </c>
      <c r="B4447" s="4" t="s">
        <v>5</v>
      </c>
      <c r="C4447" s="4" t="s">
        <v>10</v>
      </c>
      <c r="D4447" s="4" t="s">
        <v>52</v>
      </c>
      <c r="E4447" s="4" t="s">
        <v>13</v>
      </c>
      <c r="F4447" s="4" t="s">
        <v>13</v>
      </c>
    </row>
    <row r="4448" spans="1:10">
      <c r="A4448" t="n">
        <v>32565</v>
      </c>
      <c r="B4448" s="40" t="n">
        <v>26</v>
      </c>
      <c r="C4448" s="7" t="n">
        <v>3</v>
      </c>
      <c r="D4448" s="7" t="s">
        <v>334</v>
      </c>
      <c r="E4448" s="7" t="n">
        <v>2</v>
      </c>
      <c r="F4448" s="7" t="n">
        <v>0</v>
      </c>
    </row>
    <row r="4449" spans="1:6">
      <c r="A4449" t="s">
        <v>4</v>
      </c>
      <c r="B4449" s="4" t="s">
        <v>5</v>
      </c>
    </row>
    <row r="4450" spans="1:6">
      <c r="A4450" t="n">
        <v>32638</v>
      </c>
      <c r="B4450" s="33" t="n">
        <v>28</v>
      </c>
    </row>
    <row r="4451" spans="1:6">
      <c r="A4451" t="s">
        <v>4</v>
      </c>
      <c r="B4451" s="4" t="s">
        <v>5</v>
      </c>
      <c r="C4451" s="4" t="s">
        <v>13</v>
      </c>
      <c r="D4451" s="4" t="s">
        <v>10</v>
      </c>
      <c r="E4451" s="4" t="s">
        <v>6</v>
      </c>
    </row>
    <row r="4452" spans="1:6">
      <c r="A4452" t="n">
        <v>32639</v>
      </c>
      <c r="B4452" s="39" t="n">
        <v>51</v>
      </c>
      <c r="C4452" s="7" t="n">
        <v>4</v>
      </c>
      <c r="D4452" s="7" t="n">
        <v>0</v>
      </c>
      <c r="E4452" s="7" t="s">
        <v>335</v>
      </c>
    </row>
    <row r="4453" spans="1:6">
      <c r="A4453" t="s">
        <v>4</v>
      </c>
      <c r="B4453" s="4" t="s">
        <v>5</v>
      </c>
      <c r="C4453" s="4" t="s">
        <v>10</v>
      </c>
    </row>
    <row r="4454" spans="1:6">
      <c r="A4454" t="n">
        <v>32653</v>
      </c>
      <c r="B4454" s="25" t="n">
        <v>16</v>
      </c>
      <c r="C4454" s="7" t="n">
        <v>0</v>
      </c>
    </row>
    <row r="4455" spans="1:6">
      <c r="A4455" t="s">
        <v>4</v>
      </c>
      <c r="B4455" s="4" t="s">
        <v>5</v>
      </c>
      <c r="C4455" s="4" t="s">
        <v>10</v>
      </c>
      <c r="D4455" s="4" t="s">
        <v>52</v>
      </c>
      <c r="E4455" s="4" t="s">
        <v>13</v>
      </c>
      <c r="F4455" s="4" t="s">
        <v>13</v>
      </c>
    </row>
    <row r="4456" spans="1:6">
      <c r="A4456" t="n">
        <v>32656</v>
      </c>
      <c r="B4456" s="40" t="n">
        <v>26</v>
      </c>
      <c r="C4456" s="7" t="n">
        <v>0</v>
      </c>
      <c r="D4456" s="7" t="s">
        <v>336</v>
      </c>
      <c r="E4456" s="7" t="n">
        <v>2</v>
      </c>
      <c r="F4456" s="7" t="n">
        <v>0</v>
      </c>
    </row>
    <row r="4457" spans="1:6">
      <c r="A4457" t="s">
        <v>4</v>
      </c>
      <c r="B4457" s="4" t="s">
        <v>5</v>
      </c>
    </row>
    <row r="4458" spans="1:6">
      <c r="A4458" t="n">
        <v>32726</v>
      </c>
      <c r="B4458" s="33" t="n">
        <v>28</v>
      </c>
    </row>
    <row r="4459" spans="1:6">
      <c r="A4459" t="s">
        <v>4</v>
      </c>
      <c r="B4459" s="4" t="s">
        <v>5</v>
      </c>
      <c r="C4459" s="4" t="s">
        <v>10</v>
      </c>
      <c r="D4459" s="4" t="s">
        <v>13</v>
      </c>
    </row>
    <row r="4460" spans="1:6">
      <c r="A4460" t="n">
        <v>32727</v>
      </c>
      <c r="B4460" s="41" t="n">
        <v>89</v>
      </c>
      <c r="C4460" s="7" t="n">
        <v>65533</v>
      </c>
      <c r="D4460" s="7" t="n">
        <v>1</v>
      </c>
    </row>
    <row r="4461" spans="1:6">
      <c r="A4461" t="s">
        <v>4</v>
      </c>
      <c r="B4461" s="4" t="s">
        <v>5</v>
      </c>
      <c r="C4461" s="4" t="s">
        <v>10</v>
      </c>
      <c r="D4461" s="4" t="s">
        <v>13</v>
      </c>
    </row>
    <row r="4462" spans="1:6">
      <c r="A4462" t="n">
        <v>32731</v>
      </c>
      <c r="B4462" s="41" t="n">
        <v>89</v>
      </c>
      <c r="C4462" s="7" t="n">
        <v>65533</v>
      </c>
      <c r="D4462" s="7" t="n">
        <v>1</v>
      </c>
    </row>
    <row r="4463" spans="1:6">
      <c r="A4463" t="s">
        <v>4</v>
      </c>
      <c r="B4463" s="4" t="s">
        <v>5</v>
      </c>
      <c r="C4463" s="4" t="s">
        <v>13</v>
      </c>
      <c r="D4463" s="4" t="s">
        <v>10</v>
      </c>
      <c r="E4463" s="4" t="s">
        <v>10</v>
      </c>
      <c r="F4463" s="4" t="s">
        <v>13</v>
      </c>
    </row>
    <row r="4464" spans="1:6">
      <c r="A4464" t="n">
        <v>32735</v>
      </c>
      <c r="B4464" s="31" t="n">
        <v>25</v>
      </c>
      <c r="C4464" s="7" t="n">
        <v>1</v>
      </c>
      <c r="D4464" s="7" t="n">
        <v>65535</v>
      </c>
      <c r="E4464" s="7" t="n">
        <v>65535</v>
      </c>
      <c r="F4464" s="7" t="n">
        <v>0</v>
      </c>
    </row>
    <row r="4465" spans="1:6">
      <c r="A4465" t="s">
        <v>4</v>
      </c>
      <c r="B4465" s="4" t="s">
        <v>5</v>
      </c>
      <c r="C4465" s="4" t="s">
        <v>13</v>
      </c>
      <c r="D4465" s="4" t="s">
        <v>10</v>
      </c>
      <c r="E4465" s="4" t="s">
        <v>23</v>
      </c>
    </row>
    <row r="4466" spans="1:6">
      <c r="A4466" t="n">
        <v>32742</v>
      </c>
      <c r="B4466" s="28" t="n">
        <v>58</v>
      </c>
      <c r="C4466" s="7" t="n">
        <v>101</v>
      </c>
      <c r="D4466" s="7" t="n">
        <v>800</v>
      </c>
      <c r="E4466" s="7" t="n">
        <v>1</v>
      </c>
    </row>
    <row r="4467" spans="1:6">
      <c r="A4467" t="s">
        <v>4</v>
      </c>
      <c r="B4467" s="4" t="s">
        <v>5</v>
      </c>
      <c r="C4467" s="4" t="s">
        <v>13</v>
      </c>
      <c r="D4467" s="4" t="s">
        <v>10</v>
      </c>
    </row>
    <row r="4468" spans="1:6">
      <c r="A4468" t="n">
        <v>32750</v>
      </c>
      <c r="B4468" s="28" t="n">
        <v>58</v>
      </c>
      <c r="C4468" s="7" t="n">
        <v>254</v>
      </c>
      <c r="D4468" s="7" t="n">
        <v>0</v>
      </c>
    </row>
    <row r="4469" spans="1:6">
      <c r="A4469" t="s">
        <v>4</v>
      </c>
      <c r="B4469" s="4" t="s">
        <v>5</v>
      </c>
      <c r="C4469" s="4" t="s">
        <v>13</v>
      </c>
      <c r="D4469" s="4" t="s">
        <v>10</v>
      </c>
      <c r="E4469" s="4" t="s">
        <v>6</v>
      </c>
      <c r="F4469" s="4" t="s">
        <v>6</v>
      </c>
      <c r="G4469" s="4" t="s">
        <v>6</v>
      </c>
      <c r="H4469" s="4" t="s">
        <v>6</v>
      </c>
    </row>
    <row r="4470" spans="1:6">
      <c r="A4470" t="n">
        <v>32754</v>
      </c>
      <c r="B4470" s="39" t="n">
        <v>51</v>
      </c>
      <c r="C4470" s="7" t="n">
        <v>3</v>
      </c>
      <c r="D4470" s="7" t="n">
        <v>61440</v>
      </c>
      <c r="E4470" s="7" t="s">
        <v>337</v>
      </c>
      <c r="F4470" s="7" t="s">
        <v>338</v>
      </c>
      <c r="G4470" s="7" t="s">
        <v>123</v>
      </c>
      <c r="H4470" s="7" t="s">
        <v>124</v>
      </c>
    </row>
    <row r="4471" spans="1:6">
      <c r="A4471" t="s">
        <v>4</v>
      </c>
      <c r="B4471" s="4" t="s">
        <v>5</v>
      </c>
      <c r="C4471" s="4" t="s">
        <v>13</v>
      </c>
      <c r="D4471" s="4" t="s">
        <v>10</v>
      </c>
      <c r="E4471" s="4" t="s">
        <v>6</v>
      </c>
      <c r="F4471" s="4" t="s">
        <v>6</v>
      </c>
      <c r="G4471" s="4" t="s">
        <v>6</v>
      </c>
      <c r="H4471" s="4" t="s">
        <v>6</v>
      </c>
    </row>
    <row r="4472" spans="1:6">
      <c r="A4472" t="n">
        <v>32783</v>
      </c>
      <c r="B4472" s="39" t="n">
        <v>51</v>
      </c>
      <c r="C4472" s="7" t="n">
        <v>3</v>
      </c>
      <c r="D4472" s="7" t="n">
        <v>61441</v>
      </c>
      <c r="E4472" s="7" t="s">
        <v>337</v>
      </c>
      <c r="F4472" s="7" t="s">
        <v>338</v>
      </c>
      <c r="G4472" s="7" t="s">
        <v>123</v>
      </c>
      <c r="H4472" s="7" t="s">
        <v>124</v>
      </c>
    </row>
    <row r="4473" spans="1:6">
      <c r="A4473" t="s">
        <v>4</v>
      </c>
      <c r="B4473" s="4" t="s">
        <v>5</v>
      </c>
      <c r="C4473" s="4" t="s">
        <v>13</v>
      </c>
      <c r="D4473" s="4" t="s">
        <v>10</v>
      </c>
      <c r="E4473" s="4" t="s">
        <v>6</v>
      </c>
      <c r="F4473" s="4" t="s">
        <v>6</v>
      </c>
      <c r="G4473" s="4" t="s">
        <v>6</v>
      </c>
      <c r="H4473" s="4" t="s">
        <v>6</v>
      </c>
    </row>
    <row r="4474" spans="1:6">
      <c r="A4474" t="n">
        <v>32812</v>
      </c>
      <c r="B4474" s="39" t="n">
        <v>51</v>
      </c>
      <c r="C4474" s="7" t="n">
        <v>3</v>
      </c>
      <c r="D4474" s="7" t="n">
        <v>61442</v>
      </c>
      <c r="E4474" s="7" t="s">
        <v>337</v>
      </c>
      <c r="F4474" s="7" t="s">
        <v>338</v>
      </c>
      <c r="G4474" s="7" t="s">
        <v>123</v>
      </c>
      <c r="H4474" s="7" t="s">
        <v>124</v>
      </c>
    </row>
    <row r="4475" spans="1:6">
      <c r="A4475" t="s">
        <v>4</v>
      </c>
      <c r="B4475" s="4" t="s">
        <v>5</v>
      </c>
      <c r="C4475" s="4" t="s">
        <v>13</v>
      </c>
      <c r="D4475" s="4" t="s">
        <v>10</v>
      </c>
      <c r="E4475" s="4" t="s">
        <v>6</v>
      </c>
      <c r="F4475" s="4" t="s">
        <v>6</v>
      </c>
      <c r="G4475" s="4" t="s">
        <v>6</v>
      </c>
      <c r="H4475" s="4" t="s">
        <v>6</v>
      </c>
    </row>
    <row r="4476" spans="1:6">
      <c r="A4476" t="n">
        <v>32841</v>
      </c>
      <c r="B4476" s="39" t="n">
        <v>51</v>
      </c>
      <c r="C4476" s="7" t="n">
        <v>3</v>
      </c>
      <c r="D4476" s="7" t="n">
        <v>61443</v>
      </c>
      <c r="E4476" s="7" t="s">
        <v>337</v>
      </c>
      <c r="F4476" s="7" t="s">
        <v>338</v>
      </c>
      <c r="G4476" s="7" t="s">
        <v>123</v>
      </c>
      <c r="H4476" s="7" t="s">
        <v>124</v>
      </c>
    </row>
    <row r="4477" spans="1:6">
      <c r="A4477" t="s">
        <v>4</v>
      </c>
      <c r="B4477" s="4" t="s">
        <v>5</v>
      </c>
      <c r="C4477" s="4" t="s">
        <v>13</v>
      </c>
      <c r="D4477" s="4" t="s">
        <v>10</v>
      </c>
      <c r="E4477" s="4" t="s">
        <v>6</v>
      </c>
      <c r="F4477" s="4" t="s">
        <v>6</v>
      </c>
      <c r="G4477" s="4" t="s">
        <v>6</v>
      </c>
      <c r="H4477" s="4" t="s">
        <v>6</v>
      </c>
    </row>
    <row r="4478" spans="1:6">
      <c r="A4478" t="n">
        <v>32870</v>
      </c>
      <c r="B4478" s="39" t="n">
        <v>51</v>
      </c>
      <c r="C4478" s="7" t="n">
        <v>3</v>
      </c>
      <c r="D4478" s="7" t="n">
        <v>61444</v>
      </c>
      <c r="E4478" s="7" t="s">
        <v>337</v>
      </c>
      <c r="F4478" s="7" t="s">
        <v>338</v>
      </c>
      <c r="G4478" s="7" t="s">
        <v>123</v>
      </c>
      <c r="H4478" s="7" t="s">
        <v>124</v>
      </c>
    </row>
    <row r="4479" spans="1:6">
      <c r="A4479" t="s">
        <v>4</v>
      </c>
      <c r="B4479" s="4" t="s">
        <v>5</v>
      </c>
      <c r="C4479" s="4" t="s">
        <v>13</v>
      </c>
      <c r="D4479" s="4" t="s">
        <v>10</v>
      </c>
      <c r="E4479" s="4" t="s">
        <v>6</v>
      </c>
      <c r="F4479" s="4" t="s">
        <v>6</v>
      </c>
      <c r="G4479" s="4" t="s">
        <v>6</v>
      </c>
      <c r="H4479" s="4" t="s">
        <v>6</v>
      </c>
    </row>
    <row r="4480" spans="1:6">
      <c r="A4480" t="n">
        <v>32899</v>
      </c>
      <c r="B4480" s="39" t="n">
        <v>51</v>
      </c>
      <c r="C4480" s="7" t="n">
        <v>3</v>
      </c>
      <c r="D4480" s="7" t="n">
        <v>61445</v>
      </c>
      <c r="E4480" s="7" t="s">
        <v>337</v>
      </c>
      <c r="F4480" s="7" t="s">
        <v>338</v>
      </c>
      <c r="G4480" s="7" t="s">
        <v>123</v>
      </c>
      <c r="H4480" s="7" t="s">
        <v>124</v>
      </c>
    </row>
    <row r="4481" spans="1:8">
      <c r="A4481" t="s">
        <v>4</v>
      </c>
      <c r="B4481" s="4" t="s">
        <v>5</v>
      </c>
      <c r="C4481" s="4" t="s">
        <v>13</v>
      </c>
      <c r="D4481" s="4" t="s">
        <v>10</v>
      </c>
      <c r="E4481" s="4" t="s">
        <v>6</v>
      </c>
      <c r="F4481" s="4" t="s">
        <v>6</v>
      </c>
      <c r="G4481" s="4" t="s">
        <v>6</v>
      </c>
      <c r="H4481" s="4" t="s">
        <v>6</v>
      </c>
    </row>
    <row r="4482" spans="1:8">
      <c r="A4482" t="n">
        <v>32928</v>
      </c>
      <c r="B4482" s="39" t="n">
        <v>51</v>
      </c>
      <c r="C4482" s="7" t="n">
        <v>3</v>
      </c>
      <c r="D4482" s="7" t="n">
        <v>7032</v>
      </c>
      <c r="E4482" s="7" t="s">
        <v>337</v>
      </c>
      <c r="F4482" s="7" t="s">
        <v>338</v>
      </c>
      <c r="G4482" s="7" t="s">
        <v>123</v>
      </c>
      <c r="H4482" s="7" t="s">
        <v>124</v>
      </c>
    </row>
    <row r="4483" spans="1:8">
      <c r="A4483" t="s">
        <v>4</v>
      </c>
      <c r="B4483" s="4" t="s">
        <v>5</v>
      </c>
      <c r="C4483" s="4" t="s">
        <v>10</v>
      </c>
      <c r="D4483" s="4" t="s">
        <v>23</v>
      </c>
      <c r="E4483" s="4" t="s">
        <v>23</v>
      </c>
      <c r="F4483" s="4" t="s">
        <v>23</v>
      </c>
      <c r="G4483" s="4" t="s">
        <v>23</v>
      </c>
    </row>
    <row r="4484" spans="1:8">
      <c r="A4484" t="n">
        <v>32957</v>
      </c>
      <c r="B4484" s="50" t="n">
        <v>46</v>
      </c>
      <c r="C4484" s="7" t="n">
        <v>7032</v>
      </c>
      <c r="D4484" s="7" t="n">
        <v>1.62000000476837</v>
      </c>
      <c r="E4484" s="7" t="n">
        <v>0.5</v>
      </c>
      <c r="F4484" s="7" t="n">
        <v>11.8699998855591</v>
      </c>
      <c r="G4484" s="7" t="n">
        <v>180</v>
      </c>
    </row>
    <row r="4485" spans="1:8">
      <c r="A4485" t="s">
        <v>4</v>
      </c>
      <c r="B4485" s="4" t="s">
        <v>5</v>
      </c>
      <c r="C4485" s="4" t="s">
        <v>13</v>
      </c>
      <c r="D4485" s="4" t="s">
        <v>13</v>
      </c>
      <c r="E4485" s="4" t="s">
        <v>23</v>
      </c>
      <c r="F4485" s="4" t="s">
        <v>23</v>
      </c>
      <c r="G4485" s="4" t="s">
        <v>23</v>
      </c>
      <c r="H4485" s="4" t="s">
        <v>10</v>
      </c>
    </row>
    <row r="4486" spans="1:8">
      <c r="A4486" t="n">
        <v>32976</v>
      </c>
      <c r="B4486" s="55" t="n">
        <v>45</v>
      </c>
      <c r="C4486" s="7" t="n">
        <v>2</v>
      </c>
      <c r="D4486" s="7" t="n">
        <v>3</v>
      </c>
      <c r="E4486" s="7" t="n">
        <v>-0.0299999993294477</v>
      </c>
      <c r="F4486" s="7" t="n">
        <v>1.73000001907349</v>
      </c>
      <c r="G4486" s="7" t="n">
        <v>10.7399997711182</v>
      </c>
      <c r="H4486" s="7" t="n">
        <v>0</v>
      </c>
    </row>
    <row r="4487" spans="1:8">
      <c r="A4487" t="s">
        <v>4</v>
      </c>
      <c r="B4487" s="4" t="s">
        <v>5</v>
      </c>
      <c r="C4487" s="4" t="s">
        <v>13</v>
      </c>
      <c r="D4487" s="4" t="s">
        <v>13</v>
      </c>
      <c r="E4487" s="4" t="s">
        <v>23</v>
      </c>
      <c r="F4487" s="4" t="s">
        <v>23</v>
      </c>
      <c r="G4487" s="4" t="s">
        <v>23</v>
      </c>
      <c r="H4487" s="4" t="s">
        <v>10</v>
      </c>
      <c r="I4487" s="4" t="s">
        <v>13</v>
      </c>
    </row>
    <row r="4488" spans="1:8">
      <c r="A4488" t="n">
        <v>32993</v>
      </c>
      <c r="B4488" s="55" t="n">
        <v>45</v>
      </c>
      <c r="C4488" s="7" t="n">
        <v>4</v>
      </c>
      <c r="D4488" s="7" t="n">
        <v>3</v>
      </c>
      <c r="E4488" s="7" t="n">
        <v>6.05999994277954</v>
      </c>
      <c r="F4488" s="7" t="n">
        <v>187.419998168945</v>
      </c>
      <c r="G4488" s="7" t="n">
        <v>0</v>
      </c>
      <c r="H4488" s="7" t="n">
        <v>0</v>
      </c>
      <c r="I4488" s="7" t="n">
        <v>0</v>
      </c>
    </row>
    <row r="4489" spans="1:8">
      <c r="A4489" t="s">
        <v>4</v>
      </c>
      <c r="B4489" s="4" t="s">
        <v>5</v>
      </c>
      <c r="C4489" s="4" t="s">
        <v>13</v>
      </c>
      <c r="D4489" s="4" t="s">
        <v>13</v>
      </c>
      <c r="E4489" s="4" t="s">
        <v>23</v>
      </c>
      <c r="F4489" s="4" t="s">
        <v>10</v>
      </c>
    </row>
    <row r="4490" spans="1:8">
      <c r="A4490" t="n">
        <v>33011</v>
      </c>
      <c r="B4490" s="55" t="n">
        <v>45</v>
      </c>
      <c r="C4490" s="7" t="n">
        <v>11</v>
      </c>
      <c r="D4490" s="7" t="n">
        <v>3</v>
      </c>
      <c r="E4490" s="7" t="n">
        <v>35.0999984741211</v>
      </c>
      <c r="F4490" s="7" t="n">
        <v>0</v>
      </c>
    </row>
    <row r="4491" spans="1:8">
      <c r="A4491" t="s">
        <v>4</v>
      </c>
      <c r="B4491" s="4" t="s">
        <v>5</v>
      </c>
      <c r="C4491" s="4" t="s">
        <v>13</v>
      </c>
      <c r="D4491" s="4" t="s">
        <v>13</v>
      </c>
      <c r="E4491" s="4" t="s">
        <v>23</v>
      </c>
      <c r="F4491" s="4" t="s">
        <v>10</v>
      </c>
    </row>
    <row r="4492" spans="1:8">
      <c r="A4492" t="n">
        <v>33020</v>
      </c>
      <c r="B4492" s="55" t="n">
        <v>45</v>
      </c>
      <c r="C4492" s="7" t="n">
        <v>5</v>
      </c>
      <c r="D4492" s="7" t="n">
        <v>3</v>
      </c>
      <c r="E4492" s="7" t="n">
        <v>3.70000004768372</v>
      </c>
      <c r="F4492" s="7" t="n">
        <v>0</v>
      </c>
    </row>
    <row r="4493" spans="1:8">
      <c r="A4493" t="s">
        <v>4</v>
      </c>
      <c r="B4493" s="4" t="s">
        <v>5</v>
      </c>
      <c r="C4493" s="4" t="s">
        <v>13</v>
      </c>
      <c r="D4493" s="4" t="s">
        <v>13</v>
      </c>
      <c r="E4493" s="4" t="s">
        <v>23</v>
      </c>
      <c r="F4493" s="4" t="s">
        <v>10</v>
      </c>
    </row>
    <row r="4494" spans="1:8">
      <c r="A4494" t="n">
        <v>33029</v>
      </c>
      <c r="B4494" s="55" t="n">
        <v>45</v>
      </c>
      <c r="C4494" s="7" t="n">
        <v>5</v>
      </c>
      <c r="D4494" s="7" t="n">
        <v>3</v>
      </c>
      <c r="E4494" s="7" t="n">
        <v>3.40000009536743</v>
      </c>
      <c r="F4494" s="7" t="n">
        <v>2000</v>
      </c>
    </row>
    <row r="4495" spans="1:8">
      <c r="A4495" t="s">
        <v>4</v>
      </c>
      <c r="B4495" s="4" t="s">
        <v>5</v>
      </c>
      <c r="C4495" s="4" t="s">
        <v>10</v>
      </c>
    </row>
    <row r="4496" spans="1:8">
      <c r="A4496" t="n">
        <v>33038</v>
      </c>
      <c r="B4496" s="25" t="n">
        <v>16</v>
      </c>
      <c r="C4496" s="7" t="n">
        <v>2000</v>
      </c>
    </row>
    <row r="4497" spans="1:9">
      <c r="A4497" t="s">
        <v>4</v>
      </c>
      <c r="B4497" s="4" t="s">
        <v>5</v>
      </c>
      <c r="C4497" s="4" t="s">
        <v>10</v>
      </c>
      <c r="D4497" s="4" t="s">
        <v>23</v>
      </c>
      <c r="E4497" s="4" t="s">
        <v>23</v>
      </c>
      <c r="F4497" s="4" t="s">
        <v>23</v>
      </c>
      <c r="G4497" s="4" t="s">
        <v>10</v>
      </c>
      <c r="H4497" s="4" t="s">
        <v>10</v>
      </c>
    </row>
    <row r="4498" spans="1:9">
      <c r="A4498" t="n">
        <v>33041</v>
      </c>
      <c r="B4498" s="66" t="n">
        <v>60</v>
      </c>
      <c r="C4498" s="7" t="n">
        <v>5</v>
      </c>
      <c r="D4498" s="7" t="n">
        <v>0</v>
      </c>
      <c r="E4498" s="7" t="n">
        <v>-10</v>
      </c>
      <c r="F4498" s="7" t="n">
        <v>0</v>
      </c>
      <c r="G4498" s="7" t="n">
        <v>1000</v>
      </c>
      <c r="H4498" s="7" t="n">
        <v>0</v>
      </c>
    </row>
    <row r="4499" spans="1:9">
      <c r="A4499" t="s">
        <v>4</v>
      </c>
      <c r="B4499" s="4" t="s">
        <v>5</v>
      </c>
      <c r="C4499" s="4" t="s">
        <v>10</v>
      </c>
      <c r="D4499" s="4" t="s">
        <v>13</v>
      </c>
      <c r="E4499" s="4" t="s">
        <v>6</v>
      </c>
      <c r="F4499" s="4" t="s">
        <v>23</v>
      </c>
      <c r="G4499" s="4" t="s">
        <v>23</v>
      </c>
      <c r="H4499" s="4" t="s">
        <v>23</v>
      </c>
    </row>
    <row r="4500" spans="1:9">
      <c r="A4500" t="n">
        <v>33060</v>
      </c>
      <c r="B4500" s="52" t="n">
        <v>48</v>
      </c>
      <c r="C4500" s="7" t="n">
        <v>5</v>
      </c>
      <c r="D4500" s="7" t="n">
        <v>0</v>
      </c>
      <c r="E4500" s="7" t="s">
        <v>209</v>
      </c>
      <c r="F4500" s="7" t="n">
        <v>-1</v>
      </c>
      <c r="G4500" s="7" t="n">
        <v>1</v>
      </c>
      <c r="H4500" s="7" t="n">
        <v>0</v>
      </c>
    </row>
    <row r="4501" spans="1:9">
      <c r="A4501" t="s">
        <v>4</v>
      </c>
      <c r="B4501" s="4" t="s">
        <v>5</v>
      </c>
      <c r="C4501" s="4" t="s">
        <v>13</v>
      </c>
      <c r="D4501" s="4" t="s">
        <v>10</v>
      </c>
      <c r="E4501" s="4" t="s">
        <v>6</v>
      </c>
    </row>
    <row r="4502" spans="1:9">
      <c r="A4502" t="n">
        <v>33088</v>
      </c>
      <c r="B4502" s="39" t="n">
        <v>51</v>
      </c>
      <c r="C4502" s="7" t="n">
        <v>4</v>
      </c>
      <c r="D4502" s="7" t="n">
        <v>5</v>
      </c>
      <c r="E4502" s="7" t="s">
        <v>61</v>
      </c>
    </row>
    <row r="4503" spans="1:9">
      <c r="A4503" t="s">
        <v>4</v>
      </c>
      <c r="B4503" s="4" t="s">
        <v>5</v>
      </c>
      <c r="C4503" s="4" t="s">
        <v>10</v>
      </c>
    </row>
    <row r="4504" spans="1:9">
      <c r="A4504" t="n">
        <v>33102</v>
      </c>
      <c r="B4504" s="25" t="n">
        <v>16</v>
      </c>
      <c r="C4504" s="7" t="n">
        <v>0</v>
      </c>
    </row>
    <row r="4505" spans="1:9">
      <c r="A4505" t="s">
        <v>4</v>
      </c>
      <c r="B4505" s="4" t="s">
        <v>5</v>
      </c>
      <c r="C4505" s="4" t="s">
        <v>10</v>
      </c>
      <c r="D4505" s="4" t="s">
        <v>52</v>
      </c>
      <c r="E4505" s="4" t="s">
        <v>13</v>
      </c>
      <c r="F4505" s="4" t="s">
        <v>13</v>
      </c>
      <c r="G4505" s="4" t="s">
        <v>52</v>
      </c>
      <c r="H4505" s="4" t="s">
        <v>13</v>
      </c>
      <c r="I4505" s="4" t="s">
        <v>13</v>
      </c>
    </row>
    <row r="4506" spans="1:9">
      <c r="A4506" t="n">
        <v>33105</v>
      </c>
      <c r="B4506" s="40" t="n">
        <v>26</v>
      </c>
      <c r="C4506" s="7" t="n">
        <v>5</v>
      </c>
      <c r="D4506" s="7" t="s">
        <v>339</v>
      </c>
      <c r="E4506" s="7" t="n">
        <v>2</v>
      </c>
      <c r="F4506" s="7" t="n">
        <v>3</v>
      </c>
      <c r="G4506" s="7" t="s">
        <v>340</v>
      </c>
      <c r="H4506" s="7" t="n">
        <v>2</v>
      </c>
      <c r="I4506" s="7" t="n">
        <v>0</v>
      </c>
    </row>
    <row r="4507" spans="1:9">
      <c r="A4507" t="s">
        <v>4</v>
      </c>
      <c r="B4507" s="4" t="s">
        <v>5</v>
      </c>
    </row>
    <row r="4508" spans="1:9">
      <c r="A4508" t="n">
        <v>33260</v>
      </c>
      <c r="B4508" s="33" t="n">
        <v>28</v>
      </c>
    </row>
    <row r="4509" spans="1:9">
      <c r="A4509" t="s">
        <v>4</v>
      </c>
      <c r="B4509" s="4" t="s">
        <v>5</v>
      </c>
      <c r="C4509" s="4" t="s">
        <v>10</v>
      </c>
      <c r="D4509" s="4" t="s">
        <v>23</v>
      </c>
      <c r="E4509" s="4" t="s">
        <v>23</v>
      </c>
      <c r="F4509" s="4" t="s">
        <v>23</v>
      </c>
      <c r="G4509" s="4" t="s">
        <v>10</v>
      </c>
      <c r="H4509" s="4" t="s">
        <v>10</v>
      </c>
    </row>
    <row r="4510" spans="1:9">
      <c r="A4510" t="n">
        <v>33261</v>
      </c>
      <c r="B4510" s="66" t="n">
        <v>60</v>
      </c>
      <c r="C4510" s="7" t="n">
        <v>3</v>
      </c>
      <c r="D4510" s="7" t="n">
        <v>25</v>
      </c>
      <c r="E4510" s="7" t="n">
        <v>0</v>
      </c>
      <c r="F4510" s="7" t="n">
        <v>0</v>
      </c>
      <c r="G4510" s="7" t="n">
        <v>800</v>
      </c>
      <c r="H4510" s="7" t="n">
        <v>0</v>
      </c>
    </row>
    <row r="4511" spans="1:9">
      <c r="A4511" t="s">
        <v>4</v>
      </c>
      <c r="B4511" s="4" t="s">
        <v>5</v>
      </c>
      <c r="C4511" s="4" t="s">
        <v>13</v>
      </c>
      <c r="D4511" s="4" t="s">
        <v>10</v>
      </c>
      <c r="E4511" s="4" t="s">
        <v>6</v>
      </c>
    </row>
    <row r="4512" spans="1:9">
      <c r="A4512" t="n">
        <v>33280</v>
      </c>
      <c r="B4512" s="39" t="n">
        <v>51</v>
      </c>
      <c r="C4512" s="7" t="n">
        <v>4</v>
      </c>
      <c r="D4512" s="7" t="n">
        <v>3</v>
      </c>
      <c r="E4512" s="7" t="s">
        <v>341</v>
      </c>
    </row>
    <row r="4513" spans="1:9">
      <c r="A4513" t="s">
        <v>4</v>
      </c>
      <c r="B4513" s="4" t="s">
        <v>5</v>
      </c>
      <c r="C4513" s="4" t="s">
        <v>10</v>
      </c>
    </row>
    <row r="4514" spans="1:9">
      <c r="A4514" t="n">
        <v>33293</v>
      </c>
      <c r="B4514" s="25" t="n">
        <v>16</v>
      </c>
      <c r="C4514" s="7" t="n">
        <v>0</v>
      </c>
    </row>
    <row r="4515" spans="1:9">
      <c r="A4515" t="s">
        <v>4</v>
      </c>
      <c r="B4515" s="4" t="s">
        <v>5</v>
      </c>
      <c r="C4515" s="4" t="s">
        <v>10</v>
      </c>
      <c r="D4515" s="4" t="s">
        <v>52</v>
      </c>
      <c r="E4515" s="4" t="s">
        <v>13</v>
      </c>
      <c r="F4515" s="4" t="s">
        <v>13</v>
      </c>
      <c r="G4515" s="4" t="s">
        <v>52</v>
      </c>
      <c r="H4515" s="4" t="s">
        <v>13</v>
      </c>
      <c r="I4515" s="4" t="s">
        <v>13</v>
      </c>
    </row>
    <row r="4516" spans="1:9">
      <c r="A4516" t="n">
        <v>33296</v>
      </c>
      <c r="B4516" s="40" t="n">
        <v>26</v>
      </c>
      <c r="C4516" s="7" t="n">
        <v>3</v>
      </c>
      <c r="D4516" s="7" t="s">
        <v>342</v>
      </c>
      <c r="E4516" s="7" t="n">
        <v>2</v>
      </c>
      <c r="F4516" s="7" t="n">
        <v>3</v>
      </c>
      <c r="G4516" s="7" t="s">
        <v>343</v>
      </c>
      <c r="H4516" s="7" t="n">
        <v>2</v>
      </c>
      <c r="I4516" s="7" t="n">
        <v>0</v>
      </c>
    </row>
    <row r="4517" spans="1:9">
      <c r="A4517" t="s">
        <v>4</v>
      </c>
      <c r="B4517" s="4" t="s">
        <v>5</v>
      </c>
    </row>
    <row r="4518" spans="1:9">
      <c r="A4518" t="n">
        <v>33460</v>
      </c>
      <c r="B4518" s="33" t="n">
        <v>28</v>
      </c>
    </row>
    <row r="4519" spans="1:9">
      <c r="A4519" t="s">
        <v>4</v>
      </c>
      <c r="B4519" s="4" t="s">
        <v>5</v>
      </c>
      <c r="C4519" s="4" t="s">
        <v>13</v>
      </c>
      <c r="D4519" s="4" t="s">
        <v>10</v>
      </c>
      <c r="E4519" s="4" t="s">
        <v>6</v>
      </c>
    </row>
    <row r="4520" spans="1:9">
      <c r="A4520" t="n">
        <v>33461</v>
      </c>
      <c r="B4520" s="39" t="n">
        <v>51</v>
      </c>
      <c r="C4520" s="7" t="n">
        <v>4</v>
      </c>
      <c r="D4520" s="7" t="n">
        <v>7032</v>
      </c>
      <c r="E4520" s="7" t="s">
        <v>341</v>
      </c>
    </row>
    <row r="4521" spans="1:9">
      <c r="A4521" t="s">
        <v>4</v>
      </c>
      <c r="B4521" s="4" t="s">
        <v>5</v>
      </c>
      <c r="C4521" s="4" t="s">
        <v>10</v>
      </c>
    </row>
    <row r="4522" spans="1:9">
      <c r="A4522" t="n">
        <v>33474</v>
      </c>
      <c r="B4522" s="25" t="n">
        <v>16</v>
      </c>
      <c r="C4522" s="7" t="n">
        <v>0</v>
      </c>
    </row>
    <row r="4523" spans="1:9">
      <c r="A4523" t="s">
        <v>4</v>
      </c>
      <c r="B4523" s="4" t="s">
        <v>5</v>
      </c>
      <c r="C4523" s="4" t="s">
        <v>10</v>
      </c>
      <c r="D4523" s="4" t="s">
        <v>52</v>
      </c>
      <c r="E4523" s="4" t="s">
        <v>13</v>
      </c>
      <c r="F4523" s="4" t="s">
        <v>13</v>
      </c>
    </row>
    <row r="4524" spans="1:9">
      <c r="A4524" t="n">
        <v>33477</v>
      </c>
      <c r="B4524" s="40" t="n">
        <v>26</v>
      </c>
      <c r="C4524" s="7" t="n">
        <v>7032</v>
      </c>
      <c r="D4524" s="7" t="s">
        <v>344</v>
      </c>
      <c r="E4524" s="7" t="n">
        <v>2</v>
      </c>
      <c r="F4524" s="7" t="n">
        <v>0</v>
      </c>
    </row>
    <row r="4525" spans="1:9">
      <c r="A4525" t="s">
        <v>4</v>
      </c>
      <c r="B4525" s="4" t="s">
        <v>5</v>
      </c>
    </row>
    <row r="4526" spans="1:9">
      <c r="A4526" t="n">
        <v>33504</v>
      </c>
      <c r="B4526" s="33" t="n">
        <v>28</v>
      </c>
    </row>
    <row r="4527" spans="1:9">
      <c r="A4527" t="s">
        <v>4</v>
      </c>
      <c r="B4527" s="4" t="s">
        <v>5</v>
      </c>
      <c r="C4527" s="4" t="s">
        <v>13</v>
      </c>
      <c r="D4527" s="4" t="s">
        <v>10</v>
      </c>
      <c r="E4527" s="4" t="s">
        <v>6</v>
      </c>
    </row>
    <row r="4528" spans="1:9">
      <c r="A4528" t="n">
        <v>33505</v>
      </c>
      <c r="B4528" s="39" t="n">
        <v>51</v>
      </c>
      <c r="C4528" s="7" t="n">
        <v>4</v>
      </c>
      <c r="D4528" s="7" t="n">
        <v>0</v>
      </c>
      <c r="E4528" s="7" t="s">
        <v>61</v>
      </c>
    </row>
    <row r="4529" spans="1:9">
      <c r="A4529" t="s">
        <v>4</v>
      </c>
      <c r="B4529" s="4" t="s">
        <v>5</v>
      </c>
      <c r="C4529" s="4" t="s">
        <v>10</v>
      </c>
    </row>
    <row r="4530" spans="1:9">
      <c r="A4530" t="n">
        <v>33519</v>
      </c>
      <c r="B4530" s="25" t="n">
        <v>16</v>
      </c>
      <c r="C4530" s="7" t="n">
        <v>0</v>
      </c>
    </row>
    <row r="4531" spans="1:9">
      <c r="A4531" t="s">
        <v>4</v>
      </c>
      <c r="B4531" s="4" t="s">
        <v>5</v>
      </c>
      <c r="C4531" s="4" t="s">
        <v>10</v>
      </c>
      <c r="D4531" s="4" t="s">
        <v>52</v>
      </c>
      <c r="E4531" s="4" t="s">
        <v>13</v>
      </c>
      <c r="F4531" s="4" t="s">
        <v>13</v>
      </c>
      <c r="G4531" s="4" t="s">
        <v>52</v>
      </c>
      <c r="H4531" s="4" t="s">
        <v>13</v>
      </c>
      <c r="I4531" s="4" t="s">
        <v>13</v>
      </c>
    </row>
    <row r="4532" spans="1:9">
      <c r="A4532" t="n">
        <v>33522</v>
      </c>
      <c r="B4532" s="40" t="n">
        <v>26</v>
      </c>
      <c r="C4532" s="7" t="n">
        <v>0</v>
      </c>
      <c r="D4532" s="7" t="s">
        <v>345</v>
      </c>
      <c r="E4532" s="7" t="n">
        <v>2</v>
      </c>
      <c r="F4532" s="7" t="n">
        <v>3</v>
      </c>
      <c r="G4532" s="7" t="s">
        <v>346</v>
      </c>
      <c r="H4532" s="7" t="n">
        <v>2</v>
      </c>
      <c r="I4532" s="7" t="n">
        <v>0</v>
      </c>
    </row>
    <row r="4533" spans="1:9">
      <c r="A4533" t="s">
        <v>4</v>
      </c>
      <c r="B4533" s="4" t="s">
        <v>5</v>
      </c>
    </row>
    <row r="4534" spans="1:9">
      <c r="A4534" t="n">
        <v>33636</v>
      </c>
      <c r="B4534" s="33" t="n">
        <v>28</v>
      </c>
    </row>
    <row r="4535" spans="1:9">
      <c r="A4535" t="s">
        <v>4</v>
      </c>
      <c r="B4535" s="4" t="s">
        <v>5</v>
      </c>
      <c r="C4535" s="4" t="s">
        <v>13</v>
      </c>
      <c r="D4535" s="4" t="s">
        <v>10</v>
      </c>
      <c r="E4535" s="4" t="s">
        <v>23</v>
      </c>
    </row>
    <row r="4536" spans="1:9">
      <c r="A4536" t="n">
        <v>33637</v>
      </c>
      <c r="B4536" s="28" t="n">
        <v>58</v>
      </c>
      <c r="C4536" s="7" t="n">
        <v>0</v>
      </c>
      <c r="D4536" s="7" t="n">
        <v>2000</v>
      </c>
      <c r="E4536" s="7" t="n">
        <v>1</v>
      </c>
    </row>
    <row r="4537" spans="1:9">
      <c r="A4537" t="s">
        <v>4</v>
      </c>
      <c r="B4537" s="4" t="s">
        <v>5</v>
      </c>
      <c r="C4537" s="4" t="s">
        <v>13</v>
      </c>
      <c r="D4537" s="4" t="s">
        <v>10</v>
      </c>
    </row>
    <row r="4538" spans="1:9">
      <c r="A4538" t="n">
        <v>33645</v>
      </c>
      <c r="B4538" s="28" t="n">
        <v>58</v>
      </c>
      <c r="C4538" s="7" t="n">
        <v>255</v>
      </c>
      <c r="D4538" s="7" t="n">
        <v>0</v>
      </c>
    </row>
    <row r="4539" spans="1:9">
      <c r="A4539" t="s">
        <v>4</v>
      </c>
      <c r="B4539" s="4" t="s">
        <v>5</v>
      </c>
      <c r="C4539" s="4" t="s">
        <v>13</v>
      </c>
      <c r="D4539" s="4" t="s">
        <v>10</v>
      </c>
      <c r="E4539" s="4" t="s">
        <v>13</v>
      </c>
    </row>
    <row r="4540" spans="1:9">
      <c r="A4540" t="n">
        <v>33649</v>
      </c>
      <c r="B4540" s="51" t="n">
        <v>36</v>
      </c>
      <c r="C4540" s="7" t="n">
        <v>9</v>
      </c>
      <c r="D4540" s="7" t="n">
        <v>5</v>
      </c>
      <c r="E4540" s="7" t="n">
        <v>0</v>
      </c>
    </row>
    <row r="4541" spans="1:9">
      <c r="A4541" t="s">
        <v>4</v>
      </c>
      <c r="B4541" s="4" t="s">
        <v>5</v>
      </c>
      <c r="C4541" s="4" t="s">
        <v>10</v>
      </c>
    </row>
    <row r="4542" spans="1:9">
      <c r="A4542" t="n">
        <v>33654</v>
      </c>
      <c r="B4542" s="21" t="n">
        <v>12</v>
      </c>
      <c r="C4542" s="7" t="n">
        <v>9512</v>
      </c>
    </row>
    <row r="4543" spans="1:9">
      <c r="A4543" t="s">
        <v>4</v>
      </c>
      <c r="B4543" s="4" t="s">
        <v>5</v>
      </c>
      <c r="C4543" s="4" t="s">
        <v>10</v>
      </c>
      <c r="D4543" s="4" t="s">
        <v>13</v>
      </c>
      <c r="E4543" s="4" t="s">
        <v>10</v>
      </c>
    </row>
    <row r="4544" spans="1:9">
      <c r="A4544" t="n">
        <v>33657</v>
      </c>
      <c r="B4544" s="80" t="n">
        <v>104</v>
      </c>
      <c r="C4544" s="7" t="n">
        <v>23</v>
      </c>
      <c r="D4544" s="7" t="n">
        <v>1</v>
      </c>
      <c r="E4544" s="7" t="n">
        <v>1</v>
      </c>
    </row>
    <row r="4545" spans="1:9">
      <c r="A4545" t="s">
        <v>4</v>
      </c>
      <c r="B4545" s="4" t="s">
        <v>5</v>
      </c>
    </row>
    <row r="4546" spans="1:9">
      <c r="A4546" t="n">
        <v>33663</v>
      </c>
      <c r="B4546" s="5" t="n">
        <v>1</v>
      </c>
    </row>
    <row r="4547" spans="1:9">
      <c r="A4547" t="s">
        <v>4</v>
      </c>
      <c r="B4547" s="4" t="s">
        <v>5</v>
      </c>
      <c r="C4547" s="4" t="s">
        <v>10</v>
      </c>
      <c r="D4547" s="4" t="s">
        <v>9</v>
      </c>
    </row>
    <row r="4548" spans="1:9">
      <c r="A4548" t="n">
        <v>33664</v>
      </c>
      <c r="B4548" s="62" t="n">
        <v>44</v>
      </c>
      <c r="C4548" s="7" t="n">
        <v>2000</v>
      </c>
      <c r="D4548" s="7" t="n">
        <v>256</v>
      </c>
    </row>
    <row r="4549" spans="1:9">
      <c r="A4549" t="s">
        <v>4</v>
      </c>
      <c r="B4549" s="4" t="s">
        <v>5</v>
      </c>
      <c r="C4549" s="4" t="s">
        <v>10</v>
      </c>
      <c r="D4549" s="4" t="s">
        <v>23</v>
      </c>
      <c r="E4549" s="4" t="s">
        <v>23</v>
      </c>
      <c r="F4549" s="4" t="s">
        <v>23</v>
      </c>
      <c r="G4549" s="4" t="s">
        <v>23</v>
      </c>
    </row>
    <row r="4550" spans="1:9">
      <c r="A4550" t="n">
        <v>33671</v>
      </c>
      <c r="B4550" s="50" t="n">
        <v>46</v>
      </c>
      <c r="C4550" s="7" t="n">
        <v>61456</v>
      </c>
      <c r="D4550" s="7" t="n">
        <v>0.00999999977648258</v>
      </c>
      <c r="E4550" s="7" t="n">
        <v>0.5</v>
      </c>
      <c r="F4550" s="7" t="n">
        <v>10.5100002288818</v>
      </c>
      <c r="G4550" s="7" t="n">
        <v>179.199996948242</v>
      </c>
    </row>
    <row r="4551" spans="1:9">
      <c r="A4551" t="s">
        <v>4</v>
      </c>
      <c r="B4551" s="4" t="s">
        <v>5</v>
      </c>
      <c r="C4551" s="4" t="s">
        <v>13</v>
      </c>
      <c r="D4551" s="4" t="s">
        <v>13</v>
      </c>
      <c r="E4551" s="4" t="s">
        <v>23</v>
      </c>
      <c r="F4551" s="4" t="s">
        <v>23</v>
      </c>
      <c r="G4551" s="4" t="s">
        <v>23</v>
      </c>
      <c r="H4551" s="4" t="s">
        <v>10</v>
      </c>
      <c r="I4551" s="4" t="s">
        <v>13</v>
      </c>
    </row>
    <row r="4552" spans="1:9">
      <c r="A4552" t="n">
        <v>33690</v>
      </c>
      <c r="B4552" s="55" t="n">
        <v>45</v>
      </c>
      <c r="C4552" s="7" t="n">
        <v>4</v>
      </c>
      <c r="D4552" s="7" t="n">
        <v>3</v>
      </c>
      <c r="E4552" s="7" t="n">
        <v>12.7399997711182</v>
      </c>
      <c r="F4552" s="7" t="n">
        <v>359.200012207031</v>
      </c>
      <c r="G4552" s="7" t="n">
        <v>0</v>
      </c>
      <c r="H4552" s="7" t="n">
        <v>0</v>
      </c>
      <c r="I4552" s="7" t="n">
        <v>0</v>
      </c>
    </row>
    <row r="4553" spans="1:9">
      <c r="A4553" t="s">
        <v>4</v>
      </c>
      <c r="B4553" s="4" t="s">
        <v>5</v>
      </c>
      <c r="C4553" s="4" t="s">
        <v>13</v>
      </c>
      <c r="D4553" s="4" t="s">
        <v>6</v>
      </c>
    </row>
    <row r="4554" spans="1:9">
      <c r="A4554" t="n">
        <v>33708</v>
      </c>
      <c r="B4554" s="8" t="n">
        <v>2</v>
      </c>
      <c r="C4554" s="7" t="n">
        <v>10</v>
      </c>
      <c r="D4554" s="7" t="s">
        <v>347</v>
      </c>
    </row>
    <row r="4555" spans="1:9">
      <c r="A4555" t="s">
        <v>4</v>
      </c>
      <c r="B4555" s="4" t="s">
        <v>5</v>
      </c>
      <c r="C4555" s="4" t="s">
        <v>10</v>
      </c>
    </row>
    <row r="4556" spans="1:9">
      <c r="A4556" t="n">
        <v>33723</v>
      </c>
      <c r="B4556" s="25" t="n">
        <v>16</v>
      </c>
      <c r="C4556" s="7" t="n">
        <v>0</v>
      </c>
    </row>
    <row r="4557" spans="1:9">
      <c r="A4557" t="s">
        <v>4</v>
      </c>
      <c r="B4557" s="4" t="s">
        <v>5</v>
      </c>
      <c r="C4557" s="4" t="s">
        <v>13</v>
      </c>
      <c r="D4557" s="4" t="s">
        <v>10</v>
      </c>
    </row>
    <row r="4558" spans="1:9">
      <c r="A4558" t="n">
        <v>33726</v>
      </c>
      <c r="B4558" s="28" t="n">
        <v>58</v>
      </c>
      <c r="C4558" s="7" t="n">
        <v>105</v>
      </c>
      <c r="D4558" s="7" t="n">
        <v>300</v>
      </c>
    </row>
    <row r="4559" spans="1:9">
      <c r="A4559" t="s">
        <v>4</v>
      </c>
      <c r="B4559" s="4" t="s">
        <v>5</v>
      </c>
      <c r="C4559" s="4" t="s">
        <v>23</v>
      </c>
      <c r="D4559" s="4" t="s">
        <v>10</v>
      </c>
    </row>
    <row r="4560" spans="1:9">
      <c r="A4560" t="n">
        <v>33730</v>
      </c>
      <c r="B4560" s="37" t="n">
        <v>103</v>
      </c>
      <c r="C4560" s="7" t="n">
        <v>1</v>
      </c>
      <c r="D4560" s="7" t="n">
        <v>300</v>
      </c>
    </row>
    <row r="4561" spans="1:9">
      <c r="A4561" t="s">
        <v>4</v>
      </c>
      <c r="B4561" s="4" t="s">
        <v>5</v>
      </c>
      <c r="C4561" s="4" t="s">
        <v>13</v>
      </c>
      <c r="D4561" s="4" t="s">
        <v>10</v>
      </c>
    </row>
    <row r="4562" spans="1:9">
      <c r="A4562" t="n">
        <v>33737</v>
      </c>
      <c r="B4562" s="45" t="n">
        <v>72</v>
      </c>
      <c r="C4562" s="7" t="n">
        <v>4</v>
      </c>
      <c r="D4562" s="7" t="n">
        <v>0</v>
      </c>
    </row>
    <row r="4563" spans="1:9">
      <c r="A4563" t="s">
        <v>4</v>
      </c>
      <c r="B4563" s="4" t="s">
        <v>5</v>
      </c>
      <c r="C4563" s="4" t="s">
        <v>9</v>
      </c>
    </row>
    <row r="4564" spans="1:9">
      <c r="A4564" t="n">
        <v>33741</v>
      </c>
      <c r="B4564" s="42" t="n">
        <v>15</v>
      </c>
      <c r="C4564" s="7" t="n">
        <v>1073741824</v>
      </c>
    </row>
    <row r="4565" spans="1:9">
      <c r="A4565" t="s">
        <v>4</v>
      </c>
      <c r="B4565" s="4" t="s">
        <v>5</v>
      </c>
      <c r="C4565" s="4" t="s">
        <v>13</v>
      </c>
    </row>
    <row r="4566" spans="1:9">
      <c r="A4566" t="n">
        <v>33746</v>
      </c>
      <c r="B4566" s="29" t="n">
        <v>64</v>
      </c>
      <c r="C4566" s="7" t="n">
        <v>3</v>
      </c>
    </row>
    <row r="4567" spans="1:9">
      <c r="A4567" t="s">
        <v>4</v>
      </c>
      <c r="B4567" s="4" t="s">
        <v>5</v>
      </c>
      <c r="C4567" s="4" t="s">
        <v>13</v>
      </c>
    </row>
    <row r="4568" spans="1:9">
      <c r="A4568" t="n">
        <v>33748</v>
      </c>
      <c r="B4568" s="14" t="n">
        <v>74</v>
      </c>
      <c r="C4568" s="7" t="n">
        <v>67</v>
      </c>
    </row>
    <row r="4569" spans="1:9">
      <c r="A4569" t="s">
        <v>4</v>
      </c>
      <c r="B4569" s="4" t="s">
        <v>5</v>
      </c>
      <c r="C4569" s="4" t="s">
        <v>13</v>
      </c>
      <c r="D4569" s="4" t="s">
        <v>13</v>
      </c>
      <c r="E4569" s="4" t="s">
        <v>10</v>
      </c>
    </row>
    <row r="4570" spans="1:9">
      <c r="A4570" t="n">
        <v>33750</v>
      </c>
      <c r="B4570" s="55" t="n">
        <v>45</v>
      </c>
      <c r="C4570" s="7" t="n">
        <v>8</v>
      </c>
      <c r="D4570" s="7" t="n">
        <v>1</v>
      </c>
      <c r="E4570" s="7" t="n">
        <v>0</v>
      </c>
    </row>
    <row r="4571" spans="1:9">
      <c r="A4571" t="s">
        <v>4</v>
      </c>
      <c r="B4571" s="4" t="s">
        <v>5</v>
      </c>
      <c r="C4571" s="4" t="s">
        <v>10</v>
      </c>
    </row>
    <row r="4572" spans="1:9">
      <c r="A4572" t="n">
        <v>33755</v>
      </c>
      <c r="B4572" s="47" t="n">
        <v>13</v>
      </c>
      <c r="C4572" s="7" t="n">
        <v>6409</v>
      </c>
    </row>
    <row r="4573" spans="1:9">
      <c r="A4573" t="s">
        <v>4</v>
      </c>
      <c r="B4573" s="4" t="s">
        <v>5</v>
      </c>
      <c r="C4573" s="4" t="s">
        <v>10</v>
      </c>
    </row>
    <row r="4574" spans="1:9">
      <c r="A4574" t="n">
        <v>33758</v>
      </c>
      <c r="B4574" s="47" t="n">
        <v>13</v>
      </c>
      <c r="C4574" s="7" t="n">
        <v>6408</v>
      </c>
    </row>
    <row r="4575" spans="1:9">
      <c r="A4575" t="s">
        <v>4</v>
      </c>
      <c r="B4575" s="4" t="s">
        <v>5</v>
      </c>
      <c r="C4575" s="4" t="s">
        <v>10</v>
      </c>
    </row>
    <row r="4576" spans="1:9">
      <c r="A4576" t="n">
        <v>33761</v>
      </c>
      <c r="B4576" s="21" t="n">
        <v>12</v>
      </c>
      <c r="C4576" s="7" t="n">
        <v>6464</v>
      </c>
    </row>
    <row r="4577" spans="1:5">
      <c r="A4577" t="s">
        <v>4</v>
      </c>
      <c r="B4577" s="4" t="s">
        <v>5</v>
      </c>
      <c r="C4577" s="4" t="s">
        <v>10</v>
      </c>
    </row>
    <row r="4578" spans="1:5">
      <c r="A4578" t="n">
        <v>33764</v>
      </c>
      <c r="B4578" s="47" t="n">
        <v>13</v>
      </c>
      <c r="C4578" s="7" t="n">
        <v>6465</v>
      </c>
    </row>
    <row r="4579" spans="1:5">
      <c r="A4579" t="s">
        <v>4</v>
      </c>
      <c r="B4579" s="4" t="s">
        <v>5</v>
      </c>
      <c r="C4579" s="4" t="s">
        <v>10</v>
      </c>
    </row>
    <row r="4580" spans="1:5">
      <c r="A4580" t="n">
        <v>33767</v>
      </c>
      <c r="B4580" s="47" t="n">
        <v>13</v>
      </c>
      <c r="C4580" s="7" t="n">
        <v>6466</v>
      </c>
    </row>
    <row r="4581" spans="1:5">
      <c r="A4581" t="s">
        <v>4</v>
      </c>
      <c r="B4581" s="4" t="s">
        <v>5</v>
      </c>
      <c r="C4581" s="4" t="s">
        <v>10</v>
      </c>
    </row>
    <row r="4582" spans="1:5">
      <c r="A4582" t="n">
        <v>33770</v>
      </c>
      <c r="B4582" s="47" t="n">
        <v>13</v>
      </c>
      <c r="C4582" s="7" t="n">
        <v>6467</v>
      </c>
    </row>
    <row r="4583" spans="1:5">
      <c r="A4583" t="s">
        <v>4</v>
      </c>
      <c r="B4583" s="4" t="s">
        <v>5</v>
      </c>
      <c r="C4583" s="4" t="s">
        <v>10</v>
      </c>
    </row>
    <row r="4584" spans="1:5">
      <c r="A4584" t="n">
        <v>33773</v>
      </c>
      <c r="B4584" s="47" t="n">
        <v>13</v>
      </c>
      <c r="C4584" s="7" t="n">
        <v>6468</v>
      </c>
    </row>
    <row r="4585" spans="1:5">
      <c r="A4585" t="s">
        <v>4</v>
      </c>
      <c r="B4585" s="4" t="s">
        <v>5</v>
      </c>
      <c r="C4585" s="4" t="s">
        <v>10</v>
      </c>
    </row>
    <row r="4586" spans="1:5">
      <c r="A4586" t="n">
        <v>33776</v>
      </c>
      <c r="B4586" s="47" t="n">
        <v>13</v>
      </c>
      <c r="C4586" s="7" t="n">
        <v>6469</v>
      </c>
    </row>
    <row r="4587" spans="1:5">
      <c r="A4587" t="s">
        <v>4</v>
      </c>
      <c r="B4587" s="4" t="s">
        <v>5</v>
      </c>
      <c r="C4587" s="4" t="s">
        <v>10</v>
      </c>
    </row>
    <row r="4588" spans="1:5">
      <c r="A4588" t="n">
        <v>33779</v>
      </c>
      <c r="B4588" s="47" t="n">
        <v>13</v>
      </c>
      <c r="C4588" s="7" t="n">
        <v>6470</v>
      </c>
    </row>
    <row r="4589" spans="1:5">
      <c r="A4589" t="s">
        <v>4</v>
      </c>
      <c r="B4589" s="4" t="s">
        <v>5</v>
      </c>
      <c r="C4589" s="4" t="s">
        <v>10</v>
      </c>
    </row>
    <row r="4590" spans="1:5">
      <c r="A4590" t="n">
        <v>33782</v>
      </c>
      <c r="B4590" s="47" t="n">
        <v>13</v>
      </c>
      <c r="C4590" s="7" t="n">
        <v>6471</v>
      </c>
    </row>
    <row r="4591" spans="1:5">
      <c r="A4591" t="s">
        <v>4</v>
      </c>
      <c r="B4591" s="4" t="s">
        <v>5</v>
      </c>
      <c r="C4591" s="4" t="s">
        <v>13</v>
      </c>
    </row>
    <row r="4592" spans="1:5">
      <c r="A4592" t="n">
        <v>33785</v>
      </c>
      <c r="B4592" s="14" t="n">
        <v>74</v>
      </c>
      <c r="C4592" s="7" t="n">
        <v>18</v>
      </c>
    </row>
    <row r="4593" spans="1:3">
      <c r="A4593" t="s">
        <v>4</v>
      </c>
      <c r="B4593" s="4" t="s">
        <v>5</v>
      </c>
      <c r="C4593" s="4" t="s">
        <v>13</v>
      </c>
    </row>
    <row r="4594" spans="1:3">
      <c r="A4594" t="n">
        <v>33787</v>
      </c>
      <c r="B4594" s="14" t="n">
        <v>74</v>
      </c>
      <c r="C4594" s="7" t="n">
        <v>45</v>
      </c>
    </row>
    <row r="4595" spans="1:3">
      <c r="A4595" t="s">
        <v>4</v>
      </c>
      <c r="B4595" s="4" t="s">
        <v>5</v>
      </c>
      <c r="C4595" s="4" t="s">
        <v>10</v>
      </c>
    </row>
    <row r="4596" spans="1:3">
      <c r="A4596" t="n">
        <v>33789</v>
      </c>
      <c r="B4596" s="25" t="n">
        <v>16</v>
      </c>
      <c r="C4596" s="7" t="n">
        <v>0</v>
      </c>
    </row>
    <row r="4597" spans="1:3">
      <c r="A4597" t="s">
        <v>4</v>
      </c>
      <c r="B4597" s="4" t="s">
        <v>5</v>
      </c>
      <c r="C4597" s="4" t="s">
        <v>13</v>
      </c>
      <c r="D4597" s="4" t="s">
        <v>13</v>
      </c>
      <c r="E4597" s="4" t="s">
        <v>13</v>
      </c>
      <c r="F4597" s="4" t="s">
        <v>13</v>
      </c>
    </row>
    <row r="4598" spans="1:3">
      <c r="A4598" t="n">
        <v>33792</v>
      </c>
      <c r="B4598" s="38" t="n">
        <v>14</v>
      </c>
      <c r="C4598" s="7" t="n">
        <v>0</v>
      </c>
      <c r="D4598" s="7" t="n">
        <v>8</v>
      </c>
      <c r="E4598" s="7" t="n">
        <v>0</v>
      </c>
      <c r="F4598" s="7" t="n">
        <v>0</v>
      </c>
    </row>
    <row r="4599" spans="1:3">
      <c r="A4599" t="s">
        <v>4</v>
      </c>
      <c r="B4599" s="4" t="s">
        <v>5</v>
      </c>
      <c r="C4599" s="4" t="s">
        <v>13</v>
      </c>
      <c r="D4599" s="4" t="s">
        <v>6</v>
      </c>
    </row>
    <row r="4600" spans="1:3">
      <c r="A4600" t="n">
        <v>33797</v>
      </c>
      <c r="B4600" s="8" t="n">
        <v>2</v>
      </c>
      <c r="C4600" s="7" t="n">
        <v>11</v>
      </c>
      <c r="D4600" s="7" t="s">
        <v>42</v>
      </c>
    </row>
    <row r="4601" spans="1:3">
      <c r="A4601" t="s">
        <v>4</v>
      </c>
      <c r="B4601" s="4" t="s">
        <v>5</v>
      </c>
      <c r="C4601" s="4" t="s">
        <v>10</v>
      </c>
    </row>
    <row r="4602" spans="1:3">
      <c r="A4602" t="n">
        <v>33811</v>
      </c>
      <c r="B4602" s="25" t="n">
        <v>16</v>
      </c>
      <c r="C4602" s="7" t="n">
        <v>0</v>
      </c>
    </row>
    <row r="4603" spans="1:3">
      <c r="A4603" t="s">
        <v>4</v>
      </c>
      <c r="B4603" s="4" t="s">
        <v>5</v>
      </c>
      <c r="C4603" s="4" t="s">
        <v>13</v>
      </c>
      <c r="D4603" s="4" t="s">
        <v>6</v>
      </c>
    </row>
    <row r="4604" spans="1:3">
      <c r="A4604" t="n">
        <v>33814</v>
      </c>
      <c r="B4604" s="8" t="n">
        <v>2</v>
      </c>
      <c r="C4604" s="7" t="n">
        <v>11</v>
      </c>
      <c r="D4604" s="7" t="s">
        <v>348</v>
      </c>
    </row>
    <row r="4605" spans="1:3">
      <c r="A4605" t="s">
        <v>4</v>
      </c>
      <c r="B4605" s="4" t="s">
        <v>5</v>
      </c>
      <c r="C4605" s="4" t="s">
        <v>10</v>
      </c>
    </row>
    <row r="4606" spans="1:3">
      <c r="A4606" t="n">
        <v>33823</v>
      </c>
      <c r="B4606" s="25" t="n">
        <v>16</v>
      </c>
      <c r="C4606" s="7" t="n">
        <v>0</v>
      </c>
    </row>
    <row r="4607" spans="1:3">
      <c r="A4607" t="s">
        <v>4</v>
      </c>
      <c r="B4607" s="4" t="s">
        <v>5</v>
      </c>
      <c r="C4607" s="4" t="s">
        <v>9</v>
      </c>
    </row>
    <row r="4608" spans="1:3">
      <c r="A4608" t="n">
        <v>33826</v>
      </c>
      <c r="B4608" s="42" t="n">
        <v>15</v>
      </c>
      <c r="C4608" s="7" t="n">
        <v>2048</v>
      </c>
    </row>
    <row r="4609" spans="1:6">
      <c r="A4609" t="s">
        <v>4</v>
      </c>
      <c r="B4609" s="4" t="s">
        <v>5</v>
      </c>
      <c r="C4609" s="4" t="s">
        <v>13</v>
      </c>
      <c r="D4609" s="4" t="s">
        <v>6</v>
      </c>
    </row>
    <row r="4610" spans="1:6">
      <c r="A4610" t="n">
        <v>33831</v>
      </c>
      <c r="B4610" s="8" t="n">
        <v>2</v>
      </c>
      <c r="C4610" s="7" t="n">
        <v>10</v>
      </c>
      <c r="D4610" s="7" t="s">
        <v>58</v>
      </c>
    </row>
    <row r="4611" spans="1:6">
      <c r="A4611" t="s">
        <v>4</v>
      </c>
      <c r="B4611" s="4" t="s">
        <v>5</v>
      </c>
      <c r="C4611" s="4" t="s">
        <v>10</v>
      </c>
    </row>
    <row r="4612" spans="1:6">
      <c r="A4612" t="n">
        <v>33849</v>
      </c>
      <c r="B4612" s="25" t="n">
        <v>16</v>
      </c>
      <c r="C4612" s="7" t="n">
        <v>0</v>
      </c>
    </row>
    <row r="4613" spans="1:6">
      <c r="A4613" t="s">
        <v>4</v>
      </c>
      <c r="B4613" s="4" t="s">
        <v>5</v>
      </c>
      <c r="C4613" s="4" t="s">
        <v>13</v>
      </c>
      <c r="D4613" s="4" t="s">
        <v>6</v>
      </c>
    </row>
    <row r="4614" spans="1:6">
      <c r="A4614" t="n">
        <v>33852</v>
      </c>
      <c r="B4614" s="8" t="n">
        <v>2</v>
      </c>
      <c r="C4614" s="7" t="n">
        <v>10</v>
      </c>
      <c r="D4614" s="7" t="s">
        <v>59</v>
      </c>
    </row>
    <row r="4615" spans="1:6">
      <c r="A4615" t="s">
        <v>4</v>
      </c>
      <c r="B4615" s="4" t="s">
        <v>5</v>
      </c>
      <c r="C4615" s="4" t="s">
        <v>10</v>
      </c>
    </row>
    <row r="4616" spans="1:6">
      <c r="A4616" t="n">
        <v>33871</v>
      </c>
      <c r="B4616" s="25" t="n">
        <v>16</v>
      </c>
      <c r="C4616" s="7" t="n">
        <v>0</v>
      </c>
    </row>
    <row r="4617" spans="1:6">
      <c r="A4617" t="s">
        <v>4</v>
      </c>
      <c r="B4617" s="4" t="s">
        <v>5</v>
      </c>
      <c r="C4617" s="4" t="s">
        <v>13</v>
      </c>
      <c r="D4617" s="4" t="s">
        <v>10</v>
      </c>
      <c r="E4617" s="4" t="s">
        <v>23</v>
      </c>
    </row>
    <row r="4618" spans="1:6">
      <c r="A4618" t="n">
        <v>33874</v>
      </c>
      <c r="B4618" s="28" t="n">
        <v>58</v>
      </c>
      <c r="C4618" s="7" t="n">
        <v>100</v>
      </c>
      <c r="D4618" s="7" t="n">
        <v>300</v>
      </c>
      <c r="E4618" s="7" t="n">
        <v>1</v>
      </c>
    </row>
    <row r="4619" spans="1:6">
      <c r="A4619" t="s">
        <v>4</v>
      </c>
      <c r="B4619" s="4" t="s">
        <v>5</v>
      </c>
      <c r="C4619" s="4" t="s">
        <v>13</v>
      </c>
      <c r="D4619" s="4" t="s">
        <v>10</v>
      </c>
    </row>
    <row r="4620" spans="1:6">
      <c r="A4620" t="n">
        <v>33882</v>
      </c>
      <c r="B4620" s="28" t="n">
        <v>58</v>
      </c>
      <c r="C4620" s="7" t="n">
        <v>255</v>
      </c>
      <c r="D4620" s="7" t="n">
        <v>0</v>
      </c>
    </row>
    <row r="4621" spans="1:6">
      <c r="A4621" t="s">
        <v>4</v>
      </c>
      <c r="B4621" s="4" t="s">
        <v>5</v>
      </c>
      <c r="C4621" s="4" t="s">
        <v>13</v>
      </c>
    </row>
    <row r="4622" spans="1:6">
      <c r="A4622" t="n">
        <v>33886</v>
      </c>
      <c r="B4622" s="35" t="n">
        <v>23</v>
      </c>
      <c r="C4622" s="7" t="n">
        <v>0</v>
      </c>
    </row>
    <row r="4623" spans="1:6">
      <c r="A4623" t="s">
        <v>4</v>
      </c>
      <c r="B4623" s="4" t="s">
        <v>5</v>
      </c>
    </row>
    <row r="4624" spans="1:6">
      <c r="A4624" t="n">
        <v>33888</v>
      </c>
      <c r="B4624" s="5" t="n">
        <v>1</v>
      </c>
    </row>
    <row r="4625" spans="1:5" s="3" customFormat="1" customHeight="0">
      <c r="A4625" s="3" t="s">
        <v>2</v>
      </c>
      <c r="B4625" s="3" t="s">
        <v>349</v>
      </c>
    </row>
    <row r="4626" spans="1:5">
      <c r="A4626" t="s">
        <v>4</v>
      </c>
      <c r="B4626" s="4" t="s">
        <v>5</v>
      </c>
      <c r="C4626" s="4" t="s">
        <v>10</v>
      </c>
      <c r="D4626" s="4" t="s">
        <v>10</v>
      </c>
      <c r="E4626" s="4" t="s">
        <v>9</v>
      </c>
      <c r="F4626" s="4" t="s">
        <v>6</v>
      </c>
      <c r="G4626" s="4" t="s">
        <v>8</v>
      </c>
      <c r="H4626" s="4" t="s">
        <v>10</v>
      </c>
      <c r="I4626" s="4" t="s">
        <v>10</v>
      </c>
      <c r="J4626" s="4" t="s">
        <v>9</v>
      </c>
      <c r="K4626" s="4" t="s">
        <v>6</v>
      </c>
      <c r="L4626" s="4" t="s">
        <v>8</v>
      </c>
    </row>
    <row r="4627" spans="1:5">
      <c r="A4627" t="n">
        <v>33904</v>
      </c>
      <c r="B4627" s="81" t="n">
        <v>257</v>
      </c>
      <c r="C4627" s="7" t="n">
        <v>4</v>
      </c>
      <c r="D4627" s="7" t="n">
        <v>65533</v>
      </c>
      <c r="E4627" s="7" t="n">
        <v>12010</v>
      </c>
      <c r="F4627" s="7" t="s">
        <v>19</v>
      </c>
      <c r="G4627" s="7" t="n">
        <f t="normal" ca="1">32-LENB(INDIRECT(ADDRESS(4627,6)))</f>
        <v>0</v>
      </c>
      <c r="H4627" s="7" t="n">
        <v>0</v>
      </c>
      <c r="I4627" s="7" t="n">
        <v>65533</v>
      </c>
      <c r="J4627" s="7" t="n">
        <v>0</v>
      </c>
      <c r="K4627" s="7" t="s">
        <v>19</v>
      </c>
      <c r="L4627" s="7" t="n">
        <f t="normal" ca="1">32-LENB(INDIRECT(ADDRESS(4627,11)))</f>
        <v>0</v>
      </c>
    </row>
    <row r="4628" spans="1:5">
      <c r="A4628" t="s">
        <v>4</v>
      </c>
      <c r="B4628" s="4" t="s">
        <v>5</v>
      </c>
    </row>
    <row r="4629" spans="1:5">
      <c r="A4629" t="n">
        <v>33984</v>
      </c>
      <c r="B4629" s="5" t="n">
        <v>1</v>
      </c>
    </row>
    <row r="4630" spans="1:5" s="3" customFormat="1" customHeight="0">
      <c r="A4630" s="3" t="s">
        <v>2</v>
      </c>
      <c r="B4630" s="3" t="s">
        <v>350</v>
      </c>
    </row>
    <row r="4631" spans="1:5">
      <c r="A4631" t="s">
        <v>4</v>
      </c>
      <c r="B4631" s="4" t="s">
        <v>5</v>
      </c>
      <c r="C4631" s="4" t="s">
        <v>10</v>
      </c>
      <c r="D4631" s="4" t="s">
        <v>10</v>
      </c>
      <c r="E4631" s="4" t="s">
        <v>9</v>
      </c>
      <c r="F4631" s="4" t="s">
        <v>6</v>
      </c>
      <c r="G4631" s="4" t="s">
        <v>8</v>
      </c>
      <c r="H4631" s="4" t="s">
        <v>10</v>
      </c>
      <c r="I4631" s="4" t="s">
        <v>10</v>
      </c>
      <c r="J4631" s="4" t="s">
        <v>9</v>
      </c>
      <c r="K4631" s="4" t="s">
        <v>6</v>
      </c>
      <c r="L4631" s="4" t="s">
        <v>8</v>
      </c>
    </row>
    <row r="4632" spans="1:5">
      <c r="A4632" t="n">
        <v>34000</v>
      </c>
      <c r="B4632" s="81" t="n">
        <v>257</v>
      </c>
      <c r="C4632" s="7" t="n">
        <v>4</v>
      </c>
      <c r="D4632" s="7" t="n">
        <v>65533</v>
      </c>
      <c r="E4632" s="7" t="n">
        <v>2006</v>
      </c>
      <c r="F4632" s="7" t="s">
        <v>19</v>
      </c>
      <c r="G4632" s="7" t="n">
        <f t="normal" ca="1">32-LENB(INDIRECT(ADDRESS(4632,6)))</f>
        <v>0</v>
      </c>
      <c r="H4632" s="7" t="n">
        <v>0</v>
      </c>
      <c r="I4632" s="7" t="n">
        <v>65533</v>
      </c>
      <c r="J4632" s="7" t="n">
        <v>0</v>
      </c>
      <c r="K4632" s="7" t="s">
        <v>19</v>
      </c>
      <c r="L4632" s="7" t="n">
        <f t="normal" ca="1">32-LENB(INDIRECT(ADDRESS(4632,11)))</f>
        <v>0</v>
      </c>
    </row>
    <row r="4633" spans="1:5">
      <c r="A4633" t="s">
        <v>4</v>
      </c>
      <c r="B4633" s="4" t="s">
        <v>5</v>
      </c>
    </row>
    <row r="4634" spans="1:5">
      <c r="A4634" t="n">
        <v>34080</v>
      </c>
      <c r="B4634" s="5" t="n">
        <v>1</v>
      </c>
    </row>
    <row r="4635" spans="1:5" s="3" customFormat="1" customHeight="0">
      <c r="A4635" s="3" t="s">
        <v>2</v>
      </c>
      <c r="B4635" s="3" t="s">
        <v>351</v>
      </c>
    </row>
    <row r="4636" spans="1:5">
      <c r="A4636" t="s">
        <v>4</v>
      </c>
      <c r="B4636" s="4" t="s">
        <v>5</v>
      </c>
      <c r="C4636" s="4" t="s">
        <v>10</v>
      </c>
      <c r="D4636" s="4" t="s">
        <v>10</v>
      </c>
      <c r="E4636" s="4" t="s">
        <v>9</v>
      </c>
      <c r="F4636" s="4" t="s">
        <v>6</v>
      </c>
      <c r="G4636" s="4" t="s">
        <v>8</v>
      </c>
      <c r="H4636" s="4" t="s">
        <v>10</v>
      </c>
      <c r="I4636" s="4" t="s">
        <v>10</v>
      </c>
      <c r="J4636" s="4" t="s">
        <v>9</v>
      </c>
      <c r="K4636" s="4" t="s">
        <v>6</v>
      </c>
      <c r="L4636" s="4" t="s">
        <v>8</v>
      </c>
      <c r="M4636" s="4" t="s">
        <v>10</v>
      </c>
      <c r="N4636" s="4" t="s">
        <v>10</v>
      </c>
      <c r="O4636" s="4" t="s">
        <v>9</v>
      </c>
      <c r="P4636" s="4" t="s">
        <v>6</v>
      </c>
      <c r="Q4636" s="4" t="s">
        <v>8</v>
      </c>
      <c r="R4636" s="4" t="s">
        <v>10</v>
      </c>
      <c r="S4636" s="4" t="s">
        <v>10</v>
      </c>
      <c r="T4636" s="4" t="s">
        <v>9</v>
      </c>
      <c r="U4636" s="4" t="s">
        <v>6</v>
      </c>
      <c r="V4636" s="4" t="s">
        <v>8</v>
      </c>
      <c r="W4636" s="4" t="s">
        <v>10</v>
      </c>
      <c r="X4636" s="4" t="s">
        <v>10</v>
      </c>
      <c r="Y4636" s="4" t="s">
        <v>9</v>
      </c>
      <c r="Z4636" s="4" t="s">
        <v>6</v>
      </c>
      <c r="AA4636" s="4" t="s">
        <v>8</v>
      </c>
      <c r="AB4636" s="4" t="s">
        <v>10</v>
      </c>
      <c r="AC4636" s="4" t="s">
        <v>10</v>
      </c>
      <c r="AD4636" s="4" t="s">
        <v>9</v>
      </c>
      <c r="AE4636" s="4" t="s">
        <v>6</v>
      </c>
      <c r="AF4636" s="4" t="s">
        <v>8</v>
      </c>
      <c r="AG4636" s="4" t="s">
        <v>10</v>
      </c>
      <c r="AH4636" s="4" t="s">
        <v>10</v>
      </c>
      <c r="AI4636" s="4" t="s">
        <v>9</v>
      </c>
      <c r="AJ4636" s="4" t="s">
        <v>6</v>
      </c>
      <c r="AK4636" s="4" t="s">
        <v>8</v>
      </c>
      <c r="AL4636" s="4" t="s">
        <v>10</v>
      </c>
      <c r="AM4636" s="4" t="s">
        <v>10</v>
      </c>
      <c r="AN4636" s="4" t="s">
        <v>9</v>
      </c>
      <c r="AO4636" s="4" t="s">
        <v>6</v>
      </c>
      <c r="AP4636" s="4" t="s">
        <v>8</v>
      </c>
      <c r="AQ4636" s="4" t="s">
        <v>10</v>
      </c>
      <c r="AR4636" s="4" t="s">
        <v>10</v>
      </c>
      <c r="AS4636" s="4" t="s">
        <v>9</v>
      </c>
      <c r="AT4636" s="4" t="s">
        <v>6</v>
      </c>
      <c r="AU4636" s="4" t="s">
        <v>8</v>
      </c>
      <c r="AV4636" s="4" t="s">
        <v>10</v>
      </c>
      <c r="AW4636" s="4" t="s">
        <v>10</v>
      </c>
      <c r="AX4636" s="4" t="s">
        <v>9</v>
      </c>
      <c r="AY4636" s="4" t="s">
        <v>6</v>
      </c>
      <c r="AZ4636" s="4" t="s">
        <v>8</v>
      </c>
      <c r="BA4636" s="4" t="s">
        <v>10</v>
      </c>
      <c r="BB4636" s="4" t="s">
        <v>10</v>
      </c>
      <c r="BC4636" s="4" t="s">
        <v>9</v>
      </c>
      <c r="BD4636" s="4" t="s">
        <v>6</v>
      </c>
      <c r="BE4636" s="4" t="s">
        <v>8</v>
      </c>
      <c r="BF4636" s="4" t="s">
        <v>10</v>
      </c>
      <c r="BG4636" s="4" t="s">
        <v>10</v>
      </c>
      <c r="BH4636" s="4" t="s">
        <v>9</v>
      </c>
      <c r="BI4636" s="4" t="s">
        <v>6</v>
      </c>
      <c r="BJ4636" s="4" t="s">
        <v>8</v>
      </c>
      <c r="BK4636" s="4" t="s">
        <v>10</v>
      </c>
      <c r="BL4636" s="4" t="s">
        <v>10</v>
      </c>
      <c r="BM4636" s="4" t="s">
        <v>9</v>
      </c>
      <c r="BN4636" s="4" t="s">
        <v>6</v>
      </c>
      <c r="BO4636" s="4" t="s">
        <v>8</v>
      </c>
      <c r="BP4636" s="4" t="s">
        <v>10</v>
      </c>
      <c r="BQ4636" s="4" t="s">
        <v>10</v>
      </c>
      <c r="BR4636" s="4" t="s">
        <v>9</v>
      </c>
      <c r="BS4636" s="4" t="s">
        <v>6</v>
      </c>
      <c r="BT4636" s="4" t="s">
        <v>8</v>
      </c>
      <c r="BU4636" s="4" t="s">
        <v>10</v>
      </c>
      <c r="BV4636" s="4" t="s">
        <v>10</v>
      </c>
      <c r="BW4636" s="4" t="s">
        <v>9</v>
      </c>
      <c r="BX4636" s="4" t="s">
        <v>6</v>
      </c>
      <c r="BY4636" s="4" t="s">
        <v>8</v>
      </c>
      <c r="BZ4636" s="4" t="s">
        <v>10</v>
      </c>
      <c r="CA4636" s="4" t="s">
        <v>10</v>
      </c>
      <c r="CB4636" s="4" t="s">
        <v>9</v>
      </c>
      <c r="CC4636" s="4" t="s">
        <v>6</v>
      </c>
      <c r="CD4636" s="4" t="s">
        <v>8</v>
      </c>
      <c r="CE4636" s="4" t="s">
        <v>10</v>
      </c>
      <c r="CF4636" s="4" t="s">
        <v>10</v>
      </c>
      <c r="CG4636" s="4" t="s">
        <v>9</v>
      </c>
      <c r="CH4636" s="4" t="s">
        <v>6</v>
      </c>
      <c r="CI4636" s="4" t="s">
        <v>8</v>
      </c>
      <c r="CJ4636" s="4" t="s">
        <v>10</v>
      </c>
      <c r="CK4636" s="4" t="s">
        <v>10</v>
      </c>
      <c r="CL4636" s="4" t="s">
        <v>9</v>
      </c>
      <c r="CM4636" s="4" t="s">
        <v>6</v>
      </c>
      <c r="CN4636" s="4" t="s">
        <v>8</v>
      </c>
      <c r="CO4636" s="4" t="s">
        <v>10</v>
      </c>
      <c r="CP4636" s="4" t="s">
        <v>10</v>
      </c>
      <c r="CQ4636" s="4" t="s">
        <v>9</v>
      </c>
      <c r="CR4636" s="4" t="s">
        <v>6</v>
      </c>
      <c r="CS4636" s="4" t="s">
        <v>8</v>
      </c>
      <c r="CT4636" s="4" t="s">
        <v>10</v>
      </c>
      <c r="CU4636" s="4" t="s">
        <v>10</v>
      </c>
      <c r="CV4636" s="4" t="s">
        <v>9</v>
      </c>
      <c r="CW4636" s="4" t="s">
        <v>6</v>
      </c>
      <c r="CX4636" s="4" t="s">
        <v>8</v>
      </c>
      <c r="CY4636" s="4" t="s">
        <v>10</v>
      </c>
      <c r="CZ4636" s="4" t="s">
        <v>10</v>
      </c>
      <c r="DA4636" s="4" t="s">
        <v>9</v>
      </c>
      <c r="DB4636" s="4" t="s">
        <v>6</v>
      </c>
      <c r="DC4636" s="4" t="s">
        <v>8</v>
      </c>
      <c r="DD4636" s="4" t="s">
        <v>10</v>
      </c>
      <c r="DE4636" s="4" t="s">
        <v>10</v>
      </c>
      <c r="DF4636" s="4" t="s">
        <v>9</v>
      </c>
      <c r="DG4636" s="4" t="s">
        <v>6</v>
      </c>
      <c r="DH4636" s="4" t="s">
        <v>8</v>
      </c>
      <c r="DI4636" s="4" t="s">
        <v>10</v>
      </c>
      <c r="DJ4636" s="4" t="s">
        <v>10</v>
      </c>
      <c r="DK4636" s="4" t="s">
        <v>9</v>
      </c>
      <c r="DL4636" s="4" t="s">
        <v>6</v>
      </c>
      <c r="DM4636" s="4" t="s">
        <v>8</v>
      </c>
      <c r="DN4636" s="4" t="s">
        <v>10</v>
      </c>
      <c r="DO4636" s="4" t="s">
        <v>10</v>
      </c>
      <c r="DP4636" s="4" t="s">
        <v>9</v>
      </c>
      <c r="DQ4636" s="4" t="s">
        <v>6</v>
      </c>
      <c r="DR4636" s="4" t="s">
        <v>8</v>
      </c>
      <c r="DS4636" s="4" t="s">
        <v>10</v>
      </c>
      <c r="DT4636" s="4" t="s">
        <v>10</v>
      </c>
      <c r="DU4636" s="4" t="s">
        <v>9</v>
      </c>
      <c r="DV4636" s="4" t="s">
        <v>6</v>
      </c>
      <c r="DW4636" s="4" t="s">
        <v>8</v>
      </c>
      <c r="DX4636" s="4" t="s">
        <v>10</v>
      </c>
      <c r="DY4636" s="4" t="s">
        <v>10</v>
      </c>
      <c r="DZ4636" s="4" t="s">
        <v>9</v>
      </c>
      <c r="EA4636" s="4" t="s">
        <v>6</v>
      </c>
      <c r="EB4636" s="4" t="s">
        <v>8</v>
      </c>
      <c r="EC4636" s="4" t="s">
        <v>10</v>
      </c>
      <c r="ED4636" s="4" t="s">
        <v>10</v>
      </c>
      <c r="EE4636" s="4" t="s">
        <v>9</v>
      </c>
      <c r="EF4636" s="4" t="s">
        <v>6</v>
      </c>
      <c r="EG4636" s="4" t="s">
        <v>8</v>
      </c>
      <c r="EH4636" s="4" t="s">
        <v>10</v>
      </c>
      <c r="EI4636" s="4" t="s">
        <v>10</v>
      </c>
      <c r="EJ4636" s="4" t="s">
        <v>9</v>
      </c>
      <c r="EK4636" s="4" t="s">
        <v>6</v>
      </c>
      <c r="EL4636" s="4" t="s">
        <v>8</v>
      </c>
      <c r="EM4636" s="4" t="s">
        <v>10</v>
      </c>
      <c r="EN4636" s="4" t="s">
        <v>10</v>
      </c>
      <c r="EO4636" s="4" t="s">
        <v>9</v>
      </c>
      <c r="EP4636" s="4" t="s">
        <v>6</v>
      </c>
      <c r="EQ4636" s="4" t="s">
        <v>8</v>
      </c>
      <c r="ER4636" s="4" t="s">
        <v>10</v>
      </c>
      <c r="ES4636" s="4" t="s">
        <v>10</v>
      </c>
      <c r="ET4636" s="4" t="s">
        <v>9</v>
      </c>
      <c r="EU4636" s="4" t="s">
        <v>6</v>
      </c>
      <c r="EV4636" s="4" t="s">
        <v>8</v>
      </c>
      <c r="EW4636" s="4" t="s">
        <v>10</v>
      </c>
      <c r="EX4636" s="4" t="s">
        <v>10</v>
      </c>
      <c r="EY4636" s="4" t="s">
        <v>9</v>
      </c>
      <c r="EZ4636" s="4" t="s">
        <v>6</v>
      </c>
      <c r="FA4636" s="4" t="s">
        <v>8</v>
      </c>
      <c r="FB4636" s="4" t="s">
        <v>10</v>
      </c>
      <c r="FC4636" s="4" t="s">
        <v>10</v>
      </c>
      <c r="FD4636" s="4" t="s">
        <v>9</v>
      </c>
      <c r="FE4636" s="4" t="s">
        <v>6</v>
      </c>
      <c r="FF4636" s="4" t="s">
        <v>8</v>
      </c>
      <c r="FG4636" s="4" t="s">
        <v>10</v>
      </c>
      <c r="FH4636" s="4" t="s">
        <v>10</v>
      </c>
      <c r="FI4636" s="4" t="s">
        <v>9</v>
      </c>
      <c r="FJ4636" s="4" t="s">
        <v>6</v>
      </c>
      <c r="FK4636" s="4" t="s">
        <v>8</v>
      </c>
      <c r="FL4636" s="4" t="s">
        <v>10</v>
      </c>
      <c r="FM4636" s="4" t="s">
        <v>10</v>
      </c>
      <c r="FN4636" s="4" t="s">
        <v>9</v>
      </c>
      <c r="FO4636" s="4" t="s">
        <v>6</v>
      </c>
      <c r="FP4636" s="4" t="s">
        <v>8</v>
      </c>
      <c r="FQ4636" s="4" t="s">
        <v>10</v>
      </c>
      <c r="FR4636" s="4" t="s">
        <v>10</v>
      </c>
      <c r="FS4636" s="4" t="s">
        <v>9</v>
      </c>
      <c r="FT4636" s="4" t="s">
        <v>6</v>
      </c>
      <c r="FU4636" s="4" t="s">
        <v>8</v>
      </c>
      <c r="FV4636" s="4" t="s">
        <v>10</v>
      </c>
      <c r="FW4636" s="4" t="s">
        <v>10</v>
      </c>
      <c r="FX4636" s="4" t="s">
        <v>9</v>
      </c>
      <c r="FY4636" s="4" t="s">
        <v>6</v>
      </c>
      <c r="FZ4636" s="4" t="s">
        <v>8</v>
      </c>
      <c r="GA4636" s="4" t="s">
        <v>10</v>
      </c>
      <c r="GB4636" s="4" t="s">
        <v>10</v>
      </c>
      <c r="GC4636" s="4" t="s">
        <v>9</v>
      </c>
      <c r="GD4636" s="4" t="s">
        <v>6</v>
      </c>
      <c r="GE4636" s="4" t="s">
        <v>8</v>
      </c>
      <c r="GF4636" s="4" t="s">
        <v>10</v>
      </c>
      <c r="GG4636" s="4" t="s">
        <v>10</v>
      </c>
      <c r="GH4636" s="4" t="s">
        <v>9</v>
      </c>
      <c r="GI4636" s="4" t="s">
        <v>6</v>
      </c>
      <c r="GJ4636" s="4" t="s">
        <v>8</v>
      </c>
      <c r="GK4636" s="4" t="s">
        <v>10</v>
      </c>
      <c r="GL4636" s="4" t="s">
        <v>10</v>
      </c>
      <c r="GM4636" s="4" t="s">
        <v>9</v>
      </c>
      <c r="GN4636" s="4" t="s">
        <v>6</v>
      </c>
      <c r="GO4636" s="4" t="s">
        <v>8</v>
      </c>
      <c r="GP4636" s="4" t="s">
        <v>10</v>
      </c>
      <c r="GQ4636" s="4" t="s">
        <v>10</v>
      </c>
      <c r="GR4636" s="4" t="s">
        <v>9</v>
      </c>
      <c r="GS4636" s="4" t="s">
        <v>6</v>
      </c>
      <c r="GT4636" s="4" t="s">
        <v>8</v>
      </c>
      <c r="GU4636" s="4" t="s">
        <v>10</v>
      </c>
      <c r="GV4636" s="4" t="s">
        <v>10</v>
      </c>
      <c r="GW4636" s="4" t="s">
        <v>9</v>
      </c>
      <c r="GX4636" s="4" t="s">
        <v>6</v>
      </c>
      <c r="GY4636" s="4" t="s">
        <v>8</v>
      </c>
      <c r="GZ4636" s="4" t="s">
        <v>10</v>
      </c>
      <c r="HA4636" s="4" t="s">
        <v>10</v>
      </c>
      <c r="HB4636" s="4" t="s">
        <v>9</v>
      </c>
      <c r="HC4636" s="4" t="s">
        <v>6</v>
      </c>
      <c r="HD4636" s="4" t="s">
        <v>8</v>
      </c>
      <c r="HE4636" s="4" t="s">
        <v>10</v>
      </c>
      <c r="HF4636" s="4" t="s">
        <v>10</v>
      </c>
      <c r="HG4636" s="4" t="s">
        <v>9</v>
      </c>
      <c r="HH4636" s="4" t="s">
        <v>6</v>
      </c>
      <c r="HI4636" s="4" t="s">
        <v>8</v>
      </c>
      <c r="HJ4636" s="4" t="s">
        <v>10</v>
      </c>
      <c r="HK4636" s="4" t="s">
        <v>10</v>
      </c>
      <c r="HL4636" s="4" t="s">
        <v>9</v>
      </c>
      <c r="HM4636" s="4" t="s">
        <v>6</v>
      </c>
      <c r="HN4636" s="4" t="s">
        <v>8</v>
      </c>
      <c r="HO4636" s="4" t="s">
        <v>10</v>
      </c>
      <c r="HP4636" s="4" t="s">
        <v>10</v>
      </c>
      <c r="HQ4636" s="4" t="s">
        <v>9</v>
      </c>
      <c r="HR4636" s="4" t="s">
        <v>6</v>
      </c>
      <c r="HS4636" s="4" t="s">
        <v>8</v>
      </c>
      <c r="HT4636" s="4" t="s">
        <v>10</v>
      </c>
      <c r="HU4636" s="4" t="s">
        <v>10</v>
      </c>
      <c r="HV4636" s="4" t="s">
        <v>9</v>
      </c>
      <c r="HW4636" s="4" t="s">
        <v>6</v>
      </c>
      <c r="HX4636" s="4" t="s">
        <v>8</v>
      </c>
      <c r="HY4636" s="4" t="s">
        <v>10</v>
      </c>
      <c r="HZ4636" s="4" t="s">
        <v>10</v>
      </c>
      <c r="IA4636" s="4" t="s">
        <v>9</v>
      </c>
      <c r="IB4636" s="4" t="s">
        <v>6</v>
      </c>
      <c r="IC4636" s="4" t="s">
        <v>8</v>
      </c>
      <c r="ID4636" s="4" t="s">
        <v>10</v>
      </c>
      <c r="IE4636" s="4" t="s">
        <v>10</v>
      </c>
      <c r="IF4636" s="4" t="s">
        <v>9</v>
      </c>
      <c r="IG4636" s="4" t="s">
        <v>6</v>
      </c>
      <c r="IH4636" s="4" t="s">
        <v>8</v>
      </c>
      <c r="II4636" s="4" t="s">
        <v>10</v>
      </c>
      <c r="IJ4636" s="4" t="s">
        <v>10</v>
      </c>
      <c r="IK4636" s="4" t="s">
        <v>9</v>
      </c>
      <c r="IL4636" s="4" t="s">
        <v>6</v>
      </c>
      <c r="IM4636" s="4" t="s">
        <v>8</v>
      </c>
      <c r="IN4636" s="4" t="s">
        <v>10</v>
      </c>
      <c r="IO4636" s="4" t="s">
        <v>10</v>
      </c>
      <c r="IP4636" s="4" t="s">
        <v>9</v>
      </c>
      <c r="IQ4636" s="4" t="s">
        <v>6</v>
      </c>
      <c r="IR4636" s="4" t="s">
        <v>8</v>
      </c>
      <c r="IS4636" s="4" t="s">
        <v>10</v>
      </c>
      <c r="IT4636" s="4" t="s">
        <v>10</v>
      </c>
      <c r="IU4636" s="4" t="s">
        <v>9</v>
      </c>
      <c r="IV4636" s="4" t="s">
        <v>6</v>
      </c>
      <c r="IW4636" s="4" t="s">
        <v>8</v>
      </c>
      <c r="IX4636" s="4" t="s">
        <v>10</v>
      </c>
      <c r="IY4636" s="4" t="s">
        <v>10</v>
      </c>
      <c r="IZ4636" s="4" t="s">
        <v>9</v>
      </c>
      <c r="JA4636" s="4" t="s">
        <v>6</v>
      </c>
      <c r="JB4636" s="4" t="s">
        <v>8</v>
      </c>
      <c r="JC4636" s="4" t="s">
        <v>10</v>
      </c>
      <c r="JD4636" s="4" t="s">
        <v>10</v>
      </c>
      <c r="JE4636" s="4" t="s">
        <v>9</v>
      </c>
      <c r="JF4636" s="4" t="s">
        <v>6</v>
      </c>
      <c r="JG4636" s="4" t="s">
        <v>8</v>
      </c>
      <c r="JH4636" s="4" t="s">
        <v>10</v>
      </c>
      <c r="JI4636" s="4" t="s">
        <v>10</v>
      </c>
      <c r="JJ4636" s="4" t="s">
        <v>9</v>
      </c>
      <c r="JK4636" s="4" t="s">
        <v>6</v>
      </c>
      <c r="JL4636" s="4" t="s">
        <v>8</v>
      </c>
      <c r="JM4636" s="4" t="s">
        <v>10</v>
      </c>
      <c r="JN4636" s="4" t="s">
        <v>10</v>
      </c>
      <c r="JO4636" s="4" t="s">
        <v>9</v>
      </c>
      <c r="JP4636" s="4" t="s">
        <v>6</v>
      </c>
      <c r="JQ4636" s="4" t="s">
        <v>8</v>
      </c>
      <c r="JR4636" s="4" t="s">
        <v>10</v>
      </c>
      <c r="JS4636" s="4" t="s">
        <v>10</v>
      </c>
      <c r="JT4636" s="4" t="s">
        <v>9</v>
      </c>
      <c r="JU4636" s="4" t="s">
        <v>6</v>
      </c>
      <c r="JV4636" s="4" t="s">
        <v>8</v>
      </c>
      <c r="JW4636" s="4" t="s">
        <v>10</v>
      </c>
      <c r="JX4636" s="4" t="s">
        <v>10</v>
      </c>
      <c r="JY4636" s="4" t="s">
        <v>9</v>
      </c>
      <c r="JZ4636" s="4" t="s">
        <v>6</v>
      </c>
      <c r="KA4636" s="4" t="s">
        <v>8</v>
      </c>
      <c r="KB4636" s="4" t="s">
        <v>10</v>
      </c>
      <c r="KC4636" s="4" t="s">
        <v>10</v>
      </c>
      <c r="KD4636" s="4" t="s">
        <v>9</v>
      </c>
      <c r="KE4636" s="4" t="s">
        <v>6</v>
      </c>
      <c r="KF4636" s="4" t="s">
        <v>8</v>
      </c>
      <c r="KG4636" s="4" t="s">
        <v>10</v>
      </c>
      <c r="KH4636" s="4" t="s">
        <v>10</v>
      </c>
      <c r="KI4636" s="4" t="s">
        <v>9</v>
      </c>
      <c r="KJ4636" s="4" t="s">
        <v>6</v>
      </c>
      <c r="KK4636" s="4" t="s">
        <v>8</v>
      </c>
      <c r="KL4636" s="4" t="s">
        <v>10</v>
      </c>
      <c r="KM4636" s="4" t="s">
        <v>10</v>
      </c>
      <c r="KN4636" s="4" t="s">
        <v>9</v>
      </c>
      <c r="KO4636" s="4" t="s">
        <v>6</v>
      </c>
      <c r="KP4636" s="4" t="s">
        <v>8</v>
      </c>
      <c r="KQ4636" s="4" t="s">
        <v>10</v>
      </c>
      <c r="KR4636" s="4" t="s">
        <v>10</v>
      </c>
      <c r="KS4636" s="4" t="s">
        <v>9</v>
      </c>
      <c r="KT4636" s="4" t="s">
        <v>6</v>
      </c>
      <c r="KU4636" s="4" t="s">
        <v>8</v>
      </c>
      <c r="KV4636" s="4" t="s">
        <v>10</v>
      </c>
      <c r="KW4636" s="4" t="s">
        <v>10</v>
      </c>
      <c r="KX4636" s="4" t="s">
        <v>9</v>
      </c>
      <c r="KY4636" s="4" t="s">
        <v>6</v>
      </c>
      <c r="KZ4636" s="4" t="s">
        <v>8</v>
      </c>
      <c r="LA4636" s="4" t="s">
        <v>10</v>
      </c>
      <c r="LB4636" s="4" t="s">
        <v>10</v>
      </c>
      <c r="LC4636" s="4" t="s">
        <v>9</v>
      </c>
      <c r="LD4636" s="4" t="s">
        <v>6</v>
      </c>
      <c r="LE4636" s="4" t="s">
        <v>8</v>
      </c>
      <c r="LF4636" s="4" t="s">
        <v>10</v>
      </c>
      <c r="LG4636" s="4" t="s">
        <v>10</v>
      </c>
      <c r="LH4636" s="4" t="s">
        <v>9</v>
      </c>
      <c r="LI4636" s="4" t="s">
        <v>6</v>
      </c>
      <c r="LJ4636" s="4" t="s">
        <v>8</v>
      </c>
      <c r="LK4636" s="4" t="s">
        <v>10</v>
      </c>
      <c r="LL4636" s="4" t="s">
        <v>10</v>
      </c>
      <c r="LM4636" s="4" t="s">
        <v>9</v>
      </c>
      <c r="LN4636" s="4" t="s">
        <v>6</v>
      </c>
      <c r="LO4636" s="4" t="s">
        <v>8</v>
      </c>
      <c r="LP4636" s="4" t="s">
        <v>10</v>
      </c>
      <c r="LQ4636" s="4" t="s">
        <v>10</v>
      </c>
      <c r="LR4636" s="4" t="s">
        <v>9</v>
      </c>
      <c r="LS4636" s="4" t="s">
        <v>6</v>
      </c>
      <c r="LT4636" s="4" t="s">
        <v>8</v>
      </c>
      <c r="LU4636" s="4" t="s">
        <v>10</v>
      </c>
      <c r="LV4636" s="4" t="s">
        <v>10</v>
      </c>
      <c r="LW4636" s="4" t="s">
        <v>9</v>
      </c>
      <c r="LX4636" s="4" t="s">
        <v>6</v>
      </c>
      <c r="LY4636" s="4" t="s">
        <v>8</v>
      </c>
      <c r="LZ4636" s="4" t="s">
        <v>10</v>
      </c>
      <c r="MA4636" s="4" t="s">
        <v>10</v>
      </c>
      <c r="MB4636" s="4" t="s">
        <v>9</v>
      </c>
      <c r="MC4636" s="4" t="s">
        <v>6</v>
      </c>
      <c r="MD4636" s="4" t="s">
        <v>8</v>
      </c>
      <c r="ME4636" s="4" t="s">
        <v>10</v>
      </c>
      <c r="MF4636" s="4" t="s">
        <v>10</v>
      </c>
      <c r="MG4636" s="4" t="s">
        <v>9</v>
      </c>
      <c r="MH4636" s="4" t="s">
        <v>6</v>
      </c>
      <c r="MI4636" s="4" t="s">
        <v>8</v>
      </c>
      <c r="MJ4636" s="4" t="s">
        <v>10</v>
      </c>
      <c r="MK4636" s="4" t="s">
        <v>10</v>
      </c>
      <c r="ML4636" s="4" t="s">
        <v>9</v>
      </c>
      <c r="MM4636" s="4" t="s">
        <v>6</v>
      </c>
      <c r="MN4636" s="4" t="s">
        <v>8</v>
      </c>
      <c r="MO4636" s="4" t="s">
        <v>10</v>
      </c>
      <c r="MP4636" s="4" t="s">
        <v>10</v>
      </c>
      <c r="MQ4636" s="4" t="s">
        <v>9</v>
      </c>
      <c r="MR4636" s="4" t="s">
        <v>6</v>
      </c>
      <c r="MS4636" s="4" t="s">
        <v>8</v>
      </c>
      <c r="MT4636" s="4" t="s">
        <v>10</v>
      </c>
      <c r="MU4636" s="4" t="s">
        <v>10</v>
      </c>
      <c r="MV4636" s="4" t="s">
        <v>9</v>
      </c>
      <c r="MW4636" s="4" t="s">
        <v>6</v>
      </c>
      <c r="MX4636" s="4" t="s">
        <v>8</v>
      </c>
      <c r="MY4636" s="4" t="s">
        <v>10</v>
      </c>
      <c r="MZ4636" s="4" t="s">
        <v>10</v>
      </c>
      <c r="NA4636" s="4" t="s">
        <v>9</v>
      </c>
      <c r="NB4636" s="4" t="s">
        <v>6</v>
      </c>
      <c r="NC4636" s="4" t="s">
        <v>8</v>
      </c>
      <c r="ND4636" s="4" t="s">
        <v>10</v>
      </c>
      <c r="NE4636" s="4" t="s">
        <v>10</v>
      </c>
      <c r="NF4636" s="4" t="s">
        <v>9</v>
      </c>
      <c r="NG4636" s="4" t="s">
        <v>6</v>
      </c>
      <c r="NH4636" s="4" t="s">
        <v>8</v>
      </c>
      <c r="NI4636" s="4" t="s">
        <v>10</v>
      </c>
      <c r="NJ4636" s="4" t="s">
        <v>10</v>
      </c>
      <c r="NK4636" s="4" t="s">
        <v>9</v>
      </c>
      <c r="NL4636" s="4" t="s">
        <v>6</v>
      </c>
      <c r="NM4636" s="4" t="s">
        <v>8</v>
      </c>
      <c r="NN4636" s="4" t="s">
        <v>10</v>
      </c>
      <c r="NO4636" s="4" t="s">
        <v>10</v>
      </c>
      <c r="NP4636" s="4" t="s">
        <v>9</v>
      </c>
      <c r="NQ4636" s="4" t="s">
        <v>6</v>
      </c>
      <c r="NR4636" s="4" t="s">
        <v>8</v>
      </c>
      <c r="NS4636" s="4" t="s">
        <v>10</v>
      </c>
      <c r="NT4636" s="4" t="s">
        <v>10</v>
      </c>
      <c r="NU4636" s="4" t="s">
        <v>9</v>
      </c>
      <c r="NV4636" s="4" t="s">
        <v>6</v>
      </c>
      <c r="NW4636" s="4" t="s">
        <v>8</v>
      </c>
      <c r="NX4636" s="4" t="s">
        <v>10</v>
      </c>
      <c r="NY4636" s="4" t="s">
        <v>10</v>
      </c>
      <c r="NZ4636" s="4" t="s">
        <v>9</v>
      </c>
      <c r="OA4636" s="4" t="s">
        <v>6</v>
      </c>
      <c r="OB4636" s="4" t="s">
        <v>8</v>
      </c>
      <c r="OC4636" s="4" t="s">
        <v>10</v>
      </c>
      <c r="OD4636" s="4" t="s">
        <v>10</v>
      </c>
      <c r="OE4636" s="4" t="s">
        <v>9</v>
      </c>
      <c r="OF4636" s="4" t="s">
        <v>6</v>
      </c>
      <c r="OG4636" s="4" t="s">
        <v>8</v>
      </c>
      <c r="OH4636" s="4" t="s">
        <v>10</v>
      </c>
      <c r="OI4636" s="4" t="s">
        <v>10</v>
      </c>
      <c r="OJ4636" s="4" t="s">
        <v>9</v>
      </c>
      <c r="OK4636" s="4" t="s">
        <v>6</v>
      </c>
      <c r="OL4636" s="4" t="s">
        <v>8</v>
      </c>
      <c r="OM4636" s="4" t="s">
        <v>10</v>
      </c>
      <c r="ON4636" s="4" t="s">
        <v>10</v>
      </c>
      <c r="OO4636" s="4" t="s">
        <v>9</v>
      </c>
      <c r="OP4636" s="4" t="s">
        <v>6</v>
      </c>
      <c r="OQ4636" s="4" t="s">
        <v>8</v>
      </c>
      <c r="OR4636" s="4" t="s">
        <v>10</v>
      </c>
      <c r="OS4636" s="4" t="s">
        <v>10</v>
      </c>
      <c r="OT4636" s="4" t="s">
        <v>9</v>
      </c>
      <c r="OU4636" s="4" t="s">
        <v>6</v>
      </c>
      <c r="OV4636" s="4" t="s">
        <v>8</v>
      </c>
      <c r="OW4636" s="4" t="s">
        <v>10</v>
      </c>
      <c r="OX4636" s="4" t="s">
        <v>10</v>
      </c>
      <c r="OY4636" s="4" t="s">
        <v>9</v>
      </c>
      <c r="OZ4636" s="4" t="s">
        <v>6</v>
      </c>
      <c r="PA4636" s="4" t="s">
        <v>8</v>
      </c>
      <c r="PB4636" s="4" t="s">
        <v>10</v>
      </c>
      <c r="PC4636" s="4" t="s">
        <v>10</v>
      </c>
      <c r="PD4636" s="4" t="s">
        <v>9</v>
      </c>
      <c r="PE4636" s="4" t="s">
        <v>6</v>
      </c>
      <c r="PF4636" s="4" t="s">
        <v>8</v>
      </c>
      <c r="PG4636" s="4" t="s">
        <v>10</v>
      </c>
      <c r="PH4636" s="4" t="s">
        <v>10</v>
      </c>
      <c r="PI4636" s="4" t="s">
        <v>9</v>
      </c>
      <c r="PJ4636" s="4" t="s">
        <v>6</v>
      </c>
      <c r="PK4636" s="4" t="s">
        <v>8</v>
      </c>
      <c r="PL4636" s="4" t="s">
        <v>10</v>
      </c>
      <c r="PM4636" s="4" t="s">
        <v>10</v>
      </c>
      <c r="PN4636" s="4" t="s">
        <v>9</v>
      </c>
      <c r="PO4636" s="4" t="s">
        <v>6</v>
      </c>
      <c r="PP4636" s="4" t="s">
        <v>8</v>
      </c>
      <c r="PQ4636" s="4" t="s">
        <v>10</v>
      </c>
      <c r="PR4636" s="4" t="s">
        <v>10</v>
      </c>
      <c r="PS4636" s="4" t="s">
        <v>9</v>
      </c>
      <c r="PT4636" s="4" t="s">
        <v>6</v>
      </c>
      <c r="PU4636" s="4" t="s">
        <v>8</v>
      </c>
      <c r="PV4636" s="4" t="s">
        <v>10</v>
      </c>
      <c r="PW4636" s="4" t="s">
        <v>10</v>
      </c>
      <c r="PX4636" s="4" t="s">
        <v>9</v>
      </c>
      <c r="PY4636" s="4" t="s">
        <v>6</v>
      </c>
      <c r="PZ4636" s="4" t="s">
        <v>8</v>
      </c>
      <c r="QA4636" s="4" t="s">
        <v>10</v>
      </c>
      <c r="QB4636" s="4" t="s">
        <v>10</v>
      </c>
      <c r="QC4636" s="4" t="s">
        <v>9</v>
      </c>
      <c r="QD4636" s="4" t="s">
        <v>6</v>
      </c>
      <c r="QE4636" s="4" t="s">
        <v>8</v>
      </c>
      <c r="QF4636" s="4" t="s">
        <v>10</v>
      </c>
      <c r="QG4636" s="4" t="s">
        <v>10</v>
      </c>
      <c r="QH4636" s="4" t="s">
        <v>9</v>
      </c>
      <c r="QI4636" s="4" t="s">
        <v>6</v>
      </c>
      <c r="QJ4636" s="4" t="s">
        <v>8</v>
      </c>
      <c r="QK4636" s="4" t="s">
        <v>10</v>
      </c>
      <c r="QL4636" s="4" t="s">
        <v>10</v>
      </c>
      <c r="QM4636" s="4" t="s">
        <v>9</v>
      </c>
      <c r="QN4636" s="4" t="s">
        <v>6</v>
      </c>
      <c r="QO4636" s="4" t="s">
        <v>8</v>
      </c>
      <c r="QP4636" s="4" t="s">
        <v>10</v>
      </c>
      <c r="QQ4636" s="4" t="s">
        <v>10</v>
      </c>
      <c r="QR4636" s="4" t="s">
        <v>9</v>
      </c>
      <c r="QS4636" s="4" t="s">
        <v>6</v>
      </c>
      <c r="QT4636" s="4" t="s">
        <v>8</v>
      </c>
      <c r="QU4636" s="4" t="s">
        <v>10</v>
      </c>
      <c r="QV4636" s="4" t="s">
        <v>10</v>
      </c>
      <c r="QW4636" s="4" t="s">
        <v>9</v>
      </c>
      <c r="QX4636" s="4" t="s">
        <v>6</v>
      </c>
      <c r="QY4636" s="4" t="s">
        <v>8</v>
      </c>
      <c r="QZ4636" s="4" t="s">
        <v>10</v>
      </c>
      <c r="RA4636" s="4" t="s">
        <v>10</v>
      </c>
      <c r="RB4636" s="4" t="s">
        <v>9</v>
      </c>
      <c r="RC4636" s="4" t="s">
        <v>6</v>
      </c>
      <c r="RD4636" s="4" t="s">
        <v>8</v>
      </c>
      <c r="RE4636" s="4" t="s">
        <v>10</v>
      </c>
      <c r="RF4636" s="4" t="s">
        <v>10</v>
      </c>
      <c r="RG4636" s="4" t="s">
        <v>9</v>
      </c>
      <c r="RH4636" s="4" t="s">
        <v>6</v>
      </c>
      <c r="RI4636" s="4" t="s">
        <v>8</v>
      </c>
      <c r="RJ4636" s="4" t="s">
        <v>10</v>
      </c>
      <c r="RK4636" s="4" t="s">
        <v>10</v>
      </c>
      <c r="RL4636" s="4" t="s">
        <v>9</v>
      </c>
      <c r="RM4636" s="4" t="s">
        <v>6</v>
      </c>
      <c r="RN4636" s="4" t="s">
        <v>8</v>
      </c>
      <c r="RO4636" s="4" t="s">
        <v>10</v>
      </c>
      <c r="RP4636" s="4" t="s">
        <v>10</v>
      </c>
      <c r="RQ4636" s="4" t="s">
        <v>9</v>
      </c>
      <c r="RR4636" s="4" t="s">
        <v>6</v>
      </c>
      <c r="RS4636" s="4" t="s">
        <v>8</v>
      </c>
      <c r="RT4636" s="4" t="s">
        <v>10</v>
      </c>
      <c r="RU4636" s="4" t="s">
        <v>10</v>
      </c>
      <c r="RV4636" s="4" t="s">
        <v>9</v>
      </c>
      <c r="RW4636" s="4" t="s">
        <v>6</v>
      </c>
      <c r="RX4636" s="4" t="s">
        <v>8</v>
      </c>
      <c r="RY4636" s="4" t="s">
        <v>10</v>
      </c>
      <c r="RZ4636" s="4" t="s">
        <v>10</v>
      </c>
      <c r="SA4636" s="4" t="s">
        <v>9</v>
      </c>
      <c r="SB4636" s="4" t="s">
        <v>6</v>
      </c>
      <c r="SC4636" s="4" t="s">
        <v>8</v>
      </c>
      <c r="SD4636" s="4" t="s">
        <v>10</v>
      </c>
      <c r="SE4636" s="4" t="s">
        <v>10</v>
      </c>
      <c r="SF4636" s="4" t="s">
        <v>9</v>
      </c>
      <c r="SG4636" s="4" t="s">
        <v>6</v>
      </c>
      <c r="SH4636" s="4" t="s">
        <v>8</v>
      </c>
    </row>
    <row r="4637" spans="1:5">
      <c r="A4637" t="n">
        <v>34096</v>
      </c>
      <c r="B4637" s="81" t="n">
        <v>257</v>
      </c>
      <c r="C4637" s="7" t="n">
        <v>3</v>
      </c>
      <c r="D4637" s="7" t="n">
        <v>65533</v>
      </c>
      <c r="E4637" s="7" t="n">
        <v>0</v>
      </c>
      <c r="F4637" s="7" t="s">
        <v>75</v>
      </c>
      <c r="G4637" s="7" t="n">
        <f t="normal" ca="1">32-LENB(INDIRECT(ADDRESS(4637,6)))</f>
        <v>0</v>
      </c>
      <c r="H4637" s="7" t="n">
        <v>3</v>
      </c>
      <c r="I4637" s="7" t="n">
        <v>65533</v>
      </c>
      <c r="J4637" s="7" t="n">
        <v>0</v>
      </c>
      <c r="K4637" s="7" t="s">
        <v>76</v>
      </c>
      <c r="L4637" s="7" t="n">
        <f t="normal" ca="1">32-LENB(INDIRECT(ADDRESS(4637,11)))</f>
        <v>0</v>
      </c>
      <c r="M4637" s="7" t="n">
        <v>3</v>
      </c>
      <c r="N4637" s="7" t="n">
        <v>65533</v>
      </c>
      <c r="O4637" s="7" t="n">
        <v>0</v>
      </c>
      <c r="P4637" s="7" t="s">
        <v>77</v>
      </c>
      <c r="Q4637" s="7" t="n">
        <f t="normal" ca="1">32-LENB(INDIRECT(ADDRESS(4637,16)))</f>
        <v>0</v>
      </c>
      <c r="R4637" s="7" t="n">
        <v>3</v>
      </c>
      <c r="S4637" s="7" t="n">
        <v>65533</v>
      </c>
      <c r="T4637" s="7" t="n">
        <v>0</v>
      </c>
      <c r="U4637" s="7" t="s">
        <v>78</v>
      </c>
      <c r="V4637" s="7" t="n">
        <f t="normal" ca="1">32-LENB(INDIRECT(ADDRESS(4637,21)))</f>
        <v>0</v>
      </c>
      <c r="W4637" s="7" t="n">
        <v>3</v>
      </c>
      <c r="X4637" s="7" t="n">
        <v>65533</v>
      </c>
      <c r="Y4637" s="7" t="n">
        <v>0</v>
      </c>
      <c r="Z4637" s="7" t="s">
        <v>79</v>
      </c>
      <c r="AA4637" s="7" t="n">
        <f t="normal" ca="1">32-LENB(INDIRECT(ADDRESS(4637,26)))</f>
        <v>0</v>
      </c>
      <c r="AB4637" s="7" t="n">
        <v>3</v>
      </c>
      <c r="AC4637" s="7" t="n">
        <v>65533</v>
      </c>
      <c r="AD4637" s="7" t="n">
        <v>0</v>
      </c>
      <c r="AE4637" s="7" t="s">
        <v>80</v>
      </c>
      <c r="AF4637" s="7" t="n">
        <f t="normal" ca="1">32-LENB(INDIRECT(ADDRESS(4637,31)))</f>
        <v>0</v>
      </c>
      <c r="AG4637" s="7" t="n">
        <v>3</v>
      </c>
      <c r="AH4637" s="7" t="n">
        <v>65533</v>
      </c>
      <c r="AI4637" s="7" t="n">
        <v>0</v>
      </c>
      <c r="AJ4637" s="7" t="s">
        <v>81</v>
      </c>
      <c r="AK4637" s="7" t="n">
        <f t="normal" ca="1">32-LENB(INDIRECT(ADDRESS(4637,36)))</f>
        <v>0</v>
      </c>
      <c r="AL4637" s="7" t="n">
        <v>3</v>
      </c>
      <c r="AM4637" s="7" t="n">
        <v>65533</v>
      </c>
      <c r="AN4637" s="7" t="n">
        <v>0</v>
      </c>
      <c r="AO4637" s="7" t="s">
        <v>82</v>
      </c>
      <c r="AP4637" s="7" t="n">
        <f t="normal" ca="1">32-LENB(INDIRECT(ADDRESS(4637,41)))</f>
        <v>0</v>
      </c>
      <c r="AQ4637" s="7" t="n">
        <v>3</v>
      </c>
      <c r="AR4637" s="7" t="n">
        <v>65533</v>
      </c>
      <c r="AS4637" s="7" t="n">
        <v>0</v>
      </c>
      <c r="AT4637" s="7" t="s">
        <v>83</v>
      </c>
      <c r="AU4637" s="7" t="n">
        <f t="normal" ca="1">32-LENB(INDIRECT(ADDRESS(4637,46)))</f>
        <v>0</v>
      </c>
      <c r="AV4637" s="7" t="n">
        <v>3</v>
      </c>
      <c r="AW4637" s="7" t="n">
        <v>65533</v>
      </c>
      <c r="AX4637" s="7" t="n">
        <v>0</v>
      </c>
      <c r="AY4637" s="7" t="s">
        <v>84</v>
      </c>
      <c r="AZ4637" s="7" t="n">
        <f t="normal" ca="1">32-LENB(INDIRECT(ADDRESS(4637,51)))</f>
        <v>0</v>
      </c>
      <c r="BA4637" s="7" t="n">
        <v>3</v>
      </c>
      <c r="BB4637" s="7" t="n">
        <v>65533</v>
      </c>
      <c r="BC4637" s="7" t="n">
        <v>0</v>
      </c>
      <c r="BD4637" s="7" t="s">
        <v>85</v>
      </c>
      <c r="BE4637" s="7" t="n">
        <f t="normal" ca="1">32-LENB(INDIRECT(ADDRESS(4637,56)))</f>
        <v>0</v>
      </c>
      <c r="BF4637" s="7" t="n">
        <v>3</v>
      </c>
      <c r="BG4637" s="7" t="n">
        <v>65533</v>
      </c>
      <c r="BH4637" s="7" t="n">
        <v>0</v>
      </c>
      <c r="BI4637" s="7" t="s">
        <v>86</v>
      </c>
      <c r="BJ4637" s="7" t="n">
        <f t="normal" ca="1">32-LENB(INDIRECT(ADDRESS(4637,61)))</f>
        <v>0</v>
      </c>
      <c r="BK4637" s="7" t="n">
        <v>3</v>
      </c>
      <c r="BL4637" s="7" t="n">
        <v>65533</v>
      </c>
      <c r="BM4637" s="7" t="n">
        <v>0</v>
      </c>
      <c r="BN4637" s="7" t="s">
        <v>87</v>
      </c>
      <c r="BO4637" s="7" t="n">
        <f t="normal" ca="1">32-LENB(INDIRECT(ADDRESS(4637,66)))</f>
        <v>0</v>
      </c>
      <c r="BP4637" s="7" t="n">
        <v>3</v>
      </c>
      <c r="BQ4637" s="7" t="n">
        <v>65533</v>
      </c>
      <c r="BR4637" s="7" t="n">
        <v>0</v>
      </c>
      <c r="BS4637" s="7" t="s">
        <v>88</v>
      </c>
      <c r="BT4637" s="7" t="n">
        <f t="normal" ca="1">32-LENB(INDIRECT(ADDRESS(4637,71)))</f>
        <v>0</v>
      </c>
      <c r="BU4637" s="7" t="n">
        <v>3</v>
      </c>
      <c r="BV4637" s="7" t="n">
        <v>65533</v>
      </c>
      <c r="BW4637" s="7" t="n">
        <v>0</v>
      </c>
      <c r="BX4637" s="7" t="s">
        <v>89</v>
      </c>
      <c r="BY4637" s="7" t="n">
        <f t="normal" ca="1">32-LENB(INDIRECT(ADDRESS(4637,76)))</f>
        <v>0</v>
      </c>
      <c r="BZ4637" s="7" t="n">
        <v>7</v>
      </c>
      <c r="CA4637" s="7" t="n">
        <v>65533</v>
      </c>
      <c r="CB4637" s="7" t="n">
        <v>52596</v>
      </c>
      <c r="CC4637" s="7" t="s">
        <v>19</v>
      </c>
      <c r="CD4637" s="7" t="n">
        <f t="normal" ca="1">32-LENB(INDIRECT(ADDRESS(4637,81)))</f>
        <v>0</v>
      </c>
      <c r="CE4637" s="7" t="n">
        <v>7</v>
      </c>
      <c r="CF4637" s="7" t="n">
        <v>65533</v>
      </c>
      <c r="CG4637" s="7" t="n">
        <v>52597</v>
      </c>
      <c r="CH4637" s="7" t="s">
        <v>19</v>
      </c>
      <c r="CI4637" s="7" t="n">
        <f t="normal" ca="1">32-LENB(INDIRECT(ADDRESS(4637,86)))</f>
        <v>0</v>
      </c>
      <c r="CJ4637" s="7" t="n">
        <v>7</v>
      </c>
      <c r="CK4637" s="7" t="n">
        <v>65533</v>
      </c>
      <c r="CL4637" s="7" t="n">
        <v>18437</v>
      </c>
      <c r="CM4637" s="7" t="s">
        <v>19</v>
      </c>
      <c r="CN4637" s="7" t="n">
        <f t="normal" ca="1">32-LENB(INDIRECT(ADDRESS(4637,91)))</f>
        <v>0</v>
      </c>
      <c r="CO4637" s="7" t="n">
        <v>7</v>
      </c>
      <c r="CP4637" s="7" t="n">
        <v>65533</v>
      </c>
      <c r="CQ4637" s="7" t="n">
        <v>1357</v>
      </c>
      <c r="CR4637" s="7" t="s">
        <v>19</v>
      </c>
      <c r="CS4637" s="7" t="n">
        <f t="normal" ca="1">32-LENB(INDIRECT(ADDRESS(4637,96)))</f>
        <v>0</v>
      </c>
      <c r="CT4637" s="7" t="n">
        <v>7</v>
      </c>
      <c r="CU4637" s="7" t="n">
        <v>65533</v>
      </c>
      <c r="CV4637" s="7" t="n">
        <v>9341</v>
      </c>
      <c r="CW4637" s="7" t="s">
        <v>19</v>
      </c>
      <c r="CX4637" s="7" t="n">
        <f t="normal" ca="1">32-LENB(INDIRECT(ADDRESS(4637,101)))</f>
        <v>0</v>
      </c>
      <c r="CY4637" s="7" t="n">
        <v>7</v>
      </c>
      <c r="CZ4637" s="7" t="n">
        <v>65533</v>
      </c>
      <c r="DA4637" s="7" t="n">
        <v>2300</v>
      </c>
      <c r="DB4637" s="7" t="s">
        <v>19</v>
      </c>
      <c r="DC4637" s="7" t="n">
        <f t="normal" ca="1">32-LENB(INDIRECT(ADDRESS(4637,106)))</f>
        <v>0</v>
      </c>
      <c r="DD4637" s="7" t="n">
        <v>7</v>
      </c>
      <c r="DE4637" s="7" t="n">
        <v>65533</v>
      </c>
      <c r="DF4637" s="7" t="n">
        <v>3300</v>
      </c>
      <c r="DG4637" s="7" t="s">
        <v>19</v>
      </c>
      <c r="DH4637" s="7" t="n">
        <f t="normal" ca="1">32-LENB(INDIRECT(ADDRESS(4637,111)))</f>
        <v>0</v>
      </c>
      <c r="DI4637" s="7" t="n">
        <v>4</v>
      </c>
      <c r="DJ4637" s="7" t="n">
        <v>65533</v>
      </c>
      <c r="DK4637" s="7" t="n">
        <v>15953</v>
      </c>
      <c r="DL4637" s="7" t="s">
        <v>19</v>
      </c>
      <c r="DM4637" s="7" t="n">
        <f t="normal" ca="1">32-LENB(INDIRECT(ADDRESS(4637,116)))</f>
        <v>0</v>
      </c>
      <c r="DN4637" s="7" t="n">
        <v>7</v>
      </c>
      <c r="DO4637" s="7" t="n">
        <v>65533</v>
      </c>
      <c r="DP4637" s="7" t="n">
        <v>2301</v>
      </c>
      <c r="DQ4637" s="7" t="s">
        <v>19</v>
      </c>
      <c r="DR4637" s="7" t="n">
        <f t="normal" ca="1">32-LENB(INDIRECT(ADDRESS(4637,121)))</f>
        <v>0</v>
      </c>
      <c r="DS4637" s="7" t="n">
        <v>4</v>
      </c>
      <c r="DT4637" s="7" t="n">
        <v>65533</v>
      </c>
      <c r="DU4637" s="7" t="n">
        <v>4344</v>
      </c>
      <c r="DV4637" s="7" t="s">
        <v>19</v>
      </c>
      <c r="DW4637" s="7" t="n">
        <f t="normal" ca="1">32-LENB(INDIRECT(ADDRESS(4637,126)))</f>
        <v>0</v>
      </c>
      <c r="DX4637" s="7" t="n">
        <v>4</v>
      </c>
      <c r="DY4637" s="7" t="n">
        <v>65533</v>
      </c>
      <c r="DZ4637" s="7" t="n">
        <v>4283</v>
      </c>
      <c r="EA4637" s="7" t="s">
        <v>19</v>
      </c>
      <c r="EB4637" s="7" t="n">
        <f t="normal" ca="1">32-LENB(INDIRECT(ADDRESS(4637,131)))</f>
        <v>0</v>
      </c>
      <c r="EC4637" s="7" t="n">
        <v>4</v>
      </c>
      <c r="ED4637" s="7" t="n">
        <v>65533</v>
      </c>
      <c r="EE4637" s="7" t="n">
        <v>4339</v>
      </c>
      <c r="EF4637" s="7" t="s">
        <v>19</v>
      </c>
      <c r="EG4637" s="7" t="n">
        <f t="normal" ca="1">32-LENB(INDIRECT(ADDRESS(4637,136)))</f>
        <v>0</v>
      </c>
      <c r="EH4637" s="7" t="n">
        <v>9</v>
      </c>
      <c r="EI4637" s="7" t="n">
        <v>3</v>
      </c>
      <c r="EJ4637" s="7" t="n">
        <v>0</v>
      </c>
      <c r="EK4637" s="7" t="s">
        <v>134</v>
      </c>
      <c r="EL4637" s="7" t="n">
        <f t="normal" ca="1">32-LENB(INDIRECT(ADDRESS(4637,141)))</f>
        <v>0</v>
      </c>
      <c r="EM4637" s="7" t="n">
        <v>4</v>
      </c>
      <c r="EN4637" s="7" t="n">
        <v>65533</v>
      </c>
      <c r="EO4637" s="7" t="n">
        <v>4015</v>
      </c>
      <c r="EP4637" s="7" t="s">
        <v>19</v>
      </c>
      <c r="EQ4637" s="7" t="n">
        <f t="normal" ca="1">32-LENB(INDIRECT(ADDRESS(4637,146)))</f>
        <v>0</v>
      </c>
      <c r="ER4637" s="7" t="n">
        <v>4</v>
      </c>
      <c r="ES4637" s="7" t="n">
        <v>65533</v>
      </c>
      <c r="ET4637" s="7" t="n">
        <v>15852</v>
      </c>
      <c r="EU4637" s="7" t="s">
        <v>19</v>
      </c>
      <c r="EV4637" s="7" t="n">
        <f t="normal" ca="1">32-LENB(INDIRECT(ADDRESS(4637,151)))</f>
        <v>0</v>
      </c>
      <c r="EW4637" s="7" t="n">
        <v>7</v>
      </c>
      <c r="EX4637" s="7" t="n">
        <v>65533</v>
      </c>
      <c r="EY4637" s="7" t="n">
        <v>3301</v>
      </c>
      <c r="EZ4637" s="7" t="s">
        <v>19</v>
      </c>
      <c r="FA4637" s="7" t="n">
        <f t="normal" ca="1">32-LENB(INDIRECT(ADDRESS(4637,156)))</f>
        <v>0</v>
      </c>
      <c r="FB4637" s="7" t="n">
        <v>4</v>
      </c>
      <c r="FC4637" s="7" t="n">
        <v>65533</v>
      </c>
      <c r="FD4637" s="7" t="n">
        <v>4350</v>
      </c>
      <c r="FE4637" s="7" t="s">
        <v>19</v>
      </c>
      <c r="FF4637" s="7" t="n">
        <f t="normal" ca="1">32-LENB(INDIRECT(ADDRESS(4637,161)))</f>
        <v>0</v>
      </c>
      <c r="FG4637" s="7" t="n">
        <v>4</v>
      </c>
      <c r="FH4637" s="7" t="n">
        <v>65533</v>
      </c>
      <c r="FI4637" s="7" t="n">
        <v>4015</v>
      </c>
      <c r="FJ4637" s="7" t="s">
        <v>19</v>
      </c>
      <c r="FK4637" s="7" t="n">
        <f t="normal" ca="1">32-LENB(INDIRECT(ADDRESS(4637,166)))</f>
        <v>0</v>
      </c>
      <c r="FL4637" s="7" t="n">
        <v>4</v>
      </c>
      <c r="FM4637" s="7" t="n">
        <v>65533</v>
      </c>
      <c r="FN4637" s="7" t="n">
        <v>4315</v>
      </c>
      <c r="FO4637" s="7" t="s">
        <v>19</v>
      </c>
      <c r="FP4637" s="7" t="n">
        <f t="normal" ca="1">32-LENB(INDIRECT(ADDRESS(4637,171)))</f>
        <v>0</v>
      </c>
      <c r="FQ4637" s="7" t="n">
        <v>4</v>
      </c>
      <c r="FR4637" s="7" t="n">
        <v>65533</v>
      </c>
      <c r="FS4637" s="7" t="n">
        <v>4018</v>
      </c>
      <c r="FT4637" s="7" t="s">
        <v>19</v>
      </c>
      <c r="FU4637" s="7" t="n">
        <f t="normal" ca="1">32-LENB(INDIRECT(ADDRESS(4637,176)))</f>
        <v>0</v>
      </c>
      <c r="FV4637" s="7" t="n">
        <v>4</v>
      </c>
      <c r="FW4637" s="7" t="n">
        <v>65533</v>
      </c>
      <c r="FX4637" s="7" t="n">
        <v>4163</v>
      </c>
      <c r="FY4637" s="7" t="s">
        <v>19</v>
      </c>
      <c r="FZ4637" s="7" t="n">
        <f t="normal" ca="1">32-LENB(INDIRECT(ADDRESS(4637,181)))</f>
        <v>0</v>
      </c>
      <c r="GA4637" s="7" t="n">
        <v>4</v>
      </c>
      <c r="GB4637" s="7" t="n">
        <v>65533</v>
      </c>
      <c r="GC4637" s="7" t="n">
        <v>4023</v>
      </c>
      <c r="GD4637" s="7" t="s">
        <v>19</v>
      </c>
      <c r="GE4637" s="7" t="n">
        <f t="normal" ca="1">32-LENB(INDIRECT(ADDRESS(4637,186)))</f>
        <v>0</v>
      </c>
      <c r="GF4637" s="7" t="n">
        <v>4</v>
      </c>
      <c r="GG4637" s="7" t="n">
        <v>65533</v>
      </c>
      <c r="GH4637" s="7" t="n">
        <v>5115</v>
      </c>
      <c r="GI4637" s="7" t="s">
        <v>19</v>
      </c>
      <c r="GJ4637" s="7" t="n">
        <f t="normal" ca="1">32-LENB(INDIRECT(ADDRESS(4637,191)))</f>
        <v>0</v>
      </c>
      <c r="GK4637" s="7" t="n">
        <v>4</v>
      </c>
      <c r="GL4637" s="7" t="n">
        <v>65533</v>
      </c>
      <c r="GM4637" s="7" t="n">
        <v>4190</v>
      </c>
      <c r="GN4637" s="7" t="s">
        <v>19</v>
      </c>
      <c r="GO4637" s="7" t="n">
        <f t="normal" ca="1">32-LENB(INDIRECT(ADDRESS(4637,196)))</f>
        <v>0</v>
      </c>
      <c r="GP4637" s="7" t="n">
        <v>4</v>
      </c>
      <c r="GQ4637" s="7" t="n">
        <v>65533</v>
      </c>
      <c r="GR4637" s="7" t="n">
        <v>4190</v>
      </c>
      <c r="GS4637" s="7" t="s">
        <v>19</v>
      </c>
      <c r="GT4637" s="7" t="n">
        <f t="normal" ca="1">32-LENB(INDIRECT(ADDRESS(4637,201)))</f>
        <v>0</v>
      </c>
      <c r="GU4637" s="7" t="n">
        <v>7</v>
      </c>
      <c r="GV4637" s="7" t="n">
        <v>65533</v>
      </c>
      <c r="GW4637" s="7" t="n">
        <v>3302</v>
      </c>
      <c r="GX4637" s="7" t="s">
        <v>19</v>
      </c>
      <c r="GY4637" s="7" t="n">
        <f t="normal" ca="1">32-LENB(INDIRECT(ADDRESS(4637,206)))</f>
        <v>0</v>
      </c>
      <c r="GZ4637" s="7" t="n">
        <v>7</v>
      </c>
      <c r="HA4637" s="7" t="n">
        <v>65533</v>
      </c>
      <c r="HB4637" s="7" t="n">
        <v>2302</v>
      </c>
      <c r="HC4637" s="7" t="s">
        <v>19</v>
      </c>
      <c r="HD4637" s="7" t="n">
        <f t="normal" ca="1">32-LENB(INDIRECT(ADDRESS(4637,211)))</f>
        <v>0</v>
      </c>
      <c r="HE4637" s="7" t="n">
        <v>9</v>
      </c>
      <c r="HF4637" s="7" t="n">
        <v>3</v>
      </c>
      <c r="HG4637" s="7" t="n">
        <v>0</v>
      </c>
      <c r="HH4637" s="7" t="s">
        <v>144</v>
      </c>
      <c r="HI4637" s="7" t="n">
        <f t="normal" ca="1">32-LENB(INDIRECT(ADDRESS(4637,216)))</f>
        <v>0</v>
      </c>
      <c r="HJ4637" s="7" t="n">
        <v>4</v>
      </c>
      <c r="HK4637" s="7" t="n">
        <v>65533</v>
      </c>
      <c r="HL4637" s="7" t="n">
        <v>4029</v>
      </c>
      <c r="HM4637" s="7" t="s">
        <v>19</v>
      </c>
      <c r="HN4637" s="7" t="n">
        <f t="normal" ca="1">32-LENB(INDIRECT(ADDRESS(4637,221)))</f>
        <v>0</v>
      </c>
      <c r="HO4637" s="7" t="n">
        <v>4</v>
      </c>
      <c r="HP4637" s="7" t="n">
        <v>65533</v>
      </c>
      <c r="HQ4637" s="7" t="n">
        <v>4217</v>
      </c>
      <c r="HR4637" s="7" t="s">
        <v>19</v>
      </c>
      <c r="HS4637" s="7" t="n">
        <f t="normal" ca="1">32-LENB(INDIRECT(ADDRESS(4637,226)))</f>
        <v>0</v>
      </c>
      <c r="HT4637" s="7" t="n">
        <v>9</v>
      </c>
      <c r="HU4637" s="7" t="n">
        <v>3</v>
      </c>
      <c r="HV4637" s="7" t="n">
        <v>0</v>
      </c>
      <c r="HW4637" s="7" t="s">
        <v>144</v>
      </c>
      <c r="HX4637" s="7" t="n">
        <f t="normal" ca="1">32-LENB(INDIRECT(ADDRESS(4637,231)))</f>
        <v>0</v>
      </c>
      <c r="HY4637" s="7" t="n">
        <v>9</v>
      </c>
      <c r="HZ4637" s="7" t="n">
        <v>3</v>
      </c>
      <c r="IA4637" s="7" t="n">
        <v>0</v>
      </c>
      <c r="IB4637" s="7" t="s">
        <v>144</v>
      </c>
      <c r="IC4637" s="7" t="n">
        <f t="normal" ca="1">32-LENB(INDIRECT(ADDRESS(4637,236)))</f>
        <v>0</v>
      </c>
      <c r="ID4637" s="7" t="n">
        <v>4</v>
      </c>
      <c r="IE4637" s="7" t="n">
        <v>65533</v>
      </c>
      <c r="IF4637" s="7" t="n">
        <v>4015</v>
      </c>
      <c r="IG4637" s="7" t="s">
        <v>19</v>
      </c>
      <c r="IH4637" s="7" t="n">
        <f t="normal" ca="1">32-LENB(INDIRECT(ADDRESS(4637,241)))</f>
        <v>0</v>
      </c>
      <c r="II4637" s="7" t="n">
        <v>4</v>
      </c>
      <c r="IJ4637" s="7" t="n">
        <v>65533</v>
      </c>
      <c r="IK4637" s="7" t="n">
        <v>4124</v>
      </c>
      <c r="IL4637" s="7" t="s">
        <v>19</v>
      </c>
      <c r="IM4637" s="7" t="n">
        <f t="normal" ca="1">32-LENB(INDIRECT(ADDRESS(4637,246)))</f>
        <v>0</v>
      </c>
      <c r="IN4637" s="7" t="n">
        <v>7</v>
      </c>
      <c r="IO4637" s="7" t="n">
        <v>65533</v>
      </c>
      <c r="IP4637" s="7" t="n">
        <v>2303</v>
      </c>
      <c r="IQ4637" s="7" t="s">
        <v>19</v>
      </c>
      <c r="IR4637" s="7" t="n">
        <f t="normal" ca="1">32-LENB(INDIRECT(ADDRESS(4637,251)))</f>
        <v>0</v>
      </c>
      <c r="IS4637" s="7" t="n">
        <v>9</v>
      </c>
      <c r="IT4637" s="7" t="n">
        <v>3</v>
      </c>
      <c r="IU4637" s="7" t="n">
        <v>0</v>
      </c>
      <c r="IV4637" s="7" t="s">
        <v>148</v>
      </c>
      <c r="IW4637" s="7" t="n">
        <f t="normal" ca="1">32-LENB(INDIRECT(ADDRESS(4637,256)))</f>
        <v>0</v>
      </c>
      <c r="IX4637" s="7" t="n">
        <v>9</v>
      </c>
      <c r="IY4637" s="7" t="n">
        <v>3</v>
      </c>
      <c r="IZ4637" s="7" t="n">
        <v>0</v>
      </c>
      <c r="JA4637" s="7" t="s">
        <v>148</v>
      </c>
      <c r="JB4637" s="7" t="n">
        <f t="normal" ca="1">32-LENB(INDIRECT(ADDRESS(4637,261)))</f>
        <v>0</v>
      </c>
      <c r="JC4637" s="7" t="n">
        <v>4</v>
      </c>
      <c r="JD4637" s="7" t="n">
        <v>65533</v>
      </c>
      <c r="JE4637" s="7" t="n">
        <v>4344</v>
      </c>
      <c r="JF4637" s="7" t="s">
        <v>19</v>
      </c>
      <c r="JG4637" s="7" t="n">
        <f t="normal" ca="1">32-LENB(INDIRECT(ADDRESS(4637,266)))</f>
        <v>0</v>
      </c>
      <c r="JH4637" s="7" t="n">
        <v>9</v>
      </c>
      <c r="JI4637" s="7" t="n">
        <v>3</v>
      </c>
      <c r="JJ4637" s="7" t="n">
        <v>0</v>
      </c>
      <c r="JK4637" s="7" t="s">
        <v>150</v>
      </c>
      <c r="JL4637" s="7" t="n">
        <f t="normal" ca="1">32-LENB(INDIRECT(ADDRESS(4637,271)))</f>
        <v>0</v>
      </c>
      <c r="JM4637" s="7" t="n">
        <v>9</v>
      </c>
      <c r="JN4637" s="7" t="n">
        <v>3</v>
      </c>
      <c r="JO4637" s="7" t="n">
        <v>0</v>
      </c>
      <c r="JP4637" s="7" t="s">
        <v>151</v>
      </c>
      <c r="JQ4637" s="7" t="n">
        <f t="normal" ca="1">32-LENB(INDIRECT(ADDRESS(4637,276)))</f>
        <v>0</v>
      </c>
      <c r="JR4637" s="7" t="n">
        <v>4</v>
      </c>
      <c r="JS4637" s="7" t="n">
        <v>65533</v>
      </c>
      <c r="JT4637" s="7" t="n">
        <v>4010</v>
      </c>
      <c r="JU4637" s="7" t="s">
        <v>19</v>
      </c>
      <c r="JV4637" s="7" t="n">
        <f t="normal" ca="1">32-LENB(INDIRECT(ADDRESS(4637,281)))</f>
        <v>0</v>
      </c>
      <c r="JW4637" s="7" t="n">
        <v>4</v>
      </c>
      <c r="JX4637" s="7" t="n">
        <v>65533</v>
      </c>
      <c r="JY4637" s="7" t="n">
        <v>4187</v>
      </c>
      <c r="JZ4637" s="7" t="s">
        <v>19</v>
      </c>
      <c r="KA4637" s="7" t="n">
        <f t="normal" ca="1">32-LENB(INDIRECT(ADDRESS(4637,286)))</f>
        <v>0</v>
      </c>
      <c r="KB4637" s="7" t="n">
        <v>9</v>
      </c>
      <c r="KC4637" s="7" t="n">
        <v>3</v>
      </c>
      <c r="KD4637" s="7" t="n">
        <v>0</v>
      </c>
      <c r="KE4637" s="7" t="s">
        <v>151</v>
      </c>
      <c r="KF4637" s="7" t="n">
        <f t="normal" ca="1">32-LENB(INDIRECT(ADDRESS(4637,291)))</f>
        <v>0</v>
      </c>
      <c r="KG4637" s="7" t="n">
        <v>4</v>
      </c>
      <c r="KH4637" s="7" t="n">
        <v>65533</v>
      </c>
      <c r="KI4637" s="7" t="n">
        <v>4010</v>
      </c>
      <c r="KJ4637" s="7" t="s">
        <v>19</v>
      </c>
      <c r="KK4637" s="7" t="n">
        <f t="normal" ca="1">32-LENB(INDIRECT(ADDRESS(4637,296)))</f>
        <v>0</v>
      </c>
      <c r="KL4637" s="7" t="n">
        <v>4</v>
      </c>
      <c r="KM4637" s="7" t="n">
        <v>65533</v>
      </c>
      <c r="KN4637" s="7" t="n">
        <v>4187</v>
      </c>
      <c r="KO4637" s="7" t="s">
        <v>19</v>
      </c>
      <c r="KP4637" s="7" t="n">
        <f t="normal" ca="1">32-LENB(INDIRECT(ADDRESS(4637,301)))</f>
        <v>0</v>
      </c>
      <c r="KQ4637" s="7" t="n">
        <v>9</v>
      </c>
      <c r="KR4637" s="7" t="n">
        <v>3</v>
      </c>
      <c r="KS4637" s="7" t="n">
        <v>0</v>
      </c>
      <c r="KT4637" s="7" t="s">
        <v>151</v>
      </c>
      <c r="KU4637" s="7" t="n">
        <f t="normal" ca="1">32-LENB(INDIRECT(ADDRESS(4637,306)))</f>
        <v>0</v>
      </c>
      <c r="KV4637" s="7" t="n">
        <v>9</v>
      </c>
      <c r="KW4637" s="7" t="n">
        <v>3</v>
      </c>
      <c r="KX4637" s="7" t="n">
        <v>0</v>
      </c>
      <c r="KY4637" s="7" t="s">
        <v>155</v>
      </c>
      <c r="KZ4637" s="7" t="n">
        <f t="normal" ca="1">32-LENB(INDIRECT(ADDRESS(4637,311)))</f>
        <v>0</v>
      </c>
      <c r="LA4637" s="7" t="n">
        <v>4</v>
      </c>
      <c r="LB4637" s="7" t="n">
        <v>65533</v>
      </c>
      <c r="LC4637" s="7" t="n">
        <v>4015</v>
      </c>
      <c r="LD4637" s="7" t="s">
        <v>19</v>
      </c>
      <c r="LE4637" s="7" t="n">
        <f t="normal" ca="1">32-LENB(INDIRECT(ADDRESS(4637,316)))</f>
        <v>0</v>
      </c>
      <c r="LF4637" s="7" t="n">
        <v>4</v>
      </c>
      <c r="LG4637" s="7" t="n">
        <v>65533</v>
      </c>
      <c r="LH4637" s="7" t="n">
        <v>4037</v>
      </c>
      <c r="LI4637" s="7" t="s">
        <v>19</v>
      </c>
      <c r="LJ4637" s="7" t="n">
        <f t="normal" ca="1">32-LENB(INDIRECT(ADDRESS(4637,321)))</f>
        <v>0</v>
      </c>
      <c r="LK4637" s="7" t="n">
        <v>4</v>
      </c>
      <c r="LL4637" s="7" t="n">
        <v>65533</v>
      </c>
      <c r="LM4637" s="7" t="n">
        <v>4129</v>
      </c>
      <c r="LN4637" s="7" t="s">
        <v>19</v>
      </c>
      <c r="LO4637" s="7" t="n">
        <f t="normal" ca="1">32-LENB(INDIRECT(ADDRESS(4637,326)))</f>
        <v>0</v>
      </c>
      <c r="LP4637" s="7" t="n">
        <v>7</v>
      </c>
      <c r="LQ4637" s="7" t="n">
        <v>65533</v>
      </c>
      <c r="LR4637" s="7" t="n">
        <v>2304</v>
      </c>
      <c r="LS4637" s="7" t="s">
        <v>19</v>
      </c>
      <c r="LT4637" s="7" t="n">
        <f t="normal" ca="1">32-LENB(INDIRECT(ADDRESS(4637,331)))</f>
        <v>0</v>
      </c>
      <c r="LU4637" s="7" t="n">
        <v>4</v>
      </c>
      <c r="LV4637" s="7" t="n">
        <v>65533</v>
      </c>
      <c r="LW4637" s="7" t="n">
        <v>4328</v>
      </c>
      <c r="LX4637" s="7" t="s">
        <v>19</v>
      </c>
      <c r="LY4637" s="7" t="n">
        <f t="normal" ca="1">32-LENB(INDIRECT(ADDRESS(4637,336)))</f>
        <v>0</v>
      </c>
      <c r="LZ4637" s="7" t="n">
        <v>4</v>
      </c>
      <c r="MA4637" s="7" t="n">
        <v>65533</v>
      </c>
      <c r="MB4637" s="7" t="n">
        <v>4221</v>
      </c>
      <c r="MC4637" s="7" t="s">
        <v>19</v>
      </c>
      <c r="MD4637" s="7" t="n">
        <f t="normal" ca="1">32-LENB(INDIRECT(ADDRESS(4637,341)))</f>
        <v>0</v>
      </c>
      <c r="ME4637" s="7" t="n">
        <v>4</v>
      </c>
      <c r="MF4637" s="7" t="n">
        <v>65533</v>
      </c>
      <c r="MG4637" s="7" t="n">
        <v>4261</v>
      </c>
      <c r="MH4637" s="7" t="s">
        <v>19</v>
      </c>
      <c r="MI4637" s="7" t="n">
        <f t="normal" ca="1">32-LENB(INDIRECT(ADDRESS(4637,346)))</f>
        <v>0</v>
      </c>
      <c r="MJ4637" s="7" t="n">
        <v>7</v>
      </c>
      <c r="MK4637" s="7" t="n">
        <v>65533</v>
      </c>
      <c r="ML4637" s="7" t="n">
        <v>6373</v>
      </c>
      <c r="MM4637" s="7" t="s">
        <v>19</v>
      </c>
      <c r="MN4637" s="7" t="n">
        <f t="normal" ca="1">32-LENB(INDIRECT(ADDRESS(4637,351)))</f>
        <v>0</v>
      </c>
      <c r="MO4637" s="7" t="n">
        <v>7</v>
      </c>
      <c r="MP4637" s="7" t="n">
        <v>65533</v>
      </c>
      <c r="MQ4637" s="7" t="n">
        <v>7368</v>
      </c>
      <c r="MR4637" s="7" t="s">
        <v>19</v>
      </c>
      <c r="MS4637" s="7" t="n">
        <f t="normal" ca="1">32-LENB(INDIRECT(ADDRESS(4637,356)))</f>
        <v>0</v>
      </c>
      <c r="MT4637" s="7" t="n">
        <v>7</v>
      </c>
      <c r="MU4637" s="7" t="n">
        <v>65533</v>
      </c>
      <c r="MV4637" s="7" t="n">
        <v>4367</v>
      </c>
      <c r="MW4637" s="7" t="s">
        <v>19</v>
      </c>
      <c r="MX4637" s="7" t="n">
        <f t="normal" ca="1">32-LENB(INDIRECT(ADDRESS(4637,361)))</f>
        <v>0</v>
      </c>
      <c r="MY4637" s="7" t="n">
        <v>7</v>
      </c>
      <c r="MZ4637" s="7" t="n">
        <v>65533</v>
      </c>
      <c r="NA4637" s="7" t="n">
        <v>52598</v>
      </c>
      <c r="NB4637" s="7" t="s">
        <v>19</v>
      </c>
      <c r="NC4637" s="7" t="n">
        <f t="normal" ca="1">32-LENB(INDIRECT(ADDRESS(4637,366)))</f>
        <v>0</v>
      </c>
      <c r="ND4637" s="7" t="n">
        <v>7</v>
      </c>
      <c r="NE4637" s="7" t="n">
        <v>65533</v>
      </c>
      <c r="NF4637" s="7" t="n">
        <v>5333</v>
      </c>
      <c r="NG4637" s="7" t="s">
        <v>19</v>
      </c>
      <c r="NH4637" s="7" t="n">
        <f t="normal" ca="1">32-LENB(INDIRECT(ADDRESS(4637,371)))</f>
        <v>0</v>
      </c>
      <c r="NI4637" s="7" t="n">
        <v>7</v>
      </c>
      <c r="NJ4637" s="7" t="n">
        <v>65533</v>
      </c>
      <c r="NK4637" s="7" t="n">
        <v>5334</v>
      </c>
      <c r="NL4637" s="7" t="s">
        <v>19</v>
      </c>
      <c r="NM4637" s="7" t="n">
        <f t="normal" ca="1">32-LENB(INDIRECT(ADDRESS(4637,376)))</f>
        <v>0</v>
      </c>
      <c r="NN4637" s="7" t="n">
        <v>7</v>
      </c>
      <c r="NO4637" s="7" t="n">
        <v>65533</v>
      </c>
      <c r="NP4637" s="7" t="n">
        <v>52599</v>
      </c>
      <c r="NQ4637" s="7" t="s">
        <v>19</v>
      </c>
      <c r="NR4637" s="7" t="n">
        <f t="normal" ca="1">32-LENB(INDIRECT(ADDRESS(4637,381)))</f>
        <v>0</v>
      </c>
      <c r="NS4637" s="7" t="n">
        <v>7</v>
      </c>
      <c r="NT4637" s="7" t="n">
        <v>65533</v>
      </c>
      <c r="NU4637" s="7" t="n">
        <v>52600</v>
      </c>
      <c r="NV4637" s="7" t="s">
        <v>19</v>
      </c>
      <c r="NW4637" s="7" t="n">
        <f t="normal" ca="1">32-LENB(INDIRECT(ADDRESS(4637,386)))</f>
        <v>0</v>
      </c>
      <c r="NX4637" s="7" t="n">
        <v>7</v>
      </c>
      <c r="NY4637" s="7" t="n">
        <v>65533</v>
      </c>
      <c r="NZ4637" s="7" t="n">
        <v>18438</v>
      </c>
      <c r="OA4637" s="7" t="s">
        <v>19</v>
      </c>
      <c r="OB4637" s="7" t="n">
        <f t="normal" ca="1">32-LENB(INDIRECT(ADDRESS(4637,391)))</f>
        <v>0</v>
      </c>
      <c r="OC4637" s="7" t="n">
        <v>7</v>
      </c>
      <c r="OD4637" s="7" t="n">
        <v>65533</v>
      </c>
      <c r="OE4637" s="7" t="n">
        <v>14368</v>
      </c>
      <c r="OF4637" s="7" t="s">
        <v>19</v>
      </c>
      <c r="OG4637" s="7" t="n">
        <f t="normal" ca="1">32-LENB(INDIRECT(ADDRESS(4637,396)))</f>
        <v>0</v>
      </c>
      <c r="OH4637" s="7" t="n">
        <v>7</v>
      </c>
      <c r="OI4637" s="7" t="n">
        <v>65533</v>
      </c>
      <c r="OJ4637" s="7" t="n">
        <v>15334</v>
      </c>
      <c r="OK4637" s="7" t="s">
        <v>19</v>
      </c>
      <c r="OL4637" s="7" t="n">
        <f t="normal" ca="1">32-LENB(INDIRECT(ADDRESS(4637,401)))</f>
        <v>0</v>
      </c>
      <c r="OM4637" s="7" t="n">
        <v>7</v>
      </c>
      <c r="ON4637" s="7" t="n">
        <v>65533</v>
      </c>
      <c r="OO4637" s="7" t="n">
        <v>13317</v>
      </c>
      <c r="OP4637" s="7" t="s">
        <v>19</v>
      </c>
      <c r="OQ4637" s="7" t="n">
        <f t="normal" ca="1">32-LENB(INDIRECT(ADDRESS(4637,406)))</f>
        <v>0</v>
      </c>
      <c r="OR4637" s="7" t="n">
        <v>4</v>
      </c>
      <c r="OS4637" s="7" t="n">
        <v>65533</v>
      </c>
      <c r="OT4637" s="7" t="n">
        <v>4039</v>
      </c>
      <c r="OU4637" s="7" t="s">
        <v>19</v>
      </c>
      <c r="OV4637" s="7" t="n">
        <f t="normal" ca="1">32-LENB(INDIRECT(ADDRESS(4637,411)))</f>
        <v>0</v>
      </c>
      <c r="OW4637" s="7" t="n">
        <v>4</v>
      </c>
      <c r="OX4637" s="7" t="n">
        <v>65533</v>
      </c>
      <c r="OY4637" s="7" t="n">
        <v>2038</v>
      </c>
      <c r="OZ4637" s="7" t="s">
        <v>19</v>
      </c>
      <c r="PA4637" s="7" t="n">
        <f t="normal" ca="1">32-LENB(INDIRECT(ADDRESS(4637,416)))</f>
        <v>0</v>
      </c>
      <c r="PB4637" s="7" t="n">
        <v>4</v>
      </c>
      <c r="PC4637" s="7" t="n">
        <v>65533</v>
      </c>
      <c r="PD4637" s="7" t="n">
        <v>4515</v>
      </c>
      <c r="PE4637" s="7" t="s">
        <v>19</v>
      </c>
      <c r="PF4637" s="7" t="n">
        <f t="normal" ca="1">32-LENB(INDIRECT(ADDRESS(4637,421)))</f>
        <v>0</v>
      </c>
      <c r="PG4637" s="7" t="n">
        <v>4</v>
      </c>
      <c r="PH4637" s="7" t="n">
        <v>65533</v>
      </c>
      <c r="PI4637" s="7" t="n">
        <v>4221</v>
      </c>
      <c r="PJ4637" s="7" t="s">
        <v>19</v>
      </c>
      <c r="PK4637" s="7" t="n">
        <f t="normal" ca="1">32-LENB(INDIRECT(ADDRESS(4637,426)))</f>
        <v>0</v>
      </c>
      <c r="PL4637" s="7" t="n">
        <v>4</v>
      </c>
      <c r="PM4637" s="7" t="n">
        <v>65533</v>
      </c>
      <c r="PN4637" s="7" t="n">
        <v>4261</v>
      </c>
      <c r="PO4637" s="7" t="s">
        <v>19</v>
      </c>
      <c r="PP4637" s="7" t="n">
        <f t="normal" ca="1">32-LENB(INDIRECT(ADDRESS(4637,431)))</f>
        <v>0</v>
      </c>
      <c r="PQ4637" s="7" t="n">
        <v>8</v>
      </c>
      <c r="PR4637" s="7" t="n">
        <v>65533</v>
      </c>
      <c r="PS4637" s="7" t="n">
        <v>0</v>
      </c>
      <c r="PT4637" s="7" t="s">
        <v>176</v>
      </c>
      <c r="PU4637" s="7" t="n">
        <f t="normal" ca="1">32-LENB(INDIRECT(ADDRESS(4637,436)))</f>
        <v>0</v>
      </c>
      <c r="PV4637" s="7" t="n">
        <v>7</v>
      </c>
      <c r="PW4637" s="7" t="n">
        <v>65533</v>
      </c>
      <c r="PX4637" s="7" t="n">
        <v>2305</v>
      </c>
      <c r="PY4637" s="7" t="s">
        <v>19</v>
      </c>
      <c r="PZ4637" s="7" t="n">
        <f t="normal" ca="1">32-LENB(INDIRECT(ADDRESS(4637,441)))</f>
        <v>0</v>
      </c>
      <c r="QA4637" s="7" t="n">
        <v>7</v>
      </c>
      <c r="QB4637" s="7" t="n">
        <v>65533</v>
      </c>
      <c r="QC4637" s="7" t="n">
        <v>3303</v>
      </c>
      <c r="QD4637" s="7" t="s">
        <v>19</v>
      </c>
      <c r="QE4637" s="7" t="n">
        <f t="normal" ca="1">32-LENB(INDIRECT(ADDRESS(4637,446)))</f>
        <v>0</v>
      </c>
      <c r="QF4637" s="7" t="n">
        <v>7</v>
      </c>
      <c r="QG4637" s="7" t="n">
        <v>65533</v>
      </c>
      <c r="QH4637" s="7" t="n">
        <v>52601</v>
      </c>
      <c r="QI4637" s="7" t="s">
        <v>19</v>
      </c>
      <c r="QJ4637" s="7" t="n">
        <f t="normal" ca="1">32-LENB(INDIRECT(ADDRESS(4637,451)))</f>
        <v>0</v>
      </c>
      <c r="QK4637" s="7" t="n">
        <v>7</v>
      </c>
      <c r="QL4637" s="7" t="n">
        <v>65533</v>
      </c>
      <c r="QM4637" s="7" t="n">
        <v>2306</v>
      </c>
      <c r="QN4637" s="7" t="s">
        <v>19</v>
      </c>
      <c r="QO4637" s="7" t="n">
        <f t="normal" ca="1">32-LENB(INDIRECT(ADDRESS(4637,456)))</f>
        <v>0</v>
      </c>
      <c r="QP4637" s="7" t="n">
        <v>7</v>
      </c>
      <c r="QQ4637" s="7" t="n">
        <v>65533</v>
      </c>
      <c r="QR4637" s="7" t="n">
        <v>3304</v>
      </c>
      <c r="QS4637" s="7" t="s">
        <v>19</v>
      </c>
      <c r="QT4637" s="7" t="n">
        <f t="normal" ca="1">32-LENB(INDIRECT(ADDRESS(4637,461)))</f>
        <v>0</v>
      </c>
      <c r="QU4637" s="7" t="n">
        <v>7</v>
      </c>
      <c r="QV4637" s="7" t="n">
        <v>65533</v>
      </c>
      <c r="QW4637" s="7" t="n">
        <v>18439</v>
      </c>
      <c r="QX4637" s="7" t="s">
        <v>19</v>
      </c>
      <c r="QY4637" s="7" t="n">
        <f t="normal" ca="1">32-LENB(INDIRECT(ADDRESS(4637,466)))</f>
        <v>0</v>
      </c>
      <c r="QZ4637" s="7" t="n">
        <v>7</v>
      </c>
      <c r="RA4637" s="7" t="n">
        <v>65533</v>
      </c>
      <c r="RB4637" s="7" t="n">
        <v>52602</v>
      </c>
      <c r="RC4637" s="7" t="s">
        <v>19</v>
      </c>
      <c r="RD4637" s="7" t="n">
        <f t="normal" ca="1">32-LENB(INDIRECT(ADDRESS(4637,471)))</f>
        <v>0</v>
      </c>
      <c r="RE4637" s="7" t="n">
        <v>7</v>
      </c>
      <c r="RF4637" s="7" t="n">
        <v>65533</v>
      </c>
      <c r="RG4637" s="7" t="n">
        <v>4368</v>
      </c>
      <c r="RH4637" s="7" t="s">
        <v>19</v>
      </c>
      <c r="RI4637" s="7" t="n">
        <f t="normal" ca="1">32-LENB(INDIRECT(ADDRESS(4637,476)))</f>
        <v>0</v>
      </c>
      <c r="RJ4637" s="7" t="n">
        <v>7</v>
      </c>
      <c r="RK4637" s="7" t="n">
        <v>65533</v>
      </c>
      <c r="RL4637" s="7" t="n">
        <v>2307</v>
      </c>
      <c r="RM4637" s="7" t="s">
        <v>19</v>
      </c>
      <c r="RN4637" s="7" t="n">
        <f t="normal" ca="1">32-LENB(INDIRECT(ADDRESS(4637,481)))</f>
        <v>0</v>
      </c>
      <c r="RO4637" s="7" t="n">
        <v>7</v>
      </c>
      <c r="RP4637" s="7" t="n">
        <v>65533</v>
      </c>
      <c r="RQ4637" s="7" t="n">
        <v>2308</v>
      </c>
      <c r="RR4637" s="7" t="s">
        <v>19</v>
      </c>
      <c r="RS4637" s="7" t="n">
        <f t="normal" ca="1">32-LENB(INDIRECT(ADDRESS(4637,486)))</f>
        <v>0</v>
      </c>
      <c r="RT4637" s="7" t="n">
        <v>7</v>
      </c>
      <c r="RU4637" s="7" t="n">
        <v>65533</v>
      </c>
      <c r="RV4637" s="7" t="n">
        <v>2309</v>
      </c>
      <c r="RW4637" s="7" t="s">
        <v>19</v>
      </c>
      <c r="RX4637" s="7" t="n">
        <f t="normal" ca="1">32-LENB(INDIRECT(ADDRESS(4637,491)))</f>
        <v>0</v>
      </c>
      <c r="RY4637" s="7" t="n">
        <v>7</v>
      </c>
      <c r="RZ4637" s="7" t="n">
        <v>65533</v>
      </c>
      <c r="SA4637" s="7" t="n">
        <v>3305</v>
      </c>
      <c r="SB4637" s="7" t="s">
        <v>19</v>
      </c>
      <c r="SC4637" s="7" t="n">
        <f t="normal" ca="1">32-LENB(INDIRECT(ADDRESS(4637,496)))</f>
        <v>0</v>
      </c>
      <c r="SD4637" s="7" t="n">
        <v>0</v>
      </c>
      <c r="SE4637" s="7" t="n">
        <v>65533</v>
      </c>
      <c r="SF4637" s="7" t="n">
        <v>0</v>
      </c>
      <c r="SG4637" s="7" t="s">
        <v>19</v>
      </c>
      <c r="SH4637" s="7" t="n">
        <f t="normal" ca="1">32-LENB(INDIRECT(ADDRESS(4637,501)))</f>
        <v>0</v>
      </c>
    </row>
    <row r="4638" spans="1:5">
      <c r="A4638" t="s">
        <v>4</v>
      </c>
      <c r="B4638" s="4" t="s">
        <v>5</v>
      </c>
    </row>
    <row r="4639" spans="1:5">
      <c r="A4639" t="n">
        <v>38096</v>
      </c>
      <c r="B4639" s="5" t="n">
        <v>1</v>
      </c>
    </row>
    <row r="4640" spans="1:5" s="3" customFormat="1" customHeight="0">
      <c r="A4640" s="3" t="s">
        <v>2</v>
      </c>
      <c r="B4640" s="3" t="s">
        <v>352</v>
      </c>
    </row>
    <row r="4641" spans="1:402">
      <c r="A4641" t="s">
        <v>4</v>
      </c>
      <c r="B4641" s="4" t="s">
        <v>5</v>
      </c>
      <c r="C4641" s="4" t="s">
        <v>10</v>
      </c>
      <c r="D4641" s="4" t="s">
        <v>10</v>
      </c>
      <c r="E4641" s="4" t="s">
        <v>9</v>
      </c>
      <c r="F4641" s="4" t="s">
        <v>6</v>
      </c>
      <c r="G4641" s="4" t="s">
        <v>8</v>
      </c>
      <c r="H4641" s="4" t="s">
        <v>10</v>
      </c>
      <c r="I4641" s="4" t="s">
        <v>10</v>
      </c>
      <c r="J4641" s="4" t="s">
        <v>9</v>
      </c>
      <c r="K4641" s="4" t="s">
        <v>6</v>
      </c>
      <c r="L4641" s="4" t="s">
        <v>8</v>
      </c>
      <c r="M4641" s="4" t="s">
        <v>10</v>
      </c>
      <c r="N4641" s="4" t="s">
        <v>10</v>
      </c>
      <c r="O4641" s="4" t="s">
        <v>9</v>
      </c>
      <c r="P4641" s="4" t="s">
        <v>6</v>
      </c>
      <c r="Q4641" s="4" t="s">
        <v>8</v>
      </c>
      <c r="R4641" s="4" t="s">
        <v>10</v>
      </c>
      <c r="S4641" s="4" t="s">
        <v>10</v>
      </c>
      <c r="T4641" s="4" t="s">
        <v>9</v>
      </c>
      <c r="U4641" s="4" t="s">
        <v>6</v>
      </c>
      <c r="V4641" s="4" t="s">
        <v>8</v>
      </c>
      <c r="W4641" s="4" t="s">
        <v>10</v>
      </c>
      <c r="X4641" s="4" t="s">
        <v>10</v>
      </c>
      <c r="Y4641" s="4" t="s">
        <v>9</v>
      </c>
      <c r="Z4641" s="4" t="s">
        <v>6</v>
      </c>
      <c r="AA4641" s="4" t="s">
        <v>8</v>
      </c>
      <c r="AB4641" s="4" t="s">
        <v>10</v>
      </c>
      <c r="AC4641" s="4" t="s">
        <v>10</v>
      </c>
      <c r="AD4641" s="4" t="s">
        <v>9</v>
      </c>
      <c r="AE4641" s="4" t="s">
        <v>6</v>
      </c>
      <c r="AF4641" s="4" t="s">
        <v>8</v>
      </c>
      <c r="AG4641" s="4" t="s">
        <v>10</v>
      </c>
      <c r="AH4641" s="4" t="s">
        <v>10</v>
      </c>
      <c r="AI4641" s="4" t="s">
        <v>9</v>
      </c>
      <c r="AJ4641" s="4" t="s">
        <v>6</v>
      </c>
      <c r="AK4641" s="4" t="s">
        <v>8</v>
      </c>
      <c r="AL4641" s="4" t="s">
        <v>10</v>
      </c>
      <c r="AM4641" s="4" t="s">
        <v>10</v>
      </c>
      <c r="AN4641" s="4" t="s">
        <v>9</v>
      </c>
      <c r="AO4641" s="4" t="s">
        <v>6</v>
      </c>
      <c r="AP4641" s="4" t="s">
        <v>8</v>
      </c>
      <c r="AQ4641" s="4" t="s">
        <v>10</v>
      </c>
      <c r="AR4641" s="4" t="s">
        <v>10</v>
      </c>
      <c r="AS4641" s="4" t="s">
        <v>9</v>
      </c>
      <c r="AT4641" s="4" t="s">
        <v>6</v>
      </c>
      <c r="AU4641" s="4" t="s">
        <v>8</v>
      </c>
      <c r="AV4641" s="4" t="s">
        <v>10</v>
      </c>
      <c r="AW4641" s="4" t="s">
        <v>10</v>
      </c>
      <c r="AX4641" s="4" t="s">
        <v>9</v>
      </c>
      <c r="AY4641" s="4" t="s">
        <v>6</v>
      </c>
      <c r="AZ4641" s="4" t="s">
        <v>8</v>
      </c>
      <c r="BA4641" s="4" t="s">
        <v>10</v>
      </c>
      <c r="BB4641" s="4" t="s">
        <v>10</v>
      </c>
      <c r="BC4641" s="4" t="s">
        <v>9</v>
      </c>
      <c r="BD4641" s="4" t="s">
        <v>6</v>
      </c>
      <c r="BE4641" s="4" t="s">
        <v>8</v>
      </c>
      <c r="BF4641" s="4" t="s">
        <v>10</v>
      </c>
      <c r="BG4641" s="4" t="s">
        <v>10</v>
      </c>
      <c r="BH4641" s="4" t="s">
        <v>9</v>
      </c>
      <c r="BI4641" s="4" t="s">
        <v>6</v>
      </c>
      <c r="BJ4641" s="4" t="s">
        <v>8</v>
      </c>
      <c r="BK4641" s="4" t="s">
        <v>10</v>
      </c>
      <c r="BL4641" s="4" t="s">
        <v>10</v>
      </c>
      <c r="BM4641" s="4" t="s">
        <v>9</v>
      </c>
      <c r="BN4641" s="4" t="s">
        <v>6</v>
      </c>
      <c r="BO4641" s="4" t="s">
        <v>8</v>
      </c>
      <c r="BP4641" s="4" t="s">
        <v>10</v>
      </c>
      <c r="BQ4641" s="4" t="s">
        <v>10</v>
      </c>
      <c r="BR4641" s="4" t="s">
        <v>9</v>
      </c>
      <c r="BS4641" s="4" t="s">
        <v>6</v>
      </c>
      <c r="BT4641" s="4" t="s">
        <v>8</v>
      </c>
      <c r="BU4641" s="4" t="s">
        <v>10</v>
      </c>
      <c r="BV4641" s="4" t="s">
        <v>10</v>
      </c>
      <c r="BW4641" s="4" t="s">
        <v>9</v>
      </c>
      <c r="BX4641" s="4" t="s">
        <v>6</v>
      </c>
      <c r="BY4641" s="4" t="s">
        <v>8</v>
      </c>
      <c r="BZ4641" s="4" t="s">
        <v>10</v>
      </c>
      <c r="CA4641" s="4" t="s">
        <v>10</v>
      </c>
      <c r="CB4641" s="4" t="s">
        <v>9</v>
      </c>
      <c r="CC4641" s="4" t="s">
        <v>6</v>
      </c>
      <c r="CD4641" s="4" t="s">
        <v>8</v>
      </c>
      <c r="CE4641" s="4" t="s">
        <v>10</v>
      </c>
      <c r="CF4641" s="4" t="s">
        <v>10</v>
      </c>
      <c r="CG4641" s="4" t="s">
        <v>9</v>
      </c>
      <c r="CH4641" s="4" t="s">
        <v>6</v>
      </c>
      <c r="CI4641" s="4" t="s">
        <v>8</v>
      </c>
      <c r="CJ4641" s="4" t="s">
        <v>10</v>
      </c>
      <c r="CK4641" s="4" t="s">
        <v>10</v>
      </c>
      <c r="CL4641" s="4" t="s">
        <v>9</v>
      </c>
      <c r="CM4641" s="4" t="s">
        <v>6</v>
      </c>
      <c r="CN4641" s="4" t="s">
        <v>8</v>
      </c>
      <c r="CO4641" s="4" t="s">
        <v>10</v>
      </c>
      <c r="CP4641" s="4" t="s">
        <v>10</v>
      </c>
      <c r="CQ4641" s="4" t="s">
        <v>9</v>
      </c>
      <c r="CR4641" s="4" t="s">
        <v>6</v>
      </c>
      <c r="CS4641" s="4" t="s">
        <v>8</v>
      </c>
      <c r="CT4641" s="4" t="s">
        <v>10</v>
      </c>
      <c r="CU4641" s="4" t="s">
        <v>10</v>
      </c>
      <c r="CV4641" s="4" t="s">
        <v>9</v>
      </c>
      <c r="CW4641" s="4" t="s">
        <v>6</v>
      </c>
      <c r="CX4641" s="4" t="s">
        <v>8</v>
      </c>
      <c r="CY4641" s="4" t="s">
        <v>10</v>
      </c>
      <c r="CZ4641" s="4" t="s">
        <v>10</v>
      </c>
      <c r="DA4641" s="4" t="s">
        <v>9</v>
      </c>
      <c r="DB4641" s="4" t="s">
        <v>6</v>
      </c>
      <c r="DC4641" s="4" t="s">
        <v>8</v>
      </c>
      <c r="DD4641" s="4" t="s">
        <v>10</v>
      </c>
      <c r="DE4641" s="4" t="s">
        <v>10</v>
      </c>
      <c r="DF4641" s="4" t="s">
        <v>9</v>
      </c>
      <c r="DG4641" s="4" t="s">
        <v>6</v>
      </c>
      <c r="DH4641" s="4" t="s">
        <v>8</v>
      </c>
      <c r="DI4641" s="4" t="s">
        <v>10</v>
      </c>
      <c r="DJ4641" s="4" t="s">
        <v>10</v>
      </c>
      <c r="DK4641" s="4" t="s">
        <v>9</v>
      </c>
      <c r="DL4641" s="4" t="s">
        <v>6</v>
      </c>
      <c r="DM4641" s="4" t="s">
        <v>8</v>
      </c>
      <c r="DN4641" s="4" t="s">
        <v>10</v>
      </c>
      <c r="DO4641" s="4" t="s">
        <v>10</v>
      </c>
      <c r="DP4641" s="4" t="s">
        <v>9</v>
      </c>
      <c r="DQ4641" s="4" t="s">
        <v>6</v>
      </c>
      <c r="DR4641" s="4" t="s">
        <v>8</v>
      </c>
      <c r="DS4641" s="4" t="s">
        <v>10</v>
      </c>
      <c r="DT4641" s="4" t="s">
        <v>10</v>
      </c>
      <c r="DU4641" s="4" t="s">
        <v>9</v>
      </c>
      <c r="DV4641" s="4" t="s">
        <v>6</v>
      </c>
      <c r="DW4641" s="4" t="s">
        <v>8</v>
      </c>
      <c r="DX4641" s="4" t="s">
        <v>10</v>
      </c>
      <c r="DY4641" s="4" t="s">
        <v>10</v>
      </c>
      <c r="DZ4641" s="4" t="s">
        <v>9</v>
      </c>
      <c r="EA4641" s="4" t="s">
        <v>6</v>
      </c>
      <c r="EB4641" s="4" t="s">
        <v>8</v>
      </c>
      <c r="EC4641" s="4" t="s">
        <v>10</v>
      </c>
      <c r="ED4641" s="4" t="s">
        <v>10</v>
      </c>
      <c r="EE4641" s="4" t="s">
        <v>9</v>
      </c>
      <c r="EF4641" s="4" t="s">
        <v>6</v>
      </c>
      <c r="EG4641" s="4" t="s">
        <v>8</v>
      </c>
      <c r="EH4641" s="4" t="s">
        <v>10</v>
      </c>
      <c r="EI4641" s="4" t="s">
        <v>10</v>
      </c>
      <c r="EJ4641" s="4" t="s">
        <v>9</v>
      </c>
      <c r="EK4641" s="4" t="s">
        <v>6</v>
      </c>
      <c r="EL4641" s="4" t="s">
        <v>8</v>
      </c>
      <c r="EM4641" s="4" t="s">
        <v>10</v>
      </c>
      <c r="EN4641" s="4" t="s">
        <v>10</v>
      </c>
      <c r="EO4641" s="4" t="s">
        <v>9</v>
      </c>
      <c r="EP4641" s="4" t="s">
        <v>6</v>
      </c>
      <c r="EQ4641" s="4" t="s">
        <v>8</v>
      </c>
      <c r="ER4641" s="4" t="s">
        <v>10</v>
      </c>
      <c r="ES4641" s="4" t="s">
        <v>10</v>
      </c>
      <c r="ET4641" s="4" t="s">
        <v>9</v>
      </c>
      <c r="EU4641" s="4" t="s">
        <v>6</v>
      </c>
      <c r="EV4641" s="4" t="s">
        <v>8</v>
      </c>
      <c r="EW4641" s="4" t="s">
        <v>10</v>
      </c>
      <c r="EX4641" s="4" t="s">
        <v>10</v>
      </c>
      <c r="EY4641" s="4" t="s">
        <v>9</v>
      </c>
      <c r="EZ4641" s="4" t="s">
        <v>6</v>
      </c>
      <c r="FA4641" s="4" t="s">
        <v>8</v>
      </c>
      <c r="FB4641" s="4" t="s">
        <v>10</v>
      </c>
      <c r="FC4641" s="4" t="s">
        <v>10</v>
      </c>
      <c r="FD4641" s="4" t="s">
        <v>9</v>
      </c>
      <c r="FE4641" s="4" t="s">
        <v>6</v>
      </c>
      <c r="FF4641" s="4" t="s">
        <v>8</v>
      </c>
      <c r="FG4641" s="4" t="s">
        <v>10</v>
      </c>
      <c r="FH4641" s="4" t="s">
        <v>10</v>
      </c>
      <c r="FI4641" s="4" t="s">
        <v>9</v>
      </c>
      <c r="FJ4641" s="4" t="s">
        <v>6</v>
      </c>
      <c r="FK4641" s="4" t="s">
        <v>8</v>
      </c>
      <c r="FL4641" s="4" t="s">
        <v>10</v>
      </c>
      <c r="FM4641" s="4" t="s">
        <v>10</v>
      </c>
      <c r="FN4641" s="4" t="s">
        <v>9</v>
      </c>
      <c r="FO4641" s="4" t="s">
        <v>6</v>
      </c>
      <c r="FP4641" s="4" t="s">
        <v>8</v>
      </c>
      <c r="FQ4641" s="4" t="s">
        <v>10</v>
      </c>
      <c r="FR4641" s="4" t="s">
        <v>10</v>
      </c>
      <c r="FS4641" s="4" t="s">
        <v>9</v>
      </c>
      <c r="FT4641" s="4" t="s">
        <v>6</v>
      </c>
      <c r="FU4641" s="4" t="s">
        <v>8</v>
      </c>
      <c r="FV4641" s="4" t="s">
        <v>10</v>
      </c>
      <c r="FW4641" s="4" t="s">
        <v>10</v>
      </c>
      <c r="FX4641" s="4" t="s">
        <v>9</v>
      </c>
      <c r="FY4641" s="4" t="s">
        <v>6</v>
      </c>
      <c r="FZ4641" s="4" t="s">
        <v>8</v>
      </c>
      <c r="GA4641" s="4" t="s">
        <v>10</v>
      </c>
      <c r="GB4641" s="4" t="s">
        <v>10</v>
      </c>
      <c r="GC4641" s="4" t="s">
        <v>9</v>
      </c>
      <c r="GD4641" s="4" t="s">
        <v>6</v>
      </c>
      <c r="GE4641" s="4" t="s">
        <v>8</v>
      </c>
      <c r="GF4641" s="4" t="s">
        <v>10</v>
      </c>
      <c r="GG4641" s="4" t="s">
        <v>10</v>
      </c>
      <c r="GH4641" s="4" t="s">
        <v>9</v>
      </c>
      <c r="GI4641" s="4" t="s">
        <v>6</v>
      </c>
      <c r="GJ4641" s="4" t="s">
        <v>8</v>
      </c>
      <c r="GK4641" s="4" t="s">
        <v>10</v>
      </c>
      <c r="GL4641" s="4" t="s">
        <v>10</v>
      </c>
      <c r="GM4641" s="4" t="s">
        <v>9</v>
      </c>
      <c r="GN4641" s="4" t="s">
        <v>6</v>
      </c>
      <c r="GO4641" s="4" t="s">
        <v>8</v>
      </c>
      <c r="GP4641" s="4" t="s">
        <v>10</v>
      </c>
      <c r="GQ4641" s="4" t="s">
        <v>10</v>
      </c>
      <c r="GR4641" s="4" t="s">
        <v>9</v>
      </c>
      <c r="GS4641" s="4" t="s">
        <v>6</v>
      </c>
      <c r="GT4641" s="4" t="s">
        <v>8</v>
      </c>
      <c r="GU4641" s="4" t="s">
        <v>10</v>
      </c>
      <c r="GV4641" s="4" t="s">
        <v>10</v>
      </c>
      <c r="GW4641" s="4" t="s">
        <v>9</v>
      </c>
      <c r="GX4641" s="4" t="s">
        <v>6</v>
      </c>
      <c r="GY4641" s="4" t="s">
        <v>8</v>
      </c>
      <c r="GZ4641" s="4" t="s">
        <v>10</v>
      </c>
      <c r="HA4641" s="4" t="s">
        <v>10</v>
      </c>
      <c r="HB4641" s="4" t="s">
        <v>9</v>
      </c>
      <c r="HC4641" s="4" t="s">
        <v>6</v>
      </c>
      <c r="HD4641" s="4" t="s">
        <v>8</v>
      </c>
      <c r="HE4641" s="4" t="s">
        <v>10</v>
      </c>
      <c r="HF4641" s="4" t="s">
        <v>10</v>
      </c>
      <c r="HG4641" s="4" t="s">
        <v>9</v>
      </c>
      <c r="HH4641" s="4" t="s">
        <v>6</v>
      </c>
      <c r="HI4641" s="4" t="s">
        <v>8</v>
      </c>
      <c r="HJ4641" s="4" t="s">
        <v>10</v>
      </c>
      <c r="HK4641" s="4" t="s">
        <v>10</v>
      </c>
      <c r="HL4641" s="4" t="s">
        <v>9</v>
      </c>
      <c r="HM4641" s="4" t="s">
        <v>6</v>
      </c>
      <c r="HN4641" s="4" t="s">
        <v>8</v>
      </c>
      <c r="HO4641" s="4" t="s">
        <v>10</v>
      </c>
      <c r="HP4641" s="4" t="s">
        <v>10</v>
      </c>
      <c r="HQ4641" s="4" t="s">
        <v>9</v>
      </c>
      <c r="HR4641" s="4" t="s">
        <v>6</v>
      </c>
      <c r="HS4641" s="4" t="s">
        <v>8</v>
      </c>
      <c r="HT4641" s="4" t="s">
        <v>10</v>
      </c>
      <c r="HU4641" s="4" t="s">
        <v>10</v>
      </c>
      <c r="HV4641" s="4" t="s">
        <v>9</v>
      </c>
      <c r="HW4641" s="4" t="s">
        <v>6</v>
      </c>
      <c r="HX4641" s="4" t="s">
        <v>8</v>
      </c>
      <c r="HY4641" s="4" t="s">
        <v>10</v>
      </c>
      <c r="HZ4641" s="4" t="s">
        <v>10</v>
      </c>
      <c r="IA4641" s="4" t="s">
        <v>9</v>
      </c>
      <c r="IB4641" s="4" t="s">
        <v>6</v>
      </c>
      <c r="IC4641" s="4" t="s">
        <v>8</v>
      </c>
      <c r="ID4641" s="4" t="s">
        <v>10</v>
      </c>
      <c r="IE4641" s="4" t="s">
        <v>10</v>
      </c>
      <c r="IF4641" s="4" t="s">
        <v>9</v>
      </c>
      <c r="IG4641" s="4" t="s">
        <v>6</v>
      </c>
      <c r="IH4641" s="4" t="s">
        <v>8</v>
      </c>
      <c r="II4641" s="4" t="s">
        <v>10</v>
      </c>
      <c r="IJ4641" s="4" t="s">
        <v>10</v>
      </c>
      <c r="IK4641" s="4" t="s">
        <v>9</v>
      </c>
      <c r="IL4641" s="4" t="s">
        <v>6</v>
      </c>
      <c r="IM4641" s="4" t="s">
        <v>8</v>
      </c>
      <c r="IN4641" s="4" t="s">
        <v>10</v>
      </c>
      <c r="IO4641" s="4" t="s">
        <v>10</v>
      </c>
      <c r="IP4641" s="4" t="s">
        <v>9</v>
      </c>
      <c r="IQ4641" s="4" t="s">
        <v>6</v>
      </c>
      <c r="IR4641" s="4" t="s">
        <v>8</v>
      </c>
      <c r="IS4641" s="4" t="s">
        <v>10</v>
      </c>
      <c r="IT4641" s="4" t="s">
        <v>10</v>
      </c>
      <c r="IU4641" s="4" t="s">
        <v>9</v>
      </c>
      <c r="IV4641" s="4" t="s">
        <v>6</v>
      </c>
      <c r="IW4641" s="4" t="s">
        <v>8</v>
      </c>
      <c r="IX4641" s="4" t="s">
        <v>10</v>
      </c>
      <c r="IY4641" s="4" t="s">
        <v>10</v>
      </c>
      <c r="IZ4641" s="4" t="s">
        <v>9</v>
      </c>
      <c r="JA4641" s="4" t="s">
        <v>6</v>
      </c>
      <c r="JB4641" s="4" t="s">
        <v>8</v>
      </c>
      <c r="JC4641" s="4" t="s">
        <v>10</v>
      </c>
      <c r="JD4641" s="4" t="s">
        <v>10</v>
      </c>
      <c r="JE4641" s="4" t="s">
        <v>9</v>
      </c>
      <c r="JF4641" s="4" t="s">
        <v>6</v>
      </c>
      <c r="JG4641" s="4" t="s">
        <v>8</v>
      </c>
      <c r="JH4641" s="4" t="s">
        <v>10</v>
      </c>
      <c r="JI4641" s="4" t="s">
        <v>10</v>
      </c>
      <c r="JJ4641" s="4" t="s">
        <v>9</v>
      </c>
      <c r="JK4641" s="4" t="s">
        <v>6</v>
      </c>
      <c r="JL4641" s="4" t="s">
        <v>8</v>
      </c>
      <c r="JM4641" s="4" t="s">
        <v>10</v>
      </c>
      <c r="JN4641" s="4" t="s">
        <v>10</v>
      </c>
      <c r="JO4641" s="4" t="s">
        <v>9</v>
      </c>
      <c r="JP4641" s="4" t="s">
        <v>6</v>
      </c>
      <c r="JQ4641" s="4" t="s">
        <v>8</v>
      </c>
      <c r="JR4641" s="4" t="s">
        <v>10</v>
      </c>
      <c r="JS4641" s="4" t="s">
        <v>10</v>
      </c>
      <c r="JT4641" s="4" t="s">
        <v>9</v>
      </c>
      <c r="JU4641" s="4" t="s">
        <v>6</v>
      </c>
      <c r="JV4641" s="4" t="s">
        <v>8</v>
      </c>
      <c r="JW4641" s="4" t="s">
        <v>10</v>
      </c>
      <c r="JX4641" s="4" t="s">
        <v>10</v>
      </c>
      <c r="JY4641" s="4" t="s">
        <v>9</v>
      </c>
      <c r="JZ4641" s="4" t="s">
        <v>6</v>
      </c>
      <c r="KA4641" s="4" t="s">
        <v>8</v>
      </c>
      <c r="KB4641" s="4" t="s">
        <v>10</v>
      </c>
      <c r="KC4641" s="4" t="s">
        <v>10</v>
      </c>
      <c r="KD4641" s="4" t="s">
        <v>9</v>
      </c>
      <c r="KE4641" s="4" t="s">
        <v>6</v>
      </c>
      <c r="KF4641" s="4" t="s">
        <v>8</v>
      </c>
      <c r="KG4641" s="4" t="s">
        <v>10</v>
      </c>
      <c r="KH4641" s="4" t="s">
        <v>10</v>
      </c>
      <c r="KI4641" s="4" t="s">
        <v>9</v>
      </c>
      <c r="KJ4641" s="4" t="s">
        <v>6</v>
      </c>
      <c r="KK4641" s="4" t="s">
        <v>8</v>
      </c>
      <c r="KL4641" s="4" t="s">
        <v>10</v>
      </c>
      <c r="KM4641" s="4" t="s">
        <v>10</v>
      </c>
      <c r="KN4641" s="4" t="s">
        <v>9</v>
      </c>
      <c r="KO4641" s="4" t="s">
        <v>6</v>
      </c>
      <c r="KP4641" s="4" t="s">
        <v>8</v>
      </c>
      <c r="KQ4641" s="4" t="s">
        <v>10</v>
      </c>
      <c r="KR4641" s="4" t="s">
        <v>10</v>
      </c>
      <c r="KS4641" s="4" t="s">
        <v>9</v>
      </c>
      <c r="KT4641" s="4" t="s">
        <v>6</v>
      </c>
      <c r="KU4641" s="4" t="s">
        <v>8</v>
      </c>
      <c r="KV4641" s="4" t="s">
        <v>10</v>
      </c>
      <c r="KW4641" s="4" t="s">
        <v>10</v>
      </c>
      <c r="KX4641" s="4" t="s">
        <v>9</v>
      </c>
      <c r="KY4641" s="4" t="s">
        <v>6</v>
      </c>
      <c r="KZ4641" s="4" t="s">
        <v>8</v>
      </c>
      <c r="LA4641" s="4" t="s">
        <v>10</v>
      </c>
      <c r="LB4641" s="4" t="s">
        <v>10</v>
      </c>
      <c r="LC4641" s="4" t="s">
        <v>9</v>
      </c>
      <c r="LD4641" s="4" t="s">
        <v>6</v>
      </c>
      <c r="LE4641" s="4" t="s">
        <v>8</v>
      </c>
      <c r="LF4641" s="4" t="s">
        <v>10</v>
      </c>
      <c r="LG4641" s="4" t="s">
        <v>10</v>
      </c>
      <c r="LH4641" s="4" t="s">
        <v>9</v>
      </c>
      <c r="LI4641" s="4" t="s">
        <v>6</v>
      </c>
      <c r="LJ4641" s="4" t="s">
        <v>8</v>
      </c>
      <c r="LK4641" s="4" t="s">
        <v>10</v>
      </c>
      <c r="LL4641" s="4" t="s">
        <v>10</v>
      </c>
      <c r="LM4641" s="4" t="s">
        <v>9</v>
      </c>
      <c r="LN4641" s="4" t="s">
        <v>6</v>
      </c>
      <c r="LO4641" s="4" t="s">
        <v>8</v>
      </c>
      <c r="LP4641" s="4" t="s">
        <v>10</v>
      </c>
      <c r="LQ4641" s="4" t="s">
        <v>10</v>
      </c>
      <c r="LR4641" s="4" t="s">
        <v>9</v>
      </c>
      <c r="LS4641" s="4" t="s">
        <v>6</v>
      </c>
      <c r="LT4641" s="4" t="s">
        <v>8</v>
      </c>
      <c r="LU4641" s="4" t="s">
        <v>10</v>
      </c>
      <c r="LV4641" s="4" t="s">
        <v>10</v>
      </c>
      <c r="LW4641" s="4" t="s">
        <v>9</v>
      </c>
      <c r="LX4641" s="4" t="s">
        <v>6</v>
      </c>
      <c r="LY4641" s="4" t="s">
        <v>8</v>
      </c>
      <c r="LZ4641" s="4" t="s">
        <v>10</v>
      </c>
      <c r="MA4641" s="4" t="s">
        <v>10</v>
      </c>
      <c r="MB4641" s="4" t="s">
        <v>9</v>
      </c>
      <c r="MC4641" s="4" t="s">
        <v>6</v>
      </c>
      <c r="MD4641" s="4" t="s">
        <v>8</v>
      </c>
      <c r="ME4641" s="4" t="s">
        <v>10</v>
      </c>
      <c r="MF4641" s="4" t="s">
        <v>10</v>
      </c>
      <c r="MG4641" s="4" t="s">
        <v>9</v>
      </c>
      <c r="MH4641" s="4" t="s">
        <v>6</v>
      </c>
      <c r="MI4641" s="4" t="s">
        <v>8</v>
      </c>
      <c r="MJ4641" s="4" t="s">
        <v>10</v>
      </c>
      <c r="MK4641" s="4" t="s">
        <v>10</v>
      </c>
      <c r="ML4641" s="4" t="s">
        <v>9</v>
      </c>
      <c r="MM4641" s="4" t="s">
        <v>6</v>
      </c>
      <c r="MN4641" s="4" t="s">
        <v>8</v>
      </c>
      <c r="MO4641" s="4" t="s">
        <v>10</v>
      </c>
      <c r="MP4641" s="4" t="s">
        <v>10</v>
      </c>
      <c r="MQ4641" s="4" t="s">
        <v>9</v>
      </c>
      <c r="MR4641" s="4" t="s">
        <v>6</v>
      </c>
      <c r="MS4641" s="4" t="s">
        <v>8</v>
      </c>
      <c r="MT4641" s="4" t="s">
        <v>10</v>
      </c>
      <c r="MU4641" s="4" t="s">
        <v>10</v>
      </c>
      <c r="MV4641" s="4" t="s">
        <v>9</v>
      </c>
      <c r="MW4641" s="4" t="s">
        <v>6</v>
      </c>
      <c r="MX4641" s="4" t="s">
        <v>8</v>
      </c>
      <c r="MY4641" s="4" t="s">
        <v>10</v>
      </c>
      <c r="MZ4641" s="4" t="s">
        <v>10</v>
      </c>
      <c r="NA4641" s="4" t="s">
        <v>9</v>
      </c>
      <c r="NB4641" s="4" t="s">
        <v>6</v>
      </c>
      <c r="NC4641" s="4" t="s">
        <v>8</v>
      </c>
      <c r="ND4641" s="4" t="s">
        <v>10</v>
      </c>
      <c r="NE4641" s="4" t="s">
        <v>10</v>
      </c>
      <c r="NF4641" s="4" t="s">
        <v>9</v>
      </c>
      <c r="NG4641" s="4" t="s">
        <v>6</v>
      </c>
      <c r="NH4641" s="4" t="s">
        <v>8</v>
      </c>
      <c r="NI4641" s="4" t="s">
        <v>10</v>
      </c>
      <c r="NJ4641" s="4" t="s">
        <v>10</v>
      </c>
      <c r="NK4641" s="4" t="s">
        <v>9</v>
      </c>
      <c r="NL4641" s="4" t="s">
        <v>6</v>
      </c>
      <c r="NM4641" s="4" t="s">
        <v>8</v>
      </c>
      <c r="NN4641" s="4" t="s">
        <v>10</v>
      </c>
      <c r="NO4641" s="4" t="s">
        <v>10</v>
      </c>
      <c r="NP4641" s="4" t="s">
        <v>9</v>
      </c>
      <c r="NQ4641" s="4" t="s">
        <v>6</v>
      </c>
      <c r="NR4641" s="4" t="s">
        <v>8</v>
      </c>
      <c r="NS4641" s="4" t="s">
        <v>10</v>
      </c>
      <c r="NT4641" s="4" t="s">
        <v>10</v>
      </c>
      <c r="NU4641" s="4" t="s">
        <v>9</v>
      </c>
      <c r="NV4641" s="4" t="s">
        <v>6</v>
      </c>
      <c r="NW4641" s="4" t="s">
        <v>8</v>
      </c>
      <c r="NX4641" s="4" t="s">
        <v>10</v>
      </c>
      <c r="NY4641" s="4" t="s">
        <v>10</v>
      </c>
      <c r="NZ4641" s="4" t="s">
        <v>9</v>
      </c>
      <c r="OA4641" s="4" t="s">
        <v>6</v>
      </c>
      <c r="OB4641" s="4" t="s">
        <v>8</v>
      </c>
      <c r="OC4641" s="4" t="s">
        <v>10</v>
      </c>
      <c r="OD4641" s="4" t="s">
        <v>10</v>
      </c>
      <c r="OE4641" s="4" t="s">
        <v>9</v>
      </c>
      <c r="OF4641" s="4" t="s">
        <v>6</v>
      </c>
      <c r="OG4641" s="4" t="s">
        <v>8</v>
      </c>
      <c r="OH4641" s="4" t="s">
        <v>10</v>
      </c>
      <c r="OI4641" s="4" t="s">
        <v>10</v>
      </c>
      <c r="OJ4641" s="4" t="s">
        <v>9</v>
      </c>
      <c r="OK4641" s="4" t="s">
        <v>6</v>
      </c>
      <c r="OL4641" s="4" t="s">
        <v>8</v>
      </c>
    </row>
    <row r="4642" spans="1:402">
      <c r="A4642" t="n">
        <v>38112</v>
      </c>
      <c r="B4642" s="81" t="n">
        <v>257</v>
      </c>
      <c r="C4642" s="7" t="n">
        <v>7</v>
      </c>
      <c r="D4642" s="7" t="n">
        <v>65533</v>
      </c>
      <c r="E4642" s="7" t="n">
        <v>18440</v>
      </c>
      <c r="F4642" s="7" t="s">
        <v>19</v>
      </c>
      <c r="G4642" s="7" t="n">
        <f t="normal" ca="1">32-LENB(INDIRECT(ADDRESS(4642,6)))</f>
        <v>0</v>
      </c>
      <c r="H4642" s="7" t="n">
        <v>7</v>
      </c>
      <c r="I4642" s="7" t="n">
        <v>65533</v>
      </c>
      <c r="J4642" s="7" t="n">
        <v>52603</v>
      </c>
      <c r="K4642" s="7" t="s">
        <v>19</v>
      </c>
      <c r="L4642" s="7" t="n">
        <f t="normal" ca="1">32-LENB(INDIRECT(ADDRESS(4642,11)))</f>
        <v>0</v>
      </c>
      <c r="M4642" s="7" t="n">
        <v>7</v>
      </c>
      <c r="N4642" s="7" t="n">
        <v>65533</v>
      </c>
      <c r="O4642" s="7" t="n">
        <v>52604</v>
      </c>
      <c r="P4642" s="7" t="s">
        <v>19</v>
      </c>
      <c r="Q4642" s="7" t="n">
        <f t="normal" ca="1">32-LENB(INDIRECT(ADDRESS(4642,16)))</f>
        <v>0</v>
      </c>
      <c r="R4642" s="7" t="n">
        <v>7</v>
      </c>
      <c r="S4642" s="7" t="n">
        <v>65533</v>
      </c>
      <c r="T4642" s="7" t="n">
        <v>2310</v>
      </c>
      <c r="U4642" s="7" t="s">
        <v>19</v>
      </c>
      <c r="V4642" s="7" t="n">
        <f t="normal" ca="1">32-LENB(INDIRECT(ADDRESS(4642,21)))</f>
        <v>0</v>
      </c>
      <c r="W4642" s="7" t="n">
        <v>7</v>
      </c>
      <c r="X4642" s="7" t="n">
        <v>65533</v>
      </c>
      <c r="Y4642" s="7" t="n">
        <v>3306</v>
      </c>
      <c r="Z4642" s="7" t="s">
        <v>19</v>
      </c>
      <c r="AA4642" s="7" t="n">
        <f t="normal" ca="1">32-LENB(INDIRECT(ADDRESS(4642,26)))</f>
        <v>0</v>
      </c>
      <c r="AB4642" s="7" t="n">
        <v>7</v>
      </c>
      <c r="AC4642" s="7" t="n">
        <v>65533</v>
      </c>
      <c r="AD4642" s="7" t="n">
        <v>3307</v>
      </c>
      <c r="AE4642" s="7" t="s">
        <v>19</v>
      </c>
      <c r="AF4642" s="7" t="n">
        <f t="normal" ca="1">32-LENB(INDIRECT(ADDRESS(4642,31)))</f>
        <v>0</v>
      </c>
      <c r="AG4642" s="7" t="n">
        <v>7</v>
      </c>
      <c r="AH4642" s="7" t="n">
        <v>65533</v>
      </c>
      <c r="AI4642" s="7" t="n">
        <v>18441</v>
      </c>
      <c r="AJ4642" s="7" t="s">
        <v>19</v>
      </c>
      <c r="AK4642" s="7" t="n">
        <f t="normal" ca="1">32-LENB(INDIRECT(ADDRESS(4642,36)))</f>
        <v>0</v>
      </c>
      <c r="AL4642" s="7" t="n">
        <v>7</v>
      </c>
      <c r="AM4642" s="7" t="n">
        <v>65533</v>
      </c>
      <c r="AN4642" s="7" t="n">
        <v>2311</v>
      </c>
      <c r="AO4642" s="7" t="s">
        <v>19</v>
      </c>
      <c r="AP4642" s="7" t="n">
        <f t="normal" ca="1">32-LENB(INDIRECT(ADDRESS(4642,41)))</f>
        <v>0</v>
      </c>
      <c r="AQ4642" s="7" t="n">
        <v>7</v>
      </c>
      <c r="AR4642" s="7" t="n">
        <v>65533</v>
      </c>
      <c r="AS4642" s="7" t="n">
        <v>2312</v>
      </c>
      <c r="AT4642" s="7" t="s">
        <v>19</v>
      </c>
      <c r="AU4642" s="7" t="n">
        <f t="normal" ca="1">32-LENB(INDIRECT(ADDRESS(4642,46)))</f>
        <v>0</v>
      </c>
      <c r="AV4642" s="7" t="n">
        <v>8</v>
      </c>
      <c r="AW4642" s="7" t="n">
        <v>65533</v>
      </c>
      <c r="AX4642" s="7" t="n">
        <v>0</v>
      </c>
      <c r="AY4642" s="7" t="s">
        <v>232</v>
      </c>
      <c r="AZ4642" s="7" t="n">
        <f t="normal" ca="1">32-LENB(INDIRECT(ADDRESS(4642,51)))</f>
        <v>0</v>
      </c>
      <c r="BA4642" s="7" t="n">
        <v>7</v>
      </c>
      <c r="BB4642" s="7" t="n">
        <v>65533</v>
      </c>
      <c r="BC4642" s="7" t="n">
        <v>2313</v>
      </c>
      <c r="BD4642" s="7" t="s">
        <v>19</v>
      </c>
      <c r="BE4642" s="7" t="n">
        <f t="normal" ca="1">32-LENB(INDIRECT(ADDRESS(4642,56)))</f>
        <v>0</v>
      </c>
      <c r="BF4642" s="7" t="n">
        <v>7</v>
      </c>
      <c r="BG4642" s="7" t="n">
        <v>65533</v>
      </c>
      <c r="BH4642" s="7" t="n">
        <v>2314</v>
      </c>
      <c r="BI4642" s="7" t="s">
        <v>19</v>
      </c>
      <c r="BJ4642" s="7" t="n">
        <f t="normal" ca="1">32-LENB(INDIRECT(ADDRESS(4642,61)))</f>
        <v>0</v>
      </c>
      <c r="BK4642" s="7" t="n">
        <v>7</v>
      </c>
      <c r="BL4642" s="7" t="n">
        <v>65533</v>
      </c>
      <c r="BM4642" s="7" t="n">
        <v>2315</v>
      </c>
      <c r="BN4642" s="7" t="s">
        <v>19</v>
      </c>
      <c r="BO4642" s="7" t="n">
        <f t="normal" ca="1">32-LENB(INDIRECT(ADDRESS(4642,66)))</f>
        <v>0</v>
      </c>
      <c r="BP4642" s="7" t="n">
        <v>7</v>
      </c>
      <c r="BQ4642" s="7" t="n">
        <v>65533</v>
      </c>
      <c r="BR4642" s="7" t="n">
        <v>4369</v>
      </c>
      <c r="BS4642" s="7" t="s">
        <v>19</v>
      </c>
      <c r="BT4642" s="7" t="n">
        <f t="normal" ca="1">32-LENB(INDIRECT(ADDRESS(4642,71)))</f>
        <v>0</v>
      </c>
      <c r="BU4642" s="7" t="n">
        <v>7</v>
      </c>
      <c r="BV4642" s="7" t="n">
        <v>65533</v>
      </c>
      <c r="BW4642" s="7" t="n">
        <v>52605</v>
      </c>
      <c r="BX4642" s="7" t="s">
        <v>19</v>
      </c>
      <c r="BY4642" s="7" t="n">
        <f t="normal" ca="1">32-LENB(INDIRECT(ADDRESS(4642,76)))</f>
        <v>0</v>
      </c>
      <c r="BZ4642" s="7" t="n">
        <v>7</v>
      </c>
      <c r="CA4642" s="7" t="n">
        <v>65533</v>
      </c>
      <c r="CB4642" s="7" t="n">
        <v>52606</v>
      </c>
      <c r="CC4642" s="7" t="s">
        <v>19</v>
      </c>
      <c r="CD4642" s="7" t="n">
        <f t="normal" ca="1">32-LENB(INDIRECT(ADDRESS(4642,81)))</f>
        <v>0</v>
      </c>
      <c r="CE4642" s="7" t="n">
        <v>7</v>
      </c>
      <c r="CF4642" s="7" t="n">
        <v>65533</v>
      </c>
      <c r="CG4642" s="7" t="n">
        <v>2316</v>
      </c>
      <c r="CH4642" s="7" t="s">
        <v>19</v>
      </c>
      <c r="CI4642" s="7" t="n">
        <f t="normal" ca="1">32-LENB(INDIRECT(ADDRESS(4642,86)))</f>
        <v>0</v>
      </c>
      <c r="CJ4642" s="7" t="n">
        <v>7</v>
      </c>
      <c r="CK4642" s="7" t="n">
        <v>65533</v>
      </c>
      <c r="CL4642" s="7" t="n">
        <v>2317</v>
      </c>
      <c r="CM4642" s="7" t="s">
        <v>19</v>
      </c>
      <c r="CN4642" s="7" t="n">
        <f t="normal" ca="1">32-LENB(INDIRECT(ADDRESS(4642,91)))</f>
        <v>0</v>
      </c>
      <c r="CO4642" s="7" t="n">
        <v>7</v>
      </c>
      <c r="CP4642" s="7" t="n">
        <v>65533</v>
      </c>
      <c r="CQ4642" s="7" t="n">
        <v>2318</v>
      </c>
      <c r="CR4642" s="7" t="s">
        <v>19</v>
      </c>
      <c r="CS4642" s="7" t="n">
        <f t="normal" ca="1">32-LENB(INDIRECT(ADDRESS(4642,96)))</f>
        <v>0</v>
      </c>
      <c r="CT4642" s="7" t="n">
        <v>7</v>
      </c>
      <c r="CU4642" s="7" t="n">
        <v>65533</v>
      </c>
      <c r="CV4642" s="7" t="n">
        <v>2319</v>
      </c>
      <c r="CW4642" s="7" t="s">
        <v>19</v>
      </c>
      <c r="CX4642" s="7" t="n">
        <f t="normal" ca="1">32-LENB(INDIRECT(ADDRESS(4642,101)))</f>
        <v>0</v>
      </c>
      <c r="CY4642" s="7" t="n">
        <v>7</v>
      </c>
      <c r="CZ4642" s="7" t="n">
        <v>65533</v>
      </c>
      <c r="DA4642" s="7" t="n">
        <v>2320</v>
      </c>
      <c r="DB4642" s="7" t="s">
        <v>19</v>
      </c>
      <c r="DC4642" s="7" t="n">
        <f t="normal" ca="1">32-LENB(INDIRECT(ADDRESS(4642,106)))</f>
        <v>0</v>
      </c>
      <c r="DD4642" s="7" t="n">
        <v>7</v>
      </c>
      <c r="DE4642" s="7" t="n">
        <v>65533</v>
      </c>
      <c r="DF4642" s="7" t="n">
        <v>52607</v>
      </c>
      <c r="DG4642" s="7" t="s">
        <v>19</v>
      </c>
      <c r="DH4642" s="7" t="n">
        <f t="normal" ca="1">32-LENB(INDIRECT(ADDRESS(4642,111)))</f>
        <v>0</v>
      </c>
      <c r="DI4642" s="7" t="n">
        <v>7</v>
      </c>
      <c r="DJ4642" s="7" t="n">
        <v>65533</v>
      </c>
      <c r="DK4642" s="7" t="n">
        <v>2321</v>
      </c>
      <c r="DL4642" s="7" t="s">
        <v>19</v>
      </c>
      <c r="DM4642" s="7" t="n">
        <f t="normal" ca="1">32-LENB(INDIRECT(ADDRESS(4642,116)))</f>
        <v>0</v>
      </c>
      <c r="DN4642" s="7" t="n">
        <v>7</v>
      </c>
      <c r="DO4642" s="7" t="n">
        <v>65533</v>
      </c>
      <c r="DP4642" s="7" t="n">
        <v>2322</v>
      </c>
      <c r="DQ4642" s="7" t="s">
        <v>19</v>
      </c>
      <c r="DR4642" s="7" t="n">
        <f t="normal" ca="1">32-LENB(INDIRECT(ADDRESS(4642,121)))</f>
        <v>0</v>
      </c>
      <c r="DS4642" s="7" t="n">
        <v>7</v>
      </c>
      <c r="DT4642" s="7" t="n">
        <v>65533</v>
      </c>
      <c r="DU4642" s="7" t="n">
        <v>2323</v>
      </c>
      <c r="DV4642" s="7" t="s">
        <v>19</v>
      </c>
      <c r="DW4642" s="7" t="n">
        <f t="normal" ca="1">32-LENB(INDIRECT(ADDRESS(4642,126)))</f>
        <v>0</v>
      </c>
      <c r="DX4642" s="7" t="n">
        <v>7</v>
      </c>
      <c r="DY4642" s="7" t="n">
        <v>65533</v>
      </c>
      <c r="DZ4642" s="7" t="n">
        <v>52607</v>
      </c>
      <c r="EA4642" s="7" t="s">
        <v>19</v>
      </c>
      <c r="EB4642" s="7" t="n">
        <f t="normal" ca="1">32-LENB(INDIRECT(ADDRESS(4642,131)))</f>
        <v>0</v>
      </c>
      <c r="EC4642" s="7" t="n">
        <v>7</v>
      </c>
      <c r="ED4642" s="7" t="n">
        <v>65533</v>
      </c>
      <c r="EE4642" s="7" t="n">
        <v>52608</v>
      </c>
      <c r="EF4642" s="7" t="s">
        <v>19</v>
      </c>
      <c r="EG4642" s="7" t="n">
        <f t="normal" ca="1">32-LENB(INDIRECT(ADDRESS(4642,136)))</f>
        <v>0</v>
      </c>
      <c r="EH4642" s="7" t="n">
        <v>7</v>
      </c>
      <c r="EI4642" s="7" t="n">
        <v>65533</v>
      </c>
      <c r="EJ4642" s="7" t="n">
        <v>3308</v>
      </c>
      <c r="EK4642" s="7" t="s">
        <v>19</v>
      </c>
      <c r="EL4642" s="7" t="n">
        <f t="normal" ca="1">32-LENB(INDIRECT(ADDRESS(4642,141)))</f>
        <v>0</v>
      </c>
      <c r="EM4642" s="7" t="n">
        <v>8</v>
      </c>
      <c r="EN4642" s="7" t="n">
        <v>65533</v>
      </c>
      <c r="EO4642" s="7" t="n">
        <v>0</v>
      </c>
      <c r="EP4642" s="7" t="s">
        <v>259</v>
      </c>
      <c r="EQ4642" s="7" t="n">
        <f t="normal" ca="1">32-LENB(INDIRECT(ADDRESS(4642,146)))</f>
        <v>0</v>
      </c>
      <c r="ER4642" s="7" t="n">
        <v>7</v>
      </c>
      <c r="ES4642" s="7" t="n">
        <v>65533</v>
      </c>
      <c r="ET4642" s="7" t="n">
        <v>3309</v>
      </c>
      <c r="EU4642" s="7" t="s">
        <v>19</v>
      </c>
      <c r="EV4642" s="7" t="n">
        <f t="normal" ca="1">32-LENB(INDIRECT(ADDRESS(4642,151)))</f>
        <v>0</v>
      </c>
      <c r="EW4642" s="7" t="n">
        <v>7</v>
      </c>
      <c r="EX4642" s="7" t="n">
        <v>65533</v>
      </c>
      <c r="EY4642" s="7" t="n">
        <v>3310</v>
      </c>
      <c r="EZ4642" s="7" t="s">
        <v>19</v>
      </c>
      <c r="FA4642" s="7" t="n">
        <f t="normal" ca="1">32-LENB(INDIRECT(ADDRESS(4642,156)))</f>
        <v>0</v>
      </c>
      <c r="FB4642" s="7" t="n">
        <v>7</v>
      </c>
      <c r="FC4642" s="7" t="n">
        <v>65533</v>
      </c>
      <c r="FD4642" s="7" t="n">
        <v>3311</v>
      </c>
      <c r="FE4642" s="7" t="s">
        <v>19</v>
      </c>
      <c r="FF4642" s="7" t="n">
        <f t="normal" ca="1">32-LENB(INDIRECT(ADDRESS(4642,161)))</f>
        <v>0</v>
      </c>
      <c r="FG4642" s="7" t="n">
        <v>7</v>
      </c>
      <c r="FH4642" s="7" t="n">
        <v>65533</v>
      </c>
      <c r="FI4642" s="7" t="n">
        <v>52609</v>
      </c>
      <c r="FJ4642" s="7" t="s">
        <v>19</v>
      </c>
      <c r="FK4642" s="7" t="n">
        <f t="normal" ca="1">32-LENB(INDIRECT(ADDRESS(4642,166)))</f>
        <v>0</v>
      </c>
      <c r="FL4642" s="7" t="n">
        <v>7</v>
      </c>
      <c r="FM4642" s="7" t="n">
        <v>65533</v>
      </c>
      <c r="FN4642" s="7" t="n">
        <v>52610</v>
      </c>
      <c r="FO4642" s="7" t="s">
        <v>19</v>
      </c>
      <c r="FP4642" s="7" t="n">
        <f t="normal" ca="1">32-LENB(INDIRECT(ADDRESS(4642,171)))</f>
        <v>0</v>
      </c>
      <c r="FQ4642" s="7" t="n">
        <v>7</v>
      </c>
      <c r="FR4642" s="7" t="n">
        <v>65533</v>
      </c>
      <c r="FS4642" s="7" t="n">
        <v>52611</v>
      </c>
      <c r="FT4642" s="7" t="s">
        <v>19</v>
      </c>
      <c r="FU4642" s="7" t="n">
        <f t="normal" ca="1">32-LENB(INDIRECT(ADDRESS(4642,176)))</f>
        <v>0</v>
      </c>
      <c r="FV4642" s="7" t="n">
        <v>7</v>
      </c>
      <c r="FW4642" s="7" t="n">
        <v>65533</v>
      </c>
      <c r="FX4642" s="7" t="n">
        <v>52612</v>
      </c>
      <c r="FY4642" s="7" t="s">
        <v>19</v>
      </c>
      <c r="FZ4642" s="7" t="n">
        <f t="normal" ca="1">32-LENB(INDIRECT(ADDRESS(4642,181)))</f>
        <v>0</v>
      </c>
      <c r="GA4642" s="7" t="n">
        <v>7</v>
      </c>
      <c r="GB4642" s="7" t="n">
        <v>65533</v>
      </c>
      <c r="GC4642" s="7" t="n">
        <v>3312</v>
      </c>
      <c r="GD4642" s="7" t="s">
        <v>19</v>
      </c>
      <c r="GE4642" s="7" t="n">
        <f t="normal" ca="1">32-LENB(INDIRECT(ADDRESS(4642,186)))</f>
        <v>0</v>
      </c>
      <c r="GF4642" s="7" t="n">
        <v>7</v>
      </c>
      <c r="GG4642" s="7" t="n">
        <v>65533</v>
      </c>
      <c r="GH4642" s="7" t="n">
        <v>3313</v>
      </c>
      <c r="GI4642" s="7" t="s">
        <v>19</v>
      </c>
      <c r="GJ4642" s="7" t="n">
        <f t="normal" ca="1">32-LENB(INDIRECT(ADDRESS(4642,191)))</f>
        <v>0</v>
      </c>
      <c r="GK4642" s="7" t="n">
        <v>7</v>
      </c>
      <c r="GL4642" s="7" t="n">
        <v>65533</v>
      </c>
      <c r="GM4642" s="7" t="n">
        <v>52613</v>
      </c>
      <c r="GN4642" s="7" t="s">
        <v>19</v>
      </c>
      <c r="GO4642" s="7" t="n">
        <f t="normal" ca="1">32-LENB(INDIRECT(ADDRESS(4642,196)))</f>
        <v>0</v>
      </c>
      <c r="GP4642" s="7" t="n">
        <v>7</v>
      </c>
      <c r="GQ4642" s="7" t="n">
        <v>65533</v>
      </c>
      <c r="GR4642" s="7" t="n">
        <v>3314</v>
      </c>
      <c r="GS4642" s="7" t="s">
        <v>19</v>
      </c>
      <c r="GT4642" s="7" t="n">
        <f t="normal" ca="1">32-LENB(INDIRECT(ADDRESS(4642,201)))</f>
        <v>0</v>
      </c>
      <c r="GU4642" s="7" t="n">
        <v>7</v>
      </c>
      <c r="GV4642" s="7" t="n">
        <v>65533</v>
      </c>
      <c r="GW4642" s="7" t="n">
        <v>3315</v>
      </c>
      <c r="GX4642" s="7" t="s">
        <v>19</v>
      </c>
      <c r="GY4642" s="7" t="n">
        <f t="normal" ca="1">32-LENB(INDIRECT(ADDRESS(4642,206)))</f>
        <v>0</v>
      </c>
      <c r="GZ4642" s="7" t="n">
        <v>7</v>
      </c>
      <c r="HA4642" s="7" t="n">
        <v>65533</v>
      </c>
      <c r="HB4642" s="7" t="n">
        <v>3316</v>
      </c>
      <c r="HC4642" s="7" t="s">
        <v>19</v>
      </c>
      <c r="HD4642" s="7" t="n">
        <f t="normal" ca="1">32-LENB(INDIRECT(ADDRESS(4642,211)))</f>
        <v>0</v>
      </c>
      <c r="HE4642" s="7" t="n">
        <v>7</v>
      </c>
      <c r="HF4642" s="7" t="n">
        <v>65533</v>
      </c>
      <c r="HG4642" s="7" t="n">
        <v>52614</v>
      </c>
      <c r="HH4642" s="7" t="s">
        <v>19</v>
      </c>
      <c r="HI4642" s="7" t="n">
        <f t="normal" ca="1">32-LENB(INDIRECT(ADDRESS(4642,216)))</f>
        <v>0</v>
      </c>
      <c r="HJ4642" s="7" t="n">
        <v>7</v>
      </c>
      <c r="HK4642" s="7" t="n">
        <v>65533</v>
      </c>
      <c r="HL4642" s="7" t="n">
        <v>3320</v>
      </c>
      <c r="HM4642" s="7" t="s">
        <v>19</v>
      </c>
      <c r="HN4642" s="7" t="n">
        <f t="normal" ca="1">32-LENB(INDIRECT(ADDRESS(4642,221)))</f>
        <v>0</v>
      </c>
      <c r="HO4642" s="7" t="n">
        <v>7</v>
      </c>
      <c r="HP4642" s="7" t="n">
        <v>65533</v>
      </c>
      <c r="HQ4642" s="7" t="n">
        <v>3317</v>
      </c>
      <c r="HR4642" s="7" t="s">
        <v>19</v>
      </c>
      <c r="HS4642" s="7" t="n">
        <f t="normal" ca="1">32-LENB(INDIRECT(ADDRESS(4642,226)))</f>
        <v>0</v>
      </c>
      <c r="HT4642" s="7" t="n">
        <v>7</v>
      </c>
      <c r="HU4642" s="7" t="n">
        <v>65533</v>
      </c>
      <c r="HV4642" s="7" t="n">
        <v>3318</v>
      </c>
      <c r="HW4642" s="7" t="s">
        <v>19</v>
      </c>
      <c r="HX4642" s="7" t="n">
        <f t="normal" ca="1">32-LENB(INDIRECT(ADDRESS(4642,231)))</f>
        <v>0</v>
      </c>
      <c r="HY4642" s="7" t="n">
        <v>7</v>
      </c>
      <c r="HZ4642" s="7" t="n">
        <v>65533</v>
      </c>
      <c r="IA4642" s="7" t="n">
        <v>3319</v>
      </c>
      <c r="IB4642" s="7" t="s">
        <v>19</v>
      </c>
      <c r="IC4642" s="7" t="n">
        <f t="normal" ca="1">32-LENB(INDIRECT(ADDRESS(4642,236)))</f>
        <v>0</v>
      </c>
      <c r="ID4642" s="7" t="n">
        <v>7</v>
      </c>
      <c r="IE4642" s="7" t="n">
        <v>65533</v>
      </c>
      <c r="IF4642" s="7" t="n">
        <v>52614</v>
      </c>
      <c r="IG4642" s="7" t="s">
        <v>19</v>
      </c>
      <c r="IH4642" s="7" t="n">
        <f t="normal" ca="1">32-LENB(INDIRECT(ADDRESS(4642,241)))</f>
        <v>0</v>
      </c>
      <c r="II4642" s="7" t="n">
        <v>7</v>
      </c>
      <c r="IJ4642" s="7" t="n">
        <v>65533</v>
      </c>
      <c r="IK4642" s="7" t="n">
        <v>3320</v>
      </c>
      <c r="IL4642" s="7" t="s">
        <v>19</v>
      </c>
      <c r="IM4642" s="7" t="n">
        <f t="normal" ca="1">32-LENB(INDIRECT(ADDRESS(4642,246)))</f>
        <v>0</v>
      </c>
      <c r="IN4642" s="7" t="n">
        <v>4</v>
      </c>
      <c r="IO4642" s="7" t="n">
        <v>65533</v>
      </c>
      <c r="IP4642" s="7" t="n">
        <v>2000</v>
      </c>
      <c r="IQ4642" s="7" t="s">
        <v>19</v>
      </c>
      <c r="IR4642" s="7" t="n">
        <f t="normal" ca="1">32-LENB(INDIRECT(ADDRESS(4642,251)))</f>
        <v>0</v>
      </c>
      <c r="IS4642" s="7" t="n">
        <v>4</v>
      </c>
      <c r="IT4642" s="7" t="n">
        <v>65533</v>
      </c>
      <c r="IU4642" s="7" t="n">
        <v>4500</v>
      </c>
      <c r="IV4642" s="7" t="s">
        <v>19</v>
      </c>
      <c r="IW4642" s="7" t="n">
        <f t="normal" ca="1">32-LENB(INDIRECT(ADDRESS(4642,256)))</f>
        <v>0</v>
      </c>
      <c r="IX4642" s="7" t="n">
        <v>7</v>
      </c>
      <c r="IY4642" s="7" t="n">
        <v>65533</v>
      </c>
      <c r="IZ4642" s="7" t="n">
        <v>18442</v>
      </c>
      <c r="JA4642" s="7" t="s">
        <v>19</v>
      </c>
      <c r="JB4642" s="7" t="n">
        <f t="normal" ca="1">32-LENB(INDIRECT(ADDRESS(4642,261)))</f>
        <v>0</v>
      </c>
      <c r="JC4642" s="7" t="n">
        <v>7</v>
      </c>
      <c r="JD4642" s="7" t="n">
        <v>65533</v>
      </c>
      <c r="JE4642" s="7" t="n">
        <v>3321</v>
      </c>
      <c r="JF4642" s="7" t="s">
        <v>19</v>
      </c>
      <c r="JG4642" s="7" t="n">
        <f t="normal" ca="1">32-LENB(INDIRECT(ADDRESS(4642,266)))</f>
        <v>0</v>
      </c>
      <c r="JH4642" s="7" t="n">
        <v>7</v>
      </c>
      <c r="JI4642" s="7" t="n">
        <v>65533</v>
      </c>
      <c r="JJ4642" s="7" t="n">
        <v>3322</v>
      </c>
      <c r="JK4642" s="7" t="s">
        <v>19</v>
      </c>
      <c r="JL4642" s="7" t="n">
        <f t="normal" ca="1">32-LENB(INDIRECT(ADDRESS(4642,271)))</f>
        <v>0</v>
      </c>
      <c r="JM4642" s="7" t="n">
        <v>7</v>
      </c>
      <c r="JN4642" s="7" t="n">
        <v>65533</v>
      </c>
      <c r="JO4642" s="7" t="n">
        <v>3323</v>
      </c>
      <c r="JP4642" s="7" t="s">
        <v>19</v>
      </c>
      <c r="JQ4642" s="7" t="n">
        <f t="normal" ca="1">32-LENB(INDIRECT(ADDRESS(4642,276)))</f>
        <v>0</v>
      </c>
      <c r="JR4642" s="7" t="n">
        <v>7</v>
      </c>
      <c r="JS4642" s="7" t="n">
        <v>65533</v>
      </c>
      <c r="JT4642" s="7" t="n">
        <v>18205</v>
      </c>
      <c r="JU4642" s="7" t="s">
        <v>19</v>
      </c>
      <c r="JV4642" s="7" t="n">
        <f t="normal" ca="1">32-LENB(INDIRECT(ADDRESS(4642,281)))</f>
        <v>0</v>
      </c>
      <c r="JW4642" s="7" t="n">
        <v>7</v>
      </c>
      <c r="JX4642" s="7" t="n">
        <v>65533</v>
      </c>
      <c r="JY4642" s="7" t="n">
        <v>18443</v>
      </c>
      <c r="JZ4642" s="7" t="s">
        <v>19</v>
      </c>
      <c r="KA4642" s="7" t="n">
        <f t="normal" ca="1">32-LENB(INDIRECT(ADDRESS(4642,286)))</f>
        <v>0</v>
      </c>
      <c r="KB4642" s="7" t="n">
        <v>7</v>
      </c>
      <c r="KC4642" s="7" t="n">
        <v>65533</v>
      </c>
      <c r="KD4642" s="7" t="n">
        <v>18444</v>
      </c>
      <c r="KE4642" s="7" t="s">
        <v>19</v>
      </c>
      <c r="KF4642" s="7" t="n">
        <f t="normal" ca="1">32-LENB(INDIRECT(ADDRESS(4642,291)))</f>
        <v>0</v>
      </c>
      <c r="KG4642" s="7" t="n">
        <v>7</v>
      </c>
      <c r="KH4642" s="7" t="n">
        <v>65533</v>
      </c>
      <c r="KI4642" s="7" t="n">
        <v>18445</v>
      </c>
      <c r="KJ4642" s="7" t="s">
        <v>19</v>
      </c>
      <c r="KK4642" s="7" t="n">
        <f t="normal" ca="1">32-LENB(INDIRECT(ADDRESS(4642,296)))</f>
        <v>0</v>
      </c>
      <c r="KL4642" s="7" t="n">
        <v>7</v>
      </c>
      <c r="KM4642" s="7" t="n">
        <v>65533</v>
      </c>
      <c r="KN4642" s="7" t="n">
        <v>3324</v>
      </c>
      <c r="KO4642" s="7" t="s">
        <v>19</v>
      </c>
      <c r="KP4642" s="7" t="n">
        <f t="normal" ca="1">32-LENB(INDIRECT(ADDRESS(4642,301)))</f>
        <v>0</v>
      </c>
      <c r="KQ4642" s="7" t="n">
        <v>7</v>
      </c>
      <c r="KR4642" s="7" t="n">
        <v>65533</v>
      </c>
      <c r="KS4642" s="7" t="n">
        <v>1358</v>
      </c>
      <c r="KT4642" s="7" t="s">
        <v>19</v>
      </c>
      <c r="KU4642" s="7" t="n">
        <f t="normal" ca="1">32-LENB(INDIRECT(ADDRESS(4642,306)))</f>
        <v>0</v>
      </c>
      <c r="KV4642" s="7" t="n">
        <v>7</v>
      </c>
      <c r="KW4642" s="7" t="n">
        <v>65533</v>
      </c>
      <c r="KX4642" s="7" t="n">
        <v>4370</v>
      </c>
      <c r="KY4642" s="7" t="s">
        <v>19</v>
      </c>
      <c r="KZ4642" s="7" t="n">
        <f t="normal" ca="1">32-LENB(INDIRECT(ADDRESS(4642,311)))</f>
        <v>0</v>
      </c>
      <c r="LA4642" s="7" t="n">
        <v>7</v>
      </c>
      <c r="LB4642" s="7" t="n">
        <v>65533</v>
      </c>
      <c r="LC4642" s="7" t="n">
        <v>6374</v>
      </c>
      <c r="LD4642" s="7" t="s">
        <v>19</v>
      </c>
      <c r="LE4642" s="7" t="n">
        <f t="normal" ca="1">32-LENB(INDIRECT(ADDRESS(4642,316)))</f>
        <v>0</v>
      </c>
      <c r="LF4642" s="7" t="n">
        <v>7</v>
      </c>
      <c r="LG4642" s="7" t="n">
        <v>65533</v>
      </c>
      <c r="LH4642" s="7" t="n">
        <v>9342</v>
      </c>
      <c r="LI4642" s="7" t="s">
        <v>19</v>
      </c>
      <c r="LJ4642" s="7" t="n">
        <f t="normal" ca="1">32-LENB(INDIRECT(ADDRESS(4642,321)))</f>
        <v>0</v>
      </c>
      <c r="LK4642" s="7" t="n">
        <v>7</v>
      </c>
      <c r="LL4642" s="7" t="n">
        <v>65533</v>
      </c>
      <c r="LM4642" s="7" t="n">
        <v>7369</v>
      </c>
      <c r="LN4642" s="7" t="s">
        <v>19</v>
      </c>
      <c r="LO4642" s="7" t="n">
        <f t="normal" ca="1">32-LENB(INDIRECT(ADDRESS(4642,326)))</f>
        <v>0</v>
      </c>
      <c r="LP4642" s="7" t="n">
        <v>7</v>
      </c>
      <c r="LQ4642" s="7" t="n">
        <v>65533</v>
      </c>
      <c r="LR4642" s="7" t="n">
        <v>5335</v>
      </c>
      <c r="LS4642" s="7" t="s">
        <v>19</v>
      </c>
      <c r="LT4642" s="7" t="n">
        <f t="normal" ca="1">32-LENB(INDIRECT(ADDRESS(4642,331)))</f>
        <v>0</v>
      </c>
      <c r="LU4642" s="7" t="n">
        <v>7</v>
      </c>
      <c r="LV4642" s="7" t="n">
        <v>65533</v>
      </c>
      <c r="LW4642" s="7" t="n">
        <v>5336</v>
      </c>
      <c r="LX4642" s="7" t="s">
        <v>19</v>
      </c>
      <c r="LY4642" s="7" t="n">
        <f t="normal" ca="1">32-LENB(INDIRECT(ADDRESS(4642,336)))</f>
        <v>0</v>
      </c>
      <c r="LZ4642" s="7" t="n">
        <v>7</v>
      </c>
      <c r="MA4642" s="7" t="n">
        <v>65533</v>
      </c>
      <c r="MB4642" s="7" t="n">
        <v>52615</v>
      </c>
      <c r="MC4642" s="7" t="s">
        <v>19</v>
      </c>
      <c r="MD4642" s="7" t="n">
        <f t="normal" ca="1">32-LENB(INDIRECT(ADDRESS(4642,341)))</f>
        <v>0</v>
      </c>
      <c r="ME4642" s="7" t="n">
        <v>7</v>
      </c>
      <c r="MF4642" s="7" t="n">
        <v>65533</v>
      </c>
      <c r="MG4642" s="7" t="n">
        <v>14369</v>
      </c>
      <c r="MH4642" s="7" t="s">
        <v>19</v>
      </c>
      <c r="MI4642" s="7" t="n">
        <f t="normal" ca="1">32-LENB(INDIRECT(ADDRESS(4642,346)))</f>
        <v>0</v>
      </c>
      <c r="MJ4642" s="7" t="n">
        <v>7</v>
      </c>
      <c r="MK4642" s="7" t="n">
        <v>65533</v>
      </c>
      <c r="ML4642" s="7" t="n">
        <v>14370</v>
      </c>
      <c r="MM4642" s="7" t="s">
        <v>19</v>
      </c>
      <c r="MN4642" s="7" t="n">
        <f t="normal" ca="1">32-LENB(INDIRECT(ADDRESS(4642,351)))</f>
        <v>0</v>
      </c>
      <c r="MO4642" s="7" t="n">
        <v>7</v>
      </c>
      <c r="MP4642" s="7" t="n">
        <v>65533</v>
      </c>
      <c r="MQ4642" s="7" t="n">
        <v>15335</v>
      </c>
      <c r="MR4642" s="7" t="s">
        <v>19</v>
      </c>
      <c r="MS4642" s="7" t="n">
        <f t="normal" ca="1">32-LENB(INDIRECT(ADDRESS(4642,356)))</f>
        <v>0</v>
      </c>
      <c r="MT4642" s="7" t="n">
        <v>7</v>
      </c>
      <c r="MU4642" s="7" t="n">
        <v>65533</v>
      </c>
      <c r="MV4642" s="7" t="n">
        <v>15336</v>
      </c>
      <c r="MW4642" s="7" t="s">
        <v>19</v>
      </c>
      <c r="MX4642" s="7" t="n">
        <f t="normal" ca="1">32-LENB(INDIRECT(ADDRESS(4642,361)))</f>
        <v>0</v>
      </c>
      <c r="MY4642" s="7" t="n">
        <v>7</v>
      </c>
      <c r="MZ4642" s="7" t="n">
        <v>65533</v>
      </c>
      <c r="NA4642" s="7" t="n">
        <v>13318</v>
      </c>
      <c r="NB4642" s="7" t="s">
        <v>19</v>
      </c>
      <c r="NC4642" s="7" t="n">
        <f t="normal" ca="1">32-LENB(INDIRECT(ADDRESS(4642,366)))</f>
        <v>0</v>
      </c>
      <c r="ND4642" s="7" t="n">
        <v>7</v>
      </c>
      <c r="NE4642" s="7" t="n">
        <v>65533</v>
      </c>
      <c r="NF4642" s="7" t="n">
        <v>13319</v>
      </c>
      <c r="NG4642" s="7" t="s">
        <v>19</v>
      </c>
      <c r="NH4642" s="7" t="n">
        <f t="normal" ca="1">32-LENB(INDIRECT(ADDRESS(4642,371)))</f>
        <v>0</v>
      </c>
      <c r="NI4642" s="7" t="n">
        <v>7</v>
      </c>
      <c r="NJ4642" s="7" t="n">
        <v>65533</v>
      </c>
      <c r="NK4642" s="7" t="n">
        <v>52616</v>
      </c>
      <c r="NL4642" s="7" t="s">
        <v>19</v>
      </c>
      <c r="NM4642" s="7" t="n">
        <f t="normal" ca="1">32-LENB(INDIRECT(ADDRESS(4642,376)))</f>
        <v>0</v>
      </c>
      <c r="NN4642" s="7" t="n">
        <v>7</v>
      </c>
      <c r="NO4642" s="7" t="n">
        <v>65533</v>
      </c>
      <c r="NP4642" s="7" t="n">
        <v>52617</v>
      </c>
      <c r="NQ4642" s="7" t="s">
        <v>19</v>
      </c>
      <c r="NR4642" s="7" t="n">
        <f t="normal" ca="1">32-LENB(INDIRECT(ADDRESS(4642,381)))</f>
        <v>0</v>
      </c>
      <c r="NS4642" s="7" t="n">
        <v>7</v>
      </c>
      <c r="NT4642" s="7" t="n">
        <v>65533</v>
      </c>
      <c r="NU4642" s="7" t="n">
        <v>2324</v>
      </c>
      <c r="NV4642" s="7" t="s">
        <v>19</v>
      </c>
      <c r="NW4642" s="7" t="n">
        <f t="normal" ca="1">32-LENB(INDIRECT(ADDRESS(4642,386)))</f>
        <v>0</v>
      </c>
      <c r="NX4642" s="7" t="n">
        <v>7</v>
      </c>
      <c r="NY4642" s="7" t="n">
        <v>65533</v>
      </c>
      <c r="NZ4642" s="7" t="n">
        <v>2325</v>
      </c>
      <c r="OA4642" s="7" t="s">
        <v>19</v>
      </c>
      <c r="OB4642" s="7" t="n">
        <f t="normal" ca="1">32-LENB(INDIRECT(ADDRESS(4642,391)))</f>
        <v>0</v>
      </c>
      <c r="OC4642" s="7" t="n">
        <v>7</v>
      </c>
      <c r="OD4642" s="7" t="n">
        <v>65533</v>
      </c>
      <c r="OE4642" s="7" t="n">
        <v>3325</v>
      </c>
      <c r="OF4642" s="7" t="s">
        <v>19</v>
      </c>
      <c r="OG4642" s="7" t="n">
        <f t="normal" ca="1">32-LENB(INDIRECT(ADDRESS(4642,396)))</f>
        <v>0</v>
      </c>
      <c r="OH4642" s="7" t="n">
        <v>0</v>
      </c>
      <c r="OI4642" s="7" t="n">
        <v>65533</v>
      </c>
      <c r="OJ4642" s="7" t="n">
        <v>0</v>
      </c>
      <c r="OK4642" s="7" t="s">
        <v>19</v>
      </c>
      <c r="OL4642" s="7" t="n">
        <f t="normal" ca="1">32-LENB(INDIRECT(ADDRESS(4642,401)))</f>
        <v>0</v>
      </c>
    </row>
    <row r="4643" spans="1:402">
      <c r="A4643" t="s">
        <v>4</v>
      </c>
      <c r="B4643" s="4" t="s">
        <v>5</v>
      </c>
    </row>
    <row r="4644" spans="1:402">
      <c r="A4644" t="n">
        <v>41312</v>
      </c>
      <c r="B464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2025-09-06T21:46:27</dcterms:created>
  <dcterms:modified xsi:type="dcterms:W3CDTF">2025-09-06T21:46:27</dcterms:modified>
</cp:coreProperties>
</file>