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B0FF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8F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773"/>
      </patternFill>
    </fill>
    <fill>
      <patternFill patternType="solid">
        <fgColor rgb="FFF1FF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F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FFDA73"/>
      </patternFill>
    </fill>
    <fill>
      <patternFill patternType="solid">
        <fgColor rgb="FFC7FF73"/>
      </patternFill>
    </fill>
    <fill>
      <patternFill patternType="solid">
        <fgColor rgb="FFEFFF73"/>
      </patternFill>
    </fill>
    <fill>
      <patternFill patternType="solid">
        <fgColor rgb="FFD0FF73"/>
      </patternFill>
    </fill>
    <fill>
      <patternFill patternType="solid">
        <fgColor rgb="FFFFE373"/>
      </patternFill>
    </fill>
    <fill>
      <patternFill patternType="solid">
        <fgColor rgb="FFFF9173"/>
      </patternFill>
    </fill>
    <fill>
      <patternFill patternType="solid">
        <fgColor rgb="FFFFC073"/>
      </patternFill>
    </fill>
    <fill>
      <patternFill patternType="solid">
        <fgColor rgb="FFFD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A9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FFE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B773"/>
      </patternFill>
    </fill>
    <fill>
      <patternFill patternType="solid">
        <fgColor rgb="FFFFA473"/>
      </patternFill>
    </fill>
    <fill>
      <patternFill patternType="solid">
        <fgColor rgb="FFD7FF73"/>
      </patternFill>
    </fill>
    <fill>
      <patternFill patternType="solid">
        <fgColor rgb="FF73FFC2"/>
      </patternFill>
    </fill>
    <fill>
      <patternFill patternType="solid">
        <fgColor rgb="FFF8FF73"/>
      </patternFill>
    </fill>
    <fill>
      <patternFill patternType="solid">
        <fgColor rgb="FFADFF73"/>
      </patternFill>
    </fill>
    <fill>
      <patternFill patternType="solid">
        <fgColor rgb="FFA6FF73"/>
      </patternFill>
    </fill>
    <fill>
      <patternFill patternType="solid">
        <fgColor rgb="FF73FF96"/>
      </patternFill>
    </fill>
    <fill>
      <patternFill patternType="solid">
        <fgColor rgb="FFFFE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<sst xmlns="http://schemas.openxmlformats.org/spreadsheetml/2006/main" count="30269" uniqueCount="490">
  <si>
    <t>CS2</t>
  </si>
  <si>
    <t>m4009</t>
  </si>
  <si>
    <t>FUNCTION</t>
  </si>
  <si>
    <t/>
  </si>
  <si>
    <t>Location</t>
  </si>
  <si>
    <t>OP Code</t>
  </si>
  <si>
    <t>string</t>
  </si>
  <si>
    <t>bm4009</t>
  </si>
  <si>
    <t>fill</t>
  </si>
  <si>
    <t>int</t>
  </si>
  <si>
    <t>short</t>
  </si>
  <si>
    <t>mon208</t>
  </si>
  <si>
    <t/>
  </si>
  <si>
    <t>byte</t>
  </si>
  <si>
    <t>bytearray</t>
  </si>
  <si>
    <t>mon209</t>
  </si>
  <si>
    <t>mon240</t>
  </si>
  <si>
    <t>mon204</t>
  </si>
  <si>
    <t>0</t>
  </si>
  <si>
    <t>PreInit</t>
  </si>
  <si>
    <t>FC_Change_MapColor</t>
  </si>
  <si>
    <t>Init</t>
  </si>
  <si>
    <t>event/ev2sk000.eff</t>
  </si>
  <si>
    <t>pointer</t>
  </si>
  <si>
    <t>float</t>
  </si>
  <si>
    <t>Init_Replay</t>
  </si>
  <si>
    <t>Init_Replay</t>
  </si>
  <si>
    <t>ZemriaStone</t>
  </si>
  <si>
    <t>STONE</t>
  </si>
  <si>
    <t>Reinit</t>
  </si>
  <si>
    <t>EV_03_27_00</t>
  </si>
  <si>
    <t>Start</t>
  </si>
  <si>
    <t>End</t>
  </si>
  <si>
    <t>AniFieldAttack</t>
  </si>
  <si>
    <t>AniWait</t>
  </si>
  <si>
    <t>FC_Start_Party</t>
  </si>
  <si>
    <t>event/ev2mo020.eff</t>
  </si>
  <si>
    <t>event/ev2mo021.eff</t>
  </si>
  <si>
    <t>C_NPC052</t>
  </si>
  <si>
    <t>Celine</t>
  </si>
  <si>
    <t>C_MON208</t>
  </si>
  <si>
    <t>Magic Knight Direwolf</t>
  </si>
  <si>
    <t>FC_chr_entry</t>
  </si>
  <si>
    <t>AniEv3010</t>
  </si>
  <si>
    <t>AniWait2</t>
  </si>
  <si>
    <t>AniEvAPL05</t>
  </si>
  <si>
    <t>#E_0#M_0</t>
  </si>
  <si>
    <t>dialog</t>
  </si>
  <si>
    <t>#2KThis seems to be the deepest part of the
shrine.</t>
  </si>
  <si>
    <t>C</t>
  </si>
  <si>
    <t>8</t>
  </si>
  <si>
    <t>#b</t>
  </si>
  <si>
    <t>#E_2#M_A</t>
  </si>
  <si>
    <t>#KLook over there!</t>
  </si>
  <si>
    <t>#E[C]#M_0</t>
  </si>
  <si>
    <t>#K#0T#FWh-What is THAT?!</t>
  </si>
  <si>
    <t>#E[C]#M_A</t>
  </si>
  <si>
    <t>#K#0T#FAmazing...</t>
  </si>
  <si>
    <t>#E_4#M_4</t>
  </si>
  <si>
    <t>#K#0T#FIt's so pretty...</t>
  </si>
  <si>
    <t>#E[5]#M_0</t>
  </si>
  <si>
    <t>#K#0T#FAhaha. It's HUGE!</t>
  </si>
  <si>
    <t>#E_4#M_9</t>
  </si>
  <si>
    <t>#K#0T#FIs that the ore?</t>
  </si>
  <si>
    <t>#E_J#M_0</t>
  </si>
  <si>
    <t>#K#0TYeah. That's exactly what we're here for.</t>
  </si>
  <si>
    <t xml:space="preserve">#E[1]#M_0A high-purity crystal of Zemurian Ore, 
formed by the power of septium veins
over a very, very long period of time. </t>
  </si>
  <si>
    <t>#E_2#M_AJust be ready. We're about to have a 
visitor.</t>
  </si>
  <si>
    <t>#E_I#M_0</t>
  </si>
  <si>
    <t>#K#0T#FWhat do you--</t>
  </si>
  <si>
    <t>NODE_CENTER</t>
  </si>
  <si>
    <t>ET_03_27_00_BIKKURI</t>
  </si>
  <si>
    <t>#E_6#M_A</t>
  </si>
  <si>
    <t>#4K#FWhat?!</t>
  </si>
  <si>
    <t>#3K#FWhat an incredible presence!</t>
  </si>
  <si>
    <t>I_TVIS275</t>
  </si>
  <si>
    <t>#K#0TIs that a Magic Knight?!</t>
  </si>
  <si>
    <t>#K#0T#FAnother one?!</t>
  </si>
  <si>
    <t>#K#0T#FSo this must be our trial!</t>
  </si>
  <si>
    <t>#K#0T#FThis is the trial!</t>
  </si>
  <si>
    <t>ET_03_27_00_AniEv3010</t>
  </si>
  <si>
    <t>#2KIf you want that Zemurian Ore, you're
going to need to overcome it!</t>
  </si>
  <si>
    <t>#E_2#M_0</t>
  </si>
  <si>
    <t>#4KHeh. Bring it on!</t>
  </si>
  <si>
    <t>#4KRight!</t>
  </si>
  <si>
    <t>ET_03_27_00_BIKKURI</t>
  </si>
  <si>
    <t>2[autoE2]</t>
  </si>
  <si>
    <t>A[autoMA]</t>
  </si>
  <si>
    <t>ET_03_27_00_AniEv3010</t>
  </si>
  <si>
    <t>EV_03_27_08</t>
  </si>
  <si>
    <t>AniEvUdegumi</t>
  </si>
  <si>
    <t>AniEvUdegumiF</t>
  </si>
  <si>
    <t>AniEvRyoteMae</t>
  </si>
  <si>
    <t>AniEvGyu</t>
  </si>
  <si>
    <t>AniEvAttachEquip</t>
  </si>
  <si>
    <t>SubAttackEndEV</t>
  </si>
  <si>
    <t>#2KGood. I think that's the last we'll see
of that.</t>
  </si>
  <si>
    <t>FC_look_dir_Yes</t>
  </si>
  <si>
    <t>#E_0#M_9</t>
  </si>
  <si>
    <t>#2KYup. We're done.</t>
  </si>
  <si>
    <t>#E[3]#M_0</t>
  </si>
  <si>
    <t>#2KWhew... It certainly didn't go down
without a fight.</t>
  </si>
  <si>
    <t>#E[3]#M_A</t>
  </si>
  <si>
    <t>#2KWhew... That battle sure wasn't easy,
now, was it?</t>
  </si>
  <si>
    <t>#E_2#M_9</t>
  </si>
  <si>
    <t>#2KBut now that we've won, we can get
the Zemurian Ore!</t>
  </si>
  <si>
    <t>#3KRight. Let's grab it and get out of here.</t>
  </si>
  <si>
    <t>FC_End_Party</t>
  </si>
  <si>
    <t>Reinit</t>
  </si>
  <si>
    <t>FC_MapJumpState</t>
  </si>
  <si>
    <t>FC_MapJumpState2</t>
  </si>
  <si>
    <t>EV_03_27_04</t>
  </si>
  <si>
    <t>AniEvRyoteAtama</t>
  </si>
  <si>
    <t>AniEvYareyare</t>
  </si>
  <si>
    <t>#4KIt looks even bigger from close up.</t>
  </si>
  <si>
    <t>#3KYeah... Although considering how
long it's had to form, that's hardly
surprising.</t>
  </si>
  <si>
    <t>#KStill, if we work together, we should be
able to carry it back to the Courageous.</t>
  </si>
  <si>
    <t xml:space="preserve">Obtained </t>
  </si>
  <si>
    <t>.</t>
  </si>
  <si>
    <t>#E[1]#M_9</t>
  </si>
  <si>
    <t>#K#FThere we go.</t>
  </si>
  <si>
    <t>#4KHeehee. Everyone's gonna be in for
a big surprise when they see this!</t>
  </si>
  <si>
    <t>#E_8#M_0</t>
  </si>
  <si>
    <t>#4KBoy, the others back on the ship are
gonna be stunned when they get a
load of this thing.</t>
  </si>
  <si>
    <t>#E[9]#M_0</t>
  </si>
  <si>
    <t>#1KWell, we've done what we need to here.</t>
  </si>
  <si>
    <t>#E_J#M_0Now it's just a case of whether this can
be made into a weapon for Valimar.</t>
  </si>
  <si>
    <t>#E_I#M_9</t>
  </si>
  <si>
    <t>#1KAnd the only one who's going to know
that for sure is George.</t>
  </si>
  <si>
    <t>#E[1]#M_9C'mon. Let's head back and see what he
thinks.</t>
  </si>
  <si>
    <t>EV_03_38_00</t>
  </si>
  <si>
    <t>C_MON209</t>
  </si>
  <si>
    <t>Magic Knight Heavy Ruby</t>
  </si>
  <si>
    <t>#K#FWe're finally here!</t>
  </si>
  <si>
    <t>#K#FLook over there!</t>
  </si>
  <si>
    <t>#K#0T#FOur second crystal of Zemurian Ore!</t>
  </si>
  <si>
    <t>#E[1]#M_9This one looks just as big as the last.</t>
  </si>
  <si>
    <t>#K#0T#FIdeally, we could simply walk up and
take it, but I suppose that's too much
to expect.</t>
  </si>
  <si>
    <t>#K#0T#FIdeally, we could just walk up there and
take it, but I doubt that's gonna happen.</t>
  </si>
  <si>
    <t>#K#0TBe careful, everyone!</t>
  </si>
  <si>
    <t>ET_03_38_00_BIKKURI</t>
  </si>
  <si>
    <t>I_TVIS276</t>
  </si>
  <si>
    <t>#K#0THere's our Magic Knight!</t>
  </si>
  <si>
    <t>#K#0T#FFigured one would show up.</t>
  </si>
  <si>
    <t>#K#0T#FThis one looks like it'll put up a fight!</t>
  </si>
  <si>
    <t>#E_6#M_0</t>
  </si>
  <si>
    <t>#K#0TIf it won't allow us to pass, we'll just have
to force our way through!</t>
  </si>
  <si>
    <t>ET_03_38_00_AniEv3010</t>
  </si>
  <si>
    <t>#2KIt looks even stronger than the others
we've fought! Be careful!</t>
  </si>
  <si>
    <t>#2KUnderstood!</t>
  </si>
  <si>
    <t>ET_03_38_00_BIKKURI</t>
  </si>
  <si>
    <t>ET_03_38_00_AniEv3010</t>
  </si>
  <si>
    <t>EV_03_38_08</t>
  </si>
  <si>
    <t>AniEvRyoteKosi</t>
  </si>
  <si>
    <t>#E_0#M_4</t>
  </si>
  <si>
    <t>#2KAll right. That's another knight taken
care of.</t>
  </si>
  <si>
    <t>#2KHeehee. Easy peasy!</t>
  </si>
  <si>
    <t>#2KIt was a tough battle, but naturally,
we emerged victorious.</t>
  </si>
  <si>
    <t>#2KYeah. That's another trial overcome.</t>
  </si>
  <si>
    <t>#2KShall we go get the crystal?</t>
  </si>
  <si>
    <t>#2KCome on. Let's get ourselves up to 
the altar.</t>
  </si>
  <si>
    <t>EV_03_38_04</t>
  </si>
  <si>
    <t>#4KThis means we are now one step closer
to acquiring a new weapon for Valimar.</t>
  </si>
  <si>
    <t>#E_J#M_9</t>
  </si>
  <si>
    <t>#KYeah. Thank goodness we've got enough
people to carry it back.</t>
  </si>
  <si>
    <t>#E[1]#M_0</t>
  </si>
  <si>
    <t>#KWell, we've still got two more shrines to
visit. Let's get going.</t>
  </si>
  <si>
    <t>#E[9]#M_A</t>
  </si>
  <si>
    <t>#1K*sigh* No time for relaxing just yet...</t>
  </si>
  <si>
    <t>EV_03_41_00</t>
  </si>
  <si>
    <t>battle/atk051_0.eff</t>
  </si>
  <si>
    <t>C_MON240</t>
  </si>
  <si>
    <t>Magic Knight Dark Asura</t>
  </si>
  <si>
    <t>C_NPC051</t>
  </si>
  <si>
    <t>Airgetlam</t>
  </si>
  <si>
    <t>#K#FHere we are.</t>
  </si>
  <si>
    <t>#K#0TAnd there's crystal number three.</t>
  </si>
  <si>
    <t>#K#0T#FAnd there would be our third crystal.</t>
  </si>
  <si>
    <t>#K#0TWe're not done just yet, though.</t>
  </si>
  <si>
    <t>#K#0T#FHere it comes! Stay on guard!</t>
  </si>
  <si>
    <t>ET_03_41_00_BIKKURI</t>
  </si>
  <si>
    <t>I_TVIS277</t>
  </si>
  <si>
    <t>#K#0TThis feels like the strongest Magic Knight
yet!</t>
  </si>
  <si>
    <t>#E_2#M_4</t>
  </si>
  <si>
    <t>#K#0T#FI'm always eager to fight a worthy foe!</t>
  </si>
  <si>
    <t>ET_03_41_00_AniEv3010</t>
  </si>
  <si>
    <t>#2KStrong as it may be, we can't let it get
the better of us!</t>
  </si>
  <si>
    <t>#2KEveryone, get ready for battle!</t>
  </si>
  <si>
    <t>#2KLet's go, Lammy!</t>
  </si>
  <si>
    <t>#2PУ＇фэък</t>
  </si>
  <si>
    <t>ET_03_41_00_BIKKURI</t>
  </si>
  <si>
    <t>ET_03_41_00_AniEv3010</t>
  </si>
  <si>
    <t>EV_03_41_08</t>
  </si>
  <si>
    <t>AniEvTeMune</t>
  </si>
  <si>
    <t>AniEvTeKosi</t>
  </si>
  <si>
    <t>AniEvRyoteburi</t>
  </si>
  <si>
    <t>#2KAll right.</t>
  </si>
  <si>
    <t>#3KIs everyone okay?</t>
  </si>
  <si>
    <t>#2KIs everyone okay?</t>
  </si>
  <si>
    <t>#KI think so.</t>
  </si>
  <si>
    <t>#3KWhew... Thank goodness.</t>
  </si>
  <si>
    <t>#1KWhew... Thank goodness.</t>
  </si>
  <si>
    <t>#KWell, that's three trials overcome.</t>
  </si>
  <si>
    <t>#3KHaha. You can tell just how much
stronger you guys have become.</t>
  </si>
  <si>
    <t>#3KOkay! Let's go get ourselves some
more Zemurian Ore.</t>
  </si>
  <si>
    <t>#2KRight.</t>
  </si>
  <si>
    <t>#KLet's go and get what we came
here for.</t>
  </si>
  <si>
    <t>#2KYeah.</t>
  </si>
  <si>
    <t>EV_03_41_04</t>
  </si>
  <si>
    <t>#E_0#M_A</t>
  </si>
  <si>
    <t>#KThat makes three... We've gathered a
fairly good amount by now.</t>
  </si>
  <si>
    <t>#3KAlthough, I imagine we must still be 
somewhat short of having enough to
make Valimar's tachi.</t>
  </si>
  <si>
    <t>#E_0#M_0We should make our way to the last
Spirit Shrine just to be sure.</t>
  </si>
  <si>
    <t>#KAgreed.</t>
  </si>
  <si>
    <t>#KLet's head back and get ready before
going on to the next one!</t>
  </si>
  <si>
    <t>EV_03_44_00</t>
  </si>
  <si>
    <t>I_VIS023</t>
  </si>
  <si>
    <t>event/ev2lo004.eff</t>
  </si>
  <si>
    <t>event/ev2mo018.eff</t>
  </si>
  <si>
    <t>event/ev2lo002.eff</t>
  </si>
  <si>
    <t>event/ev2gl007.eff</t>
  </si>
  <si>
    <t>event/ev2gl002.eff</t>
  </si>
  <si>
    <t>event/ev2gl005.eff</t>
  </si>
  <si>
    <t>event/ev2gl006.eff</t>
  </si>
  <si>
    <t>C_NPC016_C14</t>
  </si>
  <si>
    <t>Vita Clotilde</t>
  </si>
  <si>
    <t>C_NPC053</t>
  </si>
  <si>
    <t>Grianos</t>
  </si>
  <si>
    <t>Magic Knight Asura Paul</t>
  </si>
  <si>
    <t>C_MON204</t>
  </si>
  <si>
    <t>C_NPC900</t>
  </si>
  <si>
    <t>Dummy</t>
  </si>
  <si>
    <t>AniEv3182</t>
  </si>
  <si>
    <t>AniEv3183</t>
  </si>
  <si>
    <t>AniEvSCraft00_01</t>
  </si>
  <si>
    <t>AniEvSCraft00_02</t>
  </si>
  <si>
    <t>AniEvSCraft00_04</t>
  </si>
  <si>
    <t>AniEvWatasu</t>
  </si>
  <si>
    <t>AniEv8505</t>
  </si>
  <si>
    <t>AniEvAPL09</t>
  </si>
  <si>
    <t>AniEvAPL11</t>
  </si>
  <si>
    <t>AniEvAPL14</t>
  </si>
  <si>
    <t>#3K#FWell, here we are.</t>
  </si>
  <si>
    <t>#K#0TThere it is. Our fourth crystal of 
Zemurian Ore...</t>
  </si>
  <si>
    <t>#E[3]#M_9</t>
  </si>
  <si>
    <t>#K#0T#FThere it is. Our fourth crystal of 
Zemurian Ore...</t>
  </si>
  <si>
    <t>#K#0T#FAll that remains is to overcome the
final trial, and it will be ours!</t>
  </si>
  <si>
    <t>ET_03_44_00_BIKKURI</t>
  </si>
  <si>
    <t>#4K#FStay on guard!</t>
  </si>
  <si>
    <t>#K#0T#FAnd here it comes!</t>
  </si>
  <si>
    <t>ET_03_44_00_AniEv3010</t>
  </si>
  <si>
    <t>#4KHmph. Bring it on!</t>
  </si>
  <si>
    <t>#4KHeehee. Lammy and I'll be done in
a snap!</t>
  </si>
  <si>
    <t>Ё＇жёйа</t>
  </si>
  <si>
    <t>#E_E#M_A</t>
  </si>
  <si>
    <t>#4KThis feels like...!</t>
  </si>
  <si>
    <t>#E[C]#M[8]</t>
  </si>
  <si>
    <t>#2K#FWhat the...?!</t>
  </si>
  <si>
    <t>#K#FDid it just...vanish?</t>
  </si>
  <si>
    <t>#1K#FDid it just...vanish?</t>
  </si>
  <si>
    <t>#K#FNo, this was the work of...!</t>
  </si>
  <si>
    <t>Bewitching Voice</t>
  </si>
  <si>
    <t>#0T#6C#6CHeehee. Oops. You caught me.</t>
  </si>
  <si>
    <t>#K#FUp there!</t>
  </si>
  <si>
    <t>AniRun</t>
  </si>
  <si>
    <t>ET_03_44_GLIANOS_SE_1_4009</t>
  </si>
  <si>
    <t>ET_03_44_00_CameraGLIANOS</t>
  </si>
  <si>
    <t>#K#0T#FGrianos?</t>
  </si>
  <si>
    <t>#E[8888888888888888888886]#M_0</t>
  </si>
  <si>
    <t>#K#0TSo that was Misty's--I mean, Vita Clotilde's
doing?</t>
  </si>
  <si>
    <t>#K#0TSo that was your doing, Vita?!</t>
  </si>
  <si>
    <t>#6C#6CAww. There's no need to be so wary of me.</t>
  </si>
  <si>
    <t>#E[9]#M_A#6C#6CI merely did what you were planning to
do anyway, didn't I?</t>
  </si>
  <si>
    <t>#E_8#M_0#6C#6CI just did you a favor.</t>
  </si>
  <si>
    <t>#K#0TA likely story.</t>
  </si>
  <si>
    <t>#K#0T#FYou can't seriously expect us to believe
that.</t>
  </si>
  <si>
    <t>#E_2#M_ALast time you tried to 'do us a favor,'
you abducted Elise and Princess Alfin!</t>
  </si>
  <si>
    <t>#6C#6C*sigh* Oh, woe is me. I don't seem
to be very popular here.</t>
  </si>
  <si>
    <t>#K#FWhat really brought you here?</t>
  </si>
  <si>
    <t>#E_8#M_AHow did you even know this place
existed? Even I didn't until Celine
told me...</t>
  </si>
  <si>
    <t>#3K#6C#F#6CUnlike you, I'm a fully-fledged witch,
in the truest sense of the word.</t>
  </si>
  <si>
    <t>#E[A]#M_0#6C#6CAs such, I know E V E R Y T H I N G.</t>
  </si>
  <si>
    <t>#E[3]#M_0#6C#6CFar more than a trainee like you
could even begin to imagine.</t>
  </si>
  <si>
    <t>#E[8]#M[8]</t>
  </si>
  <si>
    <t>#K#F...!</t>
  </si>
  <si>
    <t>#K#FHmph. Sounds like you've long known
all there is to know about this place.</t>
  </si>
  <si>
    <t>#3K#6C#F#6CMore than you and the elder do,
in fact.</t>
  </si>
  <si>
    <t>#E_2#M_0#6C#6COh, I know! Why don't I take this
opportunity to enlighten you on a fun
little something?</t>
  </si>
  <si>
    <t>#E[3]#M_0#6C#6CThat being the true purpose of the
Hexen Clan to which we belong.</t>
  </si>
  <si>
    <t>#2K#FWh-What is this light?!</t>
  </si>
  <si>
    <t>#2K#FA flash grenade?!</t>
  </si>
  <si>
    <t>#2K#FNo, this is...!</t>
  </si>
  <si>
    <t>#2K#FTh-This is...!</t>
  </si>
  <si>
    <t>#E[B]#M_A</t>
  </si>
  <si>
    <t>#2K#FSomething's flowing into my head...</t>
  </si>
  <si>
    <t>Young Man</t>
  </si>
  <si>
    <t>#0T#8C#800W#8CSo this is what a crystal
of that ancient magical ore
looks like.</t>
  </si>
  <si>
    <t>#8C#8CThe light from it is so 
beautiful, it's almost divine.</t>
  </si>
  <si>
    <t>Girl</t>
  </si>
  <si>
    <t>#0T#8C#800W#8C'Overcome the trial to find
what you seek.' The witch was
right, it seems.</t>
  </si>
  <si>
    <t>#8C#8CThis should grant us the 
strength to suppress that
great Calamity.</t>
  </si>
  <si>
    <t>#0T#8C#800W#8CIndeed. The final battle
draws near.</t>
  </si>
  <si>
    <t>#8C#8CEver since I first met
that Great Knight, my fate
was sealed.</t>
  </si>
  <si>
    <t>#8C#8CI will abide by it...
but will you accompany me?</t>
  </si>
  <si>
    <t>#0T#8C#800W#8CHaha. You needn't even ask,
Your Highness.</t>
  </si>
  <si>
    <t>#8C#8CI will be by your side until
the day the Goddess calls me
to Hers.</t>
  </si>
  <si>
    <t>#2K#FWhat did I just see...?</t>
  </si>
  <si>
    <t>#2K#FAnother one of someone's memories?</t>
  </si>
  <si>
    <t>#2K#FWhatever it was, I witnessed it as well.</t>
  </si>
  <si>
    <t>#2K#FIt felt like one of someone's memories!</t>
  </si>
  <si>
    <t>#E_F#M_0</t>
  </si>
  <si>
    <t>#2K#FAnd I presume that blond-haired woman
in it must be...</t>
  </si>
  <si>
    <t>#2K#FThat shouldn't have been possible...</t>
  </si>
  <si>
    <t>#E_2#M_AJust what did you DO for us to see
that?!</t>
  </si>
  <si>
    <t>#E[A]#M_0</t>
  </si>
  <si>
    <t>#6C#1P#6CThink of it as a special treat from me.</t>
  </si>
  <si>
    <t>#E[3]#M_0#6C#6COrdinarily, only the Ashen Awakener
would have been able to see it, but 
I allowed the rest of you to see it, too.</t>
  </si>
  <si>
    <t>#E_2#M_0#6C#6CAs for what it is...it's a glimpse of
the truth regarding what really happened
during the War of the Lions.</t>
  </si>
  <si>
    <t>#K#0T#FThe truth?</t>
  </si>
  <si>
    <t>#E_F#M_AThen that really was a memory from...</t>
  </si>
  <si>
    <t>#6C#1P#6CDreichels the Lionheart, yes.</t>
  </si>
  <si>
    <t>#6C#E_F#M_0#6CAnd the woman with him was the
Lance Maiden, Lianne Sandlot.</t>
  </si>
  <si>
    <t>#E_8#M_0#6C#6CDuring the war, they, too, had to
borrow the strength of a Divine Knight.</t>
  </si>
  <si>
    <t>#E[3]#M_0#6C#6CAnd they were drawn into a conflict
between fragments of the Great Power.</t>
  </si>
  <si>
    <t>#E_2#M_0#6C#6CJust like Rean and Crow during this
war.</t>
  </si>
  <si>
    <t>#E_8#M_A</t>
  </si>
  <si>
    <t>#K#0T#FWait. There's no way the War of the Lions
involved Divine Knight battles!</t>
  </si>
  <si>
    <t>#K#0TIf that had been the case, surely the world
would know of it!</t>
  </si>
  <si>
    <t>#K#0T#FI've never seen anything like that in
any history book I've ever read.</t>
  </si>
  <si>
    <t>#K#0T#FActually...I have heard mention of that
from Grandmother...</t>
  </si>
  <si>
    <t>#E_E#M_AWait... Doesn't that mean...?</t>
  </si>
  <si>
    <t>#4K#F#6C#6COh. Has the truth finally dawned on you?</t>
  </si>
  <si>
    <t>#E[3]#M_A#6C#6CThe fragments of the Great Power are
destined to be drawn to one another,
forced to collide, over and over and over...</t>
  </si>
  <si>
    <t>#E[3]#M_A#6C#6CThese dark times Erebonia is going
through have repeated themselves since
time immemorial...</t>
  </si>
  <si>
    <t>#E[A]#M_0#6C#6C...and every time, the truth of what
happened disappears from the memories
of all... That is how this system works.</t>
  </si>
  <si>
    <t>#1K#FSystem...?</t>
  </si>
  <si>
    <t>#1K#FHold on a moment! I can't... I can't follow
what you're saying!</t>
  </si>
  <si>
    <t>#4K#F#6C#6CAhaha. Don't feel bad if you're
having trouble wrapping your head
around it.</t>
  </si>
  <si>
    <t>#E[9]#M_0#6C#6CThat's perfectly normal. After all,
that's just how this world is.</t>
  </si>
  <si>
    <t>#1K#FWait. You aren't suggesting the clan's
true purpose is...?!</t>
  </si>
  <si>
    <t>#4K#F#6C#6CAha. Did you finally realize the
fundamental role we witches play?</t>
  </si>
  <si>
    <t>#E[3]#M_0#6C#6CWe shoulder the responsibility of
operating and managing part of that
giant system.</t>
  </si>
  <si>
    <t>#E[N]#M_0#6C#6CHaha. Not that I would expect an apprentice
and her familiar to know aaanything
about that.</t>
  </si>
  <si>
    <t>R</t>
  </si>
  <si>
    <t>A</t>
  </si>
  <si>
    <t>Q</t>
  </si>
  <si>
    <t>#0T#6C#K#F#6CThe elder knows, of course, but she chose
not to share the knowledge with you, likely
fearing it would be a burden.</t>
  </si>
  <si>
    <t>#E[9]#M_0#6C#6CBut how pitiful is it to have lived for the
sake of fulfilling your duty as a witch without
knowing what that duty really is?</t>
  </si>
  <si>
    <t>#E[A]#M_0#6C#6CI almost feel sorry for you.</t>
  </si>
  <si>
    <t>#E[R]#M[8]</t>
  </si>
  <si>
    <t>#1P#500WI...</t>
  </si>
  <si>
    <t>#E[Q]#M_A</t>
  </si>
  <si>
    <t>#K#0TY-You're awful! How can you say something
like that to someone you're meant to think
of like a sister?!</t>
  </si>
  <si>
    <t>#E[H]#M_A</t>
  </si>
  <si>
    <t>#K#0THmph. I'd heard you were a sadist,
but I wasn't expecting you to be this
cruel.</t>
  </si>
  <si>
    <t>J</t>
  </si>
  <si>
    <t>3</t>
  </si>
  <si>
    <t>#E_J#M_A</t>
  </si>
  <si>
    <t>#1PDon't look away, Emma.</t>
  </si>
  <si>
    <t>#E[3]#M_AThere's no need to be afraid of accepting
the truth!</t>
  </si>
  <si>
    <t>#K#500W#FRean...?</t>
  </si>
  <si>
    <t>#0T#6C#F#K#6COh...?</t>
  </si>
  <si>
    <t>#E[1]#M_A</t>
  </si>
  <si>
    <t>#1PI know what it's like to be afraid of
accepting new revelations about who
I am or about my past.</t>
  </si>
  <si>
    <t>#E_E#M_AI feel like once I know, life will never be
the same again.</t>
  </si>
  <si>
    <t>#E[3]#M_9Maybe that's true. But there's one thing
that I can believe in beyond a shadow of
a doubt:</t>
  </si>
  <si>
    <t>#1PThat my classmates and all the people
who've stood by me through everything
that we've been through...</t>
  </si>
  <si>
    <t>#E_J#M_9...will keep standing by me to the very end
and accept me for who I am, no matter what!</t>
  </si>
  <si>
    <t>#K#500W...!</t>
  </si>
  <si>
    <t>#E[1]#M_4</t>
  </si>
  <si>
    <t>#K#0TYou're absolutely right.</t>
  </si>
  <si>
    <t>#E_4#M_4Nothing you could learn about yourself
would cancel out all the time we've spent
together.</t>
  </si>
  <si>
    <t>#E[8]#M_4</t>
  </si>
  <si>
    <t>#K#0TThis is the class that was still cool being
friends with someone they knew was an
Intelligence Division spy, so yeah...</t>
  </si>
  <si>
    <t>#K#0TYeah. Everyone accepted me despite my
past as a jaeger.</t>
  </si>
  <si>
    <t>#K#0TWe were all from different places and
different classes, people who would likely
never have met otherwise...</t>
  </si>
  <si>
    <t>#E_0#M_4...but I feel as though that made the
bonds between us all the more stronger.
All that much more unbreakable.</t>
  </si>
  <si>
    <t>#E[3]#M_4</t>
  </si>
  <si>
    <t>#K#0T#FHold your head up high, Emma.</t>
  </si>
  <si>
    <t>#E_2#M_4There's nothing in this world that
could stop us from proudly standing
at your side until the bitter end.</t>
  </si>
  <si>
    <t>#E[Q]#M_0</t>
  </si>
  <si>
    <t>#3K#FI... I don't know what to say...</t>
  </si>
  <si>
    <t>#E_J#M[A]</t>
  </si>
  <si>
    <t>#K#0T#6C#F#6C...</t>
  </si>
  <si>
    <t>Vita...</t>
  </si>
  <si>
    <t>#E_2#M_AThanks to you, I've finally noticed the
change in my own feelings.</t>
  </si>
  <si>
    <t>#0T#6C#4K#F#6CChange?</t>
  </si>
  <si>
    <t>I enrolled at Thors to fulfill my duty
as a witch. I won't deny that.</t>
  </si>
  <si>
    <t>#E_F#M_ANor will I deny that until that point,
I effectively lived to carry out that duty,
obeying all I was taught without question.</t>
  </si>
  <si>
    <t>#E[3]#M_A...But that's the past. Now, I feel very
different.</t>
  </si>
  <si>
    <t>#E[3]#M_0Now, I want to live a life of my own,
together with the classmates I've been
fortunate enough to meet.</t>
  </si>
  <si>
    <t>#5SI'm no longer the person I used to be!</t>
  </si>
  <si>
    <t>#0T#6C#4K#F#6C...!</t>
  </si>
  <si>
    <t>#E_8#M_4</t>
  </si>
  <si>
    <t>#K#0T#FEmma...</t>
  </si>
  <si>
    <t>#K#0T*whistle* ♪ You go, Emma!</t>
  </si>
  <si>
    <t>#K#0THeh. That's one way to steel your resolve.</t>
  </si>
  <si>
    <t>#K#0TThat's the class president we know!</t>
  </si>
  <si>
    <t>#K#0T#FThat's the class president we know!</t>
  </si>
  <si>
    <t>#E[2]#M_0</t>
  </si>
  <si>
    <t>#K#0TWe all feel the same way, too!</t>
  </si>
  <si>
    <t>#2P#6C#6CHeehee... I'm impressed.</t>
  </si>
  <si>
    <t>#E_8#M_0#6C#6CYou've matured a lot more than
I was expecting during your time
at the academy.</t>
  </si>
  <si>
    <t>#K#0T#FVita...?</t>
  </si>
  <si>
    <t>#2P#6C#6CBut let's put that to the test,
shall we?</t>
  </si>
  <si>
    <t>#E[7]#M_0#6C#6CI haven't had the opportunity to
train you in some time, so this
is as good a chance as any...</t>
  </si>
  <si>
    <t>#E[Q]#M_0#6C#6C...to see what you're capable of now.</t>
  </si>
  <si>
    <t>#1P#5C#5CDance, dance, my sweet little bird...</t>
  </si>
  <si>
    <t>#1P#5C#5CBehold, your master's foes...
Bare your fangs and raise your talons...</t>
  </si>
  <si>
    <t>#E[P]#M_A</t>
  </si>
  <si>
    <t>#3KWhat the...?!</t>
  </si>
  <si>
    <t>#3K#FEveryone, get back! Quickly!</t>
  </si>
  <si>
    <t>I_TVIS278</t>
  </si>
  <si>
    <t>AniEvAPL00</t>
  </si>
  <si>
    <t>#E_6#M[7]</t>
  </si>
  <si>
    <t>#K#0T#FUgh...!</t>
  </si>
  <si>
    <t>#K#0TIt grew?! What did she do to it?</t>
  </si>
  <si>
    <t>#E[7]#M_A</t>
  </si>
  <si>
    <t>#K#0T#FIt's called Savant Valse! It allows
a witch to pour an incredible amount
of mana into their familiar!</t>
  </si>
  <si>
    <t>#E_6#M_AI'd imagine she's given it more power
than even a cryptid possesses!</t>
  </si>
  <si>
    <t>#0T#6C#6CHeeheehee... Well, then, Emma,
let's see what you're capable of.</t>
  </si>
  <si>
    <t>#E_2#M_A#6C#6CShow me if you have the strength
to back up your words!</t>
  </si>
  <si>
    <t>#4K#FPlease, everyone! Lend me your power!</t>
  </si>
  <si>
    <t>#4KYou've got it!</t>
  </si>
  <si>
    <t>#4KLeave it to us!</t>
  </si>
  <si>
    <t>ET_03_44_00_BIKKURI</t>
  </si>
  <si>
    <t>0[autoM0]</t>
  </si>
  <si>
    <t>ET_03_44_00_AniEv3010</t>
  </si>
  <si>
    <t>ET_03_44_00_CameraGLIANOS</t>
  </si>
  <si>
    <t>ET_03_44_GLIANOS_SE_1_4009</t>
  </si>
  <si>
    <t>ET_03_44_GLIANOS_SE_2_4009</t>
  </si>
  <si>
    <t>ET_03_44_GLIANOS_SE_3_4009</t>
  </si>
  <si>
    <t>EV_03_44_08</t>
  </si>
  <si>
    <t>event/ev2gl000.eff</t>
  </si>
  <si>
    <t>event/ev2lo001.eff</t>
  </si>
  <si>
    <t>AniEv8510</t>
  </si>
  <si>
    <t>#2KUgh... Did we defeat it?</t>
  </si>
  <si>
    <t>#2KIt felt as though we did, at least.</t>
  </si>
  <si>
    <t>#0T#6C#6CImpressive. It seems you CAN
back up your words.</t>
  </si>
  <si>
    <t>ET_03_44_GLIANOS_SE_2_4009</t>
  </si>
  <si>
    <t>#K#0TUp there!</t>
  </si>
  <si>
    <t>#K#0TIt looks pretty worn out.</t>
  </si>
  <si>
    <t>#K#0T#FI'm surprised Grianos can even fly
after that.</t>
  </si>
  <si>
    <t>#E_2#M_AYou don't plan to keep on fighting,
do you?</t>
  </si>
  <si>
    <t>#1K#F#6C#6C*sigh* No, I think that will do for
today.</t>
  </si>
  <si>
    <t>#E[9]#M_0#6C#6CPoor Grianos needs a rest for one
thing.</t>
  </si>
  <si>
    <t>#K#0T#FVita...</t>
  </si>
  <si>
    <t>#1P#6C#6CWell, Emma, you've demonstrated the
strength of your resolve.</t>
  </si>
  <si>
    <t>#E[3]#M_A#6C#6CStill, I don't think you need me to remind
you...</t>
  </si>
  <si>
    <t>#E_2#M_A#6C#6C...that resolve only gains worth when it's
seen through to the end.</t>
  </si>
  <si>
    <t>#K#0T#FYes, I know.</t>
  </si>
  <si>
    <t>#E[3]#M_AI'll find a path through life on my own...</t>
  </si>
  <si>
    <t>#E_2#M_A...and I WILL stop you!</t>
  </si>
  <si>
    <t>#K#0TEmma...</t>
  </si>
  <si>
    <t>#E[0]#M_9</t>
  </si>
  <si>
    <t>#K#0THeh. I'm sure you will.</t>
  </si>
  <si>
    <t>#1P#6C#6CHeehee. I can't see you succeeding
in that regard, but feel free to try.</t>
  </si>
  <si>
    <t>#E_0#M_0#6C#6CI'll leave the last of the treasures
in your hands.</t>
  </si>
  <si>
    <t>#E[3333333333333333333H]#M_0</t>
  </si>
  <si>
    <t>#6C#6CI'll see you again soon--at the
Infernal Rite.</t>
  </si>
  <si>
    <t>#1K#F...There she goes.</t>
  </si>
  <si>
    <t>#1K#FWhew... She's finally gone.</t>
  </si>
  <si>
    <t>#1K#FShe's finally left.</t>
  </si>
  <si>
    <t>#1K#FI'm curious as to what she was referring
to in her parting words, however...</t>
  </si>
  <si>
    <t>#1K#FYeah... What's this 'Infernal Rite'
supposed to be?</t>
  </si>
  <si>
    <t>#1K#FJust how much more than us does she
know, I wonder? And about what?</t>
  </si>
  <si>
    <t>#1K#FHmph. What an unpleasant woman.</t>
  </si>
  <si>
    <t>#2K#FWell, forget about her for now. Let's go
and collect the Zemurian Ore.</t>
  </si>
  <si>
    <t>#E_F#M_9</t>
  </si>
  <si>
    <t>#1K#FYeah, you're right.</t>
  </si>
  <si>
    <t>EV_03_44_04</t>
  </si>
  <si>
    <t>AniEvTeburi</t>
  </si>
  <si>
    <t>#KAnd this is the fourth.</t>
  </si>
  <si>
    <t>#E_0#M_0Which means we've been to every
Spirit Shrine we're able to visit.</t>
  </si>
  <si>
    <t>#K#FYeah. This should be plenty to make
Valimar's new tachi.</t>
  </si>
  <si>
    <t>#E_0#M_9Now we just need to get this back
to George and help him with his work
however we can.</t>
  </si>
  <si>
    <t>#KIndeed. We'll need to contact Professor
Schmidt to request his assistance, too.</t>
  </si>
  <si>
    <t>#KShall we hurry right back to the
Courageous, then?</t>
  </si>
  <si>
    <t>_EV_03_27_00</t>
  </si>
  <si>
    <t>_EV_03_27_04</t>
  </si>
  <si>
    <t>_EV_03_38_00</t>
  </si>
  <si>
    <t>_EV_03_38_04</t>
  </si>
  <si>
    <t>_EV_03_41_00</t>
  </si>
  <si>
    <t>_EV_03_41_04</t>
  </si>
  <si>
    <t>_EV_03_44_00</t>
  </si>
  <si>
    <t>_ET_03_44_GLIANOS_SE_1_4009</t>
  </si>
  <si>
    <t>_ET_03_44_GLIANOS_SE_2_4009</t>
  </si>
  <si>
    <t>_ET_03_44_GLIANOS_SE_3_4009</t>
  </si>
  <si>
    <t>_EV_03_44_08</t>
  </si>
  <si>
    <t>_EV_03_44_04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</si>
</sst>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B0FF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8F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773"/>
      </patternFill>
    </fill>
    <fill>
      <patternFill patternType="solid">
        <fgColor rgb="FFF1FF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F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FFDA73"/>
      </patternFill>
    </fill>
    <fill>
      <patternFill patternType="solid">
        <fgColor rgb="FFC7FF73"/>
      </patternFill>
    </fill>
    <fill>
      <patternFill patternType="solid">
        <fgColor rgb="FFEFFF73"/>
      </patternFill>
    </fill>
    <fill>
      <patternFill patternType="solid">
        <fgColor rgb="FFD0FF73"/>
      </patternFill>
    </fill>
    <fill>
      <patternFill patternType="solid">
        <fgColor rgb="FFFFE373"/>
      </patternFill>
    </fill>
    <fill>
      <patternFill patternType="solid">
        <fgColor rgb="FFFF9173"/>
      </patternFill>
    </fill>
    <fill>
      <patternFill patternType="solid">
        <fgColor rgb="FFFFC073"/>
      </patternFill>
    </fill>
    <fill>
      <patternFill patternType="solid">
        <fgColor rgb="FFFD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A9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FFF73"/>
      </patternFill>
    </fill>
    <fill>
      <patternFill patternType="solid">
        <fgColor rgb="FFFFE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B773"/>
      </patternFill>
    </fill>
    <fill>
      <patternFill patternType="solid">
        <fgColor rgb="FFFFA473"/>
      </patternFill>
    </fill>
    <fill>
      <patternFill patternType="solid">
        <fgColor rgb="FFD7FF73"/>
      </patternFill>
    </fill>
    <fill>
      <patternFill patternType="solid">
        <fgColor rgb="FF73FFC2"/>
      </patternFill>
    </fill>
    <fill>
      <patternFill patternType="solid">
        <fgColor rgb="FFF8FF73"/>
      </patternFill>
    </fill>
    <fill>
      <patternFill patternType="solid">
        <fgColor rgb="FFADFF73"/>
      </patternFill>
    </fill>
    <fill>
      <patternFill patternType="solid">
        <fgColor rgb="FFA6FF73"/>
      </patternFill>
    </fill>
    <fill>
      <patternFill patternType="solid">
        <fgColor rgb="FF73FF96"/>
      </patternFill>
    </fill>
    <fill>
      <patternFill patternType="solid">
        <fgColor rgb="FFFFE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0" xfId="0" applyFill="1" applyAlignment="1">
      <alignment horizontal="center" vertical="center" wrapText="1"/>
    </xf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GD889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952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14</v>
      </c>
      <c r="DH8" s="4" t="s">
        <v>14</v>
      </c>
      <c r="DI8" s="4" t="s">
        <v>14</v>
      </c>
      <c r="DJ8" s="4" t="s">
        <v>14</v>
      </c>
      <c r="DK8" s="4" t="s">
        <v>14</v>
      </c>
      <c r="DL8" s="4" t="s">
        <v>14</v>
      </c>
      <c r="DM8" s="4" t="s">
        <v>14</v>
      </c>
      <c r="DN8" s="4" t="s">
        <v>14</v>
      </c>
      <c r="DO8" s="4" t="s">
        <v>14</v>
      </c>
      <c r="DP8" s="4" t="s">
        <v>14</v>
      </c>
      <c r="DQ8" s="4" t="s">
        <v>14</v>
      </c>
      <c r="DR8" s="4" t="s">
        <v>14</v>
      </c>
      <c r="DS8" s="4" t="s">
        <v>14</v>
      </c>
      <c r="DT8" s="4" t="s">
        <v>14</v>
      </c>
      <c r="DU8" s="4" t="s">
        <v>14</v>
      </c>
      <c r="DV8" s="4" t="s">
        <v>14</v>
      </c>
      <c r="DW8" s="4" t="s">
        <v>14</v>
      </c>
      <c r="DX8" s="4" t="s">
        <v>14</v>
      </c>
      <c r="DY8" s="4" t="s">
        <v>14</v>
      </c>
      <c r="DZ8" s="4" t="s">
        <v>14</v>
      </c>
      <c r="EA8" s="4" t="s">
        <v>14</v>
      </c>
      <c r="EB8" s="4" t="s">
        <v>14</v>
      </c>
      <c r="EC8" s="4" t="s">
        <v>14</v>
      </c>
      <c r="ED8" s="4" t="s">
        <v>14</v>
      </c>
      <c r="EE8" s="4" t="s">
        <v>14</v>
      </c>
      <c r="EF8" s="4" t="s">
        <v>14</v>
      </c>
      <c r="EG8" s="4" t="s">
        <v>14</v>
      </c>
      <c r="EH8" s="4" t="s">
        <v>14</v>
      </c>
    </row>
    <row r="9">
      <c r="A9" t="n">
        <v>956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590232</v>
      </c>
      <c r="F9" s="7" t="n">
        <v>432</v>
      </c>
      <c r="G9" s="7" t="n">
        <v>432</v>
      </c>
      <c r="H9" s="7" t="n">
        <v>0</v>
      </c>
      <c r="I9" s="7" t="n">
        <v>0</v>
      </c>
      <c r="J9" s="7" t="n">
        <v>3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15</v>
      </c>
      <c r="AU9" s="7" t="n">
        <f t="normal" ca="1">16-LENB(INDIRECT(ADDRESS(9,46)))</f>
        <v>0</v>
      </c>
      <c r="AV9" s="7" t="s">
        <v>12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12</v>
      </c>
      <c r="BA9" s="7" t="n">
        <f t="normal" ca="1">16-LENB(INDIRECT(ADDRESS(9,52)))</f>
        <v>0</v>
      </c>
      <c r="BB9" s="7" t="s">
        <v>12</v>
      </c>
      <c r="BC9" s="7" t="n">
        <f t="normal" ca="1">16-LENB(INDIRECT(ADDRESS(9,54)))</f>
        <v>0</v>
      </c>
      <c r="BD9" s="7" t="s">
        <v>12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12</v>
      </c>
      <c r="CD9" s="7" t="n">
        <f t="normal" ca="1">16-LENB(INDIRECT(ADDRESS(9,81)))</f>
        <v>0</v>
      </c>
      <c r="CE9" s="7" t="s">
        <v>12</v>
      </c>
      <c r="CF9" s="7" t="n">
        <f t="normal" ca="1">16-LENB(INDIRECT(ADDRESS(9,83)))</f>
        <v>0</v>
      </c>
      <c r="CG9" s="7" t="s">
        <v>12</v>
      </c>
      <c r="CH9" s="7" t="n">
        <f t="normal" ca="1">16-LENB(INDIRECT(ADDRESS(9,85)))</f>
        <v>0</v>
      </c>
      <c r="CI9" s="7" t="s">
        <v>12</v>
      </c>
      <c r="CJ9" s="7" t="n">
        <f t="normal" ca="1">16-LENB(INDIRECT(ADDRESS(9,87)))</f>
        <v>0</v>
      </c>
      <c r="CK9" s="7" t="s">
        <v>12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0</v>
      </c>
      <c r="CS9" s="7" t="n">
        <v>0</v>
      </c>
      <c r="CT9" s="7" t="n">
        <v>0</v>
      </c>
      <c r="CU9" s="7" t="n">
        <v>0</v>
      </c>
      <c r="CV9" s="7" t="n">
        <v>0</v>
      </c>
      <c r="CW9" s="7" t="n">
        <v>0</v>
      </c>
      <c r="CX9" s="7" t="n">
        <v>0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255</v>
      </c>
      <c r="DH9" s="7" t="n">
        <v>255</v>
      </c>
      <c r="DI9" s="7" t="n">
        <v>255</v>
      </c>
      <c r="DJ9" s="7" t="n">
        <v>255</v>
      </c>
      <c r="DK9" s="7" t="n">
        <v>0</v>
      </c>
      <c r="DL9" s="7" t="n">
        <v>0</v>
      </c>
      <c r="DM9" s="7" t="n">
        <v>0</v>
      </c>
      <c r="DN9" s="7" t="n">
        <v>0</v>
      </c>
      <c r="DO9" s="7" t="n">
        <v>0</v>
      </c>
      <c r="DP9" s="7" t="n">
        <v>0</v>
      </c>
      <c r="DQ9" s="7" t="n">
        <v>0</v>
      </c>
      <c r="DR9" s="7" t="n">
        <v>0</v>
      </c>
      <c r="DS9" s="7" t="n">
        <v>0</v>
      </c>
      <c r="DT9" s="7" t="n">
        <v>0</v>
      </c>
      <c r="DU9" s="7" t="n">
        <v>0</v>
      </c>
      <c r="DV9" s="7" t="n">
        <v>0</v>
      </c>
      <c r="DW9" s="7" t="n">
        <v>0</v>
      </c>
      <c r="DX9" s="7" t="n">
        <v>0</v>
      </c>
      <c r="DY9" s="7" t="n">
        <v>0</v>
      </c>
      <c r="DZ9" s="7" t="n">
        <v>0</v>
      </c>
      <c r="EA9" s="7" t="n">
        <v>0</v>
      </c>
      <c r="EB9" s="7" t="n">
        <v>0</v>
      </c>
      <c r="EC9" s="7" t="n">
        <v>0</v>
      </c>
      <c r="ED9" s="7" t="n">
        <v>0</v>
      </c>
      <c r="EE9" s="7" t="n">
        <v>0</v>
      </c>
      <c r="EF9" s="7" t="n">
        <v>0</v>
      </c>
      <c r="EG9" s="7" t="n">
        <v>0</v>
      </c>
      <c r="EH9" s="7" t="n">
        <v>0</v>
      </c>
    </row>
    <row r="10">
      <c r="A10" t="s">
        <v>4</v>
      </c>
      <c r="B10" s="4" t="s">
        <v>5</v>
      </c>
    </row>
    <row r="11">
      <c r="A11" t="n">
        <v>1460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1464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590238</v>
      </c>
      <c r="F14" s="7" t="n">
        <v>437</v>
      </c>
      <c r="G14" s="7" t="n">
        <v>437</v>
      </c>
      <c r="H14" s="7" t="n">
        <v>0</v>
      </c>
      <c r="I14" s="7" t="n">
        <v>0</v>
      </c>
      <c r="J14" s="7" t="n">
        <v>3</v>
      </c>
      <c r="K14" s="7" t="n">
        <v>0</v>
      </c>
      <c r="L14" s="7" t="n">
        <v>0</v>
      </c>
      <c r="M14" s="7" t="s">
        <v>17</v>
      </c>
      <c r="N14" s="7" t="n">
        <f t="normal" ca="1">16-LENB(INDIRECT(ADDRESS(14,13)))</f>
        <v>0</v>
      </c>
      <c r="O14" s="7" t="s">
        <v>18</v>
      </c>
      <c r="P14" s="7" t="n">
        <f t="normal" ca="1">16-LENB(INDIRECT(ADDRESS(14,15)))</f>
        <v>0</v>
      </c>
      <c r="Q14" s="7" t="s">
        <v>12</v>
      </c>
      <c r="R14" s="7" t="n">
        <f t="normal" ca="1">16-LENB(INDIRECT(ADDRESS(14,17)))</f>
        <v>0</v>
      </c>
      <c r="S14" s="7" t="s">
        <v>12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1672</v>
      </c>
      <c r="B16" s="5" t="n">
        <v>1</v>
      </c>
    </row>
    <row r="17" spans="1:138" s="3" customFormat="1" customHeight="0">
      <c r="A17" s="3" t="s">
        <v>2</v>
      </c>
      <c r="B17" s="3" t="s">
        <v>19</v>
      </c>
    </row>
    <row r="18" spans="1:138">
      <c r="A18" t="s">
        <v>4</v>
      </c>
      <c r="B18" s="4" t="s">
        <v>5</v>
      </c>
      <c r="C18" s="4" t="s">
        <v>13</v>
      </c>
      <c r="D18" s="4" t="s">
        <v>6</v>
      </c>
    </row>
    <row r="19" spans="1:138">
      <c r="A19" t="n">
        <v>1676</v>
      </c>
      <c r="B19" s="8" t="n">
        <v>2</v>
      </c>
      <c r="C19" s="7" t="n">
        <v>10</v>
      </c>
      <c r="D19" s="7" t="s">
        <v>20</v>
      </c>
    </row>
    <row r="20" spans="1:138">
      <c r="A20" t="s">
        <v>4</v>
      </c>
      <c r="B20" s="4" t="s">
        <v>5</v>
      </c>
      <c r="C20" s="4" t="s">
        <v>13</v>
      </c>
      <c r="D20" s="4" t="s">
        <v>13</v>
      </c>
    </row>
    <row r="21" spans="1:138">
      <c r="A21" t="n">
        <v>1697</v>
      </c>
      <c r="B21" s="9" t="n">
        <v>162</v>
      </c>
      <c r="C21" s="7" t="n">
        <v>0</v>
      </c>
      <c r="D21" s="7" t="n">
        <v>0</v>
      </c>
    </row>
    <row r="22" spans="1:138">
      <c r="A22" t="s">
        <v>4</v>
      </c>
      <c r="B22" s="4" t="s">
        <v>5</v>
      </c>
    </row>
    <row r="23" spans="1:138">
      <c r="A23" t="n">
        <v>1700</v>
      </c>
      <c r="B23" s="5" t="n">
        <v>1</v>
      </c>
    </row>
    <row r="24" spans="1:138" s="3" customFormat="1" customHeight="0">
      <c r="A24" s="3" t="s">
        <v>2</v>
      </c>
      <c r="B24" s="3" t="s">
        <v>21</v>
      </c>
    </row>
    <row r="25" spans="1:138">
      <c r="A25" t="s">
        <v>4</v>
      </c>
      <c r="B25" s="4" t="s">
        <v>5</v>
      </c>
      <c r="C25" s="4" t="s">
        <v>13</v>
      </c>
      <c r="D25" s="4" t="s">
        <v>10</v>
      </c>
      <c r="E25" s="4" t="s">
        <v>13</v>
      </c>
      <c r="F25" s="4" t="s">
        <v>6</v>
      </c>
    </row>
    <row r="26" spans="1:138">
      <c r="A26" t="n">
        <v>1704</v>
      </c>
      <c r="B26" s="10" t="n">
        <v>39</v>
      </c>
      <c r="C26" s="7" t="n">
        <v>10</v>
      </c>
      <c r="D26" s="7" t="n">
        <v>65533</v>
      </c>
      <c r="E26" s="7" t="n">
        <v>200</v>
      </c>
      <c r="F26" s="7" t="s">
        <v>22</v>
      </c>
    </row>
    <row r="27" spans="1:138">
      <c r="A27" t="s">
        <v>4</v>
      </c>
      <c r="B27" s="4" t="s">
        <v>5</v>
      </c>
      <c r="C27" s="4" t="s">
        <v>13</v>
      </c>
      <c r="D27" s="4" t="s">
        <v>13</v>
      </c>
      <c r="E27" s="4" t="s">
        <v>9</v>
      </c>
    </row>
    <row r="28" spans="1:138">
      <c r="A28" t="n">
        <v>1728</v>
      </c>
      <c r="B28" s="11" t="n">
        <v>74</v>
      </c>
      <c r="C28" s="7" t="n">
        <v>23</v>
      </c>
      <c r="D28" s="7" t="n">
        <v>0</v>
      </c>
      <c r="E28" s="7" t="n">
        <v>200</v>
      </c>
    </row>
    <row r="29" spans="1:138">
      <c r="A29" t="s">
        <v>4</v>
      </c>
      <c r="B29" s="4" t="s">
        <v>5</v>
      </c>
      <c r="C29" s="4" t="s">
        <v>13</v>
      </c>
      <c r="D29" s="4" t="s">
        <v>10</v>
      </c>
      <c r="E29" s="4" t="s">
        <v>13</v>
      </c>
      <c r="F29" s="4" t="s">
        <v>23</v>
      </c>
    </row>
    <row r="30" spans="1:138">
      <c r="A30" t="n">
        <v>1735</v>
      </c>
      <c r="B30" s="12" t="n">
        <v>5</v>
      </c>
      <c r="C30" s="7" t="n">
        <v>30</v>
      </c>
      <c r="D30" s="7" t="n">
        <v>6468</v>
      </c>
      <c r="E30" s="7" t="n">
        <v>1</v>
      </c>
      <c r="F30" s="13" t="n">
        <f t="normal" ca="1">A34</f>
        <v>0</v>
      </c>
    </row>
    <row r="31" spans="1:138">
      <c r="A31" t="s">
        <v>4</v>
      </c>
      <c r="B31" s="4" t="s">
        <v>5</v>
      </c>
      <c r="C31" s="4" t="s">
        <v>13</v>
      </c>
      <c r="D31" s="4" t="s">
        <v>10</v>
      </c>
      <c r="E31" s="4" t="s">
        <v>24</v>
      </c>
      <c r="F31" s="4" t="s">
        <v>10</v>
      </c>
      <c r="G31" s="4" t="s">
        <v>24</v>
      </c>
      <c r="H31" s="4" t="s">
        <v>13</v>
      </c>
    </row>
    <row r="32" spans="1:138">
      <c r="A32" t="n">
        <v>1744</v>
      </c>
      <c r="B32" s="14" t="n">
        <v>49</v>
      </c>
      <c r="C32" s="7" t="n">
        <v>4</v>
      </c>
      <c r="D32" s="7" t="n">
        <v>2</v>
      </c>
      <c r="E32" s="7" t="n">
        <v>1</v>
      </c>
      <c r="F32" s="7" t="n">
        <v>0</v>
      </c>
      <c r="G32" s="7" t="n">
        <v>0</v>
      </c>
      <c r="H32" s="7" t="n">
        <v>0</v>
      </c>
    </row>
    <row r="33" spans="1:8">
      <c r="A33" t="s">
        <v>4</v>
      </c>
      <c r="B33" s="4" t="s">
        <v>5</v>
      </c>
      <c r="C33" s="4" t="s">
        <v>13</v>
      </c>
      <c r="D33" s="4" t="s">
        <v>10</v>
      </c>
      <c r="E33" s="4" t="s">
        <v>24</v>
      </c>
      <c r="F33" s="4" t="s">
        <v>10</v>
      </c>
      <c r="G33" s="4" t="s">
        <v>9</v>
      </c>
      <c r="H33" s="4" t="s">
        <v>9</v>
      </c>
      <c r="I33" s="4" t="s">
        <v>10</v>
      </c>
      <c r="J33" s="4" t="s">
        <v>10</v>
      </c>
      <c r="K33" s="4" t="s">
        <v>9</v>
      </c>
      <c r="L33" s="4" t="s">
        <v>9</v>
      </c>
      <c r="M33" s="4" t="s">
        <v>9</v>
      </c>
      <c r="N33" s="4" t="s">
        <v>9</v>
      </c>
      <c r="O33" s="4" t="s">
        <v>6</v>
      </c>
    </row>
    <row r="34" spans="1:8">
      <c r="A34" t="n">
        <v>1759</v>
      </c>
      <c r="B34" s="15" t="n">
        <v>50</v>
      </c>
      <c r="C34" s="7" t="n">
        <v>0</v>
      </c>
      <c r="D34" s="7" t="n">
        <v>8121</v>
      </c>
      <c r="E34" s="7" t="n">
        <v>0.699999988079071</v>
      </c>
      <c r="F34" s="7" t="n">
        <v>1000</v>
      </c>
      <c r="G34" s="7" t="n">
        <v>0</v>
      </c>
      <c r="H34" s="7" t="n">
        <v>0</v>
      </c>
      <c r="I34" s="7" t="n">
        <v>0</v>
      </c>
      <c r="J34" s="7" t="n">
        <v>65533</v>
      </c>
      <c r="K34" s="7" t="n">
        <v>0</v>
      </c>
      <c r="L34" s="7" t="n">
        <v>0</v>
      </c>
      <c r="M34" s="7" t="n">
        <v>0</v>
      </c>
      <c r="N34" s="7" t="n">
        <v>0</v>
      </c>
      <c r="O34" s="7" t="s">
        <v>12</v>
      </c>
    </row>
    <row r="35" spans="1:8">
      <c r="A35" t="s">
        <v>4</v>
      </c>
      <c r="B35" s="4" t="s">
        <v>5</v>
      </c>
      <c r="C35" s="4" t="s">
        <v>13</v>
      </c>
      <c r="D35" s="4" t="s">
        <v>6</v>
      </c>
    </row>
    <row r="36" spans="1:8">
      <c r="A36" t="n">
        <v>1798</v>
      </c>
      <c r="B36" s="8" t="n">
        <v>2</v>
      </c>
      <c r="C36" s="7" t="n">
        <v>11</v>
      </c>
      <c r="D36" s="7" t="s">
        <v>25</v>
      </c>
    </row>
    <row r="37" spans="1:8">
      <c r="A37" t="s">
        <v>4</v>
      </c>
      <c r="B37" s="4" t="s">
        <v>5</v>
      </c>
      <c r="C37" s="4" t="s">
        <v>13</v>
      </c>
      <c r="D37" s="4" t="s">
        <v>10</v>
      </c>
      <c r="E37" s="4" t="s">
        <v>10</v>
      </c>
      <c r="F37" s="4" t="s">
        <v>10</v>
      </c>
      <c r="G37" s="4" t="s">
        <v>10</v>
      </c>
      <c r="H37" s="4" t="s">
        <v>10</v>
      </c>
      <c r="I37" s="4" t="s">
        <v>10</v>
      </c>
      <c r="J37" s="4" t="s">
        <v>9</v>
      </c>
      <c r="K37" s="4" t="s">
        <v>9</v>
      </c>
      <c r="L37" s="4" t="s">
        <v>9</v>
      </c>
      <c r="M37" s="4" t="s">
        <v>6</v>
      </c>
    </row>
    <row r="38" spans="1:8">
      <c r="A38" t="n">
        <v>1812</v>
      </c>
      <c r="B38" s="16" t="n">
        <v>124</v>
      </c>
      <c r="C38" s="7" t="n">
        <v>255</v>
      </c>
      <c r="D38" s="7" t="n">
        <v>0</v>
      </c>
      <c r="E38" s="7" t="n">
        <v>0</v>
      </c>
      <c r="F38" s="7" t="n">
        <v>0</v>
      </c>
      <c r="G38" s="7" t="n">
        <v>0</v>
      </c>
      <c r="H38" s="7" t="n">
        <v>0</v>
      </c>
      <c r="I38" s="7" t="n">
        <v>65535</v>
      </c>
      <c r="J38" s="7" t="n">
        <v>0</v>
      </c>
      <c r="K38" s="7" t="n">
        <v>0</v>
      </c>
      <c r="L38" s="7" t="n">
        <v>0</v>
      </c>
      <c r="M38" s="7" t="s">
        <v>12</v>
      </c>
    </row>
    <row r="39" spans="1:8">
      <c r="A39" t="s">
        <v>4</v>
      </c>
      <c r="B39" s="4" t="s">
        <v>5</v>
      </c>
    </row>
    <row r="40" spans="1:8">
      <c r="A40" t="n">
        <v>1839</v>
      </c>
      <c r="B40" s="5" t="n">
        <v>1</v>
      </c>
    </row>
    <row r="41" spans="1:8" s="3" customFormat="1" customHeight="0">
      <c r="A41" s="3" t="s">
        <v>2</v>
      </c>
      <c r="B41" s="3" t="s">
        <v>26</v>
      </c>
    </row>
    <row r="42" spans="1:8">
      <c r="A42" t="s">
        <v>4</v>
      </c>
      <c r="B42" s="4" t="s">
        <v>5</v>
      </c>
      <c r="C42" s="4" t="s">
        <v>13</v>
      </c>
      <c r="D42" s="4" t="s">
        <v>13</v>
      </c>
      <c r="E42" s="4" t="s">
        <v>13</v>
      </c>
      <c r="F42" s="4" t="s">
        <v>9</v>
      </c>
      <c r="G42" s="4" t="s">
        <v>13</v>
      </c>
      <c r="H42" s="4" t="s">
        <v>13</v>
      </c>
      <c r="I42" s="4" t="s">
        <v>23</v>
      </c>
    </row>
    <row r="43" spans="1:8">
      <c r="A43" t="n">
        <v>1840</v>
      </c>
      <c r="B43" s="12" t="n">
        <v>5</v>
      </c>
      <c r="C43" s="7" t="n">
        <v>35</v>
      </c>
      <c r="D43" s="7" t="n">
        <v>3</v>
      </c>
      <c r="E43" s="7" t="n">
        <v>0</v>
      </c>
      <c r="F43" s="7" t="n">
        <v>0</v>
      </c>
      <c r="G43" s="7" t="n">
        <v>2</v>
      </c>
      <c r="H43" s="7" t="n">
        <v>1</v>
      </c>
      <c r="I43" s="13" t="n">
        <f t="normal" ca="1">A47</f>
        <v>0</v>
      </c>
    </row>
    <row r="44" spans="1:8">
      <c r="A44" t="s">
        <v>4</v>
      </c>
      <c r="B44" s="4" t="s">
        <v>5</v>
      </c>
      <c r="C44" s="4" t="s">
        <v>23</v>
      </c>
    </row>
    <row r="45" spans="1:8">
      <c r="A45" t="n">
        <v>1854</v>
      </c>
      <c r="B45" s="17" t="n">
        <v>3</v>
      </c>
      <c r="C45" s="13" t="n">
        <f t="normal" ca="1">A69</f>
        <v>0</v>
      </c>
    </row>
    <row r="46" spans="1:8">
      <c r="A46" t="s">
        <v>4</v>
      </c>
      <c r="B46" s="4" t="s">
        <v>5</v>
      </c>
      <c r="C46" s="4" t="s">
        <v>13</v>
      </c>
      <c r="D46" s="4" t="s">
        <v>13</v>
      </c>
      <c r="E46" s="4" t="s">
        <v>13</v>
      </c>
      <c r="F46" s="4" t="s">
        <v>9</v>
      </c>
      <c r="G46" s="4" t="s">
        <v>13</v>
      </c>
      <c r="H46" s="4" t="s">
        <v>13</v>
      </c>
      <c r="I46" s="4" t="s">
        <v>23</v>
      </c>
    </row>
    <row r="47" spans="1:8">
      <c r="A47" t="n">
        <v>1859</v>
      </c>
      <c r="B47" s="12" t="n">
        <v>5</v>
      </c>
      <c r="C47" s="7" t="n">
        <v>35</v>
      </c>
      <c r="D47" s="7" t="n">
        <v>3</v>
      </c>
      <c r="E47" s="7" t="n">
        <v>0</v>
      </c>
      <c r="F47" s="7" t="n">
        <v>1</v>
      </c>
      <c r="G47" s="7" t="n">
        <v>2</v>
      </c>
      <c r="H47" s="7" t="n">
        <v>1</v>
      </c>
      <c r="I47" s="13" t="n">
        <f t="normal" ca="1">A51</f>
        <v>0</v>
      </c>
    </row>
    <row r="48" spans="1:8">
      <c r="A48" t="s">
        <v>4</v>
      </c>
      <c r="B48" s="4" t="s">
        <v>5</v>
      </c>
      <c r="C48" s="4" t="s">
        <v>23</v>
      </c>
    </row>
    <row r="49" spans="1:15">
      <c r="A49" t="n">
        <v>1873</v>
      </c>
      <c r="B49" s="17" t="n">
        <v>3</v>
      </c>
      <c r="C49" s="13" t="n">
        <f t="normal" ca="1">A69</f>
        <v>0</v>
      </c>
    </row>
    <row r="50" spans="1:15">
      <c r="A50" t="s">
        <v>4</v>
      </c>
      <c r="B50" s="4" t="s">
        <v>5</v>
      </c>
      <c r="C50" s="4" t="s">
        <v>13</v>
      </c>
      <c r="D50" s="4" t="s">
        <v>13</v>
      </c>
      <c r="E50" s="4" t="s">
        <v>13</v>
      </c>
      <c r="F50" s="4" t="s">
        <v>9</v>
      </c>
      <c r="G50" s="4" t="s">
        <v>13</v>
      </c>
      <c r="H50" s="4" t="s">
        <v>13</v>
      </c>
      <c r="I50" s="4" t="s">
        <v>23</v>
      </c>
    </row>
    <row r="51" spans="1:15">
      <c r="A51" t="n">
        <v>1878</v>
      </c>
      <c r="B51" s="12" t="n">
        <v>5</v>
      </c>
      <c r="C51" s="7" t="n">
        <v>35</v>
      </c>
      <c r="D51" s="7" t="n">
        <v>3</v>
      </c>
      <c r="E51" s="7" t="n">
        <v>0</v>
      </c>
      <c r="F51" s="7" t="n">
        <v>2</v>
      </c>
      <c r="G51" s="7" t="n">
        <v>2</v>
      </c>
      <c r="H51" s="7" t="n">
        <v>1</v>
      </c>
      <c r="I51" s="13" t="n">
        <f t="normal" ca="1">A55</f>
        <v>0</v>
      </c>
    </row>
    <row r="52" spans="1:15">
      <c r="A52" t="s">
        <v>4</v>
      </c>
      <c r="B52" s="4" t="s">
        <v>5</v>
      </c>
      <c r="C52" s="4" t="s">
        <v>23</v>
      </c>
    </row>
    <row r="53" spans="1:15">
      <c r="A53" t="n">
        <v>1892</v>
      </c>
      <c r="B53" s="17" t="n">
        <v>3</v>
      </c>
      <c r="C53" s="13" t="n">
        <f t="normal" ca="1">A69</f>
        <v>0</v>
      </c>
    </row>
    <row r="54" spans="1:15">
      <c r="A54" t="s">
        <v>4</v>
      </c>
      <c r="B54" s="4" t="s">
        <v>5</v>
      </c>
      <c r="C54" s="4" t="s">
        <v>13</v>
      </c>
      <c r="D54" s="4" t="s">
        <v>13</v>
      </c>
      <c r="E54" s="4" t="s">
        <v>13</v>
      </c>
      <c r="F54" s="4" t="s">
        <v>9</v>
      </c>
      <c r="G54" s="4" t="s">
        <v>13</v>
      </c>
      <c r="H54" s="4" t="s">
        <v>13</v>
      </c>
      <c r="I54" s="4" t="s">
        <v>23</v>
      </c>
    </row>
    <row r="55" spans="1:15">
      <c r="A55" t="n">
        <v>1897</v>
      </c>
      <c r="B55" s="12" t="n">
        <v>5</v>
      </c>
      <c r="C55" s="7" t="n">
        <v>35</v>
      </c>
      <c r="D55" s="7" t="n">
        <v>3</v>
      </c>
      <c r="E55" s="7" t="n">
        <v>0</v>
      </c>
      <c r="F55" s="7" t="n">
        <v>3</v>
      </c>
      <c r="G55" s="7" t="n">
        <v>2</v>
      </c>
      <c r="H55" s="7" t="n">
        <v>1</v>
      </c>
      <c r="I55" s="13" t="n">
        <f t="normal" ca="1">A59</f>
        <v>0</v>
      </c>
    </row>
    <row r="56" spans="1:15">
      <c r="A56" t="s">
        <v>4</v>
      </c>
      <c r="B56" s="4" t="s">
        <v>5</v>
      </c>
      <c r="C56" s="4" t="s">
        <v>23</v>
      </c>
    </row>
    <row r="57" spans="1:15">
      <c r="A57" t="n">
        <v>1911</v>
      </c>
      <c r="B57" s="17" t="n">
        <v>3</v>
      </c>
      <c r="C57" s="13" t="n">
        <f t="normal" ca="1">A69</f>
        <v>0</v>
      </c>
    </row>
    <row r="58" spans="1:15">
      <c r="A58" t="s">
        <v>4</v>
      </c>
      <c r="B58" s="4" t="s">
        <v>5</v>
      </c>
      <c r="C58" s="4" t="s">
        <v>13</v>
      </c>
      <c r="D58" s="4" t="s">
        <v>13</v>
      </c>
      <c r="E58" s="4" t="s">
        <v>13</v>
      </c>
      <c r="F58" s="4" t="s">
        <v>9</v>
      </c>
      <c r="G58" s="4" t="s">
        <v>13</v>
      </c>
      <c r="H58" s="4" t="s">
        <v>13</v>
      </c>
      <c r="I58" s="4" t="s">
        <v>23</v>
      </c>
    </row>
    <row r="59" spans="1:15">
      <c r="A59" t="n">
        <v>1916</v>
      </c>
      <c r="B59" s="12" t="n">
        <v>5</v>
      </c>
      <c r="C59" s="7" t="n">
        <v>35</v>
      </c>
      <c r="D59" s="7" t="n">
        <v>3</v>
      </c>
      <c r="E59" s="7" t="n">
        <v>0</v>
      </c>
      <c r="F59" s="7" t="n">
        <v>4</v>
      </c>
      <c r="G59" s="7" t="n">
        <v>2</v>
      </c>
      <c r="H59" s="7" t="n">
        <v>1</v>
      </c>
      <c r="I59" s="13" t="n">
        <f t="normal" ca="1">A63</f>
        <v>0</v>
      </c>
    </row>
    <row r="60" spans="1:15">
      <c r="A60" t="s">
        <v>4</v>
      </c>
      <c r="B60" s="4" t="s">
        <v>5</v>
      </c>
      <c r="C60" s="4" t="s">
        <v>23</v>
      </c>
    </row>
    <row r="61" spans="1:15">
      <c r="A61" t="n">
        <v>1930</v>
      </c>
      <c r="B61" s="17" t="n">
        <v>3</v>
      </c>
      <c r="C61" s="13" t="n">
        <f t="normal" ca="1">A69</f>
        <v>0</v>
      </c>
    </row>
    <row r="62" spans="1:15">
      <c r="A62" t="s">
        <v>4</v>
      </c>
      <c r="B62" s="4" t="s">
        <v>5</v>
      </c>
      <c r="C62" s="4" t="s">
        <v>13</v>
      </c>
      <c r="D62" s="4" t="s">
        <v>13</v>
      </c>
      <c r="E62" s="4" t="s">
        <v>13</v>
      </c>
      <c r="F62" s="4" t="s">
        <v>9</v>
      </c>
      <c r="G62" s="4" t="s">
        <v>13</v>
      </c>
      <c r="H62" s="4" t="s">
        <v>13</v>
      </c>
      <c r="I62" s="4" t="s">
        <v>23</v>
      </c>
    </row>
    <row r="63" spans="1:15">
      <c r="A63" t="n">
        <v>1935</v>
      </c>
      <c r="B63" s="12" t="n">
        <v>5</v>
      </c>
      <c r="C63" s="7" t="n">
        <v>35</v>
      </c>
      <c r="D63" s="7" t="n">
        <v>3</v>
      </c>
      <c r="E63" s="7" t="n">
        <v>0</v>
      </c>
      <c r="F63" s="7" t="n">
        <v>5</v>
      </c>
      <c r="G63" s="7" t="n">
        <v>2</v>
      </c>
      <c r="H63" s="7" t="n">
        <v>1</v>
      </c>
      <c r="I63" s="13" t="n">
        <f t="normal" ca="1">A67</f>
        <v>0</v>
      </c>
    </row>
    <row r="64" spans="1:15">
      <c r="A64" t="s">
        <v>4</v>
      </c>
      <c r="B64" s="4" t="s">
        <v>5</v>
      </c>
      <c r="C64" s="4" t="s">
        <v>23</v>
      </c>
    </row>
    <row r="65" spans="1:9">
      <c r="A65" t="n">
        <v>1949</v>
      </c>
      <c r="B65" s="17" t="n">
        <v>3</v>
      </c>
      <c r="C65" s="13" t="n">
        <f t="normal" ca="1">A69</f>
        <v>0</v>
      </c>
    </row>
    <row r="66" spans="1:9">
      <c r="A66" t="s">
        <v>4</v>
      </c>
      <c r="B66" s="4" t="s">
        <v>5</v>
      </c>
      <c r="C66" s="4" t="s">
        <v>13</v>
      </c>
      <c r="D66" s="4" t="s">
        <v>13</v>
      </c>
      <c r="E66" s="4" t="s">
        <v>13</v>
      </c>
      <c r="F66" s="4" t="s">
        <v>9</v>
      </c>
      <c r="G66" s="4" t="s">
        <v>13</v>
      </c>
      <c r="H66" s="4" t="s">
        <v>13</v>
      </c>
      <c r="I66" s="4" t="s">
        <v>23</v>
      </c>
    </row>
    <row r="67" spans="1:9">
      <c r="A67" t="n">
        <v>1954</v>
      </c>
      <c r="B67" s="12" t="n">
        <v>5</v>
      </c>
      <c r="C67" s="7" t="n">
        <v>35</v>
      </c>
      <c r="D67" s="7" t="n">
        <v>3</v>
      </c>
      <c r="E67" s="7" t="n">
        <v>0</v>
      </c>
      <c r="F67" s="7" t="n">
        <v>6</v>
      </c>
      <c r="G67" s="7" t="n">
        <v>2</v>
      </c>
      <c r="H67" s="7" t="n">
        <v>1</v>
      </c>
      <c r="I67" s="13" t="n">
        <f t="normal" ca="1">A69</f>
        <v>0</v>
      </c>
    </row>
    <row r="68" spans="1:9">
      <c r="A68" t="s">
        <v>4</v>
      </c>
      <c r="B68" s="4" t="s">
        <v>5</v>
      </c>
      <c r="C68" s="4" t="s">
        <v>13</v>
      </c>
      <c r="D68" s="4" t="s">
        <v>6</v>
      </c>
      <c r="E68" s="4" t="s">
        <v>10</v>
      </c>
    </row>
    <row r="69" spans="1:9">
      <c r="A69" t="n">
        <v>1968</v>
      </c>
      <c r="B69" s="18" t="n">
        <v>94</v>
      </c>
      <c r="C69" s="7" t="n">
        <v>0</v>
      </c>
      <c r="D69" s="7" t="s">
        <v>27</v>
      </c>
      <c r="E69" s="7" t="n">
        <v>1</v>
      </c>
    </row>
    <row r="70" spans="1:9">
      <c r="A70" t="s">
        <v>4</v>
      </c>
      <c r="B70" s="4" t="s">
        <v>5</v>
      </c>
      <c r="C70" s="4" t="s">
        <v>13</v>
      </c>
      <c r="D70" s="4" t="s">
        <v>6</v>
      </c>
      <c r="E70" s="4" t="s">
        <v>10</v>
      </c>
    </row>
    <row r="71" spans="1:9">
      <c r="A71" t="n">
        <v>1984</v>
      </c>
      <c r="B71" s="18" t="n">
        <v>94</v>
      </c>
      <c r="C71" s="7" t="n">
        <v>0</v>
      </c>
      <c r="D71" s="7" t="s">
        <v>27</v>
      </c>
      <c r="E71" s="7" t="n">
        <v>2</v>
      </c>
    </row>
    <row r="72" spans="1:9">
      <c r="A72" t="s">
        <v>4</v>
      </c>
      <c r="B72" s="4" t="s">
        <v>5</v>
      </c>
      <c r="C72" s="4" t="s">
        <v>13</v>
      </c>
      <c r="D72" s="4" t="s">
        <v>6</v>
      </c>
      <c r="E72" s="4" t="s">
        <v>10</v>
      </c>
    </row>
    <row r="73" spans="1:9">
      <c r="A73" t="n">
        <v>2000</v>
      </c>
      <c r="B73" s="18" t="n">
        <v>94</v>
      </c>
      <c r="C73" s="7" t="n">
        <v>1</v>
      </c>
      <c r="D73" s="7" t="s">
        <v>27</v>
      </c>
      <c r="E73" s="7" t="n">
        <v>4</v>
      </c>
    </row>
    <row r="74" spans="1:9">
      <c r="A74" t="s">
        <v>4</v>
      </c>
      <c r="B74" s="4" t="s">
        <v>5</v>
      </c>
      <c r="C74" s="4" t="s">
        <v>13</v>
      </c>
      <c r="D74" s="4" t="s">
        <v>10</v>
      </c>
      <c r="E74" s="4" t="s">
        <v>13</v>
      </c>
      <c r="F74" s="4" t="s">
        <v>23</v>
      </c>
    </row>
    <row r="75" spans="1:9">
      <c r="A75" t="n">
        <v>2016</v>
      </c>
      <c r="B75" s="12" t="n">
        <v>5</v>
      </c>
      <c r="C75" s="7" t="n">
        <v>30</v>
      </c>
      <c r="D75" s="7" t="n">
        <v>6400</v>
      </c>
      <c r="E75" s="7" t="n">
        <v>1</v>
      </c>
      <c r="F75" s="13" t="n">
        <f t="normal" ca="1">A89</f>
        <v>0</v>
      </c>
    </row>
    <row r="76" spans="1:9">
      <c r="A76" t="s">
        <v>4</v>
      </c>
      <c r="B76" s="4" t="s">
        <v>5</v>
      </c>
      <c r="C76" s="4" t="s">
        <v>13</v>
      </c>
      <c r="D76" s="4" t="s">
        <v>10</v>
      </c>
      <c r="E76" s="4" t="s">
        <v>13</v>
      </c>
      <c r="F76" s="4" t="s">
        <v>23</v>
      </c>
    </row>
    <row r="77" spans="1:9">
      <c r="A77" t="n">
        <v>2025</v>
      </c>
      <c r="B77" s="12" t="n">
        <v>5</v>
      </c>
      <c r="C77" s="7" t="n">
        <v>30</v>
      </c>
      <c r="D77" s="7" t="n">
        <v>9269</v>
      </c>
      <c r="E77" s="7" t="n">
        <v>1</v>
      </c>
      <c r="F77" s="13" t="n">
        <f t="normal" ca="1">A87</f>
        <v>0</v>
      </c>
    </row>
    <row r="78" spans="1:9">
      <c r="A78" t="s">
        <v>4</v>
      </c>
      <c r="B78" s="4" t="s">
        <v>5</v>
      </c>
      <c r="C78" s="4" t="s">
        <v>13</v>
      </c>
      <c r="D78" s="4" t="s">
        <v>6</v>
      </c>
      <c r="E78" s="4" t="s">
        <v>10</v>
      </c>
    </row>
    <row r="79" spans="1:9">
      <c r="A79" t="n">
        <v>2034</v>
      </c>
      <c r="B79" s="18" t="n">
        <v>94</v>
      </c>
      <c r="C79" s="7" t="n">
        <v>1</v>
      </c>
      <c r="D79" s="7" t="s">
        <v>27</v>
      </c>
      <c r="E79" s="7" t="n">
        <v>1</v>
      </c>
    </row>
    <row r="80" spans="1:9">
      <c r="A80" t="s">
        <v>4</v>
      </c>
      <c r="B80" s="4" t="s">
        <v>5</v>
      </c>
      <c r="C80" s="4" t="s">
        <v>13</v>
      </c>
      <c r="D80" s="4" t="s">
        <v>6</v>
      </c>
      <c r="E80" s="4" t="s">
        <v>10</v>
      </c>
    </row>
    <row r="81" spans="1:9">
      <c r="A81" t="n">
        <v>2050</v>
      </c>
      <c r="B81" s="18" t="n">
        <v>94</v>
      </c>
      <c r="C81" s="7" t="n">
        <v>1</v>
      </c>
      <c r="D81" s="7" t="s">
        <v>27</v>
      </c>
      <c r="E81" s="7" t="n">
        <v>2</v>
      </c>
    </row>
    <row r="82" spans="1:9">
      <c r="A82" t="s">
        <v>4</v>
      </c>
      <c r="B82" s="4" t="s">
        <v>5</v>
      </c>
      <c r="C82" s="4" t="s">
        <v>13</v>
      </c>
      <c r="D82" s="4" t="s">
        <v>6</v>
      </c>
      <c r="E82" s="4" t="s">
        <v>10</v>
      </c>
    </row>
    <row r="83" spans="1:9">
      <c r="A83" t="n">
        <v>2066</v>
      </c>
      <c r="B83" s="18" t="n">
        <v>94</v>
      </c>
      <c r="C83" s="7" t="n">
        <v>0</v>
      </c>
      <c r="D83" s="7" t="s">
        <v>27</v>
      </c>
      <c r="E83" s="7" t="n">
        <v>4</v>
      </c>
    </row>
    <row r="84" spans="1:9">
      <c r="A84" t="s">
        <v>4</v>
      </c>
      <c r="B84" s="4" t="s">
        <v>5</v>
      </c>
      <c r="C84" s="4" t="s">
        <v>23</v>
      </c>
    </row>
    <row r="85" spans="1:9">
      <c r="A85" t="n">
        <v>2082</v>
      </c>
      <c r="B85" s="17" t="n">
        <v>3</v>
      </c>
      <c r="C85" s="13" t="n">
        <f t="normal" ca="1">A89</f>
        <v>0</v>
      </c>
    </row>
    <row r="86" spans="1:9">
      <c r="A86" t="s">
        <v>4</v>
      </c>
      <c r="B86" s="4" t="s">
        <v>5</v>
      </c>
      <c r="C86" s="4" t="s">
        <v>13</v>
      </c>
      <c r="D86" s="4" t="s">
        <v>10</v>
      </c>
      <c r="E86" s="4" t="s">
        <v>24</v>
      </c>
      <c r="F86" s="4" t="s">
        <v>10</v>
      </c>
      <c r="G86" s="4" t="s">
        <v>9</v>
      </c>
      <c r="H86" s="4" t="s">
        <v>9</v>
      </c>
      <c r="I86" s="4" t="s">
        <v>10</v>
      </c>
      <c r="J86" s="4" t="s">
        <v>10</v>
      </c>
      <c r="K86" s="4" t="s">
        <v>9</v>
      </c>
      <c r="L86" s="4" t="s">
        <v>9</v>
      </c>
      <c r="M86" s="4" t="s">
        <v>9</v>
      </c>
      <c r="N86" s="4" t="s">
        <v>9</v>
      </c>
      <c r="O86" s="4" t="s">
        <v>6</v>
      </c>
    </row>
    <row r="87" spans="1:9">
      <c r="A87" t="n">
        <v>2087</v>
      </c>
      <c r="B87" s="15" t="n">
        <v>50</v>
      </c>
      <c r="C87" s="7" t="n">
        <v>0</v>
      </c>
      <c r="D87" s="7" t="n">
        <v>8122</v>
      </c>
      <c r="E87" s="7" t="n">
        <v>0.800000011920929</v>
      </c>
      <c r="F87" s="7" t="n">
        <v>2000</v>
      </c>
      <c r="G87" s="7" t="n">
        <v>0</v>
      </c>
      <c r="H87" s="7" t="n">
        <v>0</v>
      </c>
      <c r="I87" s="7" t="n">
        <v>1</v>
      </c>
      <c r="J87" s="7" t="n">
        <v>65533</v>
      </c>
      <c r="K87" s="7" t="n">
        <v>0</v>
      </c>
      <c r="L87" s="7" t="n">
        <v>0</v>
      </c>
      <c r="M87" s="7" t="n">
        <v>0</v>
      </c>
      <c r="N87" s="7" t="n">
        <v>0</v>
      </c>
      <c r="O87" s="7" t="s">
        <v>28</v>
      </c>
    </row>
    <row r="88" spans="1:9">
      <c r="A88" t="s">
        <v>4</v>
      </c>
      <c r="B88" s="4" t="s">
        <v>5</v>
      </c>
    </row>
    <row r="89" spans="1:9">
      <c r="A89" t="n">
        <v>2131</v>
      </c>
      <c r="B89" s="5" t="n">
        <v>1</v>
      </c>
    </row>
    <row r="90" spans="1:9" s="3" customFormat="1" customHeight="0">
      <c r="A90" s="3" t="s">
        <v>2</v>
      </c>
      <c r="B90" s="3" t="s">
        <v>29</v>
      </c>
    </row>
    <row r="91" spans="1:9">
      <c r="A91" t="s">
        <v>4</v>
      </c>
      <c r="B91" s="4" t="s">
        <v>5</v>
      </c>
      <c r="C91" s="4" t="s">
        <v>13</v>
      </c>
      <c r="D91" s="4" t="s">
        <v>13</v>
      </c>
    </row>
    <row r="92" spans="1:9">
      <c r="A92" t="n">
        <v>2132</v>
      </c>
      <c r="B92" s="9" t="n">
        <v>162</v>
      </c>
      <c r="C92" s="7" t="n">
        <v>0</v>
      </c>
      <c r="D92" s="7" t="n">
        <v>1</v>
      </c>
    </row>
    <row r="93" spans="1:9">
      <c r="A93" t="s">
        <v>4</v>
      </c>
      <c r="B93" s="4" t="s">
        <v>5</v>
      </c>
    </row>
    <row r="94" spans="1:9">
      <c r="A94" t="n">
        <v>2135</v>
      </c>
      <c r="B94" s="5" t="n">
        <v>1</v>
      </c>
    </row>
    <row r="95" spans="1:9" s="3" customFormat="1" customHeight="0">
      <c r="A95" s="3" t="s">
        <v>2</v>
      </c>
      <c r="B95" s="3" t="s">
        <v>30</v>
      </c>
    </row>
    <row r="96" spans="1:9">
      <c r="A96" t="s">
        <v>4</v>
      </c>
      <c r="B96" s="4" t="s">
        <v>5</v>
      </c>
      <c r="C96" s="4" t="s">
        <v>13</v>
      </c>
      <c r="D96" s="4" t="s">
        <v>13</v>
      </c>
      <c r="E96" s="4" t="s">
        <v>13</v>
      </c>
      <c r="F96" s="4" t="s">
        <v>13</v>
      </c>
    </row>
    <row r="97" spans="1:15">
      <c r="A97" t="n">
        <v>2136</v>
      </c>
      <c r="B97" s="19" t="n">
        <v>14</v>
      </c>
      <c r="C97" s="7" t="n">
        <v>2</v>
      </c>
      <c r="D97" s="7" t="n">
        <v>0</v>
      </c>
      <c r="E97" s="7" t="n">
        <v>0</v>
      </c>
      <c r="F97" s="7" t="n">
        <v>0</v>
      </c>
    </row>
    <row r="98" spans="1:15">
      <c r="A98" t="s">
        <v>4</v>
      </c>
      <c r="B98" s="4" t="s">
        <v>5</v>
      </c>
      <c r="C98" s="4" t="s">
        <v>13</v>
      </c>
      <c r="D98" s="20" t="s">
        <v>31</v>
      </c>
      <c r="E98" s="4" t="s">
        <v>5</v>
      </c>
      <c r="F98" s="4" t="s">
        <v>13</v>
      </c>
      <c r="G98" s="4" t="s">
        <v>10</v>
      </c>
      <c r="H98" s="20" t="s">
        <v>32</v>
      </c>
      <c r="I98" s="4" t="s">
        <v>13</v>
      </c>
      <c r="J98" s="4" t="s">
        <v>9</v>
      </c>
      <c r="K98" s="4" t="s">
        <v>13</v>
      </c>
      <c r="L98" s="4" t="s">
        <v>13</v>
      </c>
      <c r="M98" s="20" t="s">
        <v>31</v>
      </c>
      <c r="N98" s="4" t="s">
        <v>5</v>
      </c>
      <c r="O98" s="4" t="s">
        <v>13</v>
      </c>
      <c r="P98" s="4" t="s">
        <v>10</v>
      </c>
      <c r="Q98" s="20" t="s">
        <v>32</v>
      </c>
      <c r="R98" s="4" t="s">
        <v>13</v>
      </c>
      <c r="S98" s="4" t="s">
        <v>9</v>
      </c>
      <c r="T98" s="4" t="s">
        <v>13</v>
      </c>
      <c r="U98" s="4" t="s">
        <v>13</v>
      </c>
      <c r="V98" s="4" t="s">
        <v>13</v>
      </c>
      <c r="W98" s="4" t="s">
        <v>23</v>
      </c>
    </row>
    <row r="99" spans="1:15">
      <c r="A99" t="n">
        <v>2141</v>
      </c>
      <c r="B99" s="12" t="n">
        <v>5</v>
      </c>
      <c r="C99" s="7" t="n">
        <v>28</v>
      </c>
      <c r="D99" s="20" t="s">
        <v>3</v>
      </c>
      <c r="E99" s="9" t="n">
        <v>162</v>
      </c>
      <c r="F99" s="7" t="n">
        <v>3</v>
      </c>
      <c r="G99" s="7" t="n">
        <v>12360</v>
      </c>
      <c r="H99" s="20" t="s">
        <v>3</v>
      </c>
      <c r="I99" s="7" t="n">
        <v>0</v>
      </c>
      <c r="J99" s="7" t="n">
        <v>1</v>
      </c>
      <c r="K99" s="7" t="n">
        <v>2</v>
      </c>
      <c r="L99" s="7" t="n">
        <v>28</v>
      </c>
      <c r="M99" s="20" t="s">
        <v>3</v>
      </c>
      <c r="N99" s="9" t="n">
        <v>162</v>
      </c>
      <c r="O99" s="7" t="n">
        <v>3</v>
      </c>
      <c r="P99" s="7" t="n">
        <v>12360</v>
      </c>
      <c r="Q99" s="20" t="s">
        <v>3</v>
      </c>
      <c r="R99" s="7" t="n">
        <v>0</v>
      </c>
      <c r="S99" s="7" t="n">
        <v>2</v>
      </c>
      <c r="T99" s="7" t="n">
        <v>2</v>
      </c>
      <c r="U99" s="7" t="n">
        <v>11</v>
      </c>
      <c r="V99" s="7" t="n">
        <v>1</v>
      </c>
      <c r="W99" s="13" t="n">
        <f t="normal" ca="1">A103</f>
        <v>0</v>
      </c>
    </row>
    <row r="100" spans="1:15">
      <c r="A100" t="s">
        <v>4</v>
      </c>
      <c r="B100" s="4" t="s">
        <v>5</v>
      </c>
      <c r="C100" s="4" t="s">
        <v>13</v>
      </c>
      <c r="D100" s="4" t="s">
        <v>10</v>
      </c>
      <c r="E100" s="4" t="s">
        <v>24</v>
      </c>
    </row>
    <row r="101" spans="1:15">
      <c r="A101" t="n">
        <v>2170</v>
      </c>
      <c r="B101" s="21" t="n">
        <v>58</v>
      </c>
      <c r="C101" s="7" t="n">
        <v>0</v>
      </c>
      <c r="D101" s="7" t="n">
        <v>0</v>
      </c>
      <c r="E101" s="7" t="n">
        <v>1</v>
      </c>
    </row>
    <row r="102" spans="1:15">
      <c r="A102" t="s">
        <v>4</v>
      </c>
      <c r="B102" s="4" t="s">
        <v>5</v>
      </c>
      <c r="C102" s="4" t="s">
        <v>13</v>
      </c>
      <c r="D102" s="20" t="s">
        <v>31</v>
      </c>
      <c r="E102" s="4" t="s">
        <v>5</v>
      </c>
      <c r="F102" s="4" t="s">
        <v>13</v>
      </c>
      <c r="G102" s="4" t="s">
        <v>10</v>
      </c>
      <c r="H102" s="20" t="s">
        <v>32</v>
      </c>
      <c r="I102" s="4" t="s">
        <v>13</v>
      </c>
      <c r="J102" s="4" t="s">
        <v>9</v>
      </c>
      <c r="K102" s="4" t="s">
        <v>13</v>
      </c>
      <c r="L102" s="4" t="s">
        <v>13</v>
      </c>
      <c r="M102" s="20" t="s">
        <v>31</v>
      </c>
      <c r="N102" s="4" t="s">
        <v>5</v>
      </c>
      <c r="O102" s="4" t="s">
        <v>13</v>
      </c>
      <c r="P102" s="4" t="s">
        <v>10</v>
      </c>
      <c r="Q102" s="20" t="s">
        <v>32</v>
      </c>
      <c r="R102" s="4" t="s">
        <v>13</v>
      </c>
      <c r="S102" s="4" t="s">
        <v>9</v>
      </c>
      <c r="T102" s="4" t="s">
        <v>13</v>
      </c>
      <c r="U102" s="4" t="s">
        <v>13</v>
      </c>
      <c r="V102" s="4" t="s">
        <v>13</v>
      </c>
      <c r="W102" s="4" t="s">
        <v>23</v>
      </c>
    </row>
    <row r="103" spans="1:15">
      <c r="A103" t="n">
        <v>2178</v>
      </c>
      <c r="B103" s="12" t="n">
        <v>5</v>
      </c>
      <c r="C103" s="7" t="n">
        <v>28</v>
      </c>
      <c r="D103" s="20" t="s">
        <v>3</v>
      </c>
      <c r="E103" s="9" t="n">
        <v>162</v>
      </c>
      <c r="F103" s="7" t="n">
        <v>3</v>
      </c>
      <c r="G103" s="7" t="n">
        <v>12360</v>
      </c>
      <c r="H103" s="20" t="s">
        <v>3</v>
      </c>
      <c r="I103" s="7" t="n">
        <v>0</v>
      </c>
      <c r="J103" s="7" t="n">
        <v>1</v>
      </c>
      <c r="K103" s="7" t="n">
        <v>3</v>
      </c>
      <c r="L103" s="7" t="n">
        <v>28</v>
      </c>
      <c r="M103" s="20" t="s">
        <v>3</v>
      </c>
      <c r="N103" s="9" t="n">
        <v>162</v>
      </c>
      <c r="O103" s="7" t="n">
        <v>3</v>
      </c>
      <c r="P103" s="7" t="n">
        <v>12360</v>
      </c>
      <c r="Q103" s="20" t="s">
        <v>3</v>
      </c>
      <c r="R103" s="7" t="n">
        <v>0</v>
      </c>
      <c r="S103" s="7" t="n">
        <v>2</v>
      </c>
      <c r="T103" s="7" t="n">
        <v>3</v>
      </c>
      <c r="U103" s="7" t="n">
        <v>9</v>
      </c>
      <c r="V103" s="7" t="n">
        <v>1</v>
      </c>
      <c r="W103" s="13" t="n">
        <f t="normal" ca="1">A113</f>
        <v>0</v>
      </c>
    </row>
    <row r="104" spans="1:15">
      <c r="A104" t="s">
        <v>4</v>
      </c>
      <c r="B104" s="4" t="s">
        <v>5</v>
      </c>
      <c r="C104" s="4" t="s">
        <v>13</v>
      </c>
      <c r="D104" s="20" t="s">
        <v>31</v>
      </c>
      <c r="E104" s="4" t="s">
        <v>5</v>
      </c>
      <c r="F104" s="4" t="s">
        <v>10</v>
      </c>
      <c r="G104" s="4" t="s">
        <v>13</v>
      </c>
      <c r="H104" s="4" t="s">
        <v>13</v>
      </c>
      <c r="I104" s="4" t="s">
        <v>6</v>
      </c>
      <c r="J104" s="20" t="s">
        <v>32</v>
      </c>
      <c r="K104" s="4" t="s">
        <v>13</v>
      </c>
      <c r="L104" s="4" t="s">
        <v>13</v>
      </c>
      <c r="M104" s="20" t="s">
        <v>31</v>
      </c>
      <c r="N104" s="4" t="s">
        <v>5</v>
      </c>
      <c r="O104" s="4" t="s">
        <v>13</v>
      </c>
      <c r="P104" s="20" t="s">
        <v>32</v>
      </c>
      <c r="Q104" s="4" t="s">
        <v>13</v>
      </c>
      <c r="R104" s="4" t="s">
        <v>9</v>
      </c>
      <c r="S104" s="4" t="s">
        <v>13</v>
      </c>
      <c r="T104" s="4" t="s">
        <v>13</v>
      </c>
      <c r="U104" s="4" t="s">
        <v>13</v>
      </c>
      <c r="V104" s="20" t="s">
        <v>31</v>
      </c>
      <c r="W104" s="4" t="s">
        <v>5</v>
      </c>
      <c r="X104" s="4" t="s">
        <v>13</v>
      </c>
      <c r="Y104" s="20" t="s">
        <v>32</v>
      </c>
      <c r="Z104" s="4" t="s">
        <v>13</v>
      </c>
      <c r="AA104" s="4" t="s">
        <v>9</v>
      </c>
      <c r="AB104" s="4" t="s">
        <v>13</v>
      </c>
      <c r="AC104" s="4" t="s">
        <v>13</v>
      </c>
      <c r="AD104" s="4" t="s">
        <v>13</v>
      </c>
      <c r="AE104" s="4" t="s">
        <v>23</v>
      </c>
    </row>
    <row r="105" spans="1:15">
      <c r="A105" t="n">
        <v>2207</v>
      </c>
      <c r="B105" s="12" t="n">
        <v>5</v>
      </c>
      <c r="C105" s="7" t="n">
        <v>28</v>
      </c>
      <c r="D105" s="20" t="s">
        <v>3</v>
      </c>
      <c r="E105" s="22" t="n">
        <v>47</v>
      </c>
      <c r="F105" s="7" t="n">
        <v>61456</v>
      </c>
      <c r="G105" s="7" t="n">
        <v>2</v>
      </c>
      <c r="H105" s="7" t="n">
        <v>0</v>
      </c>
      <c r="I105" s="7" t="s">
        <v>33</v>
      </c>
      <c r="J105" s="20" t="s">
        <v>3</v>
      </c>
      <c r="K105" s="7" t="n">
        <v>8</v>
      </c>
      <c r="L105" s="7" t="n">
        <v>28</v>
      </c>
      <c r="M105" s="20" t="s">
        <v>3</v>
      </c>
      <c r="N105" s="11" t="n">
        <v>74</v>
      </c>
      <c r="O105" s="7" t="n">
        <v>65</v>
      </c>
      <c r="P105" s="20" t="s">
        <v>3</v>
      </c>
      <c r="Q105" s="7" t="n">
        <v>0</v>
      </c>
      <c r="R105" s="7" t="n">
        <v>1</v>
      </c>
      <c r="S105" s="7" t="n">
        <v>3</v>
      </c>
      <c r="T105" s="7" t="n">
        <v>9</v>
      </c>
      <c r="U105" s="7" t="n">
        <v>28</v>
      </c>
      <c r="V105" s="20" t="s">
        <v>3</v>
      </c>
      <c r="W105" s="11" t="n">
        <v>74</v>
      </c>
      <c r="X105" s="7" t="n">
        <v>65</v>
      </c>
      <c r="Y105" s="20" t="s">
        <v>3</v>
      </c>
      <c r="Z105" s="7" t="n">
        <v>0</v>
      </c>
      <c r="AA105" s="7" t="n">
        <v>2</v>
      </c>
      <c r="AB105" s="7" t="n">
        <v>3</v>
      </c>
      <c r="AC105" s="7" t="n">
        <v>9</v>
      </c>
      <c r="AD105" s="7" t="n">
        <v>1</v>
      </c>
      <c r="AE105" s="13" t="n">
        <f t="normal" ca="1">A109</f>
        <v>0</v>
      </c>
    </row>
    <row r="106" spans="1:15">
      <c r="A106" t="s">
        <v>4</v>
      </c>
      <c r="B106" s="4" t="s">
        <v>5</v>
      </c>
      <c r="C106" s="4" t="s">
        <v>10</v>
      </c>
      <c r="D106" s="4" t="s">
        <v>13</v>
      </c>
      <c r="E106" s="4" t="s">
        <v>13</v>
      </c>
      <c r="F106" s="4" t="s">
        <v>6</v>
      </c>
    </row>
    <row r="107" spans="1:15">
      <c r="A107" t="n">
        <v>2255</v>
      </c>
      <c r="B107" s="22" t="n">
        <v>47</v>
      </c>
      <c r="C107" s="7" t="n">
        <v>61456</v>
      </c>
      <c r="D107" s="7" t="n">
        <v>0</v>
      </c>
      <c r="E107" s="7" t="n">
        <v>0</v>
      </c>
      <c r="F107" s="7" t="s">
        <v>34</v>
      </c>
    </row>
    <row r="108" spans="1:15">
      <c r="A108" t="s">
        <v>4</v>
      </c>
      <c r="B108" s="4" t="s">
        <v>5</v>
      </c>
      <c r="C108" s="4" t="s">
        <v>13</v>
      </c>
      <c r="D108" s="4" t="s">
        <v>10</v>
      </c>
      <c r="E108" s="4" t="s">
        <v>24</v>
      </c>
    </row>
    <row r="109" spans="1:15">
      <c r="A109" t="n">
        <v>2268</v>
      </c>
      <c r="B109" s="21" t="n">
        <v>58</v>
      </c>
      <c r="C109" s="7" t="n">
        <v>0</v>
      </c>
      <c r="D109" s="7" t="n">
        <v>300</v>
      </c>
      <c r="E109" s="7" t="n">
        <v>1</v>
      </c>
    </row>
    <row r="110" spans="1:15">
      <c r="A110" t="s">
        <v>4</v>
      </c>
      <c r="B110" s="4" t="s">
        <v>5</v>
      </c>
      <c r="C110" s="4" t="s">
        <v>13</v>
      </c>
      <c r="D110" s="4" t="s">
        <v>10</v>
      </c>
    </row>
    <row r="111" spans="1:15">
      <c r="A111" t="n">
        <v>2276</v>
      </c>
      <c r="B111" s="21" t="n">
        <v>58</v>
      </c>
      <c r="C111" s="7" t="n">
        <v>255</v>
      </c>
      <c r="D111" s="7" t="n">
        <v>0</v>
      </c>
    </row>
    <row r="112" spans="1:15">
      <c r="A112" t="s">
        <v>4</v>
      </c>
      <c r="B112" s="4" t="s">
        <v>5</v>
      </c>
      <c r="C112" s="4" t="s">
        <v>13</v>
      </c>
      <c r="D112" s="4" t="s">
        <v>13</v>
      </c>
      <c r="E112" s="4" t="s">
        <v>13</v>
      </c>
      <c r="F112" s="4" t="s">
        <v>13</v>
      </c>
    </row>
    <row r="113" spans="1:31">
      <c r="A113" t="n">
        <v>2280</v>
      </c>
      <c r="B113" s="19" t="n">
        <v>14</v>
      </c>
      <c r="C113" s="7" t="n">
        <v>0</v>
      </c>
      <c r="D113" s="7" t="n">
        <v>0</v>
      </c>
      <c r="E113" s="7" t="n">
        <v>0</v>
      </c>
      <c r="F113" s="7" t="n">
        <v>64</v>
      </c>
    </row>
    <row r="114" spans="1:31">
      <c r="A114" t="s">
        <v>4</v>
      </c>
      <c r="B114" s="4" t="s">
        <v>5</v>
      </c>
      <c r="C114" s="4" t="s">
        <v>13</v>
      </c>
      <c r="D114" s="4" t="s">
        <v>10</v>
      </c>
    </row>
    <row r="115" spans="1:31">
      <c r="A115" t="n">
        <v>2285</v>
      </c>
      <c r="B115" s="23" t="n">
        <v>22</v>
      </c>
      <c r="C115" s="7" t="n">
        <v>0</v>
      </c>
      <c r="D115" s="7" t="n">
        <v>12360</v>
      </c>
    </row>
    <row r="116" spans="1:31">
      <c r="A116" t="s">
        <v>4</v>
      </c>
      <c r="B116" s="4" t="s">
        <v>5</v>
      </c>
      <c r="C116" s="4" t="s">
        <v>13</v>
      </c>
      <c r="D116" s="4" t="s">
        <v>10</v>
      </c>
    </row>
    <row r="117" spans="1:31">
      <c r="A117" t="n">
        <v>2289</v>
      </c>
      <c r="B117" s="21" t="n">
        <v>58</v>
      </c>
      <c r="C117" s="7" t="n">
        <v>5</v>
      </c>
      <c r="D117" s="7" t="n">
        <v>300</v>
      </c>
    </row>
    <row r="118" spans="1:31">
      <c r="A118" t="s">
        <v>4</v>
      </c>
      <c r="B118" s="4" t="s">
        <v>5</v>
      </c>
      <c r="C118" s="4" t="s">
        <v>24</v>
      </c>
      <c r="D118" s="4" t="s">
        <v>10</v>
      </c>
    </row>
    <row r="119" spans="1:31">
      <c r="A119" t="n">
        <v>2293</v>
      </c>
      <c r="B119" s="24" t="n">
        <v>103</v>
      </c>
      <c r="C119" s="7" t="n">
        <v>0</v>
      </c>
      <c r="D119" s="7" t="n">
        <v>300</v>
      </c>
    </row>
    <row r="120" spans="1:31">
      <c r="A120" t="s">
        <v>4</v>
      </c>
      <c r="B120" s="4" t="s">
        <v>5</v>
      </c>
      <c r="C120" s="4" t="s">
        <v>13</v>
      </c>
    </row>
    <row r="121" spans="1:31">
      <c r="A121" t="n">
        <v>2300</v>
      </c>
      <c r="B121" s="25" t="n">
        <v>64</v>
      </c>
      <c r="C121" s="7" t="n">
        <v>7</v>
      </c>
    </row>
    <row r="122" spans="1:31">
      <c r="A122" t="s">
        <v>4</v>
      </c>
      <c r="B122" s="4" t="s">
        <v>5</v>
      </c>
      <c r="C122" s="4" t="s">
        <v>13</v>
      </c>
      <c r="D122" s="4" t="s">
        <v>10</v>
      </c>
    </row>
    <row r="123" spans="1:31">
      <c r="A123" t="n">
        <v>2302</v>
      </c>
      <c r="B123" s="26" t="n">
        <v>72</v>
      </c>
      <c r="C123" s="7" t="n">
        <v>5</v>
      </c>
      <c r="D123" s="7" t="n">
        <v>0</v>
      </c>
    </row>
    <row r="124" spans="1:31">
      <c r="A124" t="s">
        <v>4</v>
      </c>
      <c r="B124" s="4" t="s">
        <v>5</v>
      </c>
      <c r="C124" s="4" t="s">
        <v>13</v>
      </c>
      <c r="D124" s="20" t="s">
        <v>31</v>
      </c>
      <c r="E124" s="4" t="s">
        <v>5</v>
      </c>
      <c r="F124" s="4" t="s">
        <v>13</v>
      </c>
      <c r="G124" s="4" t="s">
        <v>10</v>
      </c>
      <c r="H124" s="20" t="s">
        <v>32</v>
      </c>
      <c r="I124" s="4" t="s">
        <v>13</v>
      </c>
      <c r="J124" s="4" t="s">
        <v>9</v>
      </c>
      <c r="K124" s="4" t="s">
        <v>13</v>
      </c>
      <c r="L124" s="4" t="s">
        <v>13</v>
      </c>
      <c r="M124" s="4" t="s">
        <v>23</v>
      </c>
    </row>
    <row r="125" spans="1:31">
      <c r="A125" t="n">
        <v>2306</v>
      </c>
      <c r="B125" s="12" t="n">
        <v>5</v>
      </c>
      <c r="C125" s="7" t="n">
        <v>28</v>
      </c>
      <c r="D125" s="20" t="s">
        <v>3</v>
      </c>
      <c r="E125" s="9" t="n">
        <v>162</v>
      </c>
      <c r="F125" s="7" t="n">
        <v>4</v>
      </c>
      <c r="G125" s="7" t="n">
        <v>12360</v>
      </c>
      <c r="H125" s="20" t="s">
        <v>3</v>
      </c>
      <c r="I125" s="7" t="n">
        <v>0</v>
      </c>
      <c r="J125" s="7" t="n">
        <v>1</v>
      </c>
      <c r="K125" s="7" t="n">
        <v>2</v>
      </c>
      <c r="L125" s="7" t="n">
        <v>1</v>
      </c>
      <c r="M125" s="13" t="n">
        <f t="normal" ca="1">A131</f>
        <v>0</v>
      </c>
    </row>
    <row r="126" spans="1:31">
      <c r="A126" t="s">
        <v>4</v>
      </c>
      <c r="B126" s="4" t="s">
        <v>5</v>
      </c>
      <c r="C126" s="4" t="s">
        <v>13</v>
      </c>
      <c r="D126" s="4" t="s">
        <v>6</v>
      </c>
    </row>
    <row r="127" spans="1:31">
      <c r="A127" t="n">
        <v>2323</v>
      </c>
      <c r="B127" s="8" t="n">
        <v>2</v>
      </c>
      <c r="C127" s="7" t="n">
        <v>10</v>
      </c>
      <c r="D127" s="7" t="s">
        <v>35</v>
      </c>
    </row>
    <row r="128" spans="1:31">
      <c r="A128" t="s">
        <v>4</v>
      </c>
      <c r="B128" s="4" t="s">
        <v>5</v>
      </c>
      <c r="C128" s="4" t="s">
        <v>10</v>
      </c>
    </row>
    <row r="129" spans="1:13">
      <c r="A129" t="n">
        <v>2340</v>
      </c>
      <c r="B129" s="27" t="n">
        <v>16</v>
      </c>
      <c r="C129" s="7" t="n">
        <v>0</v>
      </c>
    </row>
    <row r="130" spans="1:13">
      <c r="A130" t="s">
        <v>4</v>
      </c>
      <c r="B130" s="4" t="s">
        <v>5</v>
      </c>
      <c r="C130" s="4" t="s">
        <v>10</v>
      </c>
    </row>
    <row r="131" spans="1:13">
      <c r="A131" t="n">
        <v>2343</v>
      </c>
      <c r="B131" s="28" t="n">
        <v>12</v>
      </c>
      <c r="C131" s="7" t="n">
        <v>6713</v>
      </c>
    </row>
    <row r="132" spans="1:13">
      <c r="A132" t="s">
        <v>4</v>
      </c>
      <c r="B132" s="4" t="s">
        <v>5</v>
      </c>
      <c r="C132" s="4" t="s">
        <v>13</v>
      </c>
      <c r="D132" s="4" t="s">
        <v>10</v>
      </c>
      <c r="E132" s="4" t="s">
        <v>13</v>
      </c>
      <c r="F132" s="4" t="s">
        <v>6</v>
      </c>
    </row>
    <row r="133" spans="1:13">
      <c r="A133" t="n">
        <v>2346</v>
      </c>
      <c r="B133" s="10" t="n">
        <v>39</v>
      </c>
      <c r="C133" s="7" t="n">
        <v>10</v>
      </c>
      <c r="D133" s="7" t="n">
        <v>65533</v>
      </c>
      <c r="E133" s="7" t="n">
        <v>203</v>
      </c>
      <c r="F133" s="7" t="s">
        <v>36</v>
      </c>
    </row>
    <row r="134" spans="1:13">
      <c r="A134" t="s">
        <v>4</v>
      </c>
      <c r="B134" s="4" t="s">
        <v>5</v>
      </c>
      <c r="C134" s="4" t="s">
        <v>13</v>
      </c>
      <c r="D134" s="4" t="s">
        <v>10</v>
      </c>
      <c r="E134" s="4" t="s">
        <v>13</v>
      </c>
      <c r="F134" s="4" t="s">
        <v>6</v>
      </c>
    </row>
    <row r="135" spans="1:13">
      <c r="A135" t="n">
        <v>2370</v>
      </c>
      <c r="B135" s="10" t="n">
        <v>39</v>
      </c>
      <c r="C135" s="7" t="n">
        <v>10</v>
      </c>
      <c r="D135" s="7" t="n">
        <v>65533</v>
      </c>
      <c r="E135" s="7" t="n">
        <v>204</v>
      </c>
      <c r="F135" s="7" t="s">
        <v>37</v>
      </c>
    </row>
    <row r="136" spans="1:13">
      <c r="A136" t="s">
        <v>4</v>
      </c>
      <c r="B136" s="4" t="s">
        <v>5</v>
      </c>
      <c r="C136" s="4" t="s">
        <v>10</v>
      </c>
      <c r="D136" s="4" t="s">
        <v>6</v>
      </c>
      <c r="E136" s="4" t="s">
        <v>6</v>
      </c>
      <c r="F136" s="4" t="s">
        <v>6</v>
      </c>
      <c r="G136" s="4" t="s">
        <v>13</v>
      </c>
      <c r="H136" s="4" t="s">
        <v>9</v>
      </c>
      <c r="I136" s="4" t="s">
        <v>24</v>
      </c>
      <c r="J136" s="4" t="s">
        <v>24</v>
      </c>
      <c r="K136" s="4" t="s">
        <v>24</v>
      </c>
      <c r="L136" s="4" t="s">
        <v>24</v>
      </c>
      <c r="M136" s="4" t="s">
        <v>24</v>
      </c>
      <c r="N136" s="4" t="s">
        <v>24</v>
      </c>
      <c r="O136" s="4" t="s">
        <v>24</v>
      </c>
      <c r="P136" s="4" t="s">
        <v>6</v>
      </c>
      <c r="Q136" s="4" t="s">
        <v>6</v>
      </c>
      <c r="R136" s="4" t="s">
        <v>9</v>
      </c>
      <c r="S136" s="4" t="s">
        <v>13</v>
      </c>
      <c r="T136" s="4" t="s">
        <v>9</v>
      </c>
      <c r="U136" s="4" t="s">
        <v>9</v>
      </c>
      <c r="V136" s="4" t="s">
        <v>10</v>
      </c>
    </row>
    <row r="137" spans="1:13">
      <c r="A137" t="n">
        <v>2394</v>
      </c>
      <c r="B137" s="29" t="n">
        <v>19</v>
      </c>
      <c r="C137" s="7" t="n">
        <v>7032</v>
      </c>
      <c r="D137" s="7" t="s">
        <v>38</v>
      </c>
      <c r="E137" s="7" t="s">
        <v>39</v>
      </c>
      <c r="F137" s="7" t="s">
        <v>12</v>
      </c>
      <c r="G137" s="7" t="n">
        <v>0</v>
      </c>
      <c r="H137" s="7" t="n">
        <v>1</v>
      </c>
      <c r="I137" s="7" t="n">
        <v>0</v>
      </c>
      <c r="J137" s="7" t="n">
        <v>0</v>
      </c>
      <c r="K137" s="7" t="n">
        <v>0</v>
      </c>
      <c r="L137" s="7" t="n">
        <v>0</v>
      </c>
      <c r="M137" s="7" t="n">
        <v>1</v>
      </c>
      <c r="N137" s="7" t="n">
        <v>1.60000002384186</v>
      </c>
      <c r="O137" s="7" t="n">
        <v>0.0900000035762787</v>
      </c>
      <c r="P137" s="7" t="s">
        <v>12</v>
      </c>
      <c r="Q137" s="7" t="s">
        <v>12</v>
      </c>
      <c r="R137" s="7" t="n">
        <v>-1</v>
      </c>
      <c r="S137" s="7" t="n">
        <v>0</v>
      </c>
      <c r="T137" s="7" t="n">
        <v>0</v>
      </c>
      <c r="U137" s="7" t="n">
        <v>0</v>
      </c>
      <c r="V137" s="7" t="n">
        <v>0</v>
      </c>
    </row>
    <row r="138" spans="1:13">
      <c r="A138" t="s">
        <v>4</v>
      </c>
      <c r="B138" s="4" t="s">
        <v>5</v>
      </c>
      <c r="C138" s="4" t="s">
        <v>10</v>
      </c>
      <c r="D138" s="4" t="s">
        <v>6</v>
      </c>
      <c r="E138" s="4" t="s">
        <v>6</v>
      </c>
      <c r="F138" s="4" t="s">
        <v>6</v>
      </c>
      <c r="G138" s="4" t="s">
        <v>13</v>
      </c>
      <c r="H138" s="4" t="s">
        <v>9</v>
      </c>
      <c r="I138" s="4" t="s">
        <v>24</v>
      </c>
      <c r="J138" s="4" t="s">
        <v>24</v>
      </c>
      <c r="K138" s="4" t="s">
        <v>24</v>
      </c>
      <c r="L138" s="4" t="s">
        <v>24</v>
      </c>
      <c r="M138" s="4" t="s">
        <v>24</v>
      </c>
      <c r="N138" s="4" t="s">
        <v>24</v>
      </c>
      <c r="O138" s="4" t="s">
        <v>24</v>
      </c>
      <c r="P138" s="4" t="s">
        <v>6</v>
      </c>
      <c r="Q138" s="4" t="s">
        <v>6</v>
      </c>
      <c r="R138" s="4" t="s">
        <v>9</v>
      </c>
      <c r="S138" s="4" t="s">
        <v>13</v>
      </c>
      <c r="T138" s="4" t="s">
        <v>9</v>
      </c>
      <c r="U138" s="4" t="s">
        <v>9</v>
      </c>
      <c r="V138" s="4" t="s">
        <v>10</v>
      </c>
    </row>
    <row r="139" spans="1:13">
      <c r="A139" t="n">
        <v>2464</v>
      </c>
      <c r="B139" s="29" t="n">
        <v>19</v>
      </c>
      <c r="C139" s="7" t="n">
        <v>1660</v>
      </c>
      <c r="D139" s="7" t="s">
        <v>40</v>
      </c>
      <c r="E139" s="7" t="s">
        <v>41</v>
      </c>
      <c r="F139" s="7" t="s">
        <v>12</v>
      </c>
      <c r="G139" s="7" t="n">
        <v>0</v>
      </c>
      <c r="H139" s="7" t="n">
        <v>1</v>
      </c>
      <c r="I139" s="7" t="n">
        <v>0</v>
      </c>
      <c r="J139" s="7" t="n">
        <v>0</v>
      </c>
      <c r="K139" s="7" t="n">
        <v>0</v>
      </c>
      <c r="L139" s="7" t="n">
        <v>0</v>
      </c>
      <c r="M139" s="7" t="n">
        <v>1</v>
      </c>
      <c r="N139" s="7" t="n">
        <v>1.60000002384186</v>
      </c>
      <c r="O139" s="7" t="n">
        <v>0.0900000035762787</v>
      </c>
      <c r="P139" s="7" t="s">
        <v>11</v>
      </c>
      <c r="Q139" s="7" t="s">
        <v>12</v>
      </c>
      <c r="R139" s="7" t="n">
        <v>-1</v>
      </c>
      <c r="S139" s="7" t="n">
        <v>0</v>
      </c>
      <c r="T139" s="7" t="n">
        <v>0</v>
      </c>
      <c r="U139" s="7" t="n">
        <v>0</v>
      </c>
      <c r="V139" s="7" t="n">
        <v>0</v>
      </c>
    </row>
    <row r="140" spans="1:13">
      <c r="A140" t="s">
        <v>4</v>
      </c>
      <c r="B140" s="4" t="s">
        <v>5</v>
      </c>
      <c r="C140" s="4" t="s">
        <v>10</v>
      </c>
      <c r="D140" s="4" t="s">
        <v>13</v>
      </c>
      <c r="E140" s="4" t="s">
        <v>13</v>
      </c>
      <c r="F140" s="4" t="s">
        <v>6</v>
      </c>
    </row>
    <row r="141" spans="1:13">
      <c r="A141" t="n">
        <v>2555</v>
      </c>
      <c r="B141" s="30" t="n">
        <v>20</v>
      </c>
      <c r="C141" s="7" t="n">
        <v>0</v>
      </c>
      <c r="D141" s="7" t="n">
        <v>3</v>
      </c>
      <c r="E141" s="7" t="n">
        <v>10</v>
      </c>
      <c r="F141" s="7" t="s">
        <v>42</v>
      </c>
    </row>
    <row r="142" spans="1:13">
      <c r="A142" t="s">
        <v>4</v>
      </c>
      <c r="B142" s="4" t="s">
        <v>5</v>
      </c>
      <c r="C142" s="4" t="s">
        <v>10</v>
      </c>
    </row>
    <row r="143" spans="1:13">
      <c r="A143" t="n">
        <v>2573</v>
      </c>
      <c r="B143" s="27" t="n">
        <v>16</v>
      </c>
      <c r="C143" s="7" t="n">
        <v>0</v>
      </c>
    </row>
    <row r="144" spans="1:13">
      <c r="A144" t="s">
        <v>4</v>
      </c>
      <c r="B144" s="4" t="s">
        <v>5</v>
      </c>
      <c r="C144" s="4" t="s">
        <v>10</v>
      </c>
      <c r="D144" s="4" t="s">
        <v>13</v>
      </c>
      <c r="E144" s="4" t="s">
        <v>13</v>
      </c>
      <c r="F144" s="4" t="s">
        <v>6</v>
      </c>
    </row>
    <row r="145" spans="1:22">
      <c r="A145" t="n">
        <v>2576</v>
      </c>
      <c r="B145" s="30" t="n">
        <v>20</v>
      </c>
      <c r="C145" s="7" t="n">
        <v>5</v>
      </c>
      <c r="D145" s="7" t="n">
        <v>3</v>
      </c>
      <c r="E145" s="7" t="n">
        <v>10</v>
      </c>
      <c r="F145" s="7" t="s">
        <v>42</v>
      </c>
    </row>
    <row r="146" spans="1:22">
      <c r="A146" t="s">
        <v>4</v>
      </c>
      <c r="B146" s="4" t="s">
        <v>5</v>
      </c>
      <c r="C146" s="4" t="s">
        <v>10</v>
      </c>
    </row>
    <row r="147" spans="1:22">
      <c r="A147" t="n">
        <v>2594</v>
      </c>
      <c r="B147" s="27" t="n">
        <v>16</v>
      </c>
      <c r="C147" s="7" t="n">
        <v>0</v>
      </c>
    </row>
    <row r="148" spans="1:22">
      <c r="A148" t="s">
        <v>4</v>
      </c>
      <c r="B148" s="4" t="s">
        <v>5</v>
      </c>
      <c r="C148" s="4" t="s">
        <v>10</v>
      </c>
      <c r="D148" s="4" t="s">
        <v>13</v>
      </c>
      <c r="E148" s="4" t="s">
        <v>13</v>
      </c>
      <c r="F148" s="4" t="s">
        <v>6</v>
      </c>
    </row>
    <row r="149" spans="1:22">
      <c r="A149" t="n">
        <v>2597</v>
      </c>
      <c r="B149" s="30" t="n">
        <v>20</v>
      </c>
      <c r="C149" s="7" t="n">
        <v>7</v>
      </c>
      <c r="D149" s="7" t="n">
        <v>3</v>
      </c>
      <c r="E149" s="7" t="n">
        <v>10</v>
      </c>
      <c r="F149" s="7" t="s">
        <v>42</v>
      </c>
    </row>
    <row r="150" spans="1:22">
      <c r="A150" t="s">
        <v>4</v>
      </c>
      <c r="B150" s="4" t="s">
        <v>5</v>
      </c>
      <c r="C150" s="4" t="s">
        <v>10</v>
      </c>
    </row>
    <row r="151" spans="1:22">
      <c r="A151" t="n">
        <v>2615</v>
      </c>
      <c r="B151" s="27" t="n">
        <v>16</v>
      </c>
      <c r="C151" s="7" t="n">
        <v>0</v>
      </c>
    </row>
    <row r="152" spans="1:22">
      <c r="A152" t="s">
        <v>4</v>
      </c>
      <c r="B152" s="4" t="s">
        <v>5</v>
      </c>
      <c r="C152" s="4" t="s">
        <v>10</v>
      </c>
      <c r="D152" s="4" t="s">
        <v>13</v>
      </c>
      <c r="E152" s="4" t="s">
        <v>13</v>
      </c>
      <c r="F152" s="4" t="s">
        <v>6</v>
      </c>
    </row>
    <row r="153" spans="1:22">
      <c r="A153" t="n">
        <v>2618</v>
      </c>
      <c r="B153" s="30" t="n">
        <v>20</v>
      </c>
      <c r="C153" s="7" t="n">
        <v>61491</v>
      </c>
      <c r="D153" s="7" t="n">
        <v>3</v>
      </c>
      <c r="E153" s="7" t="n">
        <v>10</v>
      </c>
      <c r="F153" s="7" t="s">
        <v>42</v>
      </c>
    </row>
    <row r="154" spans="1:22">
      <c r="A154" t="s">
        <v>4</v>
      </c>
      <c r="B154" s="4" t="s">
        <v>5</v>
      </c>
      <c r="C154" s="4" t="s">
        <v>10</v>
      </c>
    </row>
    <row r="155" spans="1:22">
      <c r="A155" t="n">
        <v>2636</v>
      </c>
      <c r="B155" s="27" t="n">
        <v>16</v>
      </c>
      <c r="C155" s="7" t="n">
        <v>0</v>
      </c>
    </row>
    <row r="156" spans="1:22">
      <c r="A156" t="s">
        <v>4</v>
      </c>
      <c r="B156" s="4" t="s">
        <v>5</v>
      </c>
      <c r="C156" s="4" t="s">
        <v>10</v>
      </c>
      <c r="D156" s="4" t="s">
        <v>13</v>
      </c>
      <c r="E156" s="4" t="s">
        <v>13</v>
      </c>
      <c r="F156" s="4" t="s">
        <v>6</v>
      </c>
    </row>
    <row r="157" spans="1:22">
      <c r="A157" t="n">
        <v>2639</v>
      </c>
      <c r="B157" s="30" t="n">
        <v>20</v>
      </c>
      <c r="C157" s="7" t="n">
        <v>61492</v>
      </c>
      <c r="D157" s="7" t="n">
        <v>3</v>
      </c>
      <c r="E157" s="7" t="n">
        <v>10</v>
      </c>
      <c r="F157" s="7" t="s">
        <v>42</v>
      </c>
    </row>
    <row r="158" spans="1:22">
      <c r="A158" t="s">
        <v>4</v>
      </c>
      <c r="B158" s="4" t="s">
        <v>5</v>
      </c>
      <c r="C158" s="4" t="s">
        <v>10</v>
      </c>
    </row>
    <row r="159" spans="1:22">
      <c r="A159" t="n">
        <v>2657</v>
      </c>
      <c r="B159" s="27" t="n">
        <v>16</v>
      </c>
      <c r="C159" s="7" t="n">
        <v>0</v>
      </c>
    </row>
    <row r="160" spans="1:22">
      <c r="A160" t="s">
        <v>4</v>
      </c>
      <c r="B160" s="4" t="s">
        <v>5</v>
      </c>
      <c r="C160" s="4" t="s">
        <v>10</v>
      </c>
      <c r="D160" s="4" t="s">
        <v>13</v>
      </c>
      <c r="E160" s="4" t="s">
        <v>13</v>
      </c>
      <c r="F160" s="4" t="s">
        <v>6</v>
      </c>
    </row>
    <row r="161" spans="1:6">
      <c r="A161" t="n">
        <v>2660</v>
      </c>
      <c r="B161" s="30" t="n">
        <v>20</v>
      </c>
      <c r="C161" s="7" t="n">
        <v>61493</v>
      </c>
      <c r="D161" s="7" t="n">
        <v>3</v>
      </c>
      <c r="E161" s="7" t="n">
        <v>10</v>
      </c>
      <c r="F161" s="7" t="s">
        <v>42</v>
      </c>
    </row>
    <row r="162" spans="1:6">
      <c r="A162" t="s">
        <v>4</v>
      </c>
      <c r="B162" s="4" t="s">
        <v>5</v>
      </c>
      <c r="C162" s="4" t="s">
        <v>10</v>
      </c>
    </row>
    <row r="163" spans="1:6">
      <c r="A163" t="n">
        <v>2678</v>
      </c>
      <c r="B163" s="27" t="n">
        <v>16</v>
      </c>
      <c r="C163" s="7" t="n">
        <v>0</v>
      </c>
    </row>
    <row r="164" spans="1:6">
      <c r="A164" t="s">
        <v>4</v>
      </c>
      <c r="B164" s="4" t="s">
        <v>5</v>
      </c>
      <c r="C164" s="4" t="s">
        <v>10</v>
      </c>
      <c r="D164" s="4" t="s">
        <v>13</v>
      </c>
      <c r="E164" s="4" t="s">
        <v>13</v>
      </c>
      <c r="F164" s="4" t="s">
        <v>6</v>
      </c>
    </row>
    <row r="165" spans="1:6">
      <c r="A165" t="n">
        <v>2681</v>
      </c>
      <c r="B165" s="30" t="n">
        <v>20</v>
      </c>
      <c r="C165" s="7" t="n">
        <v>7032</v>
      </c>
      <c r="D165" s="7" t="n">
        <v>3</v>
      </c>
      <c r="E165" s="7" t="n">
        <v>10</v>
      </c>
      <c r="F165" s="7" t="s">
        <v>42</v>
      </c>
    </row>
    <row r="166" spans="1:6">
      <c r="A166" t="s">
        <v>4</v>
      </c>
      <c r="B166" s="4" t="s">
        <v>5</v>
      </c>
      <c r="C166" s="4" t="s">
        <v>10</v>
      </c>
    </row>
    <row r="167" spans="1:6">
      <c r="A167" t="n">
        <v>2699</v>
      </c>
      <c r="B167" s="27" t="n">
        <v>16</v>
      </c>
      <c r="C167" s="7" t="n">
        <v>0</v>
      </c>
    </row>
    <row r="168" spans="1:6">
      <c r="A168" t="s">
        <v>4</v>
      </c>
      <c r="B168" s="4" t="s">
        <v>5</v>
      </c>
      <c r="C168" s="4" t="s">
        <v>10</v>
      </c>
      <c r="D168" s="4" t="s">
        <v>13</v>
      </c>
      <c r="E168" s="4" t="s">
        <v>13</v>
      </c>
      <c r="F168" s="4" t="s">
        <v>6</v>
      </c>
    </row>
    <row r="169" spans="1:6">
      <c r="A169" t="n">
        <v>2702</v>
      </c>
      <c r="B169" s="30" t="n">
        <v>20</v>
      </c>
      <c r="C169" s="7" t="n">
        <v>1660</v>
      </c>
      <c r="D169" s="7" t="n">
        <v>3</v>
      </c>
      <c r="E169" s="7" t="n">
        <v>10</v>
      </c>
      <c r="F169" s="7" t="s">
        <v>42</v>
      </c>
    </row>
    <row r="170" spans="1:6">
      <c r="A170" t="s">
        <v>4</v>
      </c>
      <c r="B170" s="4" t="s">
        <v>5</v>
      </c>
      <c r="C170" s="4" t="s">
        <v>10</v>
      </c>
    </row>
    <row r="171" spans="1:6">
      <c r="A171" t="n">
        <v>2720</v>
      </c>
      <c r="B171" s="27" t="n">
        <v>16</v>
      </c>
      <c r="C171" s="7" t="n">
        <v>0</v>
      </c>
    </row>
    <row r="172" spans="1:6">
      <c r="A172" t="s">
        <v>4</v>
      </c>
      <c r="B172" s="4" t="s">
        <v>5</v>
      </c>
      <c r="C172" s="4" t="s">
        <v>10</v>
      </c>
      <c r="D172" s="4" t="s">
        <v>9</v>
      </c>
    </row>
    <row r="173" spans="1:6">
      <c r="A173" t="n">
        <v>2723</v>
      </c>
      <c r="B173" s="31" t="n">
        <v>43</v>
      </c>
      <c r="C173" s="7" t="n">
        <v>1660</v>
      </c>
      <c r="D173" s="7" t="n">
        <v>1</v>
      </c>
    </row>
    <row r="174" spans="1:6">
      <c r="A174" t="s">
        <v>4</v>
      </c>
      <c r="B174" s="4" t="s">
        <v>5</v>
      </c>
      <c r="C174" s="4" t="s">
        <v>10</v>
      </c>
      <c r="D174" s="4" t="s">
        <v>9</v>
      </c>
      <c r="E174" s="4" t="s">
        <v>9</v>
      </c>
      <c r="F174" s="4" t="s">
        <v>9</v>
      </c>
      <c r="G174" s="4" t="s">
        <v>9</v>
      </c>
      <c r="H174" s="4" t="s">
        <v>10</v>
      </c>
      <c r="I174" s="4" t="s">
        <v>13</v>
      </c>
    </row>
    <row r="175" spans="1:6">
      <c r="A175" t="n">
        <v>2730</v>
      </c>
      <c r="B175" s="32" t="n">
        <v>66</v>
      </c>
      <c r="C175" s="7" t="n">
        <v>1660</v>
      </c>
      <c r="D175" s="7" t="n">
        <v>1065353216</v>
      </c>
      <c r="E175" s="7" t="n">
        <v>1065353216</v>
      </c>
      <c r="F175" s="7" t="n">
        <v>1065353216</v>
      </c>
      <c r="G175" s="7" t="n">
        <v>0</v>
      </c>
      <c r="H175" s="7" t="n">
        <v>0</v>
      </c>
      <c r="I175" s="7" t="n">
        <v>3</v>
      </c>
    </row>
    <row r="176" spans="1:6">
      <c r="A176" t="s">
        <v>4</v>
      </c>
      <c r="B176" s="4" t="s">
        <v>5</v>
      </c>
      <c r="C176" s="4" t="s">
        <v>13</v>
      </c>
      <c r="D176" s="4" t="s">
        <v>10</v>
      </c>
      <c r="E176" s="4" t="s">
        <v>13</v>
      </c>
      <c r="F176" s="4" t="s">
        <v>6</v>
      </c>
      <c r="G176" s="4" t="s">
        <v>6</v>
      </c>
      <c r="H176" s="4" t="s">
        <v>6</v>
      </c>
      <c r="I176" s="4" t="s">
        <v>6</v>
      </c>
      <c r="J176" s="4" t="s">
        <v>6</v>
      </c>
      <c r="K176" s="4" t="s">
        <v>6</v>
      </c>
      <c r="L176" s="4" t="s">
        <v>6</v>
      </c>
      <c r="M176" s="4" t="s">
        <v>6</v>
      </c>
      <c r="N176" s="4" t="s">
        <v>6</v>
      </c>
      <c r="O176" s="4" t="s">
        <v>6</v>
      </c>
      <c r="P176" s="4" t="s">
        <v>6</v>
      </c>
      <c r="Q176" s="4" t="s">
        <v>6</v>
      </c>
      <c r="R176" s="4" t="s">
        <v>6</v>
      </c>
      <c r="S176" s="4" t="s">
        <v>6</v>
      </c>
      <c r="T176" s="4" t="s">
        <v>6</v>
      </c>
      <c r="U176" s="4" t="s">
        <v>6</v>
      </c>
    </row>
    <row r="177" spans="1:21">
      <c r="A177" t="n">
        <v>2752</v>
      </c>
      <c r="B177" s="33" t="n">
        <v>36</v>
      </c>
      <c r="C177" s="7" t="n">
        <v>8</v>
      </c>
      <c r="D177" s="7" t="n">
        <v>0</v>
      </c>
      <c r="E177" s="7" t="n">
        <v>0</v>
      </c>
      <c r="F177" s="7" t="s">
        <v>43</v>
      </c>
      <c r="G177" s="7" t="s">
        <v>12</v>
      </c>
      <c r="H177" s="7" t="s">
        <v>12</v>
      </c>
      <c r="I177" s="7" t="s">
        <v>12</v>
      </c>
      <c r="J177" s="7" t="s">
        <v>12</v>
      </c>
      <c r="K177" s="7" t="s">
        <v>12</v>
      </c>
      <c r="L177" s="7" t="s">
        <v>12</v>
      </c>
      <c r="M177" s="7" t="s">
        <v>12</v>
      </c>
      <c r="N177" s="7" t="s">
        <v>12</v>
      </c>
      <c r="O177" s="7" t="s">
        <v>12</v>
      </c>
      <c r="P177" s="7" t="s">
        <v>12</v>
      </c>
      <c r="Q177" s="7" t="s">
        <v>12</v>
      </c>
      <c r="R177" s="7" t="s">
        <v>12</v>
      </c>
      <c r="S177" s="7" t="s">
        <v>12</v>
      </c>
      <c r="T177" s="7" t="s">
        <v>12</v>
      </c>
      <c r="U177" s="7" t="s">
        <v>12</v>
      </c>
    </row>
    <row r="178" spans="1:21">
      <c r="A178" t="s">
        <v>4</v>
      </c>
      <c r="B178" s="4" t="s">
        <v>5</v>
      </c>
      <c r="C178" s="4" t="s">
        <v>13</v>
      </c>
      <c r="D178" s="4" t="s">
        <v>10</v>
      </c>
      <c r="E178" s="4" t="s">
        <v>13</v>
      </c>
      <c r="F178" s="4" t="s">
        <v>6</v>
      </c>
      <c r="G178" s="4" t="s">
        <v>6</v>
      </c>
      <c r="H178" s="4" t="s">
        <v>6</v>
      </c>
      <c r="I178" s="4" t="s">
        <v>6</v>
      </c>
      <c r="J178" s="4" t="s">
        <v>6</v>
      </c>
      <c r="K178" s="4" t="s">
        <v>6</v>
      </c>
      <c r="L178" s="4" t="s">
        <v>6</v>
      </c>
      <c r="M178" s="4" t="s">
        <v>6</v>
      </c>
      <c r="N178" s="4" t="s">
        <v>6</v>
      </c>
      <c r="O178" s="4" t="s">
        <v>6</v>
      </c>
      <c r="P178" s="4" t="s">
        <v>6</v>
      </c>
      <c r="Q178" s="4" t="s">
        <v>6</v>
      </c>
      <c r="R178" s="4" t="s">
        <v>6</v>
      </c>
      <c r="S178" s="4" t="s">
        <v>6</v>
      </c>
      <c r="T178" s="4" t="s">
        <v>6</v>
      </c>
      <c r="U178" s="4" t="s">
        <v>6</v>
      </c>
    </row>
    <row r="179" spans="1:21">
      <c r="A179" t="n">
        <v>2782</v>
      </c>
      <c r="B179" s="33" t="n">
        <v>36</v>
      </c>
      <c r="C179" s="7" t="n">
        <v>8</v>
      </c>
      <c r="D179" s="7" t="n">
        <v>7</v>
      </c>
      <c r="E179" s="7" t="n">
        <v>0</v>
      </c>
      <c r="F179" s="7" t="s">
        <v>43</v>
      </c>
      <c r="G179" s="7" t="s">
        <v>12</v>
      </c>
      <c r="H179" s="7" t="s">
        <v>12</v>
      </c>
      <c r="I179" s="7" t="s">
        <v>12</v>
      </c>
      <c r="J179" s="7" t="s">
        <v>12</v>
      </c>
      <c r="K179" s="7" t="s">
        <v>12</v>
      </c>
      <c r="L179" s="7" t="s">
        <v>12</v>
      </c>
      <c r="M179" s="7" t="s">
        <v>12</v>
      </c>
      <c r="N179" s="7" t="s">
        <v>12</v>
      </c>
      <c r="O179" s="7" t="s">
        <v>12</v>
      </c>
      <c r="P179" s="7" t="s">
        <v>12</v>
      </c>
      <c r="Q179" s="7" t="s">
        <v>12</v>
      </c>
      <c r="R179" s="7" t="s">
        <v>12</v>
      </c>
      <c r="S179" s="7" t="s">
        <v>12</v>
      </c>
      <c r="T179" s="7" t="s">
        <v>12</v>
      </c>
      <c r="U179" s="7" t="s">
        <v>12</v>
      </c>
    </row>
    <row r="180" spans="1:21">
      <c r="A180" t="s">
        <v>4</v>
      </c>
      <c r="B180" s="4" t="s">
        <v>5</v>
      </c>
      <c r="C180" s="4" t="s">
        <v>13</v>
      </c>
      <c r="D180" s="4" t="s">
        <v>10</v>
      </c>
      <c r="E180" s="4" t="s">
        <v>13</v>
      </c>
      <c r="F180" s="4" t="s">
        <v>6</v>
      </c>
      <c r="G180" s="4" t="s">
        <v>6</v>
      </c>
      <c r="H180" s="4" t="s">
        <v>6</v>
      </c>
      <c r="I180" s="4" t="s">
        <v>6</v>
      </c>
      <c r="J180" s="4" t="s">
        <v>6</v>
      </c>
      <c r="K180" s="4" t="s">
        <v>6</v>
      </c>
      <c r="L180" s="4" t="s">
        <v>6</v>
      </c>
      <c r="M180" s="4" t="s">
        <v>6</v>
      </c>
      <c r="N180" s="4" t="s">
        <v>6</v>
      </c>
      <c r="O180" s="4" t="s">
        <v>6</v>
      </c>
      <c r="P180" s="4" t="s">
        <v>6</v>
      </c>
      <c r="Q180" s="4" t="s">
        <v>6</v>
      </c>
      <c r="R180" s="4" t="s">
        <v>6</v>
      </c>
      <c r="S180" s="4" t="s">
        <v>6</v>
      </c>
      <c r="T180" s="4" t="s">
        <v>6</v>
      </c>
      <c r="U180" s="4" t="s">
        <v>6</v>
      </c>
    </row>
    <row r="181" spans="1:21">
      <c r="A181" t="n">
        <v>2812</v>
      </c>
      <c r="B181" s="33" t="n">
        <v>36</v>
      </c>
      <c r="C181" s="7" t="n">
        <v>8</v>
      </c>
      <c r="D181" s="7" t="n">
        <v>5</v>
      </c>
      <c r="E181" s="7" t="n">
        <v>0</v>
      </c>
      <c r="F181" s="7" t="s">
        <v>43</v>
      </c>
      <c r="G181" s="7" t="s">
        <v>12</v>
      </c>
      <c r="H181" s="7" t="s">
        <v>12</v>
      </c>
      <c r="I181" s="7" t="s">
        <v>12</v>
      </c>
      <c r="J181" s="7" t="s">
        <v>12</v>
      </c>
      <c r="K181" s="7" t="s">
        <v>12</v>
      </c>
      <c r="L181" s="7" t="s">
        <v>12</v>
      </c>
      <c r="M181" s="7" t="s">
        <v>12</v>
      </c>
      <c r="N181" s="7" t="s">
        <v>12</v>
      </c>
      <c r="O181" s="7" t="s">
        <v>12</v>
      </c>
      <c r="P181" s="7" t="s">
        <v>12</v>
      </c>
      <c r="Q181" s="7" t="s">
        <v>12</v>
      </c>
      <c r="R181" s="7" t="s">
        <v>12</v>
      </c>
      <c r="S181" s="7" t="s">
        <v>12</v>
      </c>
      <c r="T181" s="7" t="s">
        <v>12</v>
      </c>
      <c r="U181" s="7" t="s">
        <v>12</v>
      </c>
    </row>
    <row r="182" spans="1:21">
      <c r="A182" t="s">
        <v>4</v>
      </c>
      <c r="B182" s="4" t="s">
        <v>5</v>
      </c>
      <c r="C182" s="4" t="s">
        <v>13</v>
      </c>
      <c r="D182" s="4" t="s">
        <v>10</v>
      </c>
      <c r="E182" s="4" t="s">
        <v>13</v>
      </c>
      <c r="F182" s="4" t="s">
        <v>6</v>
      </c>
      <c r="G182" s="4" t="s">
        <v>6</v>
      </c>
      <c r="H182" s="4" t="s">
        <v>6</v>
      </c>
      <c r="I182" s="4" t="s">
        <v>6</v>
      </c>
      <c r="J182" s="4" t="s">
        <v>6</v>
      </c>
      <c r="K182" s="4" t="s">
        <v>6</v>
      </c>
      <c r="L182" s="4" t="s">
        <v>6</v>
      </c>
      <c r="M182" s="4" t="s">
        <v>6</v>
      </c>
      <c r="N182" s="4" t="s">
        <v>6</v>
      </c>
      <c r="O182" s="4" t="s">
        <v>6</v>
      </c>
      <c r="P182" s="4" t="s">
        <v>6</v>
      </c>
      <c r="Q182" s="4" t="s">
        <v>6</v>
      </c>
      <c r="R182" s="4" t="s">
        <v>6</v>
      </c>
      <c r="S182" s="4" t="s">
        <v>6</v>
      </c>
      <c r="T182" s="4" t="s">
        <v>6</v>
      </c>
      <c r="U182" s="4" t="s">
        <v>6</v>
      </c>
    </row>
    <row r="183" spans="1:21">
      <c r="A183" t="n">
        <v>2842</v>
      </c>
      <c r="B183" s="33" t="n">
        <v>36</v>
      </c>
      <c r="C183" s="7" t="n">
        <v>8</v>
      </c>
      <c r="D183" s="7" t="n">
        <v>61491</v>
      </c>
      <c r="E183" s="7" t="n">
        <v>0</v>
      </c>
      <c r="F183" s="7" t="s">
        <v>43</v>
      </c>
      <c r="G183" s="7" t="s">
        <v>12</v>
      </c>
      <c r="H183" s="7" t="s">
        <v>12</v>
      </c>
      <c r="I183" s="7" t="s">
        <v>12</v>
      </c>
      <c r="J183" s="7" t="s">
        <v>12</v>
      </c>
      <c r="K183" s="7" t="s">
        <v>12</v>
      </c>
      <c r="L183" s="7" t="s">
        <v>12</v>
      </c>
      <c r="M183" s="7" t="s">
        <v>12</v>
      </c>
      <c r="N183" s="7" t="s">
        <v>12</v>
      </c>
      <c r="O183" s="7" t="s">
        <v>12</v>
      </c>
      <c r="P183" s="7" t="s">
        <v>12</v>
      </c>
      <c r="Q183" s="7" t="s">
        <v>12</v>
      </c>
      <c r="R183" s="7" t="s">
        <v>12</v>
      </c>
      <c r="S183" s="7" t="s">
        <v>12</v>
      </c>
      <c r="T183" s="7" t="s">
        <v>12</v>
      </c>
      <c r="U183" s="7" t="s">
        <v>12</v>
      </c>
    </row>
    <row r="184" spans="1:21">
      <c r="A184" t="s">
        <v>4</v>
      </c>
      <c r="B184" s="4" t="s">
        <v>5</v>
      </c>
      <c r="C184" s="4" t="s">
        <v>13</v>
      </c>
      <c r="D184" s="4" t="s">
        <v>10</v>
      </c>
      <c r="E184" s="4" t="s">
        <v>13</v>
      </c>
      <c r="F184" s="4" t="s">
        <v>6</v>
      </c>
      <c r="G184" s="4" t="s">
        <v>6</v>
      </c>
      <c r="H184" s="4" t="s">
        <v>6</v>
      </c>
      <c r="I184" s="4" t="s">
        <v>6</v>
      </c>
      <c r="J184" s="4" t="s">
        <v>6</v>
      </c>
      <c r="K184" s="4" t="s">
        <v>6</v>
      </c>
      <c r="L184" s="4" t="s">
        <v>6</v>
      </c>
      <c r="M184" s="4" t="s">
        <v>6</v>
      </c>
      <c r="N184" s="4" t="s">
        <v>6</v>
      </c>
      <c r="O184" s="4" t="s">
        <v>6</v>
      </c>
      <c r="P184" s="4" t="s">
        <v>6</v>
      </c>
      <c r="Q184" s="4" t="s">
        <v>6</v>
      </c>
      <c r="R184" s="4" t="s">
        <v>6</v>
      </c>
      <c r="S184" s="4" t="s">
        <v>6</v>
      </c>
      <c r="T184" s="4" t="s">
        <v>6</v>
      </c>
      <c r="U184" s="4" t="s">
        <v>6</v>
      </c>
    </row>
    <row r="185" spans="1:21">
      <c r="A185" t="n">
        <v>2872</v>
      </c>
      <c r="B185" s="33" t="n">
        <v>36</v>
      </c>
      <c r="C185" s="7" t="n">
        <v>8</v>
      </c>
      <c r="D185" s="7" t="n">
        <v>61492</v>
      </c>
      <c r="E185" s="7" t="n">
        <v>0</v>
      </c>
      <c r="F185" s="7" t="s">
        <v>43</v>
      </c>
      <c r="G185" s="7" t="s">
        <v>12</v>
      </c>
      <c r="H185" s="7" t="s">
        <v>12</v>
      </c>
      <c r="I185" s="7" t="s">
        <v>12</v>
      </c>
      <c r="J185" s="7" t="s">
        <v>12</v>
      </c>
      <c r="K185" s="7" t="s">
        <v>12</v>
      </c>
      <c r="L185" s="7" t="s">
        <v>12</v>
      </c>
      <c r="M185" s="7" t="s">
        <v>12</v>
      </c>
      <c r="N185" s="7" t="s">
        <v>12</v>
      </c>
      <c r="O185" s="7" t="s">
        <v>12</v>
      </c>
      <c r="P185" s="7" t="s">
        <v>12</v>
      </c>
      <c r="Q185" s="7" t="s">
        <v>12</v>
      </c>
      <c r="R185" s="7" t="s">
        <v>12</v>
      </c>
      <c r="S185" s="7" t="s">
        <v>12</v>
      </c>
      <c r="T185" s="7" t="s">
        <v>12</v>
      </c>
      <c r="U185" s="7" t="s">
        <v>12</v>
      </c>
    </row>
    <row r="186" spans="1:21">
      <c r="A186" t="s">
        <v>4</v>
      </c>
      <c r="B186" s="4" t="s">
        <v>5</v>
      </c>
      <c r="C186" s="4" t="s">
        <v>13</v>
      </c>
      <c r="D186" s="4" t="s">
        <v>10</v>
      </c>
      <c r="E186" s="4" t="s">
        <v>13</v>
      </c>
      <c r="F186" s="4" t="s">
        <v>6</v>
      </c>
      <c r="G186" s="4" t="s">
        <v>6</v>
      </c>
      <c r="H186" s="4" t="s">
        <v>6</v>
      </c>
      <c r="I186" s="4" t="s">
        <v>6</v>
      </c>
      <c r="J186" s="4" t="s">
        <v>6</v>
      </c>
      <c r="K186" s="4" t="s">
        <v>6</v>
      </c>
      <c r="L186" s="4" t="s">
        <v>6</v>
      </c>
      <c r="M186" s="4" t="s">
        <v>6</v>
      </c>
      <c r="N186" s="4" t="s">
        <v>6</v>
      </c>
      <c r="O186" s="4" t="s">
        <v>6</v>
      </c>
      <c r="P186" s="4" t="s">
        <v>6</v>
      </c>
      <c r="Q186" s="4" t="s">
        <v>6</v>
      </c>
      <c r="R186" s="4" t="s">
        <v>6</v>
      </c>
      <c r="S186" s="4" t="s">
        <v>6</v>
      </c>
      <c r="T186" s="4" t="s">
        <v>6</v>
      </c>
      <c r="U186" s="4" t="s">
        <v>6</v>
      </c>
    </row>
    <row r="187" spans="1:21">
      <c r="A187" t="n">
        <v>2902</v>
      </c>
      <c r="B187" s="33" t="n">
        <v>36</v>
      </c>
      <c r="C187" s="7" t="n">
        <v>8</v>
      </c>
      <c r="D187" s="7" t="n">
        <v>61493</v>
      </c>
      <c r="E187" s="7" t="n">
        <v>0</v>
      </c>
      <c r="F187" s="7" t="s">
        <v>43</v>
      </c>
      <c r="G187" s="7" t="s">
        <v>12</v>
      </c>
      <c r="H187" s="7" t="s">
        <v>12</v>
      </c>
      <c r="I187" s="7" t="s">
        <v>12</v>
      </c>
      <c r="J187" s="7" t="s">
        <v>12</v>
      </c>
      <c r="K187" s="7" t="s">
        <v>12</v>
      </c>
      <c r="L187" s="7" t="s">
        <v>12</v>
      </c>
      <c r="M187" s="7" t="s">
        <v>12</v>
      </c>
      <c r="N187" s="7" t="s">
        <v>12</v>
      </c>
      <c r="O187" s="7" t="s">
        <v>12</v>
      </c>
      <c r="P187" s="7" t="s">
        <v>12</v>
      </c>
      <c r="Q187" s="7" t="s">
        <v>12</v>
      </c>
      <c r="R187" s="7" t="s">
        <v>12</v>
      </c>
      <c r="S187" s="7" t="s">
        <v>12</v>
      </c>
      <c r="T187" s="7" t="s">
        <v>12</v>
      </c>
      <c r="U187" s="7" t="s">
        <v>12</v>
      </c>
    </row>
    <row r="188" spans="1:21">
      <c r="A188" t="s">
        <v>4</v>
      </c>
      <c r="B188" s="4" t="s">
        <v>5</v>
      </c>
      <c r="C188" s="4" t="s">
        <v>13</v>
      </c>
      <c r="D188" s="4" t="s">
        <v>10</v>
      </c>
      <c r="E188" s="4" t="s">
        <v>13</v>
      </c>
      <c r="F188" s="4" t="s">
        <v>6</v>
      </c>
      <c r="G188" s="4" t="s">
        <v>6</v>
      </c>
      <c r="H188" s="4" t="s">
        <v>6</v>
      </c>
      <c r="I188" s="4" t="s">
        <v>6</v>
      </c>
      <c r="J188" s="4" t="s">
        <v>6</v>
      </c>
      <c r="K188" s="4" t="s">
        <v>6</v>
      </c>
      <c r="L188" s="4" t="s">
        <v>6</v>
      </c>
      <c r="M188" s="4" t="s">
        <v>6</v>
      </c>
      <c r="N188" s="4" t="s">
        <v>6</v>
      </c>
      <c r="O188" s="4" t="s">
        <v>6</v>
      </c>
      <c r="P188" s="4" t="s">
        <v>6</v>
      </c>
      <c r="Q188" s="4" t="s">
        <v>6</v>
      </c>
      <c r="R188" s="4" t="s">
        <v>6</v>
      </c>
      <c r="S188" s="4" t="s">
        <v>6</v>
      </c>
      <c r="T188" s="4" t="s">
        <v>6</v>
      </c>
      <c r="U188" s="4" t="s">
        <v>6</v>
      </c>
    </row>
    <row r="189" spans="1:21">
      <c r="A189" t="n">
        <v>2932</v>
      </c>
      <c r="B189" s="33" t="n">
        <v>36</v>
      </c>
      <c r="C189" s="7" t="n">
        <v>8</v>
      </c>
      <c r="D189" s="7" t="n">
        <v>7032</v>
      </c>
      <c r="E189" s="7" t="n">
        <v>0</v>
      </c>
      <c r="F189" s="7" t="s">
        <v>44</v>
      </c>
      <c r="G189" s="7" t="s">
        <v>12</v>
      </c>
      <c r="H189" s="7" t="s">
        <v>12</v>
      </c>
      <c r="I189" s="7" t="s">
        <v>12</v>
      </c>
      <c r="J189" s="7" t="s">
        <v>12</v>
      </c>
      <c r="K189" s="7" t="s">
        <v>12</v>
      </c>
      <c r="L189" s="7" t="s">
        <v>12</v>
      </c>
      <c r="M189" s="7" t="s">
        <v>12</v>
      </c>
      <c r="N189" s="7" t="s">
        <v>12</v>
      </c>
      <c r="O189" s="7" t="s">
        <v>12</v>
      </c>
      <c r="P189" s="7" t="s">
        <v>12</v>
      </c>
      <c r="Q189" s="7" t="s">
        <v>12</v>
      </c>
      <c r="R189" s="7" t="s">
        <v>12</v>
      </c>
      <c r="S189" s="7" t="s">
        <v>12</v>
      </c>
      <c r="T189" s="7" t="s">
        <v>12</v>
      </c>
      <c r="U189" s="7" t="s">
        <v>12</v>
      </c>
    </row>
    <row r="190" spans="1:21">
      <c r="A190" t="s">
        <v>4</v>
      </c>
      <c r="B190" s="4" t="s">
        <v>5</v>
      </c>
      <c r="C190" s="4" t="s">
        <v>13</v>
      </c>
      <c r="D190" s="4" t="s">
        <v>10</v>
      </c>
      <c r="E190" s="4" t="s">
        <v>13</v>
      </c>
      <c r="F190" s="4" t="s">
        <v>6</v>
      </c>
      <c r="G190" s="4" t="s">
        <v>6</v>
      </c>
      <c r="H190" s="4" t="s">
        <v>6</v>
      </c>
      <c r="I190" s="4" t="s">
        <v>6</v>
      </c>
      <c r="J190" s="4" t="s">
        <v>6</v>
      </c>
      <c r="K190" s="4" t="s">
        <v>6</v>
      </c>
      <c r="L190" s="4" t="s">
        <v>6</v>
      </c>
      <c r="M190" s="4" t="s">
        <v>6</v>
      </c>
      <c r="N190" s="4" t="s">
        <v>6</v>
      </c>
      <c r="O190" s="4" t="s">
        <v>6</v>
      </c>
      <c r="P190" s="4" t="s">
        <v>6</v>
      </c>
      <c r="Q190" s="4" t="s">
        <v>6</v>
      </c>
      <c r="R190" s="4" t="s">
        <v>6</v>
      </c>
      <c r="S190" s="4" t="s">
        <v>6</v>
      </c>
      <c r="T190" s="4" t="s">
        <v>6</v>
      </c>
      <c r="U190" s="4" t="s">
        <v>6</v>
      </c>
    </row>
    <row r="191" spans="1:21">
      <c r="A191" t="n">
        <v>2961</v>
      </c>
      <c r="B191" s="33" t="n">
        <v>36</v>
      </c>
      <c r="C191" s="7" t="n">
        <v>8</v>
      </c>
      <c r="D191" s="7" t="n">
        <v>1660</v>
      </c>
      <c r="E191" s="7" t="n">
        <v>0</v>
      </c>
      <c r="F191" s="7" t="s">
        <v>45</v>
      </c>
      <c r="G191" s="7" t="s">
        <v>12</v>
      </c>
      <c r="H191" s="7" t="s">
        <v>12</v>
      </c>
      <c r="I191" s="7" t="s">
        <v>12</v>
      </c>
      <c r="J191" s="7" t="s">
        <v>12</v>
      </c>
      <c r="K191" s="7" t="s">
        <v>12</v>
      </c>
      <c r="L191" s="7" t="s">
        <v>12</v>
      </c>
      <c r="M191" s="7" t="s">
        <v>12</v>
      </c>
      <c r="N191" s="7" t="s">
        <v>12</v>
      </c>
      <c r="O191" s="7" t="s">
        <v>12</v>
      </c>
      <c r="P191" s="7" t="s">
        <v>12</v>
      </c>
      <c r="Q191" s="7" t="s">
        <v>12</v>
      </c>
      <c r="R191" s="7" t="s">
        <v>12</v>
      </c>
      <c r="S191" s="7" t="s">
        <v>12</v>
      </c>
      <c r="T191" s="7" t="s">
        <v>12</v>
      </c>
      <c r="U191" s="7" t="s">
        <v>12</v>
      </c>
    </row>
    <row r="192" spans="1:21">
      <c r="A192" t="s">
        <v>4</v>
      </c>
      <c r="B192" s="4" t="s">
        <v>5</v>
      </c>
      <c r="C192" s="4" t="s">
        <v>10</v>
      </c>
      <c r="D192" s="4" t="s">
        <v>24</v>
      </c>
      <c r="E192" s="4" t="s">
        <v>24</v>
      </c>
      <c r="F192" s="4" t="s">
        <v>24</v>
      </c>
      <c r="G192" s="4" t="s">
        <v>24</v>
      </c>
    </row>
    <row r="193" spans="1:21">
      <c r="A193" t="n">
        <v>2992</v>
      </c>
      <c r="B193" s="34" t="n">
        <v>46</v>
      </c>
      <c r="C193" s="7" t="n">
        <v>0</v>
      </c>
      <c r="D193" s="7" t="n">
        <v>0</v>
      </c>
      <c r="E193" s="7" t="n">
        <v>1</v>
      </c>
      <c r="F193" s="7" t="n">
        <v>18.5</v>
      </c>
      <c r="G193" s="7" t="n">
        <v>180</v>
      </c>
    </row>
    <row r="194" spans="1:21">
      <c r="A194" t="s">
        <v>4</v>
      </c>
      <c r="B194" s="4" t="s">
        <v>5</v>
      </c>
      <c r="C194" s="4" t="s">
        <v>10</v>
      </c>
      <c r="D194" s="4" t="s">
        <v>24</v>
      </c>
      <c r="E194" s="4" t="s">
        <v>24</v>
      </c>
      <c r="F194" s="4" t="s">
        <v>24</v>
      </c>
      <c r="G194" s="4" t="s">
        <v>24</v>
      </c>
    </row>
    <row r="195" spans="1:21">
      <c r="A195" t="n">
        <v>3011</v>
      </c>
      <c r="B195" s="34" t="n">
        <v>46</v>
      </c>
      <c r="C195" s="7" t="n">
        <v>7032</v>
      </c>
      <c r="D195" s="7" t="n">
        <v>-0.850000023841858</v>
      </c>
      <c r="E195" s="7" t="n">
        <v>1</v>
      </c>
      <c r="F195" s="7" t="n">
        <v>19.6000003814697</v>
      </c>
      <c r="G195" s="7" t="n">
        <v>180</v>
      </c>
    </row>
    <row r="196" spans="1:21">
      <c r="A196" t="s">
        <v>4</v>
      </c>
      <c r="B196" s="4" t="s">
        <v>5</v>
      </c>
      <c r="C196" s="4" t="s">
        <v>10</v>
      </c>
      <c r="D196" s="4" t="s">
        <v>24</v>
      </c>
      <c r="E196" s="4" t="s">
        <v>24</v>
      </c>
      <c r="F196" s="4" t="s">
        <v>24</v>
      </c>
      <c r="G196" s="4" t="s">
        <v>24</v>
      </c>
    </row>
    <row r="197" spans="1:21">
      <c r="A197" t="n">
        <v>3030</v>
      </c>
      <c r="B197" s="34" t="n">
        <v>46</v>
      </c>
      <c r="C197" s="7" t="n">
        <v>7</v>
      </c>
      <c r="D197" s="7" t="n">
        <v>1.5</v>
      </c>
      <c r="E197" s="7" t="n">
        <v>1</v>
      </c>
      <c r="F197" s="7" t="n">
        <v>19.5</v>
      </c>
      <c r="G197" s="7" t="n">
        <v>180</v>
      </c>
    </row>
    <row r="198" spans="1:21">
      <c r="A198" t="s">
        <v>4</v>
      </c>
      <c r="B198" s="4" t="s">
        <v>5</v>
      </c>
      <c r="C198" s="4" t="s">
        <v>10</v>
      </c>
      <c r="D198" s="4" t="s">
        <v>24</v>
      </c>
      <c r="E198" s="4" t="s">
        <v>24</v>
      </c>
      <c r="F198" s="4" t="s">
        <v>24</v>
      </c>
      <c r="G198" s="4" t="s">
        <v>24</v>
      </c>
    </row>
    <row r="199" spans="1:21">
      <c r="A199" t="n">
        <v>3049</v>
      </c>
      <c r="B199" s="34" t="n">
        <v>46</v>
      </c>
      <c r="C199" s="7" t="n">
        <v>5</v>
      </c>
      <c r="D199" s="7" t="n">
        <v>-1.54999995231628</v>
      </c>
      <c r="E199" s="7" t="n">
        <v>1</v>
      </c>
      <c r="F199" s="7" t="n">
        <v>19.8999996185303</v>
      </c>
      <c r="G199" s="7" t="n">
        <v>180</v>
      </c>
    </row>
    <row r="200" spans="1:21">
      <c r="A200" t="s">
        <v>4</v>
      </c>
      <c r="B200" s="4" t="s">
        <v>5</v>
      </c>
      <c r="C200" s="4" t="s">
        <v>10</v>
      </c>
      <c r="D200" s="4" t="s">
        <v>24</v>
      </c>
      <c r="E200" s="4" t="s">
        <v>24</v>
      </c>
      <c r="F200" s="4" t="s">
        <v>24</v>
      </c>
      <c r="G200" s="4" t="s">
        <v>24</v>
      </c>
    </row>
    <row r="201" spans="1:21">
      <c r="A201" t="n">
        <v>3068</v>
      </c>
      <c r="B201" s="34" t="n">
        <v>46</v>
      </c>
      <c r="C201" s="7" t="n">
        <v>61491</v>
      </c>
      <c r="D201" s="7" t="n">
        <v>-0.25</v>
      </c>
      <c r="E201" s="7" t="n">
        <v>1</v>
      </c>
      <c r="F201" s="7" t="n">
        <v>20.3999996185303</v>
      </c>
      <c r="G201" s="7" t="n">
        <v>180</v>
      </c>
    </row>
    <row r="202" spans="1:21">
      <c r="A202" t="s">
        <v>4</v>
      </c>
      <c r="B202" s="4" t="s">
        <v>5</v>
      </c>
      <c r="C202" s="4" t="s">
        <v>10</v>
      </c>
      <c r="D202" s="4" t="s">
        <v>24</v>
      </c>
      <c r="E202" s="4" t="s">
        <v>24</v>
      </c>
      <c r="F202" s="4" t="s">
        <v>24</v>
      </c>
      <c r="G202" s="4" t="s">
        <v>24</v>
      </c>
    </row>
    <row r="203" spans="1:21">
      <c r="A203" t="n">
        <v>3087</v>
      </c>
      <c r="B203" s="34" t="n">
        <v>46</v>
      </c>
      <c r="C203" s="7" t="n">
        <v>61492</v>
      </c>
      <c r="D203" s="7" t="n">
        <v>0.850000023841858</v>
      </c>
      <c r="E203" s="7" t="n">
        <v>1</v>
      </c>
      <c r="F203" s="7" t="n">
        <v>21.5499992370605</v>
      </c>
      <c r="G203" s="7" t="n">
        <v>180</v>
      </c>
    </row>
    <row r="204" spans="1:21">
      <c r="A204" t="s">
        <v>4</v>
      </c>
      <c r="B204" s="4" t="s">
        <v>5</v>
      </c>
      <c r="C204" s="4" t="s">
        <v>10</v>
      </c>
      <c r="D204" s="4" t="s">
        <v>24</v>
      </c>
      <c r="E204" s="4" t="s">
        <v>24</v>
      </c>
      <c r="F204" s="4" t="s">
        <v>24</v>
      </c>
      <c r="G204" s="4" t="s">
        <v>24</v>
      </c>
    </row>
    <row r="205" spans="1:21">
      <c r="A205" t="n">
        <v>3106</v>
      </c>
      <c r="B205" s="34" t="n">
        <v>46</v>
      </c>
      <c r="C205" s="7" t="n">
        <v>61493</v>
      </c>
      <c r="D205" s="7" t="n">
        <v>-0.649999976158142</v>
      </c>
      <c r="E205" s="7" t="n">
        <v>1</v>
      </c>
      <c r="F205" s="7" t="n">
        <v>21.7999992370605</v>
      </c>
      <c r="G205" s="7" t="n">
        <v>180</v>
      </c>
    </row>
    <row r="206" spans="1:21">
      <c r="A206" t="s">
        <v>4</v>
      </c>
      <c r="B206" s="4" t="s">
        <v>5</v>
      </c>
      <c r="C206" s="4" t="s">
        <v>10</v>
      </c>
      <c r="D206" s="4" t="s">
        <v>24</v>
      </c>
      <c r="E206" s="4" t="s">
        <v>24</v>
      </c>
      <c r="F206" s="4" t="s">
        <v>24</v>
      </c>
      <c r="G206" s="4" t="s">
        <v>24</v>
      </c>
    </row>
    <row r="207" spans="1:21">
      <c r="A207" t="n">
        <v>3125</v>
      </c>
      <c r="B207" s="34" t="n">
        <v>46</v>
      </c>
      <c r="C207" s="7" t="n">
        <v>1660</v>
      </c>
      <c r="D207" s="7" t="n">
        <v>0</v>
      </c>
      <c r="E207" s="7" t="n">
        <v>1</v>
      </c>
      <c r="F207" s="7" t="n">
        <v>5</v>
      </c>
      <c r="G207" s="7" t="n">
        <v>0</v>
      </c>
    </row>
    <row r="208" spans="1:21">
      <c r="A208" t="s">
        <v>4</v>
      </c>
      <c r="B208" s="4" t="s">
        <v>5</v>
      </c>
      <c r="C208" s="4" t="s">
        <v>13</v>
      </c>
      <c r="D208" s="4" t="s">
        <v>13</v>
      </c>
      <c r="E208" s="4" t="s">
        <v>24</v>
      </c>
      <c r="F208" s="4" t="s">
        <v>24</v>
      </c>
      <c r="G208" s="4" t="s">
        <v>24</v>
      </c>
      <c r="H208" s="4" t="s">
        <v>10</v>
      </c>
    </row>
    <row r="209" spans="1:8">
      <c r="A209" t="n">
        <v>3144</v>
      </c>
      <c r="B209" s="35" t="n">
        <v>45</v>
      </c>
      <c r="C209" s="7" t="n">
        <v>2</v>
      </c>
      <c r="D209" s="7" t="n">
        <v>3</v>
      </c>
      <c r="E209" s="7" t="n">
        <v>-0.0500000007450581</v>
      </c>
      <c r="F209" s="7" t="n">
        <v>2</v>
      </c>
      <c r="G209" s="7" t="n">
        <v>14.8500003814697</v>
      </c>
      <c r="H209" s="7" t="n">
        <v>0</v>
      </c>
    </row>
    <row r="210" spans="1:8">
      <c r="A210" t="s">
        <v>4</v>
      </c>
      <c r="B210" s="4" t="s">
        <v>5</v>
      </c>
      <c r="C210" s="4" t="s">
        <v>13</v>
      </c>
      <c r="D210" s="4" t="s">
        <v>13</v>
      </c>
      <c r="E210" s="4" t="s">
        <v>24</v>
      </c>
      <c r="F210" s="4" t="s">
        <v>24</v>
      </c>
      <c r="G210" s="4" t="s">
        <v>24</v>
      </c>
      <c r="H210" s="4" t="s">
        <v>10</v>
      </c>
      <c r="I210" s="4" t="s">
        <v>13</v>
      </c>
    </row>
    <row r="211" spans="1:8">
      <c r="A211" t="n">
        <v>3161</v>
      </c>
      <c r="B211" s="35" t="n">
        <v>45</v>
      </c>
      <c r="C211" s="7" t="n">
        <v>4</v>
      </c>
      <c r="D211" s="7" t="n">
        <v>3</v>
      </c>
      <c r="E211" s="7" t="n">
        <v>10.1499996185303</v>
      </c>
      <c r="F211" s="7" t="n">
        <v>203.600006103516</v>
      </c>
      <c r="G211" s="7" t="n">
        <v>0</v>
      </c>
      <c r="H211" s="7" t="n">
        <v>0</v>
      </c>
      <c r="I211" s="7" t="n">
        <v>0</v>
      </c>
    </row>
    <row r="212" spans="1:8">
      <c r="A212" t="s">
        <v>4</v>
      </c>
      <c r="B212" s="4" t="s">
        <v>5</v>
      </c>
      <c r="C212" s="4" t="s">
        <v>13</v>
      </c>
      <c r="D212" s="4" t="s">
        <v>13</v>
      </c>
      <c r="E212" s="4" t="s">
        <v>24</v>
      </c>
      <c r="F212" s="4" t="s">
        <v>10</v>
      </c>
    </row>
    <row r="213" spans="1:8">
      <c r="A213" t="n">
        <v>3179</v>
      </c>
      <c r="B213" s="35" t="n">
        <v>45</v>
      </c>
      <c r="C213" s="7" t="n">
        <v>5</v>
      </c>
      <c r="D213" s="7" t="n">
        <v>3</v>
      </c>
      <c r="E213" s="7" t="n">
        <v>6.5</v>
      </c>
      <c r="F213" s="7" t="n">
        <v>0</v>
      </c>
    </row>
    <row r="214" spans="1:8">
      <c r="A214" t="s">
        <v>4</v>
      </c>
      <c r="B214" s="4" t="s">
        <v>5</v>
      </c>
      <c r="C214" s="4" t="s">
        <v>13</v>
      </c>
      <c r="D214" s="4" t="s">
        <v>13</v>
      </c>
      <c r="E214" s="4" t="s">
        <v>24</v>
      </c>
      <c r="F214" s="4" t="s">
        <v>10</v>
      </c>
    </row>
    <row r="215" spans="1:8">
      <c r="A215" t="n">
        <v>3188</v>
      </c>
      <c r="B215" s="35" t="n">
        <v>45</v>
      </c>
      <c r="C215" s="7" t="n">
        <v>11</v>
      </c>
      <c r="D215" s="7" t="n">
        <v>3</v>
      </c>
      <c r="E215" s="7" t="n">
        <v>31</v>
      </c>
      <c r="F215" s="7" t="n">
        <v>0</v>
      </c>
    </row>
    <row r="216" spans="1:8">
      <c r="A216" t="s">
        <v>4</v>
      </c>
      <c r="B216" s="4" t="s">
        <v>5</v>
      </c>
      <c r="C216" s="4" t="s">
        <v>13</v>
      </c>
    </row>
    <row r="217" spans="1:8">
      <c r="A217" t="n">
        <v>3197</v>
      </c>
      <c r="B217" s="36" t="n">
        <v>116</v>
      </c>
      <c r="C217" s="7" t="n">
        <v>0</v>
      </c>
    </row>
    <row r="218" spans="1:8">
      <c r="A218" t="s">
        <v>4</v>
      </c>
      <c r="B218" s="4" t="s">
        <v>5</v>
      </c>
      <c r="C218" s="4" t="s">
        <v>13</v>
      </c>
      <c r="D218" s="4" t="s">
        <v>10</v>
      </c>
    </row>
    <row r="219" spans="1:8">
      <c r="A219" t="n">
        <v>3199</v>
      </c>
      <c r="B219" s="36" t="n">
        <v>116</v>
      </c>
      <c r="C219" s="7" t="n">
        <v>2</v>
      </c>
      <c r="D219" s="7" t="n">
        <v>1</v>
      </c>
    </row>
    <row r="220" spans="1:8">
      <c r="A220" t="s">
        <v>4</v>
      </c>
      <c r="B220" s="4" t="s">
        <v>5</v>
      </c>
      <c r="C220" s="4" t="s">
        <v>13</v>
      </c>
      <c r="D220" s="4" t="s">
        <v>9</v>
      </c>
    </row>
    <row r="221" spans="1:8">
      <c r="A221" t="n">
        <v>3203</v>
      </c>
      <c r="B221" s="36" t="n">
        <v>116</v>
      </c>
      <c r="C221" s="7" t="n">
        <v>5</v>
      </c>
      <c r="D221" s="7" t="n">
        <v>1106247680</v>
      </c>
    </row>
    <row r="222" spans="1:8">
      <c r="A222" t="s">
        <v>4</v>
      </c>
      <c r="B222" s="4" t="s">
        <v>5</v>
      </c>
      <c r="C222" s="4" t="s">
        <v>13</v>
      </c>
      <c r="D222" s="4" t="s">
        <v>10</v>
      </c>
    </row>
    <row r="223" spans="1:8">
      <c r="A223" t="n">
        <v>3209</v>
      </c>
      <c r="B223" s="36" t="n">
        <v>116</v>
      </c>
      <c r="C223" s="7" t="n">
        <v>6</v>
      </c>
      <c r="D223" s="7" t="n">
        <v>1</v>
      </c>
    </row>
    <row r="224" spans="1:8">
      <c r="A224" t="s">
        <v>4</v>
      </c>
      <c r="B224" s="4" t="s">
        <v>5</v>
      </c>
      <c r="C224" s="4" t="s">
        <v>13</v>
      </c>
      <c r="D224" s="4" t="s">
        <v>13</v>
      </c>
      <c r="E224" s="4" t="s">
        <v>24</v>
      </c>
      <c r="F224" s="4" t="s">
        <v>10</v>
      </c>
    </row>
    <row r="225" spans="1:9">
      <c r="A225" t="n">
        <v>3213</v>
      </c>
      <c r="B225" s="35" t="n">
        <v>45</v>
      </c>
      <c r="C225" s="7" t="n">
        <v>5</v>
      </c>
      <c r="D225" s="7" t="n">
        <v>3</v>
      </c>
      <c r="E225" s="7" t="n">
        <v>5.5</v>
      </c>
      <c r="F225" s="7" t="n">
        <v>5000</v>
      </c>
    </row>
    <row r="226" spans="1:9">
      <c r="A226" t="s">
        <v>4</v>
      </c>
      <c r="B226" s="4" t="s">
        <v>5</v>
      </c>
      <c r="C226" s="4" t="s">
        <v>10</v>
      </c>
      <c r="D226" s="4" t="s">
        <v>10</v>
      </c>
      <c r="E226" s="4" t="s">
        <v>24</v>
      </c>
      <c r="F226" s="4" t="s">
        <v>24</v>
      </c>
      <c r="G226" s="4" t="s">
        <v>24</v>
      </c>
      <c r="H226" s="4" t="s">
        <v>24</v>
      </c>
      <c r="I226" s="4" t="s">
        <v>13</v>
      </c>
      <c r="J226" s="4" t="s">
        <v>10</v>
      </c>
    </row>
    <row r="227" spans="1:9">
      <c r="A227" t="n">
        <v>3222</v>
      </c>
      <c r="B227" s="37" t="n">
        <v>55</v>
      </c>
      <c r="C227" s="7" t="n">
        <v>0</v>
      </c>
      <c r="D227" s="7" t="n">
        <v>65533</v>
      </c>
      <c r="E227" s="7" t="n">
        <v>0</v>
      </c>
      <c r="F227" s="7" t="n">
        <v>1</v>
      </c>
      <c r="G227" s="7" t="n">
        <v>13.5</v>
      </c>
      <c r="H227" s="7" t="n">
        <v>1.20000004768372</v>
      </c>
      <c r="I227" s="7" t="n">
        <v>1</v>
      </c>
      <c r="J227" s="7" t="n">
        <v>0</v>
      </c>
    </row>
    <row r="228" spans="1:9">
      <c r="A228" t="s">
        <v>4</v>
      </c>
      <c r="B228" s="4" t="s">
        <v>5</v>
      </c>
      <c r="C228" s="4" t="s">
        <v>10</v>
      </c>
    </row>
    <row r="229" spans="1:9">
      <c r="A229" t="n">
        <v>3246</v>
      </c>
      <c r="B229" s="27" t="n">
        <v>16</v>
      </c>
      <c r="C229" s="7" t="n">
        <v>100</v>
      </c>
    </row>
    <row r="230" spans="1:9">
      <c r="A230" t="s">
        <v>4</v>
      </c>
      <c r="B230" s="4" t="s">
        <v>5</v>
      </c>
      <c r="C230" s="4" t="s">
        <v>10</v>
      </c>
      <c r="D230" s="4" t="s">
        <v>10</v>
      </c>
      <c r="E230" s="4" t="s">
        <v>24</v>
      </c>
      <c r="F230" s="4" t="s">
        <v>24</v>
      </c>
      <c r="G230" s="4" t="s">
        <v>24</v>
      </c>
      <c r="H230" s="4" t="s">
        <v>24</v>
      </c>
      <c r="I230" s="4" t="s">
        <v>13</v>
      </c>
      <c r="J230" s="4" t="s">
        <v>10</v>
      </c>
    </row>
    <row r="231" spans="1:9">
      <c r="A231" t="n">
        <v>3249</v>
      </c>
      <c r="B231" s="37" t="n">
        <v>55</v>
      </c>
      <c r="C231" s="7" t="n">
        <v>7032</v>
      </c>
      <c r="D231" s="7" t="n">
        <v>65533</v>
      </c>
      <c r="E231" s="7" t="n">
        <v>-0.850000023841858</v>
      </c>
      <c r="F231" s="7" t="n">
        <v>1</v>
      </c>
      <c r="G231" s="7" t="n">
        <v>14.6000003814697</v>
      </c>
      <c r="H231" s="7" t="n">
        <v>1.20000004768372</v>
      </c>
      <c r="I231" s="7" t="n">
        <v>1</v>
      </c>
      <c r="J231" s="7" t="n">
        <v>0</v>
      </c>
    </row>
    <row r="232" spans="1:9">
      <c r="A232" t="s">
        <v>4</v>
      </c>
      <c r="B232" s="4" t="s">
        <v>5</v>
      </c>
      <c r="C232" s="4" t="s">
        <v>10</v>
      </c>
    </row>
    <row r="233" spans="1:9">
      <c r="A233" t="n">
        <v>3273</v>
      </c>
      <c r="B233" s="27" t="n">
        <v>16</v>
      </c>
      <c r="C233" s="7" t="n">
        <v>100</v>
      </c>
    </row>
    <row r="234" spans="1:9">
      <c r="A234" t="s">
        <v>4</v>
      </c>
      <c r="B234" s="4" t="s">
        <v>5</v>
      </c>
      <c r="C234" s="4" t="s">
        <v>10</v>
      </c>
      <c r="D234" s="4" t="s">
        <v>10</v>
      </c>
      <c r="E234" s="4" t="s">
        <v>24</v>
      </c>
      <c r="F234" s="4" t="s">
        <v>24</v>
      </c>
      <c r="G234" s="4" t="s">
        <v>24</v>
      </c>
      <c r="H234" s="4" t="s">
        <v>24</v>
      </c>
      <c r="I234" s="4" t="s">
        <v>13</v>
      </c>
      <c r="J234" s="4" t="s">
        <v>10</v>
      </c>
    </row>
    <row r="235" spans="1:9">
      <c r="A235" t="n">
        <v>3276</v>
      </c>
      <c r="B235" s="37" t="n">
        <v>55</v>
      </c>
      <c r="C235" s="7" t="n">
        <v>7</v>
      </c>
      <c r="D235" s="7" t="n">
        <v>65533</v>
      </c>
      <c r="E235" s="7" t="n">
        <v>1.5</v>
      </c>
      <c r="F235" s="7" t="n">
        <v>1</v>
      </c>
      <c r="G235" s="7" t="n">
        <v>14.5</v>
      </c>
      <c r="H235" s="7" t="n">
        <v>1.20000004768372</v>
      </c>
      <c r="I235" s="7" t="n">
        <v>1</v>
      </c>
      <c r="J235" s="7" t="n">
        <v>0</v>
      </c>
    </row>
    <row r="236" spans="1:9">
      <c r="A236" t="s">
        <v>4</v>
      </c>
      <c r="B236" s="4" t="s">
        <v>5</v>
      </c>
      <c r="C236" s="4" t="s">
        <v>10</v>
      </c>
    </row>
    <row r="237" spans="1:9">
      <c r="A237" t="n">
        <v>3300</v>
      </c>
      <c r="B237" s="27" t="n">
        <v>16</v>
      </c>
      <c r="C237" s="7" t="n">
        <v>100</v>
      </c>
    </row>
    <row r="238" spans="1:9">
      <c r="A238" t="s">
        <v>4</v>
      </c>
      <c r="B238" s="4" t="s">
        <v>5</v>
      </c>
      <c r="C238" s="4" t="s">
        <v>10</v>
      </c>
      <c r="D238" s="4" t="s">
        <v>10</v>
      </c>
      <c r="E238" s="4" t="s">
        <v>24</v>
      </c>
      <c r="F238" s="4" t="s">
        <v>24</v>
      </c>
      <c r="G238" s="4" t="s">
        <v>24</v>
      </c>
      <c r="H238" s="4" t="s">
        <v>24</v>
      </c>
      <c r="I238" s="4" t="s">
        <v>13</v>
      </c>
      <c r="J238" s="4" t="s">
        <v>10</v>
      </c>
    </row>
    <row r="239" spans="1:9">
      <c r="A239" t="n">
        <v>3303</v>
      </c>
      <c r="B239" s="37" t="n">
        <v>55</v>
      </c>
      <c r="C239" s="7" t="n">
        <v>5</v>
      </c>
      <c r="D239" s="7" t="n">
        <v>65533</v>
      </c>
      <c r="E239" s="7" t="n">
        <v>-1.54999995231628</v>
      </c>
      <c r="F239" s="7" t="n">
        <v>1</v>
      </c>
      <c r="G239" s="7" t="n">
        <v>14.8999996185303</v>
      </c>
      <c r="H239" s="7" t="n">
        <v>1.20000004768372</v>
      </c>
      <c r="I239" s="7" t="n">
        <v>1</v>
      </c>
      <c r="J239" s="7" t="n">
        <v>0</v>
      </c>
    </row>
    <row r="240" spans="1:9">
      <c r="A240" t="s">
        <v>4</v>
      </c>
      <c r="B240" s="4" t="s">
        <v>5</v>
      </c>
      <c r="C240" s="4" t="s">
        <v>10</v>
      </c>
    </row>
    <row r="241" spans="1:10">
      <c r="A241" t="n">
        <v>3327</v>
      </c>
      <c r="B241" s="27" t="n">
        <v>16</v>
      </c>
      <c r="C241" s="7" t="n">
        <v>100</v>
      </c>
    </row>
    <row r="242" spans="1:10">
      <c r="A242" t="s">
        <v>4</v>
      </c>
      <c r="B242" s="4" t="s">
        <v>5</v>
      </c>
      <c r="C242" s="4" t="s">
        <v>10</v>
      </c>
      <c r="D242" s="4" t="s">
        <v>10</v>
      </c>
      <c r="E242" s="4" t="s">
        <v>24</v>
      </c>
      <c r="F242" s="4" t="s">
        <v>24</v>
      </c>
      <c r="G242" s="4" t="s">
        <v>24</v>
      </c>
      <c r="H242" s="4" t="s">
        <v>24</v>
      </c>
      <c r="I242" s="4" t="s">
        <v>13</v>
      </c>
      <c r="J242" s="4" t="s">
        <v>10</v>
      </c>
    </row>
    <row r="243" spans="1:10">
      <c r="A243" t="n">
        <v>3330</v>
      </c>
      <c r="B243" s="37" t="n">
        <v>55</v>
      </c>
      <c r="C243" s="7" t="n">
        <v>61491</v>
      </c>
      <c r="D243" s="7" t="n">
        <v>65533</v>
      </c>
      <c r="E243" s="7" t="n">
        <v>-0.25</v>
      </c>
      <c r="F243" s="7" t="n">
        <v>1</v>
      </c>
      <c r="G243" s="7" t="n">
        <v>15.3999996185303</v>
      </c>
      <c r="H243" s="7" t="n">
        <v>1.20000004768372</v>
      </c>
      <c r="I243" s="7" t="n">
        <v>1</v>
      </c>
      <c r="J243" s="7" t="n">
        <v>0</v>
      </c>
    </row>
    <row r="244" spans="1:10">
      <c r="A244" t="s">
        <v>4</v>
      </c>
      <c r="B244" s="4" t="s">
        <v>5</v>
      </c>
      <c r="C244" s="4" t="s">
        <v>10</v>
      </c>
    </row>
    <row r="245" spans="1:10">
      <c r="A245" t="n">
        <v>3354</v>
      </c>
      <c r="B245" s="27" t="n">
        <v>16</v>
      </c>
      <c r="C245" s="7" t="n">
        <v>100</v>
      </c>
    </row>
    <row r="246" spans="1:10">
      <c r="A246" t="s">
        <v>4</v>
      </c>
      <c r="B246" s="4" t="s">
        <v>5</v>
      </c>
      <c r="C246" s="4" t="s">
        <v>10</v>
      </c>
      <c r="D246" s="4" t="s">
        <v>10</v>
      </c>
      <c r="E246" s="4" t="s">
        <v>24</v>
      </c>
      <c r="F246" s="4" t="s">
        <v>24</v>
      </c>
      <c r="G246" s="4" t="s">
        <v>24</v>
      </c>
      <c r="H246" s="4" t="s">
        <v>24</v>
      </c>
      <c r="I246" s="4" t="s">
        <v>13</v>
      </c>
      <c r="J246" s="4" t="s">
        <v>10</v>
      </c>
    </row>
    <row r="247" spans="1:10">
      <c r="A247" t="n">
        <v>3357</v>
      </c>
      <c r="B247" s="37" t="n">
        <v>55</v>
      </c>
      <c r="C247" s="7" t="n">
        <v>61492</v>
      </c>
      <c r="D247" s="7" t="n">
        <v>65533</v>
      </c>
      <c r="E247" s="7" t="n">
        <v>0.850000023841858</v>
      </c>
      <c r="F247" s="7" t="n">
        <v>1</v>
      </c>
      <c r="G247" s="7" t="n">
        <v>16.5499992370605</v>
      </c>
      <c r="H247" s="7" t="n">
        <v>1.20000004768372</v>
      </c>
      <c r="I247" s="7" t="n">
        <v>1</v>
      </c>
      <c r="J247" s="7" t="n">
        <v>0</v>
      </c>
    </row>
    <row r="248" spans="1:10">
      <c r="A248" t="s">
        <v>4</v>
      </c>
      <c r="B248" s="4" t="s">
        <v>5</v>
      </c>
      <c r="C248" s="4" t="s">
        <v>10</v>
      </c>
    </row>
    <row r="249" spans="1:10">
      <c r="A249" t="n">
        <v>3381</v>
      </c>
      <c r="B249" s="27" t="n">
        <v>16</v>
      </c>
      <c r="C249" s="7" t="n">
        <v>100</v>
      </c>
    </row>
    <row r="250" spans="1:10">
      <c r="A250" t="s">
        <v>4</v>
      </c>
      <c r="B250" s="4" t="s">
        <v>5</v>
      </c>
      <c r="C250" s="4" t="s">
        <v>10</v>
      </c>
      <c r="D250" s="4" t="s">
        <v>10</v>
      </c>
      <c r="E250" s="4" t="s">
        <v>24</v>
      </c>
      <c r="F250" s="4" t="s">
        <v>24</v>
      </c>
      <c r="G250" s="4" t="s">
        <v>24</v>
      </c>
      <c r="H250" s="4" t="s">
        <v>24</v>
      </c>
      <c r="I250" s="4" t="s">
        <v>13</v>
      </c>
      <c r="J250" s="4" t="s">
        <v>10</v>
      </c>
    </row>
    <row r="251" spans="1:10">
      <c r="A251" t="n">
        <v>3384</v>
      </c>
      <c r="B251" s="37" t="n">
        <v>55</v>
      </c>
      <c r="C251" s="7" t="n">
        <v>61493</v>
      </c>
      <c r="D251" s="7" t="n">
        <v>65533</v>
      </c>
      <c r="E251" s="7" t="n">
        <v>-0.649999976158142</v>
      </c>
      <c r="F251" s="7" t="n">
        <v>1</v>
      </c>
      <c r="G251" s="7" t="n">
        <v>16.7999992370605</v>
      </c>
      <c r="H251" s="7" t="n">
        <v>1.20000004768372</v>
      </c>
      <c r="I251" s="7" t="n">
        <v>1</v>
      </c>
      <c r="J251" s="7" t="n">
        <v>0</v>
      </c>
    </row>
    <row r="252" spans="1:10">
      <c r="A252" t="s">
        <v>4</v>
      </c>
      <c r="B252" s="4" t="s">
        <v>5</v>
      </c>
      <c r="C252" s="4" t="s">
        <v>13</v>
      </c>
      <c r="D252" s="4" t="s">
        <v>10</v>
      </c>
      <c r="E252" s="4" t="s">
        <v>24</v>
      </c>
    </row>
    <row r="253" spans="1:10">
      <c r="A253" t="n">
        <v>3408</v>
      </c>
      <c r="B253" s="21" t="n">
        <v>58</v>
      </c>
      <c r="C253" s="7" t="n">
        <v>100</v>
      </c>
      <c r="D253" s="7" t="n">
        <v>1000</v>
      </c>
      <c r="E253" s="7" t="n">
        <v>1</v>
      </c>
    </row>
    <row r="254" spans="1:10">
      <c r="A254" t="s">
        <v>4</v>
      </c>
      <c r="B254" s="4" t="s">
        <v>5</v>
      </c>
      <c r="C254" s="4" t="s">
        <v>13</v>
      </c>
      <c r="D254" s="4" t="s">
        <v>10</v>
      </c>
    </row>
    <row r="255" spans="1:10">
      <c r="A255" t="n">
        <v>3416</v>
      </c>
      <c r="B255" s="21" t="n">
        <v>58</v>
      </c>
      <c r="C255" s="7" t="n">
        <v>255</v>
      </c>
      <c r="D255" s="7" t="n">
        <v>0</v>
      </c>
    </row>
    <row r="256" spans="1:10">
      <c r="A256" t="s">
        <v>4</v>
      </c>
      <c r="B256" s="4" t="s">
        <v>5</v>
      </c>
      <c r="C256" s="4" t="s">
        <v>10</v>
      </c>
      <c r="D256" s="4" t="s">
        <v>13</v>
      </c>
    </row>
    <row r="257" spans="1:10">
      <c r="A257" t="n">
        <v>3420</v>
      </c>
      <c r="B257" s="38" t="n">
        <v>56</v>
      </c>
      <c r="C257" s="7" t="n">
        <v>0</v>
      </c>
      <c r="D257" s="7" t="n">
        <v>0</v>
      </c>
    </row>
    <row r="258" spans="1:10">
      <c r="A258" t="s">
        <v>4</v>
      </c>
      <c r="B258" s="4" t="s">
        <v>5</v>
      </c>
      <c r="C258" s="4" t="s">
        <v>10</v>
      </c>
      <c r="D258" s="4" t="s">
        <v>13</v>
      </c>
    </row>
    <row r="259" spans="1:10">
      <c r="A259" t="n">
        <v>3424</v>
      </c>
      <c r="B259" s="38" t="n">
        <v>56</v>
      </c>
      <c r="C259" s="7" t="n">
        <v>7032</v>
      </c>
      <c r="D259" s="7" t="n">
        <v>0</v>
      </c>
    </row>
    <row r="260" spans="1:10">
      <c r="A260" t="s">
        <v>4</v>
      </c>
      <c r="B260" s="4" t="s">
        <v>5</v>
      </c>
      <c r="C260" s="4" t="s">
        <v>10</v>
      </c>
      <c r="D260" s="4" t="s">
        <v>13</v>
      </c>
    </row>
    <row r="261" spans="1:10">
      <c r="A261" t="n">
        <v>3428</v>
      </c>
      <c r="B261" s="38" t="n">
        <v>56</v>
      </c>
      <c r="C261" s="7" t="n">
        <v>7</v>
      </c>
      <c r="D261" s="7" t="n">
        <v>0</v>
      </c>
    </row>
    <row r="262" spans="1:10">
      <c r="A262" t="s">
        <v>4</v>
      </c>
      <c r="B262" s="4" t="s">
        <v>5</v>
      </c>
      <c r="C262" s="4" t="s">
        <v>10</v>
      </c>
      <c r="D262" s="4" t="s">
        <v>13</v>
      </c>
    </row>
    <row r="263" spans="1:10">
      <c r="A263" t="n">
        <v>3432</v>
      </c>
      <c r="B263" s="38" t="n">
        <v>56</v>
      </c>
      <c r="C263" s="7" t="n">
        <v>5</v>
      </c>
      <c r="D263" s="7" t="n">
        <v>0</v>
      </c>
    </row>
    <row r="264" spans="1:10">
      <c r="A264" t="s">
        <v>4</v>
      </c>
      <c r="B264" s="4" t="s">
        <v>5</v>
      </c>
      <c r="C264" s="4" t="s">
        <v>10</v>
      </c>
      <c r="D264" s="4" t="s">
        <v>13</v>
      </c>
    </row>
    <row r="265" spans="1:10">
      <c r="A265" t="n">
        <v>3436</v>
      </c>
      <c r="B265" s="38" t="n">
        <v>56</v>
      </c>
      <c r="C265" s="7" t="n">
        <v>61491</v>
      </c>
      <c r="D265" s="7" t="n">
        <v>0</v>
      </c>
    </row>
    <row r="266" spans="1:10">
      <c r="A266" t="s">
        <v>4</v>
      </c>
      <c r="B266" s="4" t="s">
        <v>5</v>
      </c>
      <c r="C266" s="4" t="s">
        <v>10</v>
      </c>
      <c r="D266" s="4" t="s">
        <v>13</v>
      </c>
    </row>
    <row r="267" spans="1:10">
      <c r="A267" t="n">
        <v>3440</v>
      </c>
      <c r="B267" s="38" t="n">
        <v>56</v>
      </c>
      <c r="C267" s="7" t="n">
        <v>61492</v>
      </c>
      <c r="D267" s="7" t="n">
        <v>0</v>
      </c>
    </row>
    <row r="268" spans="1:10">
      <c r="A268" t="s">
        <v>4</v>
      </c>
      <c r="B268" s="4" t="s">
        <v>5</v>
      </c>
      <c r="C268" s="4" t="s">
        <v>10</v>
      </c>
      <c r="D268" s="4" t="s">
        <v>13</v>
      </c>
    </row>
    <row r="269" spans="1:10">
      <c r="A269" t="n">
        <v>3444</v>
      </c>
      <c r="B269" s="38" t="n">
        <v>56</v>
      </c>
      <c r="C269" s="7" t="n">
        <v>61493</v>
      </c>
      <c r="D269" s="7" t="n">
        <v>0</v>
      </c>
    </row>
    <row r="270" spans="1:10">
      <c r="A270" t="s">
        <v>4</v>
      </c>
      <c r="B270" s="4" t="s">
        <v>5</v>
      </c>
      <c r="C270" s="4" t="s">
        <v>13</v>
      </c>
      <c r="D270" s="4" t="s">
        <v>10</v>
      </c>
    </row>
    <row r="271" spans="1:10">
      <c r="A271" t="n">
        <v>3448</v>
      </c>
      <c r="B271" s="35" t="n">
        <v>45</v>
      </c>
      <c r="C271" s="7" t="n">
        <v>7</v>
      </c>
      <c r="D271" s="7" t="n">
        <v>255</v>
      </c>
    </row>
    <row r="272" spans="1:10">
      <c r="A272" t="s">
        <v>4</v>
      </c>
      <c r="B272" s="4" t="s">
        <v>5</v>
      </c>
      <c r="C272" s="4" t="s">
        <v>13</v>
      </c>
      <c r="D272" s="4" t="s">
        <v>10</v>
      </c>
      <c r="E272" s="4" t="s">
        <v>6</v>
      </c>
    </row>
    <row r="273" spans="1:5">
      <c r="A273" t="n">
        <v>3452</v>
      </c>
      <c r="B273" s="39" t="n">
        <v>51</v>
      </c>
      <c r="C273" s="7" t="n">
        <v>4</v>
      </c>
      <c r="D273" s="7" t="n">
        <v>0</v>
      </c>
      <c r="E273" s="7" t="s">
        <v>46</v>
      </c>
    </row>
    <row r="274" spans="1:5">
      <c r="A274" t="s">
        <v>4</v>
      </c>
      <c r="B274" s="4" t="s">
        <v>5</v>
      </c>
      <c r="C274" s="4" t="s">
        <v>10</v>
      </c>
    </row>
    <row r="275" spans="1:5">
      <c r="A275" t="n">
        <v>3465</v>
      </c>
      <c r="B275" s="27" t="n">
        <v>16</v>
      </c>
      <c r="C275" s="7" t="n">
        <v>0</v>
      </c>
    </row>
    <row r="276" spans="1:5">
      <c r="A276" t="s">
        <v>4</v>
      </c>
      <c r="B276" s="4" t="s">
        <v>5</v>
      </c>
      <c r="C276" s="4" t="s">
        <v>10</v>
      </c>
      <c r="D276" s="4" t="s">
        <v>47</v>
      </c>
      <c r="E276" s="4" t="s">
        <v>13</v>
      </c>
      <c r="F276" s="4" t="s">
        <v>13</v>
      </c>
    </row>
    <row r="277" spans="1:5">
      <c r="A277" t="n">
        <v>3468</v>
      </c>
      <c r="B277" s="40" t="n">
        <v>26</v>
      </c>
      <c r="C277" s="7" t="n">
        <v>0</v>
      </c>
      <c r="D277" s="7" t="s">
        <v>48</v>
      </c>
      <c r="E277" s="7" t="n">
        <v>2</v>
      </c>
      <c r="F277" s="7" t="n">
        <v>0</v>
      </c>
    </row>
    <row r="278" spans="1:5">
      <c r="A278" t="s">
        <v>4</v>
      </c>
      <c r="B278" s="4" t="s">
        <v>5</v>
      </c>
    </row>
    <row r="279" spans="1:5">
      <c r="A279" t="n">
        <v>3524</v>
      </c>
      <c r="B279" s="41" t="n">
        <v>28</v>
      </c>
    </row>
    <row r="280" spans="1:5">
      <c r="A280" t="s">
        <v>4</v>
      </c>
      <c r="B280" s="4" t="s">
        <v>5</v>
      </c>
      <c r="C280" s="4" t="s">
        <v>10</v>
      </c>
      <c r="D280" s="4" t="s">
        <v>24</v>
      </c>
      <c r="E280" s="4" t="s">
        <v>24</v>
      </c>
      <c r="F280" s="4" t="s">
        <v>24</v>
      </c>
      <c r="G280" s="4" t="s">
        <v>10</v>
      </c>
      <c r="H280" s="4" t="s">
        <v>10</v>
      </c>
    </row>
    <row r="281" spans="1:5">
      <c r="A281" t="n">
        <v>3525</v>
      </c>
      <c r="B281" s="42" t="n">
        <v>60</v>
      </c>
      <c r="C281" s="7" t="n">
        <v>5</v>
      </c>
      <c r="D281" s="7" t="n">
        <v>0</v>
      </c>
      <c r="E281" s="7" t="n">
        <v>20</v>
      </c>
      <c r="F281" s="7" t="n">
        <v>0</v>
      </c>
      <c r="G281" s="7" t="n">
        <v>300</v>
      </c>
      <c r="H281" s="7" t="n">
        <v>0</v>
      </c>
    </row>
    <row r="282" spans="1:5">
      <c r="A282" t="s">
        <v>4</v>
      </c>
      <c r="B282" s="4" t="s">
        <v>5</v>
      </c>
      <c r="C282" s="4" t="s">
        <v>10</v>
      </c>
    </row>
    <row r="283" spans="1:5">
      <c r="A283" t="n">
        <v>3544</v>
      </c>
      <c r="B283" s="27" t="n">
        <v>16</v>
      </c>
      <c r="C283" s="7" t="n">
        <v>300</v>
      </c>
    </row>
    <row r="284" spans="1:5">
      <c r="A284" t="s">
        <v>4</v>
      </c>
      <c r="B284" s="4" t="s">
        <v>5</v>
      </c>
      <c r="C284" s="4" t="s">
        <v>10</v>
      </c>
      <c r="D284" s="4" t="s">
        <v>13</v>
      </c>
      <c r="E284" s="4" t="s">
        <v>24</v>
      </c>
      <c r="F284" s="4" t="s">
        <v>10</v>
      </c>
    </row>
    <row r="285" spans="1:5">
      <c r="A285" t="n">
        <v>3547</v>
      </c>
      <c r="B285" s="43" t="n">
        <v>59</v>
      </c>
      <c r="C285" s="7" t="n">
        <v>5</v>
      </c>
      <c r="D285" s="7" t="n">
        <v>1</v>
      </c>
      <c r="E285" s="7" t="n">
        <v>0.150000005960464</v>
      </c>
      <c r="F285" s="7" t="n">
        <v>0</v>
      </c>
    </row>
    <row r="286" spans="1:5">
      <c r="A286" t="s">
        <v>4</v>
      </c>
      <c r="B286" s="4" t="s">
        <v>5</v>
      </c>
      <c r="C286" s="4" t="s">
        <v>13</v>
      </c>
      <c r="D286" s="4" t="s">
        <v>10</v>
      </c>
      <c r="E286" s="4" t="s">
        <v>6</v>
      </c>
      <c r="F286" s="4" t="s">
        <v>6</v>
      </c>
      <c r="G286" s="4" t="s">
        <v>6</v>
      </c>
      <c r="H286" s="4" t="s">
        <v>6</v>
      </c>
    </row>
    <row r="287" spans="1:5">
      <c r="A287" t="n">
        <v>3557</v>
      </c>
      <c r="B287" s="39" t="n">
        <v>51</v>
      </c>
      <c r="C287" s="7" t="n">
        <v>3</v>
      </c>
      <c r="D287" s="7" t="n">
        <v>5</v>
      </c>
      <c r="E287" s="7" t="s">
        <v>49</v>
      </c>
      <c r="F287" s="7" t="s">
        <v>50</v>
      </c>
      <c r="G287" s="7" t="s">
        <v>51</v>
      </c>
      <c r="H287" s="7" t="s">
        <v>18</v>
      </c>
    </row>
    <row r="288" spans="1:5">
      <c r="A288" t="s">
        <v>4</v>
      </c>
      <c r="B288" s="4" t="s">
        <v>5</v>
      </c>
      <c r="C288" s="4" t="s">
        <v>10</v>
      </c>
    </row>
    <row r="289" spans="1:8">
      <c r="A289" t="n">
        <v>3570</v>
      </c>
      <c r="B289" s="27" t="n">
        <v>16</v>
      </c>
      <c r="C289" s="7" t="n">
        <v>1000</v>
      </c>
    </row>
    <row r="290" spans="1:8">
      <c r="A290" t="s">
        <v>4</v>
      </c>
      <c r="B290" s="4" t="s">
        <v>5</v>
      </c>
      <c r="C290" s="4" t="s">
        <v>13</v>
      </c>
      <c r="D290" s="4" t="s">
        <v>10</v>
      </c>
      <c r="E290" s="4" t="s">
        <v>6</v>
      </c>
    </row>
    <row r="291" spans="1:8">
      <c r="A291" t="n">
        <v>3573</v>
      </c>
      <c r="B291" s="39" t="n">
        <v>51</v>
      </c>
      <c r="C291" s="7" t="n">
        <v>4</v>
      </c>
      <c r="D291" s="7" t="n">
        <v>5</v>
      </c>
      <c r="E291" s="7" t="s">
        <v>52</v>
      </c>
    </row>
    <row r="292" spans="1:8">
      <c r="A292" t="s">
        <v>4</v>
      </c>
      <c r="B292" s="4" t="s">
        <v>5</v>
      </c>
      <c r="C292" s="4" t="s">
        <v>10</v>
      </c>
    </row>
    <row r="293" spans="1:8">
      <c r="A293" t="n">
        <v>3586</v>
      </c>
      <c r="B293" s="27" t="n">
        <v>16</v>
      </c>
      <c r="C293" s="7" t="n">
        <v>0</v>
      </c>
    </row>
    <row r="294" spans="1:8">
      <c r="A294" t="s">
        <v>4</v>
      </c>
      <c r="B294" s="4" t="s">
        <v>5</v>
      </c>
      <c r="C294" s="4" t="s">
        <v>10</v>
      </c>
      <c r="D294" s="4" t="s">
        <v>47</v>
      </c>
      <c r="E294" s="4" t="s">
        <v>13</v>
      </c>
      <c r="F294" s="4" t="s">
        <v>13</v>
      </c>
    </row>
    <row r="295" spans="1:8">
      <c r="A295" t="n">
        <v>3589</v>
      </c>
      <c r="B295" s="40" t="n">
        <v>26</v>
      </c>
      <c r="C295" s="7" t="n">
        <v>5</v>
      </c>
      <c r="D295" s="7" t="s">
        <v>53</v>
      </c>
      <c r="E295" s="7" t="n">
        <v>2</v>
      </c>
      <c r="F295" s="7" t="n">
        <v>0</v>
      </c>
    </row>
    <row r="296" spans="1:8">
      <c r="A296" t="s">
        <v>4</v>
      </c>
      <c r="B296" s="4" t="s">
        <v>5</v>
      </c>
    </row>
    <row r="297" spans="1:8">
      <c r="A297" t="n">
        <v>3612</v>
      </c>
      <c r="B297" s="41" t="n">
        <v>28</v>
      </c>
    </row>
    <row r="298" spans="1:8">
      <c r="A298" t="s">
        <v>4</v>
      </c>
      <c r="B298" s="4" t="s">
        <v>5</v>
      </c>
      <c r="C298" s="4" t="s">
        <v>10</v>
      </c>
      <c r="D298" s="4" t="s">
        <v>13</v>
      </c>
    </row>
    <row r="299" spans="1:8">
      <c r="A299" t="n">
        <v>3613</v>
      </c>
      <c r="B299" s="44" t="n">
        <v>89</v>
      </c>
      <c r="C299" s="7" t="n">
        <v>65533</v>
      </c>
      <c r="D299" s="7" t="n">
        <v>1</v>
      </c>
    </row>
    <row r="300" spans="1:8">
      <c r="A300" t="s">
        <v>4</v>
      </c>
      <c r="B300" s="4" t="s">
        <v>5</v>
      </c>
      <c r="C300" s="4" t="s">
        <v>13</v>
      </c>
      <c r="D300" s="4" t="s">
        <v>10</v>
      </c>
      <c r="E300" s="4" t="s">
        <v>24</v>
      </c>
    </row>
    <row r="301" spans="1:8">
      <c r="A301" t="n">
        <v>3617</v>
      </c>
      <c r="B301" s="21" t="n">
        <v>58</v>
      </c>
      <c r="C301" s="7" t="n">
        <v>101</v>
      </c>
      <c r="D301" s="7" t="n">
        <v>300</v>
      </c>
      <c r="E301" s="7" t="n">
        <v>1</v>
      </c>
    </row>
    <row r="302" spans="1:8">
      <c r="A302" t="s">
        <v>4</v>
      </c>
      <c r="B302" s="4" t="s">
        <v>5</v>
      </c>
      <c r="C302" s="4" t="s">
        <v>13</v>
      </c>
      <c r="D302" s="4" t="s">
        <v>10</v>
      </c>
    </row>
    <row r="303" spans="1:8">
      <c r="A303" t="n">
        <v>3625</v>
      </c>
      <c r="B303" s="21" t="n">
        <v>58</v>
      </c>
      <c r="C303" s="7" t="n">
        <v>254</v>
      </c>
      <c r="D303" s="7" t="n">
        <v>0</v>
      </c>
    </row>
    <row r="304" spans="1:8">
      <c r="A304" t="s">
        <v>4</v>
      </c>
      <c r="B304" s="4" t="s">
        <v>5</v>
      </c>
      <c r="C304" s="4" t="s">
        <v>13</v>
      </c>
    </row>
    <row r="305" spans="1:6">
      <c r="A305" t="n">
        <v>3629</v>
      </c>
      <c r="B305" s="36" t="n">
        <v>116</v>
      </c>
      <c r="C305" s="7" t="n">
        <v>1</v>
      </c>
    </row>
    <row r="306" spans="1:6">
      <c r="A306" t="s">
        <v>4</v>
      </c>
      <c r="B306" s="4" t="s">
        <v>5</v>
      </c>
      <c r="C306" s="4" t="s">
        <v>13</v>
      </c>
      <c r="D306" s="4" t="s">
        <v>13</v>
      </c>
      <c r="E306" s="4" t="s">
        <v>24</v>
      </c>
      <c r="F306" s="4" t="s">
        <v>24</v>
      </c>
      <c r="G306" s="4" t="s">
        <v>24</v>
      </c>
      <c r="H306" s="4" t="s">
        <v>10</v>
      </c>
    </row>
    <row r="307" spans="1:6">
      <c r="A307" t="n">
        <v>3631</v>
      </c>
      <c r="B307" s="35" t="n">
        <v>45</v>
      </c>
      <c r="C307" s="7" t="n">
        <v>2</v>
      </c>
      <c r="D307" s="7" t="n">
        <v>3</v>
      </c>
      <c r="E307" s="7" t="n">
        <v>0</v>
      </c>
      <c r="F307" s="7" t="n">
        <v>2.15000009536743</v>
      </c>
      <c r="G307" s="7" t="n">
        <v>15.3000001907349</v>
      </c>
      <c r="H307" s="7" t="n">
        <v>0</v>
      </c>
    </row>
    <row r="308" spans="1:6">
      <c r="A308" t="s">
        <v>4</v>
      </c>
      <c r="B308" s="4" t="s">
        <v>5</v>
      </c>
      <c r="C308" s="4" t="s">
        <v>13</v>
      </c>
      <c r="D308" s="4" t="s">
        <v>13</v>
      </c>
      <c r="E308" s="4" t="s">
        <v>24</v>
      </c>
      <c r="F308" s="4" t="s">
        <v>24</v>
      </c>
      <c r="G308" s="4" t="s">
        <v>24</v>
      </c>
      <c r="H308" s="4" t="s">
        <v>10</v>
      </c>
      <c r="I308" s="4" t="s">
        <v>13</v>
      </c>
    </row>
    <row r="309" spans="1:6">
      <c r="A309" t="n">
        <v>3648</v>
      </c>
      <c r="B309" s="35" t="n">
        <v>45</v>
      </c>
      <c r="C309" s="7" t="n">
        <v>4</v>
      </c>
      <c r="D309" s="7" t="n">
        <v>3</v>
      </c>
      <c r="E309" s="7" t="n">
        <v>15</v>
      </c>
      <c r="F309" s="7" t="n">
        <v>0</v>
      </c>
      <c r="G309" s="7" t="n">
        <v>0</v>
      </c>
      <c r="H309" s="7" t="n">
        <v>0</v>
      </c>
      <c r="I309" s="7" t="n">
        <v>0</v>
      </c>
    </row>
    <row r="310" spans="1:6">
      <c r="A310" t="s">
        <v>4</v>
      </c>
      <c r="B310" s="4" t="s">
        <v>5</v>
      </c>
      <c r="C310" s="4" t="s">
        <v>13</v>
      </c>
      <c r="D310" s="4" t="s">
        <v>13</v>
      </c>
      <c r="E310" s="4" t="s">
        <v>24</v>
      </c>
      <c r="F310" s="4" t="s">
        <v>10</v>
      </c>
    </row>
    <row r="311" spans="1:6">
      <c r="A311" t="n">
        <v>3666</v>
      </c>
      <c r="B311" s="35" t="n">
        <v>45</v>
      </c>
      <c r="C311" s="7" t="n">
        <v>5</v>
      </c>
      <c r="D311" s="7" t="n">
        <v>3</v>
      </c>
      <c r="E311" s="7" t="n">
        <v>5</v>
      </c>
      <c r="F311" s="7" t="n">
        <v>0</v>
      </c>
    </row>
    <row r="312" spans="1:6">
      <c r="A312" t="s">
        <v>4</v>
      </c>
      <c r="B312" s="4" t="s">
        <v>5</v>
      </c>
      <c r="C312" s="4" t="s">
        <v>13</v>
      </c>
      <c r="D312" s="4" t="s">
        <v>13</v>
      </c>
      <c r="E312" s="4" t="s">
        <v>24</v>
      </c>
      <c r="F312" s="4" t="s">
        <v>10</v>
      </c>
    </row>
    <row r="313" spans="1:6">
      <c r="A313" t="n">
        <v>3675</v>
      </c>
      <c r="B313" s="35" t="n">
        <v>45</v>
      </c>
      <c r="C313" s="7" t="n">
        <v>11</v>
      </c>
      <c r="D313" s="7" t="n">
        <v>3</v>
      </c>
      <c r="E313" s="7" t="n">
        <v>42.5</v>
      </c>
      <c r="F313" s="7" t="n">
        <v>0</v>
      </c>
    </row>
    <row r="314" spans="1:6">
      <c r="A314" t="s">
        <v>4</v>
      </c>
      <c r="B314" s="4" t="s">
        <v>5</v>
      </c>
      <c r="C314" s="4" t="s">
        <v>13</v>
      </c>
      <c r="D314" s="4" t="s">
        <v>13</v>
      </c>
      <c r="E314" s="4" t="s">
        <v>24</v>
      </c>
      <c r="F314" s="4" t="s">
        <v>24</v>
      </c>
      <c r="G314" s="4" t="s">
        <v>24</v>
      </c>
      <c r="H314" s="4" t="s">
        <v>10</v>
      </c>
    </row>
    <row r="315" spans="1:6">
      <c r="A315" t="n">
        <v>3684</v>
      </c>
      <c r="B315" s="35" t="n">
        <v>45</v>
      </c>
      <c r="C315" s="7" t="n">
        <v>2</v>
      </c>
      <c r="D315" s="7" t="n">
        <v>3</v>
      </c>
      <c r="E315" s="7" t="n">
        <v>0</v>
      </c>
      <c r="F315" s="7" t="n">
        <v>26.2000007629395</v>
      </c>
      <c r="G315" s="7" t="n">
        <v>-67.1999969482422</v>
      </c>
      <c r="H315" s="7" t="n">
        <v>8000</v>
      </c>
    </row>
    <row r="316" spans="1:6">
      <c r="A316" t="s">
        <v>4</v>
      </c>
      <c r="B316" s="4" t="s">
        <v>5</v>
      </c>
      <c r="C316" s="4" t="s">
        <v>13</v>
      </c>
      <c r="D316" s="4" t="s">
        <v>13</v>
      </c>
      <c r="E316" s="4" t="s">
        <v>24</v>
      </c>
      <c r="F316" s="4" t="s">
        <v>24</v>
      </c>
      <c r="G316" s="4" t="s">
        <v>24</v>
      </c>
      <c r="H316" s="4" t="s">
        <v>10</v>
      </c>
      <c r="I316" s="4" t="s">
        <v>13</v>
      </c>
    </row>
    <row r="317" spans="1:6">
      <c r="A317" t="n">
        <v>3701</v>
      </c>
      <c r="B317" s="35" t="n">
        <v>45</v>
      </c>
      <c r="C317" s="7" t="n">
        <v>4</v>
      </c>
      <c r="D317" s="7" t="n">
        <v>3</v>
      </c>
      <c r="E317" s="7" t="n">
        <v>0</v>
      </c>
      <c r="F317" s="7" t="n">
        <v>0</v>
      </c>
      <c r="G317" s="7" t="n">
        <v>0</v>
      </c>
      <c r="H317" s="7" t="n">
        <v>8000</v>
      </c>
      <c r="I317" s="7" t="n">
        <v>1</v>
      </c>
    </row>
    <row r="318" spans="1:6">
      <c r="A318" t="s">
        <v>4</v>
      </c>
      <c r="B318" s="4" t="s">
        <v>5</v>
      </c>
      <c r="C318" s="4" t="s">
        <v>13</v>
      </c>
      <c r="D318" s="4" t="s">
        <v>13</v>
      </c>
      <c r="E318" s="4" t="s">
        <v>24</v>
      </c>
      <c r="F318" s="4" t="s">
        <v>10</v>
      </c>
    </row>
    <row r="319" spans="1:6">
      <c r="A319" t="n">
        <v>3719</v>
      </c>
      <c r="B319" s="35" t="n">
        <v>45</v>
      </c>
      <c r="C319" s="7" t="n">
        <v>5</v>
      </c>
      <c r="D319" s="7" t="n">
        <v>3</v>
      </c>
      <c r="E319" s="7" t="n">
        <v>30</v>
      </c>
      <c r="F319" s="7" t="n">
        <v>8000</v>
      </c>
    </row>
    <row r="320" spans="1:6">
      <c r="A320" t="s">
        <v>4</v>
      </c>
      <c r="B320" s="4" t="s">
        <v>5</v>
      </c>
      <c r="C320" s="4" t="s">
        <v>10</v>
      </c>
      <c r="D320" s="4" t="s">
        <v>24</v>
      </c>
      <c r="E320" s="4" t="s">
        <v>24</v>
      </c>
      <c r="F320" s="4" t="s">
        <v>24</v>
      </c>
      <c r="G320" s="4" t="s">
        <v>10</v>
      </c>
      <c r="H320" s="4" t="s">
        <v>10</v>
      </c>
    </row>
    <row r="321" spans="1:9">
      <c r="A321" t="n">
        <v>3728</v>
      </c>
      <c r="B321" s="42" t="n">
        <v>60</v>
      </c>
      <c r="C321" s="7" t="n">
        <v>0</v>
      </c>
      <c r="D321" s="7" t="n">
        <v>0</v>
      </c>
      <c r="E321" s="7" t="n">
        <v>20</v>
      </c>
      <c r="F321" s="7" t="n">
        <v>0</v>
      </c>
      <c r="G321" s="7" t="n">
        <v>300</v>
      </c>
      <c r="H321" s="7" t="n">
        <v>0</v>
      </c>
    </row>
    <row r="322" spans="1:9">
      <c r="A322" t="s">
        <v>4</v>
      </c>
      <c r="B322" s="4" t="s">
        <v>5</v>
      </c>
      <c r="C322" s="4" t="s">
        <v>10</v>
      </c>
      <c r="D322" s="4" t="s">
        <v>24</v>
      </c>
      <c r="E322" s="4" t="s">
        <v>24</v>
      </c>
      <c r="F322" s="4" t="s">
        <v>24</v>
      </c>
      <c r="G322" s="4" t="s">
        <v>10</v>
      </c>
      <c r="H322" s="4" t="s">
        <v>10</v>
      </c>
    </row>
    <row r="323" spans="1:9">
      <c r="A323" t="n">
        <v>3747</v>
      </c>
      <c r="B323" s="42" t="n">
        <v>60</v>
      </c>
      <c r="C323" s="7" t="n">
        <v>7032</v>
      </c>
      <c r="D323" s="7" t="n">
        <v>0</v>
      </c>
      <c r="E323" s="7" t="n">
        <v>20</v>
      </c>
      <c r="F323" s="7" t="n">
        <v>0</v>
      </c>
      <c r="G323" s="7" t="n">
        <v>300</v>
      </c>
      <c r="H323" s="7" t="n">
        <v>0</v>
      </c>
    </row>
    <row r="324" spans="1:9">
      <c r="A324" t="s">
        <v>4</v>
      </c>
      <c r="B324" s="4" t="s">
        <v>5</v>
      </c>
      <c r="C324" s="4" t="s">
        <v>10</v>
      </c>
      <c r="D324" s="4" t="s">
        <v>24</v>
      </c>
      <c r="E324" s="4" t="s">
        <v>24</v>
      </c>
      <c r="F324" s="4" t="s">
        <v>24</v>
      </c>
      <c r="G324" s="4" t="s">
        <v>10</v>
      </c>
      <c r="H324" s="4" t="s">
        <v>10</v>
      </c>
    </row>
    <row r="325" spans="1:9">
      <c r="A325" t="n">
        <v>3766</v>
      </c>
      <c r="B325" s="42" t="n">
        <v>60</v>
      </c>
      <c r="C325" s="7" t="n">
        <v>7</v>
      </c>
      <c r="D325" s="7" t="n">
        <v>0</v>
      </c>
      <c r="E325" s="7" t="n">
        <v>20</v>
      </c>
      <c r="F325" s="7" t="n">
        <v>0</v>
      </c>
      <c r="G325" s="7" t="n">
        <v>300</v>
      </c>
      <c r="H325" s="7" t="n">
        <v>0</v>
      </c>
    </row>
    <row r="326" spans="1:9">
      <c r="A326" t="s">
        <v>4</v>
      </c>
      <c r="B326" s="4" t="s">
        <v>5</v>
      </c>
      <c r="C326" s="4" t="s">
        <v>10</v>
      </c>
      <c r="D326" s="4" t="s">
        <v>24</v>
      </c>
      <c r="E326" s="4" t="s">
        <v>24</v>
      </c>
      <c r="F326" s="4" t="s">
        <v>24</v>
      </c>
      <c r="G326" s="4" t="s">
        <v>10</v>
      </c>
      <c r="H326" s="4" t="s">
        <v>10</v>
      </c>
    </row>
    <row r="327" spans="1:9">
      <c r="A327" t="n">
        <v>3785</v>
      </c>
      <c r="B327" s="42" t="n">
        <v>60</v>
      </c>
      <c r="C327" s="7" t="n">
        <v>61491</v>
      </c>
      <c r="D327" s="7" t="n">
        <v>0</v>
      </c>
      <c r="E327" s="7" t="n">
        <v>20</v>
      </c>
      <c r="F327" s="7" t="n">
        <v>0</v>
      </c>
      <c r="G327" s="7" t="n">
        <v>300</v>
      </c>
      <c r="H327" s="7" t="n">
        <v>0</v>
      </c>
    </row>
    <row r="328" spans="1:9">
      <c r="A328" t="s">
        <v>4</v>
      </c>
      <c r="B328" s="4" t="s">
        <v>5</v>
      </c>
      <c r="C328" s="4" t="s">
        <v>10</v>
      </c>
      <c r="D328" s="4" t="s">
        <v>24</v>
      </c>
      <c r="E328" s="4" t="s">
        <v>24</v>
      </c>
      <c r="F328" s="4" t="s">
        <v>24</v>
      </c>
      <c r="G328" s="4" t="s">
        <v>10</v>
      </c>
      <c r="H328" s="4" t="s">
        <v>10</v>
      </c>
    </row>
    <row r="329" spans="1:9">
      <c r="A329" t="n">
        <v>3804</v>
      </c>
      <c r="B329" s="42" t="n">
        <v>60</v>
      </c>
      <c r="C329" s="7" t="n">
        <v>61492</v>
      </c>
      <c r="D329" s="7" t="n">
        <v>0</v>
      </c>
      <c r="E329" s="7" t="n">
        <v>20</v>
      </c>
      <c r="F329" s="7" t="n">
        <v>0</v>
      </c>
      <c r="G329" s="7" t="n">
        <v>300</v>
      </c>
      <c r="H329" s="7" t="n">
        <v>0</v>
      </c>
    </row>
    <row r="330" spans="1:9">
      <c r="A330" t="s">
        <v>4</v>
      </c>
      <c r="B330" s="4" t="s">
        <v>5</v>
      </c>
      <c r="C330" s="4" t="s">
        <v>10</v>
      </c>
      <c r="D330" s="4" t="s">
        <v>24</v>
      </c>
      <c r="E330" s="4" t="s">
        <v>24</v>
      </c>
      <c r="F330" s="4" t="s">
        <v>24</v>
      </c>
      <c r="G330" s="4" t="s">
        <v>10</v>
      </c>
      <c r="H330" s="4" t="s">
        <v>10</v>
      </c>
    </row>
    <row r="331" spans="1:9">
      <c r="A331" t="n">
        <v>3823</v>
      </c>
      <c r="B331" s="42" t="n">
        <v>60</v>
      </c>
      <c r="C331" s="7" t="n">
        <v>61493</v>
      </c>
      <c r="D331" s="7" t="n">
        <v>0</v>
      </c>
      <c r="E331" s="7" t="n">
        <v>20</v>
      </c>
      <c r="F331" s="7" t="n">
        <v>0</v>
      </c>
      <c r="G331" s="7" t="n">
        <v>300</v>
      </c>
      <c r="H331" s="7" t="n">
        <v>0</v>
      </c>
    </row>
    <row r="332" spans="1:9">
      <c r="A332" t="s">
        <v>4</v>
      </c>
      <c r="B332" s="4" t="s">
        <v>5</v>
      </c>
      <c r="C332" s="4" t="s">
        <v>13</v>
      </c>
      <c r="D332" s="4" t="s">
        <v>10</v>
      </c>
    </row>
    <row r="333" spans="1:9">
      <c r="A333" t="n">
        <v>3842</v>
      </c>
      <c r="B333" s="21" t="n">
        <v>58</v>
      </c>
      <c r="C333" s="7" t="n">
        <v>255</v>
      </c>
      <c r="D333" s="7" t="n">
        <v>0</v>
      </c>
    </row>
    <row r="334" spans="1:9">
      <c r="A334" t="s">
        <v>4</v>
      </c>
      <c r="B334" s="4" t="s">
        <v>5</v>
      </c>
      <c r="C334" s="4" t="s">
        <v>13</v>
      </c>
      <c r="D334" s="4" t="s">
        <v>10</v>
      </c>
    </row>
    <row r="335" spans="1:9">
      <c r="A335" t="n">
        <v>3846</v>
      </c>
      <c r="B335" s="35" t="n">
        <v>45</v>
      </c>
      <c r="C335" s="7" t="n">
        <v>7</v>
      </c>
      <c r="D335" s="7" t="n">
        <v>255</v>
      </c>
    </row>
    <row r="336" spans="1:9">
      <c r="A336" t="s">
        <v>4</v>
      </c>
      <c r="B336" s="4" t="s">
        <v>5</v>
      </c>
      <c r="C336" s="4" t="s">
        <v>13</v>
      </c>
      <c r="D336" s="4" t="s">
        <v>10</v>
      </c>
      <c r="E336" s="4" t="s">
        <v>24</v>
      </c>
    </row>
    <row r="337" spans="1:8">
      <c r="A337" t="n">
        <v>3850</v>
      </c>
      <c r="B337" s="21" t="n">
        <v>58</v>
      </c>
      <c r="C337" s="7" t="n">
        <v>101</v>
      </c>
      <c r="D337" s="7" t="n">
        <v>300</v>
      </c>
      <c r="E337" s="7" t="n">
        <v>1</v>
      </c>
    </row>
    <row r="338" spans="1:8">
      <c r="A338" t="s">
        <v>4</v>
      </c>
      <c r="B338" s="4" t="s">
        <v>5</v>
      </c>
      <c r="C338" s="4" t="s">
        <v>13</v>
      </c>
      <c r="D338" s="4" t="s">
        <v>10</v>
      </c>
    </row>
    <row r="339" spans="1:8">
      <c r="A339" t="n">
        <v>3858</v>
      </c>
      <c r="B339" s="21" t="n">
        <v>58</v>
      </c>
      <c r="C339" s="7" t="n">
        <v>254</v>
      </c>
      <c r="D339" s="7" t="n">
        <v>0</v>
      </c>
    </row>
    <row r="340" spans="1:8">
      <c r="A340" t="s">
        <v>4</v>
      </c>
      <c r="B340" s="4" t="s">
        <v>5</v>
      </c>
      <c r="C340" s="4" t="s">
        <v>13</v>
      </c>
    </row>
    <row r="341" spans="1:8">
      <c r="A341" t="n">
        <v>3862</v>
      </c>
      <c r="B341" s="36" t="n">
        <v>116</v>
      </c>
      <c r="C341" s="7" t="n">
        <v>0</v>
      </c>
    </row>
    <row r="342" spans="1:8">
      <c r="A342" t="s">
        <v>4</v>
      </c>
      <c r="B342" s="4" t="s">
        <v>5</v>
      </c>
      <c r="C342" s="4" t="s">
        <v>13</v>
      </c>
      <c r="D342" s="4" t="s">
        <v>10</v>
      </c>
    </row>
    <row r="343" spans="1:8">
      <c r="A343" t="n">
        <v>3864</v>
      </c>
      <c r="B343" s="36" t="n">
        <v>116</v>
      </c>
      <c r="C343" s="7" t="n">
        <v>2</v>
      </c>
      <c r="D343" s="7" t="n">
        <v>1</v>
      </c>
    </row>
    <row r="344" spans="1:8">
      <c r="A344" t="s">
        <v>4</v>
      </c>
      <c r="B344" s="4" t="s">
        <v>5</v>
      </c>
      <c r="C344" s="4" t="s">
        <v>13</v>
      </c>
      <c r="D344" s="4" t="s">
        <v>9</v>
      </c>
    </row>
    <row r="345" spans="1:8">
      <c r="A345" t="n">
        <v>3868</v>
      </c>
      <c r="B345" s="36" t="n">
        <v>116</v>
      </c>
      <c r="C345" s="7" t="n">
        <v>5</v>
      </c>
      <c r="D345" s="7" t="n">
        <v>1106247680</v>
      </c>
    </row>
    <row r="346" spans="1:8">
      <c r="A346" t="s">
        <v>4</v>
      </c>
      <c r="B346" s="4" t="s">
        <v>5</v>
      </c>
      <c r="C346" s="4" t="s">
        <v>13</v>
      </c>
      <c r="D346" s="4" t="s">
        <v>10</v>
      </c>
    </row>
    <row r="347" spans="1:8">
      <c r="A347" t="n">
        <v>3874</v>
      </c>
      <c r="B347" s="36" t="n">
        <v>116</v>
      </c>
      <c r="C347" s="7" t="n">
        <v>6</v>
      </c>
      <c r="D347" s="7" t="n">
        <v>1</v>
      </c>
    </row>
    <row r="348" spans="1:8">
      <c r="A348" t="s">
        <v>4</v>
      </c>
      <c r="B348" s="4" t="s">
        <v>5</v>
      </c>
      <c r="C348" s="4" t="s">
        <v>13</v>
      </c>
      <c r="D348" s="4" t="s">
        <v>13</v>
      </c>
      <c r="E348" s="4" t="s">
        <v>24</v>
      </c>
      <c r="F348" s="4" t="s">
        <v>24</v>
      </c>
      <c r="G348" s="4" t="s">
        <v>24</v>
      </c>
      <c r="H348" s="4" t="s">
        <v>10</v>
      </c>
    </row>
    <row r="349" spans="1:8">
      <c r="A349" t="n">
        <v>3878</v>
      </c>
      <c r="B349" s="35" t="n">
        <v>45</v>
      </c>
      <c r="C349" s="7" t="n">
        <v>2</v>
      </c>
      <c r="D349" s="7" t="n">
        <v>3</v>
      </c>
      <c r="E349" s="7" t="n">
        <v>0</v>
      </c>
      <c r="F349" s="7" t="n">
        <v>25.25</v>
      </c>
      <c r="G349" s="7" t="n">
        <v>-67.1999969482422</v>
      </c>
      <c r="H349" s="7" t="n">
        <v>0</v>
      </c>
    </row>
    <row r="350" spans="1:8">
      <c r="A350" t="s">
        <v>4</v>
      </c>
      <c r="B350" s="4" t="s">
        <v>5</v>
      </c>
      <c r="C350" s="4" t="s">
        <v>13</v>
      </c>
      <c r="D350" s="4" t="s">
        <v>13</v>
      </c>
      <c r="E350" s="4" t="s">
        <v>24</v>
      </c>
      <c r="F350" s="4" t="s">
        <v>24</v>
      </c>
      <c r="G350" s="4" t="s">
        <v>24</v>
      </c>
      <c r="H350" s="4" t="s">
        <v>10</v>
      </c>
      <c r="I350" s="4" t="s">
        <v>13</v>
      </c>
    </row>
    <row r="351" spans="1:8">
      <c r="A351" t="n">
        <v>3895</v>
      </c>
      <c r="B351" s="35" t="n">
        <v>45</v>
      </c>
      <c r="C351" s="7" t="n">
        <v>4</v>
      </c>
      <c r="D351" s="7" t="n">
        <v>3</v>
      </c>
      <c r="E351" s="7" t="n">
        <v>10</v>
      </c>
      <c r="F351" s="7" t="n">
        <v>8.44999980926514</v>
      </c>
      <c r="G351" s="7" t="n">
        <v>0</v>
      </c>
      <c r="H351" s="7" t="n">
        <v>0</v>
      </c>
      <c r="I351" s="7" t="n">
        <v>0</v>
      </c>
    </row>
    <row r="352" spans="1:8">
      <c r="A352" t="s">
        <v>4</v>
      </c>
      <c r="B352" s="4" t="s">
        <v>5</v>
      </c>
      <c r="C352" s="4" t="s">
        <v>13</v>
      </c>
      <c r="D352" s="4" t="s">
        <v>13</v>
      </c>
      <c r="E352" s="4" t="s">
        <v>24</v>
      </c>
      <c r="F352" s="4" t="s">
        <v>10</v>
      </c>
    </row>
    <row r="353" spans="1:9">
      <c r="A353" t="n">
        <v>3913</v>
      </c>
      <c r="B353" s="35" t="n">
        <v>45</v>
      </c>
      <c r="C353" s="7" t="n">
        <v>5</v>
      </c>
      <c r="D353" s="7" t="n">
        <v>3</v>
      </c>
      <c r="E353" s="7" t="n">
        <v>10</v>
      </c>
      <c r="F353" s="7" t="n">
        <v>0</v>
      </c>
    </row>
    <row r="354" spans="1:9">
      <c r="A354" t="s">
        <v>4</v>
      </c>
      <c r="B354" s="4" t="s">
        <v>5</v>
      </c>
      <c r="C354" s="4" t="s">
        <v>13</v>
      </c>
      <c r="D354" s="4" t="s">
        <v>13</v>
      </c>
      <c r="E354" s="4" t="s">
        <v>24</v>
      </c>
      <c r="F354" s="4" t="s">
        <v>10</v>
      </c>
    </row>
    <row r="355" spans="1:9">
      <c r="A355" t="n">
        <v>3922</v>
      </c>
      <c r="B355" s="35" t="n">
        <v>45</v>
      </c>
      <c r="C355" s="7" t="n">
        <v>11</v>
      </c>
      <c r="D355" s="7" t="n">
        <v>3</v>
      </c>
      <c r="E355" s="7" t="n">
        <v>42.5</v>
      </c>
      <c r="F355" s="7" t="n">
        <v>0</v>
      </c>
    </row>
    <row r="356" spans="1:9">
      <c r="A356" t="s">
        <v>4</v>
      </c>
      <c r="B356" s="4" t="s">
        <v>5</v>
      </c>
      <c r="C356" s="4" t="s">
        <v>13</v>
      </c>
      <c r="D356" s="4" t="s">
        <v>13</v>
      </c>
      <c r="E356" s="4" t="s">
        <v>24</v>
      </c>
      <c r="F356" s="4" t="s">
        <v>24</v>
      </c>
      <c r="G356" s="4" t="s">
        <v>24</v>
      </c>
      <c r="H356" s="4" t="s">
        <v>10</v>
      </c>
      <c r="I356" s="4" t="s">
        <v>13</v>
      </c>
    </row>
    <row r="357" spans="1:9">
      <c r="A357" t="n">
        <v>3931</v>
      </c>
      <c r="B357" s="35" t="n">
        <v>45</v>
      </c>
      <c r="C357" s="7" t="n">
        <v>4</v>
      </c>
      <c r="D357" s="7" t="n">
        <v>0</v>
      </c>
      <c r="E357" s="7" t="n">
        <v>10</v>
      </c>
      <c r="F357" s="7" t="n">
        <v>38.4500007629395</v>
      </c>
      <c r="G357" s="7" t="n">
        <v>0</v>
      </c>
      <c r="H357" s="7" t="n">
        <v>30000</v>
      </c>
      <c r="I357" s="7" t="n">
        <v>0</v>
      </c>
    </row>
    <row r="358" spans="1:9">
      <c r="A358" t="s">
        <v>4</v>
      </c>
      <c r="B358" s="4" t="s">
        <v>5</v>
      </c>
      <c r="C358" s="4" t="s">
        <v>13</v>
      </c>
      <c r="D358" s="4" t="s">
        <v>10</v>
      </c>
    </row>
    <row r="359" spans="1:9">
      <c r="A359" t="n">
        <v>3949</v>
      </c>
      <c r="B359" s="21" t="n">
        <v>58</v>
      </c>
      <c r="C359" s="7" t="n">
        <v>255</v>
      </c>
      <c r="D359" s="7" t="n">
        <v>0</v>
      </c>
    </row>
    <row r="360" spans="1:9">
      <c r="A360" t="s">
        <v>4</v>
      </c>
      <c r="B360" s="4" t="s">
        <v>5</v>
      </c>
      <c r="C360" s="4" t="s">
        <v>13</v>
      </c>
      <c r="D360" s="20" t="s">
        <v>31</v>
      </c>
      <c r="E360" s="4" t="s">
        <v>5</v>
      </c>
      <c r="F360" s="4" t="s">
        <v>13</v>
      </c>
      <c r="G360" s="4" t="s">
        <v>10</v>
      </c>
      <c r="H360" s="20" t="s">
        <v>32</v>
      </c>
      <c r="I360" s="4" t="s">
        <v>13</v>
      </c>
      <c r="J360" s="4" t="s">
        <v>23</v>
      </c>
    </row>
    <row r="361" spans="1:9">
      <c r="A361" t="n">
        <v>3953</v>
      </c>
      <c r="B361" s="12" t="n">
        <v>5</v>
      </c>
      <c r="C361" s="7" t="n">
        <v>28</v>
      </c>
      <c r="D361" s="20" t="s">
        <v>3</v>
      </c>
      <c r="E361" s="25" t="n">
        <v>64</v>
      </c>
      <c r="F361" s="7" t="n">
        <v>5</v>
      </c>
      <c r="G361" s="7" t="n">
        <v>4</v>
      </c>
      <c r="H361" s="20" t="s">
        <v>3</v>
      </c>
      <c r="I361" s="7" t="n">
        <v>1</v>
      </c>
      <c r="J361" s="13" t="n">
        <f t="normal" ca="1">A375</f>
        <v>0</v>
      </c>
    </row>
    <row r="362" spans="1:9">
      <c r="A362" t="s">
        <v>4</v>
      </c>
      <c r="B362" s="4" t="s">
        <v>5</v>
      </c>
      <c r="C362" s="4" t="s">
        <v>13</v>
      </c>
      <c r="D362" s="4" t="s">
        <v>10</v>
      </c>
      <c r="E362" s="4" t="s">
        <v>10</v>
      </c>
      <c r="F362" s="4" t="s">
        <v>13</v>
      </c>
    </row>
    <row r="363" spans="1:9">
      <c r="A363" t="n">
        <v>3964</v>
      </c>
      <c r="B363" s="45" t="n">
        <v>25</v>
      </c>
      <c r="C363" s="7" t="n">
        <v>1</v>
      </c>
      <c r="D363" s="7" t="n">
        <v>60</v>
      </c>
      <c r="E363" s="7" t="n">
        <v>640</v>
      </c>
      <c r="F363" s="7" t="n">
        <v>1</v>
      </c>
    </row>
    <row r="364" spans="1:9">
      <c r="A364" t="s">
        <v>4</v>
      </c>
      <c r="B364" s="4" t="s">
        <v>5</v>
      </c>
      <c r="C364" s="4" t="s">
        <v>13</v>
      </c>
      <c r="D364" s="4" t="s">
        <v>10</v>
      </c>
      <c r="E364" s="4" t="s">
        <v>6</v>
      </c>
    </row>
    <row r="365" spans="1:9">
      <c r="A365" t="n">
        <v>3971</v>
      </c>
      <c r="B365" s="39" t="n">
        <v>51</v>
      </c>
      <c r="C365" s="7" t="n">
        <v>4</v>
      </c>
      <c r="D365" s="7" t="n">
        <v>4</v>
      </c>
      <c r="E365" s="7" t="s">
        <v>54</v>
      </c>
    </row>
    <row r="366" spans="1:9">
      <c r="A366" t="s">
        <v>4</v>
      </c>
      <c r="B366" s="4" t="s">
        <v>5</v>
      </c>
      <c r="C366" s="4" t="s">
        <v>10</v>
      </c>
    </row>
    <row r="367" spans="1:9">
      <c r="A367" t="n">
        <v>3985</v>
      </c>
      <c r="B367" s="27" t="n">
        <v>16</v>
      </c>
      <c r="C367" s="7" t="n">
        <v>0</v>
      </c>
    </row>
    <row r="368" spans="1:9">
      <c r="A368" t="s">
        <v>4</v>
      </c>
      <c r="B368" s="4" t="s">
        <v>5</v>
      </c>
      <c r="C368" s="4" t="s">
        <v>10</v>
      </c>
      <c r="D368" s="4" t="s">
        <v>47</v>
      </c>
      <c r="E368" s="4" t="s">
        <v>13</v>
      </c>
      <c r="F368" s="4" t="s">
        <v>13</v>
      </c>
    </row>
    <row r="369" spans="1:10">
      <c r="A369" t="n">
        <v>3988</v>
      </c>
      <c r="B369" s="40" t="n">
        <v>26</v>
      </c>
      <c r="C369" s="7" t="n">
        <v>4</v>
      </c>
      <c r="D369" s="7" t="s">
        <v>55</v>
      </c>
      <c r="E369" s="7" t="n">
        <v>2</v>
      </c>
      <c r="F369" s="7" t="n">
        <v>0</v>
      </c>
    </row>
    <row r="370" spans="1:10">
      <c r="A370" t="s">
        <v>4</v>
      </c>
      <c r="B370" s="4" t="s">
        <v>5</v>
      </c>
    </row>
    <row r="371" spans="1:10">
      <c r="A371" t="n">
        <v>4017</v>
      </c>
      <c r="B371" s="41" t="n">
        <v>28</v>
      </c>
    </row>
    <row r="372" spans="1:10">
      <c r="A372" t="s">
        <v>4</v>
      </c>
      <c r="B372" s="4" t="s">
        <v>5</v>
      </c>
      <c r="C372" s="4" t="s">
        <v>13</v>
      </c>
      <c r="D372" s="4" t="s">
        <v>10</v>
      </c>
      <c r="E372" s="4" t="s">
        <v>10</v>
      </c>
      <c r="F372" s="4" t="s">
        <v>13</v>
      </c>
    </row>
    <row r="373" spans="1:10">
      <c r="A373" t="n">
        <v>4018</v>
      </c>
      <c r="B373" s="45" t="n">
        <v>25</v>
      </c>
      <c r="C373" s="7" t="n">
        <v>1</v>
      </c>
      <c r="D373" s="7" t="n">
        <v>65535</v>
      </c>
      <c r="E373" s="7" t="n">
        <v>65535</v>
      </c>
      <c r="F373" s="7" t="n">
        <v>0</v>
      </c>
    </row>
    <row r="374" spans="1:10">
      <c r="A374" t="s">
        <v>4</v>
      </c>
      <c r="B374" s="4" t="s">
        <v>5</v>
      </c>
      <c r="C374" s="4" t="s">
        <v>13</v>
      </c>
      <c r="D374" s="20" t="s">
        <v>31</v>
      </c>
      <c r="E374" s="4" t="s">
        <v>5</v>
      </c>
      <c r="F374" s="4" t="s">
        <v>13</v>
      </c>
      <c r="G374" s="4" t="s">
        <v>10</v>
      </c>
      <c r="H374" s="20" t="s">
        <v>32</v>
      </c>
      <c r="I374" s="4" t="s">
        <v>13</v>
      </c>
      <c r="J374" s="4" t="s">
        <v>23</v>
      </c>
    </row>
    <row r="375" spans="1:10">
      <c r="A375" t="n">
        <v>4025</v>
      </c>
      <c r="B375" s="12" t="n">
        <v>5</v>
      </c>
      <c r="C375" s="7" t="n">
        <v>28</v>
      </c>
      <c r="D375" s="20" t="s">
        <v>3</v>
      </c>
      <c r="E375" s="25" t="n">
        <v>64</v>
      </c>
      <c r="F375" s="7" t="n">
        <v>5</v>
      </c>
      <c r="G375" s="7" t="n">
        <v>2</v>
      </c>
      <c r="H375" s="20" t="s">
        <v>3</v>
      </c>
      <c r="I375" s="7" t="n">
        <v>1</v>
      </c>
      <c r="J375" s="13" t="n">
        <f t="normal" ca="1">A389</f>
        <v>0</v>
      </c>
    </row>
    <row r="376" spans="1:10">
      <c r="A376" t="s">
        <v>4</v>
      </c>
      <c r="B376" s="4" t="s">
        <v>5</v>
      </c>
      <c r="C376" s="4" t="s">
        <v>13</v>
      </c>
      <c r="D376" s="4" t="s">
        <v>10</v>
      </c>
      <c r="E376" s="4" t="s">
        <v>10</v>
      </c>
      <c r="F376" s="4" t="s">
        <v>13</v>
      </c>
    </row>
    <row r="377" spans="1:10">
      <c r="A377" t="n">
        <v>4036</v>
      </c>
      <c r="B377" s="45" t="n">
        <v>25</v>
      </c>
      <c r="C377" s="7" t="n">
        <v>1</v>
      </c>
      <c r="D377" s="7" t="n">
        <v>60</v>
      </c>
      <c r="E377" s="7" t="n">
        <v>640</v>
      </c>
      <c r="F377" s="7" t="n">
        <v>2</v>
      </c>
    </row>
    <row r="378" spans="1:10">
      <c r="A378" t="s">
        <v>4</v>
      </c>
      <c r="B378" s="4" t="s">
        <v>5</v>
      </c>
      <c r="C378" s="4" t="s">
        <v>13</v>
      </c>
      <c r="D378" s="4" t="s">
        <v>10</v>
      </c>
      <c r="E378" s="4" t="s">
        <v>6</v>
      </c>
    </row>
    <row r="379" spans="1:10">
      <c r="A379" t="n">
        <v>4043</v>
      </c>
      <c r="B379" s="39" t="n">
        <v>51</v>
      </c>
      <c r="C379" s="7" t="n">
        <v>4</v>
      </c>
      <c r="D379" s="7" t="n">
        <v>2</v>
      </c>
      <c r="E379" s="7" t="s">
        <v>56</v>
      </c>
    </row>
    <row r="380" spans="1:10">
      <c r="A380" t="s">
        <v>4</v>
      </c>
      <c r="B380" s="4" t="s">
        <v>5</v>
      </c>
      <c r="C380" s="4" t="s">
        <v>10</v>
      </c>
    </row>
    <row r="381" spans="1:10">
      <c r="A381" t="n">
        <v>4057</v>
      </c>
      <c r="B381" s="27" t="n">
        <v>16</v>
      </c>
      <c r="C381" s="7" t="n">
        <v>0</v>
      </c>
    </row>
    <row r="382" spans="1:10">
      <c r="A382" t="s">
        <v>4</v>
      </c>
      <c r="B382" s="4" t="s">
        <v>5</v>
      </c>
      <c r="C382" s="4" t="s">
        <v>10</v>
      </c>
      <c r="D382" s="4" t="s">
        <v>47</v>
      </c>
      <c r="E382" s="4" t="s">
        <v>13</v>
      </c>
      <c r="F382" s="4" t="s">
        <v>13</v>
      </c>
    </row>
    <row r="383" spans="1:10">
      <c r="A383" t="n">
        <v>4060</v>
      </c>
      <c r="B383" s="40" t="n">
        <v>26</v>
      </c>
      <c r="C383" s="7" t="n">
        <v>2</v>
      </c>
      <c r="D383" s="7" t="s">
        <v>57</v>
      </c>
      <c r="E383" s="7" t="n">
        <v>2</v>
      </c>
      <c r="F383" s="7" t="n">
        <v>0</v>
      </c>
    </row>
    <row r="384" spans="1:10">
      <c r="A384" t="s">
        <v>4</v>
      </c>
      <c r="B384" s="4" t="s">
        <v>5</v>
      </c>
    </row>
    <row r="385" spans="1:10">
      <c r="A385" t="n">
        <v>4082</v>
      </c>
      <c r="B385" s="41" t="n">
        <v>28</v>
      </c>
    </row>
    <row r="386" spans="1:10">
      <c r="A386" t="s">
        <v>4</v>
      </c>
      <c r="B386" s="4" t="s">
        <v>5</v>
      </c>
      <c r="C386" s="4" t="s">
        <v>13</v>
      </c>
      <c r="D386" s="4" t="s">
        <v>10</v>
      </c>
      <c r="E386" s="4" t="s">
        <v>10</v>
      </c>
      <c r="F386" s="4" t="s">
        <v>13</v>
      </c>
    </row>
    <row r="387" spans="1:10">
      <c r="A387" t="n">
        <v>4083</v>
      </c>
      <c r="B387" s="45" t="n">
        <v>25</v>
      </c>
      <c r="C387" s="7" t="n">
        <v>1</v>
      </c>
      <c r="D387" s="7" t="n">
        <v>65535</v>
      </c>
      <c r="E387" s="7" t="n">
        <v>65535</v>
      </c>
      <c r="F387" s="7" t="n">
        <v>0</v>
      </c>
    </row>
    <row r="388" spans="1:10">
      <c r="A388" t="s">
        <v>4</v>
      </c>
      <c r="B388" s="4" t="s">
        <v>5</v>
      </c>
      <c r="C388" s="4" t="s">
        <v>13</v>
      </c>
      <c r="D388" s="20" t="s">
        <v>31</v>
      </c>
      <c r="E388" s="4" t="s">
        <v>5</v>
      </c>
      <c r="F388" s="4" t="s">
        <v>13</v>
      </c>
      <c r="G388" s="4" t="s">
        <v>10</v>
      </c>
      <c r="H388" s="20" t="s">
        <v>32</v>
      </c>
      <c r="I388" s="4" t="s">
        <v>13</v>
      </c>
      <c r="J388" s="4" t="s">
        <v>23</v>
      </c>
    </row>
    <row r="389" spans="1:10">
      <c r="A389" t="n">
        <v>4090</v>
      </c>
      <c r="B389" s="12" t="n">
        <v>5</v>
      </c>
      <c r="C389" s="7" t="n">
        <v>28</v>
      </c>
      <c r="D389" s="20" t="s">
        <v>3</v>
      </c>
      <c r="E389" s="25" t="n">
        <v>64</v>
      </c>
      <c r="F389" s="7" t="n">
        <v>5</v>
      </c>
      <c r="G389" s="7" t="n">
        <v>1</v>
      </c>
      <c r="H389" s="20" t="s">
        <v>3</v>
      </c>
      <c r="I389" s="7" t="n">
        <v>1</v>
      </c>
      <c r="J389" s="13" t="n">
        <f t="normal" ca="1">A403</f>
        <v>0</v>
      </c>
    </row>
    <row r="390" spans="1:10">
      <c r="A390" t="s">
        <v>4</v>
      </c>
      <c r="B390" s="4" t="s">
        <v>5</v>
      </c>
      <c r="C390" s="4" t="s">
        <v>13</v>
      </c>
      <c r="D390" s="4" t="s">
        <v>10</v>
      </c>
      <c r="E390" s="4" t="s">
        <v>10</v>
      </c>
      <c r="F390" s="4" t="s">
        <v>13</v>
      </c>
    </row>
    <row r="391" spans="1:10">
      <c r="A391" t="n">
        <v>4101</v>
      </c>
      <c r="B391" s="45" t="n">
        <v>25</v>
      </c>
      <c r="C391" s="7" t="n">
        <v>1</v>
      </c>
      <c r="D391" s="7" t="n">
        <v>260</v>
      </c>
      <c r="E391" s="7" t="n">
        <v>640</v>
      </c>
      <c r="F391" s="7" t="n">
        <v>1</v>
      </c>
    </row>
    <row r="392" spans="1:10">
      <c r="A392" t="s">
        <v>4</v>
      </c>
      <c r="B392" s="4" t="s">
        <v>5</v>
      </c>
      <c r="C392" s="4" t="s">
        <v>13</v>
      </c>
      <c r="D392" s="4" t="s">
        <v>10</v>
      </c>
      <c r="E392" s="4" t="s">
        <v>6</v>
      </c>
    </row>
    <row r="393" spans="1:10">
      <c r="A393" t="n">
        <v>4108</v>
      </c>
      <c r="B393" s="39" t="n">
        <v>51</v>
      </c>
      <c r="C393" s="7" t="n">
        <v>4</v>
      </c>
      <c r="D393" s="7" t="n">
        <v>1</v>
      </c>
      <c r="E393" s="7" t="s">
        <v>58</v>
      </c>
    </row>
    <row r="394" spans="1:10">
      <c r="A394" t="s">
        <v>4</v>
      </c>
      <c r="B394" s="4" t="s">
        <v>5</v>
      </c>
      <c r="C394" s="4" t="s">
        <v>10</v>
      </c>
    </row>
    <row r="395" spans="1:10">
      <c r="A395" t="n">
        <v>4121</v>
      </c>
      <c r="B395" s="27" t="n">
        <v>16</v>
      </c>
      <c r="C395" s="7" t="n">
        <v>0</v>
      </c>
    </row>
    <row r="396" spans="1:10">
      <c r="A396" t="s">
        <v>4</v>
      </c>
      <c r="B396" s="4" t="s">
        <v>5</v>
      </c>
      <c r="C396" s="4" t="s">
        <v>10</v>
      </c>
      <c r="D396" s="4" t="s">
        <v>47</v>
      </c>
      <c r="E396" s="4" t="s">
        <v>13</v>
      </c>
      <c r="F396" s="4" t="s">
        <v>13</v>
      </c>
    </row>
    <row r="397" spans="1:10">
      <c r="A397" t="n">
        <v>4124</v>
      </c>
      <c r="B397" s="40" t="n">
        <v>26</v>
      </c>
      <c r="C397" s="7" t="n">
        <v>1</v>
      </c>
      <c r="D397" s="7" t="s">
        <v>59</v>
      </c>
      <c r="E397" s="7" t="n">
        <v>2</v>
      </c>
      <c r="F397" s="7" t="n">
        <v>0</v>
      </c>
    </row>
    <row r="398" spans="1:10">
      <c r="A398" t="s">
        <v>4</v>
      </c>
      <c r="B398" s="4" t="s">
        <v>5</v>
      </c>
    </row>
    <row r="399" spans="1:10">
      <c r="A399" t="n">
        <v>4153</v>
      </c>
      <c r="B399" s="41" t="n">
        <v>28</v>
      </c>
    </row>
    <row r="400" spans="1:10">
      <c r="A400" t="s">
        <v>4</v>
      </c>
      <c r="B400" s="4" t="s">
        <v>5</v>
      </c>
      <c r="C400" s="4" t="s">
        <v>13</v>
      </c>
      <c r="D400" s="4" t="s">
        <v>10</v>
      </c>
      <c r="E400" s="4" t="s">
        <v>10</v>
      </c>
      <c r="F400" s="4" t="s">
        <v>13</v>
      </c>
    </row>
    <row r="401" spans="1:10">
      <c r="A401" t="n">
        <v>4154</v>
      </c>
      <c r="B401" s="45" t="n">
        <v>25</v>
      </c>
      <c r="C401" s="7" t="n">
        <v>1</v>
      </c>
      <c r="D401" s="7" t="n">
        <v>65535</v>
      </c>
      <c r="E401" s="7" t="n">
        <v>65535</v>
      </c>
      <c r="F401" s="7" t="n">
        <v>0</v>
      </c>
    </row>
    <row r="402" spans="1:10">
      <c r="A402" t="s">
        <v>4</v>
      </c>
      <c r="B402" s="4" t="s">
        <v>5</v>
      </c>
      <c r="C402" s="4" t="s">
        <v>13</v>
      </c>
      <c r="D402" s="20" t="s">
        <v>31</v>
      </c>
      <c r="E402" s="4" t="s">
        <v>5</v>
      </c>
      <c r="F402" s="4" t="s">
        <v>13</v>
      </c>
      <c r="G402" s="4" t="s">
        <v>10</v>
      </c>
      <c r="H402" s="20" t="s">
        <v>32</v>
      </c>
      <c r="I402" s="4" t="s">
        <v>13</v>
      </c>
      <c r="J402" s="4" t="s">
        <v>23</v>
      </c>
    </row>
    <row r="403" spans="1:10">
      <c r="A403" t="n">
        <v>4161</v>
      </c>
      <c r="B403" s="12" t="n">
        <v>5</v>
      </c>
      <c r="C403" s="7" t="n">
        <v>28</v>
      </c>
      <c r="D403" s="20" t="s">
        <v>3</v>
      </c>
      <c r="E403" s="25" t="n">
        <v>64</v>
      </c>
      <c r="F403" s="7" t="n">
        <v>5</v>
      </c>
      <c r="G403" s="7" t="n">
        <v>9</v>
      </c>
      <c r="H403" s="20" t="s">
        <v>3</v>
      </c>
      <c r="I403" s="7" t="n">
        <v>1</v>
      </c>
      <c r="J403" s="13" t="n">
        <f t="normal" ca="1">A417</f>
        <v>0</v>
      </c>
    </row>
    <row r="404" spans="1:10">
      <c r="A404" t="s">
        <v>4</v>
      </c>
      <c r="B404" s="4" t="s">
        <v>5</v>
      </c>
      <c r="C404" s="4" t="s">
        <v>13</v>
      </c>
      <c r="D404" s="4" t="s">
        <v>10</v>
      </c>
      <c r="E404" s="4" t="s">
        <v>10</v>
      </c>
      <c r="F404" s="4" t="s">
        <v>13</v>
      </c>
    </row>
    <row r="405" spans="1:10">
      <c r="A405" t="n">
        <v>4172</v>
      </c>
      <c r="B405" s="45" t="n">
        <v>25</v>
      </c>
      <c r="C405" s="7" t="n">
        <v>1</v>
      </c>
      <c r="D405" s="7" t="n">
        <v>260</v>
      </c>
      <c r="E405" s="7" t="n">
        <v>640</v>
      </c>
      <c r="F405" s="7" t="n">
        <v>2</v>
      </c>
    </row>
    <row r="406" spans="1:10">
      <c r="A406" t="s">
        <v>4</v>
      </c>
      <c r="B406" s="4" t="s">
        <v>5</v>
      </c>
      <c r="C406" s="4" t="s">
        <v>13</v>
      </c>
      <c r="D406" s="4" t="s">
        <v>10</v>
      </c>
      <c r="E406" s="4" t="s">
        <v>6</v>
      </c>
    </row>
    <row r="407" spans="1:10">
      <c r="A407" t="n">
        <v>4179</v>
      </c>
      <c r="B407" s="39" t="n">
        <v>51</v>
      </c>
      <c r="C407" s="7" t="n">
        <v>4</v>
      </c>
      <c r="D407" s="7" t="n">
        <v>9</v>
      </c>
      <c r="E407" s="7" t="s">
        <v>60</v>
      </c>
    </row>
    <row r="408" spans="1:10">
      <c r="A408" t="s">
        <v>4</v>
      </c>
      <c r="B408" s="4" t="s">
        <v>5</v>
      </c>
      <c r="C408" s="4" t="s">
        <v>10</v>
      </c>
    </row>
    <row r="409" spans="1:10">
      <c r="A409" t="n">
        <v>4193</v>
      </c>
      <c r="B409" s="27" t="n">
        <v>16</v>
      </c>
      <c r="C409" s="7" t="n">
        <v>0</v>
      </c>
    </row>
    <row r="410" spans="1:10">
      <c r="A410" t="s">
        <v>4</v>
      </c>
      <c r="B410" s="4" t="s">
        <v>5</v>
      </c>
      <c r="C410" s="4" t="s">
        <v>10</v>
      </c>
      <c r="D410" s="4" t="s">
        <v>47</v>
      </c>
      <c r="E410" s="4" t="s">
        <v>13</v>
      </c>
      <c r="F410" s="4" t="s">
        <v>13</v>
      </c>
    </row>
    <row r="411" spans="1:10">
      <c r="A411" t="n">
        <v>4196</v>
      </c>
      <c r="B411" s="40" t="n">
        <v>26</v>
      </c>
      <c r="C411" s="7" t="n">
        <v>9</v>
      </c>
      <c r="D411" s="7" t="s">
        <v>61</v>
      </c>
      <c r="E411" s="7" t="n">
        <v>2</v>
      </c>
      <c r="F411" s="7" t="n">
        <v>0</v>
      </c>
    </row>
    <row r="412" spans="1:10">
      <c r="A412" t="s">
        <v>4</v>
      </c>
      <c r="B412" s="4" t="s">
        <v>5</v>
      </c>
    </row>
    <row r="413" spans="1:10">
      <c r="A413" t="n">
        <v>4225</v>
      </c>
      <c r="B413" s="41" t="n">
        <v>28</v>
      </c>
    </row>
    <row r="414" spans="1:10">
      <c r="A414" t="s">
        <v>4</v>
      </c>
      <c r="B414" s="4" t="s">
        <v>5</v>
      </c>
      <c r="C414" s="4" t="s">
        <v>13</v>
      </c>
      <c r="D414" s="4" t="s">
        <v>10</v>
      </c>
      <c r="E414" s="4" t="s">
        <v>10</v>
      </c>
      <c r="F414" s="4" t="s">
        <v>13</v>
      </c>
    </row>
    <row r="415" spans="1:10">
      <c r="A415" t="n">
        <v>4226</v>
      </c>
      <c r="B415" s="45" t="n">
        <v>25</v>
      </c>
      <c r="C415" s="7" t="n">
        <v>1</v>
      </c>
      <c r="D415" s="7" t="n">
        <v>65535</v>
      </c>
      <c r="E415" s="7" t="n">
        <v>65535</v>
      </c>
      <c r="F415" s="7" t="n">
        <v>0</v>
      </c>
    </row>
    <row r="416" spans="1:10">
      <c r="A416" t="s">
        <v>4</v>
      </c>
      <c r="B416" s="4" t="s">
        <v>5</v>
      </c>
      <c r="C416" s="4" t="s">
        <v>13</v>
      </c>
      <c r="D416" s="4" t="s">
        <v>10</v>
      </c>
      <c r="E416" s="4" t="s">
        <v>10</v>
      </c>
      <c r="F416" s="4" t="s">
        <v>13</v>
      </c>
    </row>
    <row r="417" spans="1:10">
      <c r="A417" t="n">
        <v>4233</v>
      </c>
      <c r="B417" s="45" t="n">
        <v>25</v>
      </c>
      <c r="C417" s="7" t="n">
        <v>1</v>
      </c>
      <c r="D417" s="7" t="n">
        <v>260</v>
      </c>
      <c r="E417" s="7" t="n">
        <v>640</v>
      </c>
      <c r="F417" s="7" t="n">
        <v>2</v>
      </c>
    </row>
    <row r="418" spans="1:10">
      <c r="A418" t="s">
        <v>4</v>
      </c>
      <c r="B418" s="4" t="s">
        <v>5</v>
      </c>
      <c r="C418" s="4" t="s">
        <v>13</v>
      </c>
      <c r="D418" s="4" t="s">
        <v>10</v>
      </c>
      <c r="E418" s="4" t="s">
        <v>6</v>
      </c>
    </row>
    <row r="419" spans="1:10">
      <c r="A419" t="n">
        <v>4240</v>
      </c>
      <c r="B419" s="39" t="n">
        <v>51</v>
      </c>
      <c r="C419" s="7" t="n">
        <v>4</v>
      </c>
      <c r="D419" s="7" t="n">
        <v>7</v>
      </c>
      <c r="E419" s="7" t="s">
        <v>62</v>
      </c>
    </row>
    <row r="420" spans="1:10">
      <c r="A420" t="s">
        <v>4</v>
      </c>
      <c r="B420" s="4" t="s">
        <v>5</v>
      </c>
      <c r="C420" s="4" t="s">
        <v>10</v>
      </c>
    </row>
    <row r="421" spans="1:10">
      <c r="A421" t="n">
        <v>4253</v>
      </c>
      <c r="B421" s="27" t="n">
        <v>16</v>
      </c>
      <c r="C421" s="7" t="n">
        <v>0</v>
      </c>
    </row>
    <row r="422" spans="1:10">
      <c r="A422" t="s">
        <v>4</v>
      </c>
      <c r="B422" s="4" t="s">
        <v>5</v>
      </c>
      <c r="C422" s="4" t="s">
        <v>10</v>
      </c>
      <c r="D422" s="4" t="s">
        <v>47</v>
      </c>
      <c r="E422" s="4" t="s">
        <v>13</v>
      </c>
      <c r="F422" s="4" t="s">
        <v>13</v>
      </c>
    </row>
    <row r="423" spans="1:10">
      <c r="A423" t="n">
        <v>4256</v>
      </c>
      <c r="B423" s="40" t="n">
        <v>26</v>
      </c>
      <c r="C423" s="7" t="n">
        <v>7</v>
      </c>
      <c r="D423" s="7" t="s">
        <v>63</v>
      </c>
      <c r="E423" s="7" t="n">
        <v>2</v>
      </c>
      <c r="F423" s="7" t="n">
        <v>0</v>
      </c>
    </row>
    <row r="424" spans="1:10">
      <c r="A424" t="s">
        <v>4</v>
      </c>
      <c r="B424" s="4" t="s">
        <v>5</v>
      </c>
    </row>
    <row r="425" spans="1:10">
      <c r="A425" t="n">
        <v>4284</v>
      </c>
      <c r="B425" s="41" t="n">
        <v>28</v>
      </c>
    </row>
    <row r="426" spans="1:10">
      <c r="A426" t="s">
        <v>4</v>
      </c>
      <c r="B426" s="4" t="s">
        <v>5</v>
      </c>
      <c r="C426" s="4" t="s">
        <v>13</v>
      </c>
      <c r="D426" s="4" t="s">
        <v>10</v>
      </c>
      <c r="E426" s="4" t="s">
        <v>10</v>
      </c>
      <c r="F426" s="4" t="s">
        <v>13</v>
      </c>
    </row>
    <row r="427" spans="1:10">
      <c r="A427" t="n">
        <v>4285</v>
      </c>
      <c r="B427" s="45" t="n">
        <v>25</v>
      </c>
      <c r="C427" s="7" t="n">
        <v>1</v>
      </c>
      <c r="D427" s="7" t="n">
        <v>65535</v>
      </c>
      <c r="E427" s="7" t="n">
        <v>65535</v>
      </c>
      <c r="F427" s="7" t="n">
        <v>0</v>
      </c>
    </row>
    <row r="428" spans="1:10">
      <c r="A428" t="s">
        <v>4</v>
      </c>
      <c r="B428" s="4" t="s">
        <v>5</v>
      </c>
      <c r="C428" s="4" t="s">
        <v>13</v>
      </c>
      <c r="D428" s="4" t="s">
        <v>10</v>
      </c>
      <c r="E428" s="4" t="s">
        <v>10</v>
      </c>
      <c r="F428" s="4" t="s">
        <v>13</v>
      </c>
    </row>
    <row r="429" spans="1:10">
      <c r="A429" t="n">
        <v>4292</v>
      </c>
      <c r="B429" s="45" t="n">
        <v>25</v>
      </c>
      <c r="C429" s="7" t="n">
        <v>1</v>
      </c>
      <c r="D429" s="7" t="n">
        <v>60</v>
      </c>
      <c r="E429" s="7" t="n">
        <v>640</v>
      </c>
      <c r="F429" s="7" t="n">
        <v>1</v>
      </c>
    </row>
    <row r="430" spans="1:10">
      <c r="A430" t="s">
        <v>4</v>
      </c>
      <c r="B430" s="4" t="s">
        <v>5</v>
      </c>
      <c r="C430" s="4" t="s">
        <v>13</v>
      </c>
      <c r="D430" s="4" t="s">
        <v>10</v>
      </c>
      <c r="E430" s="4" t="s">
        <v>6</v>
      </c>
    </row>
    <row r="431" spans="1:10">
      <c r="A431" t="n">
        <v>4299</v>
      </c>
      <c r="B431" s="39" t="n">
        <v>51</v>
      </c>
      <c r="C431" s="7" t="n">
        <v>4</v>
      </c>
      <c r="D431" s="7" t="n">
        <v>7032</v>
      </c>
      <c r="E431" s="7" t="s">
        <v>64</v>
      </c>
    </row>
    <row r="432" spans="1:10">
      <c r="A432" t="s">
        <v>4</v>
      </c>
      <c r="B432" s="4" t="s">
        <v>5</v>
      </c>
      <c r="C432" s="4" t="s">
        <v>10</v>
      </c>
    </row>
    <row r="433" spans="1:6">
      <c r="A433" t="n">
        <v>4312</v>
      </c>
      <c r="B433" s="27" t="n">
        <v>16</v>
      </c>
      <c r="C433" s="7" t="n">
        <v>0</v>
      </c>
    </row>
    <row r="434" spans="1:6">
      <c r="A434" t="s">
        <v>4</v>
      </c>
      <c r="B434" s="4" t="s">
        <v>5</v>
      </c>
      <c r="C434" s="4" t="s">
        <v>10</v>
      </c>
      <c r="D434" s="4" t="s">
        <v>47</v>
      </c>
      <c r="E434" s="4" t="s">
        <v>13</v>
      </c>
      <c r="F434" s="4" t="s">
        <v>13</v>
      </c>
      <c r="G434" s="4" t="s">
        <v>47</v>
      </c>
      <c r="H434" s="4" t="s">
        <v>13</v>
      </c>
      <c r="I434" s="4" t="s">
        <v>13</v>
      </c>
      <c r="J434" s="4" t="s">
        <v>47</v>
      </c>
      <c r="K434" s="4" t="s">
        <v>13</v>
      </c>
      <c r="L434" s="4" t="s">
        <v>13</v>
      </c>
    </row>
    <row r="435" spans="1:6">
      <c r="A435" t="n">
        <v>4315</v>
      </c>
      <c r="B435" s="40" t="n">
        <v>26</v>
      </c>
      <c r="C435" s="7" t="n">
        <v>7032</v>
      </c>
      <c r="D435" s="7" t="s">
        <v>65</v>
      </c>
      <c r="E435" s="7" t="n">
        <v>2</v>
      </c>
      <c r="F435" s="7" t="n">
        <v>3</v>
      </c>
      <c r="G435" s="7" t="s">
        <v>66</v>
      </c>
      <c r="H435" s="7" t="n">
        <v>2</v>
      </c>
      <c r="I435" s="7" t="n">
        <v>3</v>
      </c>
      <c r="J435" s="7" t="s">
        <v>67</v>
      </c>
      <c r="K435" s="7" t="n">
        <v>2</v>
      </c>
      <c r="L435" s="7" t="n">
        <v>0</v>
      </c>
    </row>
    <row r="436" spans="1:6">
      <c r="A436" t="s">
        <v>4</v>
      </c>
      <c r="B436" s="4" t="s">
        <v>5</v>
      </c>
    </row>
    <row r="437" spans="1:6">
      <c r="A437" t="n">
        <v>4549</v>
      </c>
      <c r="B437" s="41" t="n">
        <v>28</v>
      </c>
    </row>
    <row r="438" spans="1:6">
      <c r="A438" t="s">
        <v>4</v>
      </c>
      <c r="B438" s="4" t="s">
        <v>5</v>
      </c>
      <c r="C438" s="4" t="s">
        <v>13</v>
      </c>
      <c r="D438" s="4" t="s">
        <v>10</v>
      </c>
      <c r="E438" s="4" t="s">
        <v>10</v>
      </c>
      <c r="F438" s="4" t="s">
        <v>13</v>
      </c>
    </row>
    <row r="439" spans="1:6">
      <c r="A439" t="n">
        <v>4550</v>
      </c>
      <c r="B439" s="45" t="n">
        <v>25</v>
      </c>
      <c r="C439" s="7" t="n">
        <v>1</v>
      </c>
      <c r="D439" s="7" t="n">
        <v>65535</v>
      </c>
      <c r="E439" s="7" t="n">
        <v>65535</v>
      </c>
      <c r="F439" s="7" t="n">
        <v>0</v>
      </c>
    </row>
    <row r="440" spans="1:6">
      <c r="A440" t="s">
        <v>4</v>
      </c>
      <c r="B440" s="4" t="s">
        <v>5</v>
      </c>
      <c r="C440" s="4" t="s">
        <v>13</v>
      </c>
      <c r="D440" s="4" t="s">
        <v>10</v>
      </c>
      <c r="E440" s="4" t="s">
        <v>10</v>
      </c>
      <c r="F440" s="4" t="s">
        <v>13</v>
      </c>
    </row>
    <row r="441" spans="1:6">
      <c r="A441" t="n">
        <v>4557</v>
      </c>
      <c r="B441" s="45" t="n">
        <v>25</v>
      </c>
      <c r="C441" s="7" t="n">
        <v>1</v>
      </c>
      <c r="D441" s="7" t="n">
        <v>260</v>
      </c>
      <c r="E441" s="7" t="n">
        <v>640</v>
      </c>
      <c r="F441" s="7" t="n">
        <v>2</v>
      </c>
    </row>
    <row r="442" spans="1:6">
      <c r="A442" t="s">
        <v>4</v>
      </c>
      <c r="B442" s="4" t="s">
        <v>5</v>
      </c>
      <c r="C442" s="4" t="s">
        <v>13</v>
      </c>
      <c r="D442" s="4" t="s">
        <v>10</v>
      </c>
      <c r="E442" s="4" t="s">
        <v>6</v>
      </c>
    </row>
    <row r="443" spans="1:6">
      <c r="A443" t="n">
        <v>4564</v>
      </c>
      <c r="B443" s="39" t="n">
        <v>51</v>
      </c>
      <c r="C443" s="7" t="n">
        <v>4</v>
      </c>
      <c r="D443" s="7" t="n">
        <v>0</v>
      </c>
      <c r="E443" s="7" t="s">
        <v>68</v>
      </c>
    </row>
    <row r="444" spans="1:6">
      <c r="A444" t="s">
        <v>4</v>
      </c>
      <c r="B444" s="4" t="s">
        <v>5</v>
      </c>
      <c r="C444" s="4" t="s">
        <v>10</v>
      </c>
    </row>
    <row r="445" spans="1:6">
      <c r="A445" t="n">
        <v>4577</v>
      </c>
      <c r="B445" s="27" t="n">
        <v>16</v>
      </c>
      <c r="C445" s="7" t="n">
        <v>0</v>
      </c>
    </row>
    <row r="446" spans="1:6">
      <c r="A446" t="s">
        <v>4</v>
      </c>
      <c r="B446" s="4" t="s">
        <v>5</v>
      </c>
      <c r="C446" s="4" t="s">
        <v>10</v>
      </c>
      <c r="D446" s="4" t="s">
        <v>47</v>
      </c>
      <c r="E446" s="4" t="s">
        <v>13</v>
      </c>
      <c r="F446" s="4" t="s">
        <v>13</v>
      </c>
    </row>
    <row r="447" spans="1:6">
      <c r="A447" t="n">
        <v>4580</v>
      </c>
      <c r="B447" s="40" t="n">
        <v>26</v>
      </c>
      <c r="C447" s="7" t="n">
        <v>0</v>
      </c>
      <c r="D447" s="7" t="s">
        <v>69</v>
      </c>
      <c r="E447" s="7" t="n">
        <v>2</v>
      </c>
      <c r="F447" s="7" t="n">
        <v>0</v>
      </c>
    </row>
    <row r="448" spans="1:6">
      <c r="A448" t="s">
        <v>4</v>
      </c>
      <c r="B448" s="4" t="s">
        <v>5</v>
      </c>
    </row>
    <row r="449" spans="1:12">
      <c r="A449" t="n">
        <v>4605</v>
      </c>
      <c r="B449" s="41" t="n">
        <v>28</v>
      </c>
    </row>
    <row r="450" spans="1:12">
      <c r="A450" t="s">
        <v>4</v>
      </c>
      <c r="B450" s="4" t="s">
        <v>5</v>
      </c>
      <c r="C450" s="4" t="s">
        <v>13</v>
      </c>
      <c r="D450" s="4" t="s">
        <v>10</v>
      </c>
      <c r="E450" s="4" t="s">
        <v>10</v>
      </c>
      <c r="F450" s="4" t="s">
        <v>13</v>
      </c>
    </row>
    <row r="451" spans="1:12">
      <c r="A451" t="n">
        <v>4606</v>
      </c>
      <c r="B451" s="45" t="n">
        <v>25</v>
      </c>
      <c r="C451" s="7" t="n">
        <v>1</v>
      </c>
      <c r="D451" s="7" t="n">
        <v>65535</v>
      </c>
      <c r="E451" s="7" t="n">
        <v>65535</v>
      </c>
      <c r="F451" s="7" t="n">
        <v>0</v>
      </c>
    </row>
    <row r="452" spans="1:12">
      <c r="A452" t="s">
        <v>4</v>
      </c>
      <c r="B452" s="4" t="s">
        <v>5</v>
      </c>
      <c r="C452" s="4" t="s">
        <v>10</v>
      </c>
      <c r="D452" s="4" t="s">
        <v>13</v>
      </c>
    </row>
    <row r="453" spans="1:12">
      <c r="A453" t="n">
        <v>4613</v>
      </c>
      <c r="B453" s="44" t="n">
        <v>89</v>
      </c>
      <c r="C453" s="7" t="n">
        <v>65533</v>
      </c>
      <c r="D453" s="7" t="n">
        <v>1</v>
      </c>
    </row>
    <row r="454" spans="1:12">
      <c r="A454" t="s">
        <v>4</v>
      </c>
      <c r="B454" s="4" t="s">
        <v>5</v>
      </c>
      <c r="C454" s="4" t="s">
        <v>13</v>
      </c>
      <c r="D454" s="4" t="s">
        <v>10</v>
      </c>
      <c r="E454" s="4" t="s">
        <v>13</v>
      </c>
    </row>
    <row r="455" spans="1:12">
      <c r="A455" t="n">
        <v>4617</v>
      </c>
      <c r="B455" s="14" t="n">
        <v>49</v>
      </c>
      <c r="C455" s="7" t="n">
        <v>1</v>
      </c>
      <c r="D455" s="7" t="n">
        <v>4000</v>
      </c>
      <c r="E455" s="7" t="n">
        <v>0</v>
      </c>
    </row>
    <row r="456" spans="1:12">
      <c r="A456" t="s">
        <v>4</v>
      </c>
      <c r="B456" s="4" t="s">
        <v>5</v>
      </c>
      <c r="C456" s="4" t="s">
        <v>13</v>
      </c>
      <c r="D456" s="4" t="s">
        <v>10</v>
      </c>
      <c r="E456" s="4" t="s">
        <v>24</v>
      </c>
    </row>
    <row r="457" spans="1:12">
      <c r="A457" t="n">
        <v>4622</v>
      </c>
      <c r="B457" s="21" t="n">
        <v>58</v>
      </c>
      <c r="C457" s="7" t="n">
        <v>101</v>
      </c>
      <c r="D457" s="7" t="n">
        <v>300</v>
      </c>
      <c r="E457" s="7" t="n">
        <v>1</v>
      </c>
    </row>
    <row r="458" spans="1:12">
      <c r="A458" t="s">
        <v>4</v>
      </c>
      <c r="B458" s="4" t="s">
        <v>5</v>
      </c>
      <c r="C458" s="4" t="s">
        <v>13</v>
      </c>
      <c r="D458" s="4" t="s">
        <v>10</v>
      </c>
    </row>
    <row r="459" spans="1:12">
      <c r="A459" t="n">
        <v>4630</v>
      </c>
      <c r="B459" s="21" t="n">
        <v>58</v>
      </c>
      <c r="C459" s="7" t="n">
        <v>254</v>
      </c>
      <c r="D459" s="7" t="n">
        <v>0</v>
      </c>
    </row>
    <row r="460" spans="1:12">
      <c r="A460" t="s">
        <v>4</v>
      </c>
      <c r="B460" s="4" t="s">
        <v>5</v>
      </c>
      <c r="C460" s="4" t="s">
        <v>13</v>
      </c>
    </row>
    <row r="461" spans="1:12">
      <c r="A461" t="n">
        <v>4634</v>
      </c>
      <c r="B461" s="36" t="n">
        <v>116</v>
      </c>
      <c r="C461" s="7" t="n">
        <v>0</v>
      </c>
    </row>
    <row r="462" spans="1:12">
      <c r="A462" t="s">
        <v>4</v>
      </c>
      <c r="B462" s="4" t="s">
        <v>5</v>
      </c>
      <c r="C462" s="4" t="s">
        <v>13</v>
      </c>
      <c r="D462" s="4" t="s">
        <v>10</v>
      </c>
    </row>
    <row r="463" spans="1:12">
      <c r="A463" t="n">
        <v>4636</v>
      </c>
      <c r="B463" s="36" t="n">
        <v>116</v>
      </c>
      <c r="C463" s="7" t="n">
        <v>2</v>
      </c>
      <c r="D463" s="7" t="n">
        <v>1</v>
      </c>
    </row>
    <row r="464" spans="1:12">
      <c r="A464" t="s">
        <v>4</v>
      </c>
      <c r="B464" s="4" t="s">
        <v>5</v>
      </c>
      <c r="C464" s="4" t="s">
        <v>13</v>
      </c>
      <c r="D464" s="4" t="s">
        <v>9</v>
      </c>
    </row>
    <row r="465" spans="1:6">
      <c r="A465" t="n">
        <v>4640</v>
      </c>
      <c r="B465" s="36" t="n">
        <v>116</v>
      </c>
      <c r="C465" s="7" t="n">
        <v>5</v>
      </c>
      <c r="D465" s="7" t="n">
        <v>1113325568</v>
      </c>
    </row>
    <row r="466" spans="1:6">
      <c r="A466" t="s">
        <v>4</v>
      </c>
      <c r="B466" s="4" t="s">
        <v>5</v>
      </c>
      <c r="C466" s="4" t="s">
        <v>13</v>
      </c>
      <c r="D466" s="4" t="s">
        <v>10</v>
      </c>
    </row>
    <row r="467" spans="1:6">
      <c r="A467" t="n">
        <v>4646</v>
      </c>
      <c r="B467" s="36" t="n">
        <v>116</v>
      </c>
      <c r="C467" s="7" t="n">
        <v>6</v>
      </c>
      <c r="D467" s="7" t="n">
        <v>1</v>
      </c>
    </row>
    <row r="468" spans="1:6">
      <c r="A468" t="s">
        <v>4</v>
      </c>
      <c r="B468" s="4" t="s">
        <v>5</v>
      </c>
      <c r="C468" s="4" t="s">
        <v>10</v>
      </c>
      <c r="D468" s="4" t="s">
        <v>9</v>
      </c>
    </row>
    <row r="469" spans="1:6">
      <c r="A469" t="n">
        <v>4650</v>
      </c>
      <c r="B469" s="46" t="n">
        <v>44</v>
      </c>
      <c r="C469" s="7" t="n">
        <v>1660</v>
      </c>
      <c r="D469" s="7" t="n">
        <v>1</v>
      </c>
    </row>
    <row r="470" spans="1:6">
      <c r="A470" t="s">
        <v>4</v>
      </c>
      <c r="B470" s="4" t="s">
        <v>5</v>
      </c>
      <c r="C470" s="4" t="s">
        <v>13</v>
      </c>
    </row>
    <row r="471" spans="1:6">
      <c r="A471" t="n">
        <v>4657</v>
      </c>
      <c r="B471" s="35" t="n">
        <v>45</v>
      </c>
      <c r="C471" s="7" t="n">
        <v>0</v>
      </c>
    </row>
    <row r="472" spans="1:6">
      <c r="A472" t="s">
        <v>4</v>
      </c>
      <c r="B472" s="4" t="s">
        <v>5</v>
      </c>
      <c r="C472" s="4" t="s">
        <v>13</v>
      </c>
      <c r="D472" s="4" t="s">
        <v>13</v>
      </c>
      <c r="E472" s="4" t="s">
        <v>24</v>
      </c>
      <c r="F472" s="4" t="s">
        <v>24</v>
      </c>
      <c r="G472" s="4" t="s">
        <v>24</v>
      </c>
      <c r="H472" s="4" t="s">
        <v>10</v>
      </c>
    </row>
    <row r="473" spans="1:6">
      <c r="A473" t="n">
        <v>4659</v>
      </c>
      <c r="B473" s="35" t="n">
        <v>45</v>
      </c>
      <c r="C473" s="7" t="n">
        <v>2</v>
      </c>
      <c r="D473" s="7" t="n">
        <v>3</v>
      </c>
      <c r="E473" s="7" t="n">
        <v>0</v>
      </c>
      <c r="F473" s="7" t="n">
        <v>2.79999995231628</v>
      </c>
      <c r="G473" s="7" t="n">
        <v>11.1499996185303</v>
      </c>
      <c r="H473" s="7" t="n">
        <v>0</v>
      </c>
    </row>
    <row r="474" spans="1:6">
      <c r="A474" t="s">
        <v>4</v>
      </c>
      <c r="B474" s="4" t="s">
        <v>5</v>
      </c>
      <c r="C474" s="4" t="s">
        <v>13</v>
      </c>
      <c r="D474" s="4" t="s">
        <v>13</v>
      </c>
      <c r="E474" s="4" t="s">
        <v>24</v>
      </c>
      <c r="F474" s="4" t="s">
        <v>24</v>
      </c>
      <c r="G474" s="4" t="s">
        <v>24</v>
      </c>
      <c r="H474" s="4" t="s">
        <v>10</v>
      </c>
      <c r="I474" s="4" t="s">
        <v>13</v>
      </c>
    </row>
    <row r="475" spans="1:6">
      <c r="A475" t="n">
        <v>4676</v>
      </c>
      <c r="B475" s="35" t="n">
        <v>45</v>
      </c>
      <c r="C475" s="7" t="n">
        <v>4</v>
      </c>
      <c r="D475" s="7" t="n">
        <v>3</v>
      </c>
      <c r="E475" s="7" t="n">
        <v>7.19999980926514</v>
      </c>
      <c r="F475" s="7" t="n">
        <v>0</v>
      </c>
      <c r="G475" s="7" t="n">
        <v>0</v>
      </c>
      <c r="H475" s="7" t="n">
        <v>0</v>
      </c>
      <c r="I475" s="7" t="n">
        <v>0</v>
      </c>
    </row>
    <row r="476" spans="1:6">
      <c r="A476" t="s">
        <v>4</v>
      </c>
      <c r="B476" s="4" t="s">
        <v>5</v>
      </c>
      <c r="C476" s="4" t="s">
        <v>13</v>
      </c>
      <c r="D476" s="4" t="s">
        <v>13</v>
      </c>
      <c r="E476" s="4" t="s">
        <v>24</v>
      </c>
      <c r="F476" s="4" t="s">
        <v>10</v>
      </c>
    </row>
    <row r="477" spans="1:6">
      <c r="A477" t="n">
        <v>4694</v>
      </c>
      <c r="B477" s="35" t="n">
        <v>45</v>
      </c>
      <c r="C477" s="7" t="n">
        <v>5</v>
      </c>
      <c r="D477" s="7" t="n">
        <v>3</v>
      </c>
      <c r="E477" s="7" t="n">
        <v>10.5</v>
      </c>
      <c r="F477" s="7" t="n">
        <v>0</v>
      </c>
    </row>
    <row r="478" spans="1:6">
      <c r="A478" t="s">
        <v>4</v>
      </c>
      <c r="B478" s="4" t="s">
        <v>5</v>
      </c>
      <c r="C478" s="4" t="s">
        <v>13</v>
      </c>
      <c r="D478" s="4" t="s">
        <v>13</v>
      </c>
      <c r="E478" s="4" t="s">
        <v>24</v>
      </c>
      <c r="F478" s="4" t="s">
        <v>10</v>
      </c>
    </row>
    <row r="479" spans="1:6">
      <c r="A479" t="n">
        <v>4703</v>
      </c>
      <c r="B479" s="35" t="n">
        <v>45</v>
      </c>
      <c r="C479" s="7" t="n">
        <v>11</v>
      </c>
      <c r="D479" s="7" t="n">
        <v>3</v>
      </c>
      <c r="E479" s="7" t="n">
        <v>42.5</v>
      </c>
      <c r="F479" s="7" t="n">
        <v>0</v>
      </c>
    </row>
    <row r="480" spans="1:6">
      <c r="A480" t="s">
        <v>4</v>
      </c>
      <c r="B480" s="4" t="s">
        <v>5</v>
      </c>
      <c r="C480" s="4" t="s">
        <v>13</v>
      </c>
      <c r="D480" s="4" t="s">
        <v>10</v>
      </c>
    </row>
    <row r="481" spans="1:9">
      <c r="A481" t="n">
        <v>4712</v>
      </c>
      <c r="B481" s="21" t="n">
        <v>58</v>
      </c>
      <c r="C481" s="7" t="n">
        <v>255</v>
      </c>
      <c r="D481" s="7" t="n">
        <v>0</v>
      </c>
    </row>
    <row r="482" spans="1:9">
      <c r="A482" t="s">
        <v>4</v>
      </c>
      <c r="B482" s="4" t="s">
        <v>5</v>
      </c>
      <c r="C482" s="4" t="s">
        <v>13</v>
      </c>
      <c r="D482" s="4" t="s">
        <v>10</v>
      </c>
      <c r="E482" s="4" t="s">
        <v>10</v>
      </c>
      <c r="F482" s="4" t="s">
        <v>10</v>
      </c>
      <c r="G482" s="4" t="s">
        <v>10</v>
      </c>
      <c r="H482" s="4" t="s">
        <v>10</v>
      </c>
      <c r="I482" s="4" t="s">
        <v>6</v>
      </c>
      <c r="J482" s="4" t="s">
        <v>24</v>
      </c>
      <c r="K482" s="4" t="s">
        <v>24</v>
      </c>
      <c r="L482" s="4" t="s">
        <v>24</v>
      </c>
      <c r="M482" s="4" t="s">
        <v>9</v>
      </c>
      <c r="N482" s="4" t="s">
        <v>9</v>
      </c>
      <c r="O482" s="4" t="s">
        <v>24</v>
      </c>
      <c r="P482" s="4" t="s">
        <v>24</v>
      </c>
      <c r="Q482" s="4" t="s">
        <v>24</v>
      </c>
      <c r="R482" s="4" t="s">
        <v>24</v>
      </c>
      <c r="S482" s="4" t="s">
        <v>13</v>
      </c>
    </row>
    <row r="483" spans="1:9">
      <c r="A483" t="n">
        <v>4716</v>
      </c>
      <c r="B483" s="10" t="n">
        <v>39</v>
      </c>
      <c r="C483" s="7" t="n">
        <v>12</v>
      </c>
      <c r="D483" s="7" t="n">
        <v>65533</v>
      </c>
      <c r="E483" s="7" t="n">
        <v>203</v>
      </c>
      <c r="F483" s="7" t="n">
        <v>0</v>
      </c>
      <c r="G483" s="7" t="n">
        <v>1660</v>
      </c>
      <c r="H483" s="7" t="n">
        <v>3</v>
      </c>
      <c r="I483" s="7" t="s">
        <v>70</v>
      </c>
      <c r="J483" s="7" t="n">
        <v>0</v>
      </c>
      <c r="K483" s="7" t="n">
        <v>0</v>
      </c>
      <c r="L483" s="7" t="n">
        <v>0</v>
      </c>
      <c r="M483" s="7" t="n">
        <v>0</v>
      </c>
      <c r="N483" s="7" t="n">
        <v>0</v>
      </c>
      <c r="O483" s="7" t="n">
        <v>0</v>
      </c>
      <c r="P483" s="7" t="n">
        <v>1</v>
      </c>
      <c r="Q483" s="7" t="n">
        <v>1</v>
      </c>
      <c r="R483" s="7" t="n">
        <v>1</v>
      </c>
      <c r="S483" s="7" t="n">
        <v>103</v>
      </c>
    </row>
    <row r="484" spans="1:9">
      <c r="A484" t="s">
        <v>4</v>
      </c>
      <c r="B484" s="4" t="s">
        <v>5</v>
      </c>
      <c r="C484" s="4" t="s">
        <v>13</v>
      </c>
      <c r="D484" s="4" t="s">
        <v>24</v>
      </c>
      <c r="E484" s="4" t="s">
        <v>24</v>
      </c>
      <c r="F484" s="4" t="s">
        <v>24</v>
      </c>
    </row>
    <row r="485" spans="1:9">
      <c r="A485" t="n">
        <v>4777</v>
      </c>
      <c r="B485" s="35" t="n">
        <v>45</v>
      </c>
      <c r="C485" s="7" t="n">
        <v>9</v>
      </c>
      <c r="D485" s="7" t="n">
        <v>0.0299999993294477</v>
      </c>
      <c r="E485" s="7" t="n">
        <v>0.0299999993294477</v>
      </c>
      <c r="F485" s="7" t="n">
        <v>1000</v>
      </c>
    </row>
    <row r="486" spans="1:9">
      <c r="A486" t="s">
        <v>4</v>
      </c>
      <c r="B486" s="4" t="s">
        <v>5</v>
      </c>
      <c r="C486" s="4" t="s">
        <v>13</v>
      </c>
      <c r="D486" s="4" t="s">
        <v>10</v>
      </c>
      <c r="E486" s="4" t="s">
        <v>10</v>
      </c>
      <c r="F486" s="4" t="s">
        <v>9</v>
      </c>
    </row>
    <row r="487" spans="1:9">
      <c r="A487" t="n">
        <v>4791</v>
      </c>
      <c r="B487" s="47" t="n">
        <v>84</v>
      </c>
      <c r="C487" s="7" t="n">
        <v>0</v>
      </c>
      <c r="D487" s="7" t="n">
        <v>2</v>
      </c>
      <c r="E487" s="7" t="n">
        <v>1000</v>
      </c>
      <c r="F487" s="7" t="n">
        <v>1050253722</v>
      </c>
    </row>
    <row r="488" spans="1:9">
      <c r="A488" t="s">
        <v>4</v>
      </c>
      <c r="B488" s="4" t="s">
        <v>5</v>
      </c>
      <c r="C488" s="4" t="s">
        <v>13</v>
      </c>
      <c r="D488" s="4" t="s">
        <v>10</v>
      </c>
      <c r="E488" s="4" t="s">
        <v>24</v>
      </c>
      <c r="F488" s="4" t="s">
        <v>10</v>
      </c>
      <c r="G488" s="4" t="s">
        <v>9</v>
      </c>
      <c r="H488" s="4" t="s">
        <v>9</v>
      </c>
      <c r="I488" s="4" t="s">
        <v>10</v>
      </c>
      <c r="J488" s="4" t="s">
        <v>10</v>
      </c>
      <c r="K488" s="4" t="s">
        <v>9</v>
      </c>
      <c r="L488" s="4" t="s">
        <v>9</v>
      </c>
      <c r="M488" s="4" t="s">
        <v>9</v>
      </c>
      <c r="N488" s="4" t="s">
        <v>9</v>
      </c>
      <c r="O488" s="4" t="s">
        <v>6</v>
      </c>
    </row>
    <row r="489" spans="1:9">
      <c r="A489" t="n">
        <v>4801</v>
      </c>
      <c r="B489" s="15" t="n">
        <v>50</v>
      </c>
      <c r="C489" s="7" t="n">
        <v>0</v>
      </c>
      <c r="D489" s="7" t="n">
        <v>2038</v>
      </c>
      <c r="E489" s="7" t="n">
        <v>1</v>
      </c>
      <c r="F489" s="7" t="n">
        <v>0</v>
      </c>
      <c r="G489" s="7" t="n">
        <v>0</v>
      </c>
      <c r="H489" s="7" t="n">
        <v>0</v>
      </c>
      <c r="I489" s="7" t="n">
        <v>0</v>
      </c>
      <c r="J489" s="7" t="n">
        <v>65533</v>
      </c>
      <c r="K489" s="7" t="n">
        <v>0</v>
      </c>
      <c r="L489" s="7" t="n">
        <v>0</v>
      </c>
      <c r="M489" s="7" t="n">
        <v>0</v>
      </c>
      <c r="N489" s="7" t="n">
        <v>0</v>
      </c>
      <c r="O489" s="7" t="s">
        <v>12</v>
      </c>
    </row>
    <row r="490" spans="1:9">
      <c r="A490" t="s">
        <v>4</v>
      </c>
      <c r="B490" s="4" t="s">
        <v>5</v>
      </c>
      <c r="C490" s="4" t="s">
        <v>13</v>
      </c>
      <c r="D490" s="4" t="s">
        <v>10</v>
      </c>
      <c r="E490" s="4" t="s">
        <v>24</v>
      </c>
      <c r="F490" s="4" t="s">
        <v>10</v>
      </c>
      <c r="G490" s="4" t="s">
        <v>9</v>
      </c>
      <c r="H490" s="4" t="s">
        <v>9</v>
      </c>
      <c r="I490" s="4" t="s">
        <v>10</v>
      </c>
      <c r="J490" s="4" t="s">
        <v>10</v>
      </c>
      <c r="K490" s="4" t="s">
        <v>9</v>
      </c>
      <c r="L490" s="4" t="s">
        <v>9</v>
      </c>
      <c r="M490" s="4" t="s">
        <v>9</v>
      </c>
      <c r="N490" s="4" t="s">
        <v>9</v>
      </c>
      <c r="O490" s="4" t="s">
        <v>6</v>
      </c>
    </row>
    <row r="491" spans="1:9">
      <c r="A491" t="n">
        <v>4840</v>
      </c>
      <c r="B491" s="15" t="n">
        <v>50</v>
      </c>
      <c r="C491" s="7" t="n">
        <v>0</v>
      </c>
      <c r="D491" s="7" t="n">
        <v>2243</v>
      </c>
      <c r="E491" s="7" t="n">
        <v>1</v>
      </c>
      <c r="F491" s="7" t="n">
        <v>1000</v>
      </c>
      <c r="G491" s="7" t="n">
        <v>0</v>
      </c>
      <c r="H491" s="7" t="n">
        <v>0</v>
      </c>
      <c r="I491" s="7" t="n">
        <v>1</v>
      </c>
      <c r="J491" s="7" t="n">
        <v>1660</v>
      </c>
      <c r="K491" s="7" t="n">
        <v>0</v>
      </c>
      <c r="L491" s="7" t="n">
        <v>0</v>
      </c>
      <c r="M491" s="7" t="n">
        <v>0</v>
      </c>
      <c r="N491" s="7" t="n">
        <v>1101004800</v>
      </c>
      <c r="O491" s="7" t="s">
        <v>12</v>
      </c>
    </row>
    <row r="492" spans="1:9">
      <c r="A492" t="s">
        <v>4</v>
      </c>
      <c r="B492" s="4" t="s">
        <v>5</v>
      </c>
      <c r="C492" s="4" t="s">
        <v>10</v>
      </c>
    </row>
    <row r="493" spans="1:9">
      <c r="A493" t="n">
        <v>4879</v>
      </c>
      <c r="B493" s="27" t="n">
        <v>16</v>
      </c>
      <c r="C493" s="7" t="n">
        <v>1000</v>
      </c>
    </row>
    <row r="494" spans="1:9">
      <c r="A494" t="s">
        <v>4</v>
      </c>
      <c r="B494" s="4" t="s">
        <v>5</v>
      </c>
      <c r="C494" s="4" t="s">
        <v>10</v>
      </c>
      <c r="D494" s="4" t="s">
        <v>13</v>
      </c>
      <c r="E494" s="4" t="s">
        <v>13</v>
      </c>
      <c r="F494" s="4" t="s">
        <v>6</v>
      </c>
    </row>
    <row r="495" spans="1:9">
      <c r="A495" t="n">
        <v>4882</v>
      </c>
      <c r="B495" s="30" t="n">
        <v>20</v>
      </c>
      <c r="C495" s="7" t="n">
        <v>0</v>
      </c>
      <c r="D495" s="7" t="n">
        <v>3</v>
      </c>
      <c r="E495" s="7" t="n">
        <v>11</v>
      </c>
      <c r="F495" s="7" t="s">
        <v>71</v>
      </c>
    </row>
    <row r="496" spans="1:9">
      <c r="A496" t="s">
        <v>4</v>
      </c>
      <c r="B496" s="4" t="s">
        <v>5</v>
      </c>
      <c r="C496" s="4" t="s">
        <v>10</v>
      </c>
    </row>
    <row r="497" spans="1:19">
      <c r="A497" t="n">
        <v>4907</v>
      </c>
      <c r="B497" s="27" t="n">
        <v>16</v>
      </c>
      <c r="C497" s="7" t="n">
        <v>100</v>
      </c>
    </row>
    <row r="498" spans="1:19">
      <c r="A498" t="s">
        <v>4</v>
      </c>
      <c r="B498" s="4" t="s">
        <v>5</v>
      </c>
      <c r="C498" s="4" t="s">
        <v>10</v>
      </c>
      <c r="D498" s="4" t="s">
        <v>13</v>
      </c>
      <c r="E498" s="4" t="s">
        <v>13</v>
      </c>
      <c r="F498" s="4" t="s">
        <v>6</v>
      </c>
    </row>
    <row r="499" spans="1:19">
      <c r="A499" t="n">
        <v>4910</v>
      </c>
      <c r="B499" s="30" t="n">
        <v>20</v>
      </c>
      <c r="C499" s="7" t="n">
        <v>7</v>
      </c>
      <c r="D499" s="7" t="n">
        <v>3</v>
      </c>
      <c r="E499" s="7" t="n">
        <v>11</v>
      </c>
      <c r="F499" s="7" t="s">
        <v>71</v>
      </c>
    </row>
    <row r="500" spans="1:19">
      <c r="A500" t="s">
        <v>4</v>
      </c>
      <c r="B500" s="4" t="s">
        <v>5</v>
      </c>
      <c r="C500" s="4" t="s">
        <v>10</v>
      </c>
      <c r="D500" s="4" t="s">
        <v>13</v>
      </c>
      <c r="E500" s="4" t="s">
        <v>13</v>
      </c>
      <c r="F500" s="4" t="s">
        <v>6</v>
      </c>
    </row>
    <row r="501" spans="1:19">
      <c r="A501" t="n">
        <v>4935</v>
      </c>
      <c r="B501" s="30" t="n">
        <v>20</v>
      </c>
      <c r="C501" s="7" t="n">
        <v>5</v>
      </c>
      <c r="D501" s="7" t="n">
        <v>3</v>
      </c>
      <c r="E501" s="7" t="n">
        <v>11</v>
      </c>
      <c r="F501" s="7" t="s">
        <v>71</v>
      </c>
    </row>
    <row r="502" spans="1:19">
      <c r="A502" t="s">
        <v>4</v>
      </c>
      <c r="B502" s="4" t="s">
        <v>5</v>
      </c>
      <c r="C502" s="4" t="s">
        <v>10</v>
      </c>
    </row>
    <row r="503" spans="1:19">
      <c r="A503" t="n">
        <v>4960</v>
      </c>
      <c r="B503" s="27" t="n">
        <v>16</v>
      </c>
      <c r="C503" s="7" t="n">
        <v>100</v>
      </c>
    </row>
    <row r="504" spans="1:19">
      <c r="A504" t="s">
        <v>4</v>
      </c>
      <c r="B504" s="4" t="s">
        <v>5</v>
      </c>
      <c r="C504" s="4" t="s">
        <v>10</v>
      </c>
      <c r="D504" s="4" t="s">
        <v>13</v>
      </c>
      <c r="E504" s="4" t="s">
        <v>13</v>
      </c>
      <c r="F504" s="4" t="s">
        <v>6</v>
      </c>
    </row>
    <row r="505" spans="1:19">
      <c r="A505" t="n">
        <v>4963</v>
      </c>
      <c r="B505" s="30" t="n">
        <v>20</v>
      </c>
      <c r="C505" s="7" t="n">
        <v>61491</v>
      </c>
      <c r="D505" s="7" t="n">
        <v>3</v>
      </c>
      <c r="E505" s="7" t="n">
        <v>11</v>
      </c>
      <c r="F505" s="7" t="s">
        <v>71</v>
      </c>
    </row>
    <row r="506" spans="1:19">
      <c r="A506" t="s">
        <v>4</v>
      </c>
      <c r="B506" s="4" t="s">
        <v>5</v>
      </c>
      <c r="C506" s="4" t="s">
        <v>10</v>
      </c>
      <c r="D506" s="4" t="s">
        <v>13</v>
      </c>
      <c r="E506" s="4" t="s">
        <v>13</v>
      </c>
      <c r="F506" s="4" t="s">
        <v>6</v>
      </c>
    </row>
    <row r="507" spans="1:19">
      <c r="A507" t="n">
        <v>4988</v>
      </c>
      <c r="B507" s="30" t="n">
        <v>20</v>
      </c>
      <c r="C507" s="7" t="n">
        <v>61492</v>
      </c>
      <c r="D507" s="7" t="n">
        <v>3</v>
      </c>
      <c r="E507" s="7" t="n">
        <v>11</v>
      </c>
      <c r="F507" s="7" t="s">
        <v>71</v>
      </c>
    </row>
    <row r="508" spans="1:19">
      <c r="A508" t="s">
        <v>4</v>
      </c>
      <c r="B508" s="4" t="s">
        <v>5</v>
      </c>
      <c r="C508" s="4" t="s">
        <v>10</v>
      </c>
      <c r="D508" s="4" t="s">
        <v>13</v>
      </c>
      <c r="E508" s="4" t="s">
        <v>13</v>
      </c>
      <c r="F508" s="4" t="s">
        <v>6</v>
      </c>
    </row>
    <row r="509" spans="1:19">
      <c r="A509" t="n">
        <v>5013</v>
      </c>
      <c r="B509" s="30" t="n">
        <v>20</v>
      </c>
      <c r="C509" s="7" t="n">
        <v>61493</v>
      </c>
      <c r="D509" s="7" t="n">
        <v>3</v>
      </c>
      <c r="E509" s="7" t="n">
        <v>11</v>
      </c>
      <c r="F509" s="7" t="s">
        <v>71</v>
      </c>
    </row>
    <row r="510" spans="1:19">
      <c r="A510" t="s">
        <v>4</v>
      </c>
      <c r="B510" s="4" t="s">
        <v>5</v>
      </c>
      <c r="C510" s="4" t="s">
        <v>10</v>
      </c>
      <c r="D510" s="4" t="s">
        <v>13</v>
      </c>
    </row>
    <row r="511" spans="1:19">
      <c r="A511" t="n">
        <v>5038</v>
      </c>
      <c r="B511" s="48" t="n">
        <v>67</v>
      </c>
      <c r="C511" s="7" t="n">
        <v>0</v>
      </c>
      <c r="D511" s="7" t="n">
        <v>3</v>
      </c>
    </row>
    <row r="512" spans="1:19">
      <c r="A512" t="s">
        <v>4</v>
      </c>
      <c r="B512" s="4" t="s">
        <v>5</v>
      </c>
      <c r="C512" s="4" t="s">
        <v>10</v>
      </c>
      <c r="D512" s="4" t="s">
        <v>13</v>
      </c>
    </row>
    <row r="513" spans="1:6">
      <c r="A513" t="n">
        <v>5042</v>
      </c>
      <c r="B513" s="48" t="n">
        <v>67</v>
      </c>
      <c r="C513" s="7" t="n">
        <v>7</v>
      </c>
      <c r="D513" s="7" t="n">
        <v>3</v>
      </c>
    </row>
    <row r="514" spans="1:6">
      <c r="A514" t="s">
        <v>4</v>
      </c>
      <c r="B514" s="4" t="s">
        <v>5</v>
      </c>
      <c r="C514" s="4" t="s">
        <v>10</v>
      </c>
      <c r="D514" s="4" t="s">
        <v>13</v>
      </c>
    </row>
    <row r="515" spans="1:6">
      <c r="A515" t="n">
        <v>5046</v>
      </c>
      <c r="B515" s="48" t="n">
        <v>67</v>
      </c>
      <c r="C515" s="7" t="n">
        <v>5</v>
      </c>
      <c r="D515" s="7" t="n">
        <v>3</v>
      </c>
    </row>
    <row r="516" spans="1:6">
      <c r="A516" t="s">
        <v>4</v>
      </c>
      <c r="B516" s="4" t="s">
        <v>5</v>
      </c>
      <c r="C516" s="4" t="s">
        <v>10</v>
      </c>
      <c r="D516" s="4" t="s">
        <v>13</v>
      </c>
    </row>
    <row r="517" spans="1:6">
      <c r="A517" t="n">
        <v>5050</v>
      </c>
      <c r="B517" s="48" t="n">
        <v>67</v>
      </c>
      <c r="C517" s="7" t="n">
        <v>61491</v>
      </c>
      <c r="D517" s="7" t="n">
        <v>3</v>
      </c>
    </row>
    <row r="518" spans="1:6">
      <c r="A518" t="s">
        <v>4</v>
      </c>
      <c r="B518" s="4" t="s">
        <v>5</v>
      </c>
      <c r="C518" s="4" t="s">
        <v>10</v>
      </c>
      <c r="D518" s="4" t="s">
        <v>13</v>
      </c>
    </row>
    <row r="519" spans="1:6">
      <c r="A519" t="n">
        <v>5054</v>
      </c>
      <c r="B519" s="48" t="n">
        <v>67</v>
      </c>
      <c r="C519" s="7" t="n">
        <v>61492</v>
      </c>
      <c r="D519" s="7" t="n">
        <v>3</v>
      </c>
    </row>
    <row r="520" spans="1:6">
      <c r="A520" t="s">
        <v>4</v>
      </c>
      <c r="B520" s="4" t="s">
        <v>5</v>
      </c>
      <c r="C520" s="4" t="s">
        <v>10</v>
      </c>
      <c r="D520" s="4" t="s">
        <v>13</v>
      </c>
    </row>
    <row r="521" spans="1:6">
      <c r="A521" t="n">
        <v>5058</v>
      </c>
      <c r="B521" s="48" t="n">
        <v>67</v>
      </c>
      <c r="C521" s="7" t="n">
        <v>61493</v>
      </c>
      <c r="D521" s="7" t="n">
        <v>3</v>
      </c>
    </row>
    <row r="522" spans="1:6">
      <c r="A522" t="s">
        <v>4</v>
      </c>
      <c r="B522" s="4" t="s">
        <v>5</v>
      </c>
      <c r="C522" s="4" t="s">
        <v>13</v>
      </c>
      <c r="D522" s="4" t="s">
        <v>10</v>
      </c>
      <c r="E522" s="4" t="s">
        <v>6</v>
      </c>
    </row>
    <row r="523" spans="1:6">
      <c r="A523" t="n">
        <v>5062</v>
      </c>
      <c r="B523" s="39" t="n">
        <v>51</v>
      </c>
      <c r="C523" s="7" t="n">
        <v>4</v>
      </c>
      <c r="D523" s="7" t="n">
        <v>0</v>
      </c>
      <c r="E523" s="7" t="s">
        <v>72</v>
      </c>
    </row>
    <row r="524" spans="1:6">
      <c r="A524" t="s">
        <v>4</v>
      </c>
      <c r="B524" s="4" t="s">
        <v>5</v>
      </c>
      <c r="C524" s="4" t="s">
        <v>10</v>
      </c>
    </row>
    <row r="525" spans="1:6">
      <c r="A525" t="n">
        <v>5075</v>
      </c>
      <c r="B525" s="27" t="n">
        <v>16</v>
      </c>
      <c r="C525" s="7" t="n">
        <v>0</v>
      </c>
    </row>
    <row r="526" spans="1:6">
      <c r="A526" t="s">
        <v>4</v>
      </c>
      <c r="B526" s="4" t="s">
        <v>5</v>
      </c>
      <c r="C526" s="4" t="s">
        <v>10</v>
      </c>
      <c r="D526" s="4" t="s">
        <v>47</v>
      </c>
      <c r="E526" s="4" t="s">
        <v>13</v>
      </c>
      <c r="F526" s="4" t="s">
        <v>13</v>
      </c>
    </row>
    <row r="527" spans="1:6">
      <c r="A527" t="n">
        <v>5078</v>
      </c>
      <c r="B527" s="40" t="n">
        <v>26</v>
      </c>
      <c r="C527" s="7" t="n">
        <v>0</v>
      </c>
      <c r="D527" s="7" t="s">
        <v>73</v>
      </c>
      <c r="E527" s="7" t="n">
        <v>2</v>
      </c>
      <c r="F527" s="7" t="n">
        <v>0</v>
      </c>
    </row>
    <row r="528" spans="1:6">
      <c r="A528" t="s">
        <v>4</v>
      </c>
      <c r="B528" s="4" t="s">
        <v>5</v>
      </c>
    </row>
    <row r="529" spans="1:6">
      <c r="A529" t="n">
        <v>5094</v>
      </c>
      <c r="B529" s="41" t="n">
        <v>28</v>
      </c>
    </row>
    <row r="530" spans="1:6">
      <c r="A530" t="s">
        <v>4</v>
      </c>
      <c r="B530" s="4" t="s">
        <v>5</v>
      </c>
      <c r="C530" s="4" t="s">
        <v>13</v>
      </c>
      <c r="D530" s="20" t="s">
        <v>31</v>
      </c>
      <c r="E530" s="4" t="s">
        <v>5</v>
      </c>
      <c r="F530" s="4" t="s">
        <v>13</v>
      </c>
      <c r="G530" s="4" t="s">
        <v>10</v>
      </c>
      <c r="H530" s="20" t="s">
        <v>32</v>
      </c>
      <c r="I530" s="4" t="s">
        <v>13</v>
      </c>
      <c r="J530" s="4" t="s">
        <v>23</v>
      </c>
    </row>
    <row r="531" spans="1:6">
      <c r="A531" t="n">
        <v>5095</v>
      </c>
      <c r="B531" s="12" t="n">
        <v>5</v>
      </c>
      <c r="C531" s="7" t="n">
        <v>28</v>
      </c>
      <c r="D531" s="20" t="s">
        <v>3</v>
      </c>
      <c r="E531" s="25" t="n">
        <v>64</v>
      </c>
      <c r="F531" s="7" t="n">
        <v>5</v>
      </c>
      <c r="G531" s="7" t="n">
        <v>8</v>
      </c>
      <c r="H531" s="20" t="s">
        <v>3</v>
      </c>
      <c r="I531" s="7" t="n">
        <v>1</v>
      </c>
      <c r="J531" s="13" t="n">
        <f t="normal" ca="1">A541</f>
        <v>0</v>
      </c>
    </row>
    <row r="532" spans="1:6">
      <c r="A532" t="s">
        <v>4</v>
      </c>
      <c r="B532" s="4" t="s">
        <v>5</v>
      </c>
      <c r="C532" s="4" t="s">
        <v>13</v>
      </c>
      <c r="D532" s="4" t="s">
        <v>10</v>
      </c>
      <c r="E532" s="4" t="s">
        <v>6</v>
      </c>
    </row>
    <row r="533" spans="1:6">
      <c r="A533" t="n">
        <v>5106</v>
      </c>
      <c r="B533" s="39" t="n">
        <v>51</v>
      </c>
      <c r="C533" s="7" t="n">
        <v>4</v>
      </c>
      <c r="D533" s="7" t="n">
        <v>8</v>
      </c>
      <c r="E533" s="7" t="s">
        <v>72</v>
      </c>
    </row>
    <row r="534" spans="1:6">
      <c r="A534" t="s">
        <v>4</v>
      </c>
      <c r="B534" s="4" t="s">
        <v>5</v>
      </c>
      <c r="C534" s="4" t="s">
        <v>10</v>
      </c>
    </row>
    <row r="535" spans="1:6">
      <c r="A535" t="n">
        <v>5119</v>
      </c>
      <c r="B535" s="27" t="n">
        <v>16</v>
      </c>
      <c r="C535" s="7" t="n">
        <v>0</v>
      </c>
    </row>
    <row r="536" spans="1:6">
      <c r="A536" t="s">
        <v>4</v>
      </c>
      <c r="B536" s="4" t="s">
        <v>5</v>
      </c>
      <c r="C536" s="4" t="s">
        <v>10</v>
      </c>
      <c r="D536" s="4" t="s">
        <v>47</v>
      </c>
      <c r="E536" s="4" t="s">
        <v>13</v>
      </c>
      <c r="F536" s="4" t="s">
        <v>13</v>
      </c>
    </row>
    <row r="537" spans="1:6">
      <c r="A537" t="n">
        <v>5122</v>
      </c>
      <c r="B537" s="40" t="n">
        <v>26</v>
      </c>
      <c r="C537" s="7" t="n">
        <v>8</v>
      </c>
      <c r="D537" s="7" t="s">
        <v>74</v>
      </c>
      <c r="E537" s="7" t="n">
        <v>2</v>
      </c>
      <c r="F537" s="7" t="n">
        <v>0</v>
      </c>
    </row>
    <row r="538" spans="1:6">
      <c r="A538" t="s">
        <v>4</v>
      </c>
      <c r="B538" s="4" t="s">
        <v>5</v>
      </c>
    </row>
    <row r="539" spans="1:6">
      <c r="A539" t="n">
        <v>5160</v>
      </c>
      <c r="B539" s="41" t="n">
        <v>28</v>
      </c>
    </row>
    <row r="540" spans="1:6">
      <c r="A540" t="s">
        <v>4</v>
      </c>
      <c r="B540" s="4" t="s">
        <v>5</v>
      </c>
      <c r="C540" s="4" t="s">
        <v>10</v>
      </c>
      <c r="D540" s="4" t="s">
        <v>13</v>
      </c>
    </row>
    <row r="541" spans="1:6">
      <c r="A541" t="n">
        <v>5161</v>
      </c>
      <c r="B541" s="44" t="n">
        <v>89</v>
      </c>
      <c r="C541" s="7" t="n">
        <v>65533</v>
      </c>
      <c r="D541" s="7" t="n">
        <v>1</v>
      </c>
    </row>
    <row r="542" spans="1:6">
      <c r="A542" t="s">
        <v>4</v>
      </c>
      <c r="B542" s="4" t="s">
        <v>5</v>
      </c>
      <c r="C542" s="4" t="s">
        <v>13</v>
      </c>
      <c r="D542" s="4" t="s">
        <v>10</v>
      </c>
      <c r="E542" s="4" t="s">
        <v>24</v>
      </c>
    </row>
    <row r="543" spans="1:6">
      <c r="A543" t="n">
        <v>5165</v>
      </c>
      <c r="B543" s="21" t="n">
        <v>58</v>
      </c>
      <c r="C543" s="7" t="n">
        <v>101</v>
      </c>
      <c r="D543" s="7" t="n">
        <v>300</v>
      </c>
      <c r="E543" s="7" t="n">
        <v>1</v>
      </c>
    </row>
    <row r="544" spans="1:6">
      <c r="A544" t="s">
        <v>4</v>
      </c>
      <c r="B544" s="4" t="s">
        <v>5</v>
      </c>
      <c r="C544" s="4" t="s">
        <v>13</v>
      </c>
      <c r="D544" s="4" t="s">
        <v>10</v>
      </c>
    </row>
    <row r="545" spans="1:10">
      <c r="A545" t="n">
        <v>5173</v>
      </c>
      <c r="B545" s="21" t="n">
        <v>58</v>
      </c>
      <c r="C545" s="7" t="n">
        <v>254</v>
      </c>
      <c r="D545" s="7" t="n">
        <v>0</v>
      </c>
    </row>
    <row r="546" spans="1:10">
      <c r="A546" t="s">
        <v>4</v>
      </c>
      <c r="B546" s="4" t="s">
        <v>5</v>
      </c>
      <c r="C546" s="4" t="s">
        <v>13</v>
      </c>
    </row>
    <row r="547" spans="1:10">
      <c r="A547" t="n">
        <v>5177</v>
      </c>
      <c r="B547" s="35" t="n">
        <v>45</v>
      </c>
      <c r="C547" s="7" t="n">
        <v>0</v>
      </c>
    </row>
    <row r="548" spans="1:10">
      <c r="A548" t="s">
        <v>4</v>
      </c>
      <c r="B548" s="4" t="s">
        <v>5</v>
      </c>
      <c r="C548" s="4" t="s">
        <v>13</v>
      </c>
      <c r="D548" s="4" t="s">
        <v>13</v>
      </c>
      <c r="E548" s="4" t="s">
        <v>24</v>
      </c>
      <c r="F548" s="4" t="s">
        <v>24</v>
      </c>
      <c r="G548" s="4" t="s">
        <v>24</v>
      </c>
      <c r="H548" s="4" t="s">
        <v>10</v>
      </c>
    </row>
    <row r="549" spans="1:10">
      <c r="A549" t="n">
        <v>5179</v>
      </c>
      <c r="B549" s="35" t="n">
        <v>45</v>
      </c>
      <c r="C549" s="7" t="n">
        <v>2</v>
      </c>
      <c r="D549" s="7" t="n">
        <v>3</v>
      </c>
      <c r="E549" s="7" t="n">
        <v>0</v>
      </c>
      <c r="F549" s="7" t="n">
        <v>4.5</v>
      </c>
      <c r="G549" s="7" t="n">
        <v>5</v>
      </c>
      <c r="H549" s="7" t="n">
        <v>0</v>
      </c>
    </row>
    <row r="550" spans="1:10">
      <c r="A550" t="s">
        <v>4</v>
      </c>
      <c r="B550" s="4" t="s">
        <v>5</v>
      </c>
      <c r="C550" s="4" t="s">
        <v>13</v>
      </c>
      <c r="D550" s="4" t="s">
        <v>13</v>
      </c>
      <c r="E550" s="4" t="s">
        <v>24</v>
      </c>
      <c r="F550" s="4" t="s">
        <v>24</v>
      </c>
      <c r="G550" s="4" t="s">
        <v>24</v>
      </c>
      <c r="H550" s="4" t="s">
        <v>10</v>
      </c>
      <c r="I550" s="4" t="s">
        <v>13</v>
      </c>
    </row>
    <row r="551" spans="1:10">
      <c r="A551" t="n">
        <v>5196</v>
      </c>
      <c r="B551" s="35" t="n">
        <v>45</v>
      </c>
      <c r="C551" s="7" t="n">
        <v>4</v>
      </c>
      <c r="D551" s="7" t="n">
        <v>3</v>
      </c>
      <c r="E551" s="7" t="n">
        <v>15</v>
      </c>
      <c r="F551" s="7" t="n">
        <v>335</v>
      </c>
      <c r="G551" s="7" t="n">
        <v>-10</v>
      </c>
      <c r="H551" s="7" t="n">
        <v>0</v>
      </c>
      <c r="I551" s="7" t="n">
        <v>0</v>
      </c>
    </row>
    <row r="552" spans="1:10">
      <c r="A552" t="s">
        <v>4</v>
      </c>
      <c r="B552" s="4" t="s">
        <v>5</v>
      </c>
      <c r="C552" s="4" t="s">
        <v>13</v>
      </c>
      <c r="D552" s="4" t="s">
        <v>13</v>
      </c>
      <c r="E552" s="4" t="s">
        <v>24</v>
      </c>
      <c r="F552" s="4" t="s">
        <v>10</v>
      </c>
    </row>
    <row r="553" spans="1:10">
      <c r="A553" t="n">
        <v>5214</v>
      </c>
      <c r="B553" s="35" t="n">
        <v>45</v>
      </c>
      <c r="C553" s="7" t="n">
        <v>5</v>
      </c>
      <c r="D553" s="7" t="n">
        <v>3</v>
      </c>
      <c r="E553" s="7" t="n">
        <v>5.5</v>
      </c>
      <c r="F553" s="7" t="n">
        <v>0</v>
      </c>
    </row>
    <row r="554" spans="1:10">
      <c r="A554" t="s">
        <v>4</v>
      </c>
      <c r="B554" s="4" t="s">
        <v>5</v>
      </c>
      <c r="C554" s="4" t="s">
        <v>13</v>
      </c>
      <c r="D554" s="4" t="s">
        <v>13</v>
      </c>
      <c r="E554" s="4" t="s">
        <v>24</v>
      </c>
      <c r="F554" s="4" t="s">
        <v>10</v>
      </c>
    </row>
    <row r="555" spans="1:10">
      <c r="A555" t="n">
        <v>5223</v>
      </c>
      <c r="B555" s="35" t="n">
        <v>45</v>
      </c>
      <c r="C555" s="7" t="n">
        <v>11</v>
      </c>
      <c r="D555" s="7" t="n">
        <v>3</v>
      </c>
      <c r="E555" s="7" t="n">
        <v>42.5</v>
      </c>
      <c r="F555" s="7" t="n">
        <v>0</v>
      </c>
    </row>
    <row r="556" spans="1:10">
      <c r="A556" t="s">
        <v>4</v>
      </c>
      <c r="B556" s="4" t="s">
        <v>5</v>
      </c>
      <c r="C556" s="4" t="s">
        <v>13</v>
      </c>
      <c r="D556" s="4" t="s">
        <v>13</v>
      </c>
      <c r="E556" s="4" t="s">
        <v>24</v>
      </c>
      <c r="F556" s="4" t="s">
        <v>24</v>
      </c>
      <c r="G556" s="4" t="s">
        <v>24</v>
      </c>
      <c r="H556" s="4" t="s">
        <v>10</v>
      </c>
      <c r="I556" s="4" t="s">
        <v>13</v>
      </c>
    </row>
    <row r="557" spans="1:10">
      <c r="A557" t="n">
        <v>5232</v>
      </c>
      <c r="B557" s="35" t="n">
        <v>45</v>
      </c>
      <c r="C557" s="7" t="n">
        <v>4</v>
      </c>
      <c r="D557" s="7" t="n">
        <v>3</v>
      </c>
      <c r="E557" s="7" t="n">
        <v>15</v>
      </c>
      <c r="F557" s="7" t="n">
        <v>25</v>
      </c>
      <c r="G557" s="7" t="n">
        <v>-10</v>
      </c>
      <c r="H557" s="7" t="n">
        <v>30000</v>
      </c>
      <c r="I557" s="7" t="n">
        <v>1</v>
      </c>
    </row>
    <row r="558" spans="1:10">
      <c r="A558" t="s">
        <v>4</v>
      </c>
      <c r="B558" s="4" t="s">
        <v>5</v>
      </c>
      <c r="C558" s="4" t="s">
        <v>13</v>
      </c>
      <c r="D558" s="4" t="s">
        <v>10</v>
      </c>
      <c r="E558" s="4" t="s">
        <v>10</v>
      </c>
      <c r="F558" s="4" t="s">
        <v>9</v>
      </c>
    </row>
    <row r="559" spans="1:10">
      <c r="A559" t="n">
        <v>5250</v>
      </c>
      <c r="B559" s="47" t="n">
        <v>84</v>
      </c>
      <c r="C559" s="7" t="n">
        <v>0</v>
      </c>
      <c r="D559" s="7" t="n">
        <v>2</v>
      </c>
      <c r="E559" s="7" t="n">
        <v>0</v>
      </c>
      <c r="F559" s="7" t="n">
        <v>1056964608</v>
      </c>
    </row>
    <row r="560" spans="1:10">
      <c r="A560" t="s">
        <v>4</v>
      </c>
      <c r="B560" s="4" t="s">
        <v>5</v>
      </c>
      <c r="C560" s="4" t="s">
        <v>13</v>
      </c>
      <c r="D560" s="4" t="s">
        <v>24</v>
      </c>
      <c r="E560" s="4" t="s">
        <v>24</v>
      </c>
      <c r="F560" s="4" t="s">
        <v>24</v>
      </c>
    </row>
    <row r="561" spans="1:9">
      <c r="A561" t="n">
        <v>5260</v>
      </c>
      <c r="B561" s="35" t="n">
        <v>45</v>
      </c>
      <c r="C561" s="7" t="n">
        <v>9</v>
      </c>
      <c r="D561" s="7" t="n">
        <v>0.100000001490116</v>
      </c>
      <c r="E561" s="7" t="n">
        <v>0.100000001490116</v>
      </c>
      <c r="F561" s="7" t="n">
        <v>1.29999995231628</v>
      </c>
    </row>
    <row r="562" spans="1:9">
      <c r="A562" t="s">
        <v>4</v>
      </c>
      <c r="B562" s="4" t="s">
        <v>5</v>
      </c>
      <c r="C562" s="4" t="s">
        <v>13</v>
      </c>
      <c r="D562" s="4" t="s">
        <v>13</v>
      </c>
      <c r="E562" s="4" t="s">
        <v>24</v>
      </c>
      <c r="F562" s="4" t="s">
        <v>10</v>
      </c>
    </row>
    <row r="563" spans="1:9">
      <c r="A563" t="n">
        <v>5274</v>
      </c>
      <c r="B563" s="35" t="n">
        <v>45</v>
      </c>
      <c r="C563" s="7" t="n">
        <v>5</v>
      </c>
      <c r="D563" s="7" t="n">
        <v>3</v>
      </c>
      <c r="E563" s="7" t="n">
        <v>10.5</v>
      </c>
      <c r="F563" s="7" t="n">
        <v>1300</v>
      </c>
    </row>
    <row r="564" spans="1:9">
      <c r="A564" t="s">
        <v>4</v>
      </c>
      <c r="B564" s="4" t="s">
        <v>5</v>
      </c>
      <c r="C564" s="4" t="s">
        <v>10</v>
      </c>
      <c r="D564" s="4" t="s">
        <v>13</v>
      </c>
      <c r="E564" s="4" t="s">
        <v>13</v>
      </c>
      <c r="F564" s="4" t="s">
        <v>6</v>
      </c>
    </row>
    <row r="565" spans="1:9">
      <c r="A565" t="n">
        <v>5283</v>
      </c>
      <c r="B565" s="22" t="n">
        <v>47</v>
      </c>
      <c r="C565" s="7" t="n">
        <v>1660</v>
      </c>
      <c r="D565" s="7" t="n">
        <v>0</v>
      </c>
      <c r="E565" s="7" t="n">
        <v>1</v>
      </c>
      <c r="F565" s="7" t="s">
        <v>34</v>
      </c>
    </row>
    <row r="566" spans="1:9">
      <c r="A566" t="s">
        <v>4</v>
      </c>
      <c r="B566" s="4" t="s">
        <v>5</v>
      </c>
      <c r="C566" s="4" t="s">
        <v>13</v>
      </c>
      <c r="D566" s="4" t="s">
        <v>10</v>
      </c>
    </row>
    <row r="567" spans="1:9">
      <c r="A567" t="n">
        <v>5296</v>
      </c>
      <c r="B567" s="21" t="n">
        <v>58</v>
      </c>
      <c r="C567" s="7" t="n">
        <v>255</v>
      </c>
      <c r="D567" s="7" t="n">
        <v>0</v>
      </c>
    </row>
    <row r="568" spans="1:9">
      <c r="A568" t="s">
        <v>4</v>
      </c>
      <c r="B568" s="4" t="s">
        <v>5</v>
      </c>
      <c r="C568" s="4" t="s">
        <v>13</v>
      </c>
      <c r="D568" s="4" t="s">
        <v>10</v>
      </c>
      <c r="E568" s="4" t="s">
        <v>9</v>
      </c>
      <c r="F568" s="4" t="s">
        <v>10</v>
      </c>
      <c r="G568" s="4" t="s">
        <v>9</v>
      </c>
      <c r="H568" s="4" t="s">
        <v>13</v>
      </c>
    </row>
    <row r="569" spans="1:9">
      <c r="A569" t="n">
        <v>5300</v>
      </c>
      <c r="B569" s="14" t="n">
        <v>49</v>
      </c>
      <c r="C569" s="7" t="n">
        <v>0</v>
      </c>
      <c r="D569" s="7" t="n">
        <v>432</v>
      </c>
      <c r="E569" s="7" t="n">
        <v>1065353216</v>
      </c>
      <c r="F569" s="7" t="n">
        <v>0</v>
      </c>
      <c r="G569" s="7" t="n">
        <v>0</v>
      </c>
      <c r="H569" s="7" t="n">
        <v>0</v>
      </c>
    </row>
    <row r="570" spans="1:9">
      <c r="A570" t="s">
        <v>4</v>
      </c>
      <c r="B570" s="4" t="s">
        <v>5</v>
      </c>
      <c r="C570" s="4" t="s">
        <v>13</v>
      </c>
      <c r="D570" s="4" t="s">
        <v>10</v>
      </c>
      <c r="E570" s="4" t="s">
        <v>13</v>
      </c>
    </row>
    <row r="571" spans="1:9">
      <c r="A571" t="n">
        <v>5315</v>
      </c>
      <c r="B571" s="10" t="n">
        <v>39</v>
      </c>
      <c r="C571" s="7" t="n">
        <v>14</v>
      </c>
      <c r="D571" s="7" t="n">
        <v>65533</v>
      </c>
      <c r="E571" s="7" t="n">
        <v>103</v>
      </c>
    </row>
    <row r="572" spans="1:9">
      <c r="A572" t="s">
        <v>4</v>
      </c>
      <c r="B572" s="4" t="s">
        <v>5</v>
      </c>
      <c r="C572" s="4" t="s">
        <v>13</v>
      </c>
      <c r="D572" s="4" t="s">
        <v>10</v>
      </c>
      <c r="E572" s="4" t="s">
        <v>10</v>
      </c>
      <c r="F572" s="4" t="s">
        <v>10</v>
      </c>
      <c r="G572" s="4" t="s">
        <v>10</v>
      </c>
      <c r="H572" s="4" t="s">
        <v>10</v>
      </c>
      <c r="I572" s="4" t="s">
        <v>6</v>
      </c>
      <c r="J572" s="4" t="s">
        <v>24</v>
      </c>
      <c r="K572" s="4" t="s">
        <v>24</v>
      </c>
      <c r="L572" s="4" t="s">
        <v>24</v>
      </c>
      <c r="M572" s="4" t="s">
        <v>9</v>
      </c>
      <c r="N572" s="4" t="s">
        <v>9</v>
      </c>
      <c r="O572" s="4" t="s">
        <v>24</v>
      </c>
      <c r="P572" s="4" t="s">
        <v>24</v>
      </c>
      <c r="Q572" s="4" t="s">
        <v>24</v>
      </c>
      <c r="R572" s="4" t="s">
        <v>24</v>
      </c>
      <c r="S572" s="4" t="s">
        <v>13</v>
      </c>
    </row>
    <row r="573" spans="1:9">
      <c r="A573" t="n">
        <v>5320</v>
      </c>
      <c r="B573" s="10" t="n">
        <v>39</v>
      </c>
      <c r="C573" s="7" t="n">
        <v>12</v>
      </c>
      <c r="D573" s="7" t="n">
        <v>65533</v>
      </c>
      <c r="E573" s="7" t="n">
        <v>204</v>
      </c>
      <c r="F573" s="7" t="n">
        <v>0</v>
      </c>
      <c r="G573" s="7" t="n">
        <v>1660</v>
      </c>
      <c r="H573" s="7" t="n">
        <v>3</v>
      </c>
      <c r="I573" s="7" t="s">
        <v>70</v>
      </c>
      <c r="J573" s="7" t="n">
        <v>0</v>
      </c>
      <c r="K573" s="7" t="n">
        <v>0</v>
      </c>
      <c r="L573" s="7" t="n">
        <v>0</v>
      </c>
      <c r="M573" s="7" t="n">
        <v>0</v>
      </c>
      <c r="N573" s="7" t="n">
        <v>0</v>
      </c>
      <c r="O573" s="7" t="n">
        <v>0</v>
      </c>
      <c r="P573" s="7" t="n">
        <v>1</v>
      </c>
      <c r="Q573" s="7" t="n">
        <v>1</v>
      </c>
      <c r="R573" s="7" t="n">
        <v>1</v>
      </c>
      <c r="S573" s="7" t="n">
        <v>255</v>
      </c>
    </row>
    <row r="574" spans="1:9">
      <c r="A574" t="s">
        <v>4</v>
      </c>
      <c r="B574" s="4" t="s">
        <v>5</v>
      </c>
      <c r="C574" s="4" t="s">
        <v>10</v>
      </c>
      <c r="D574" s="4" t="s">
        <v>9</v>
      </c>
      <c r="E574" s="4" t="s">
        <v>9</v>
      </c>
      <c r="F574" s="4" t="s">
        <v>9</v>
      </c>
      <c r="G574" s="4" t="s">
        <v>9</v>
      </c>
      <c r="H574" s="4" t="s">
        <v>10</v>
      </c>
      <c r="I574" s="4" t="s">
        <v>13</v>
      </c>
    </row>
    <row r="575" spans="1:9">
      <c r="A575" t="n">
        <v>5381</v>
      </c>
      <c r="B575" s="32" t="n">
        <v>66</v>
      </c>
      <c r="C575" s="7" t="n">
        <v>1660</v>
      </c>
      <c r="D575" s="7" t="n">
        <v>1065353216</v>
      </c>
      <c r="E575" s="7" t="n">
        <v>1065353216</v>
      </c>
      <c r="F575" s="7" t="n">
        <v>1065353216</v>
      </c>
      <c r="G575" s="7" t="n">
        <v>1065353216</v>
      </c>
      <c r="H575" s="7" t="n">
        <v>1000</v>
      </c>
      <c r="I575" s="7" t="n">
        <v>3</v>
      </c>
    </row>
    <row r="576" spans="1:9">
      <c r="A576" t="s">
        <v>4</v>
      </c>
      <c r="B576" s="4" t="s">
        <v>5</v>
      </c>
      <c r="C576" s="4" t="s">
        <v>13</v>
      </c>
      <c r="D576" s="4" t="s">
        <v>10</v>
      </c>
      <c r="E576" s="4" t="s">
        <v>24</v>
      </c>
      <c r="F576" s="4" t="s">
        <v>10</v>
      </c>
      <c r="G576" s="4" t="s">
        <v>9</v>
      </c>
      <c r="H576" s="4" t="s">
        <v>9</v>
      </c>
      <c r="I576" s="4" t="s">
        <v>10</v>
      </c>
      <c r="J576" s="4" t="s">
        <v>10</v>
      </c>
      <c r="K576" s="4" t="s">
        <v>9</v>
      </c>
      <c r="L576" s="4" t="s">
        <v>9</v>
      </c>
      <c r="M576" s="4" t="s">
        <v>9</v>
      </c>
      <c r="N576" s="4" t="s">
        <v>9</v>
      </c>
      <c r="O576" s="4" t="s">
        <v>6</v>
      </c>
    </row>
    <row r="577" spans="1:19">
      <c r="A577" t="n">
        <v>5403</v>
      </c>
      <c r="B577" s="15" t="n">
        <v>50</v>
      </c>
      <c r="C577" s="7" t="n">
        <v>0</v>
      </c>
      <c r="D577" s="7" t="n">
        <v>2101</v>
      </c>
      <c r="E577" s="7" t="n">
        <v>1</v>
      </c>
      <c r="F577" s="7" t="n">
        <v>0</v>
      </c>
      <c r="G577" s="7" t="n">
        <v>0</v>
      </c>
      <c r="H577" s="7" t="n">
        <v>0</v>
      </c>
      <c r="I577" s="7" t="n">
        <v>0</v>
      </c>
      <c r="J577" s="7" t="n">
        <v>65533</v>
      </c>
      <c r="K577" s="7" t="n">
        <v>0</v>
      </c>
      <c r="L577" s="7" t="n">
        <v>0</v>
      </c>
      <c r="M577" s="7" t="n">
        <v>0</v>
      </c>
      <c r="N577" s="7" t="n">
        <v>0</v>
      </c>
      <c r="O577" s="7" t="s">
        <v>12</v>
      </c>
    </row>
    <row r="578" spans="1:19">
      <c r="A578" t="s">
        <v>4</v>
      </c>
      <c r="B578" s="4" t="s">
        <v>5</v>
      </c>
      <c r="C578" s="4" t="s">
        <v>13</v>
      </c>
      <c r="D578" s="4" t="s">
        <v>10</v>
      </c>
      <c r="E578" s="4" t="s">
        <v>10</v>
      </c>
    </row>
    <row r="579" spans="1:19">
      <c r="A579" t="n">
        <v>5442</v>
      </c>
      <c r="B579" s="15" t="n">
        <v>50</v>
      </c>
      <c r="C579" s="7" t="n">
        <v>1</v>
      </c>
      <c r="D579" s="7" t="n">
        <v>2243</v>
      </c>
      <c r="E579" s="7" t="n">
        <v>1000</v>
      </c>
    </row>
    <row r="580" spans="1:19">
      <c r="A580" t="s">
        <v>4</v>
      </c>
      <c r="B580" s="4" t="s">
        <v>5</v>
      </c>
      <c r="C580" s="4" t="s">
        <v>10</v>
      </c>
    </row>
    <row r="581" spans="1:19">
      <c r="A581" t="n">
        <v>5448</v>
      </c>
      <c r="B581" s="27" t="n">
        <v>16</v>
      </c>
      <c r="C581" s="7" t="n">
        <v>1000</v>
      </c>
    </row>
    <row r="582" spans="1:19">
      <c r="A582" t="s">
        <v>4</v>
      </c>
      <c r="B582" s="4" t="s">
        <v>5</v>
      </c>
      <c r="C582" s="4" t="s">
        <v>13</v>
      </c>
      <c r="D582" s="4" t="s">
        <v>10</v>
      </c>
      <c r="E582" s="4" t="s">
        <v>10</v>
      </c>
      <c r="F582" s="4" t="s">
        <v>9</v>
      </c>
    </row>
    <row r="583" spans="1:19">
      <c r="A583" t="n">
        <v>5451</v>
      </c>
      <c r="B583" s="47" t="n">
        <v>84</v>
      </c>
      <c r="C583" s="7" t="n">
        <v>1</v>
      </c>
      <c r="D583" s="7" t="n">
        <v>0</v>
      </c>
      <c r="E583" s="7" t="n">
        <v>1000</v>
      </c>
      <c r="F583" s="7" t="n">
        <v>0</v>
      </c>
    </row>
    <row r="584" spans="1:19">
      <c r="A584" t="s">
        <v>4</v>
      </c>
      <c r="B584" s="4" t="s">
        <v>5</v>
      </c>
      <c r="C584" s="4" t="s">
        <v>10</v>
      </c>
    </row>
    <row r="585" spans="1:19">
      <c r="A585" t="n">
        <v>5461</v>
      </c>
      <c r="B585" s="27" t="n">
        <v>16</v>
      </c>
      <c r="C585" s="7" t="n">
        <v>500</v>
      </c>
    </row>
    <row r="586" spans="1:19">
      <c r="A586" t="s">
        <v>4</v>
      </c>
      <c r="B586" s="4" t="s">
        <v>5</v>
      </c>
      <c r="C586" s="4" t="s">
        <v>10</v>
      </c>
      <c r="D586" s="4" t="s">
        <v>10</v>
      </c>
      <c r="E586" s="4" t="s">
        <v>6</v>
      </c>
      <c r="F586" s="4" t="s">
        <v>13</v>
      </c>
      <c r="G586" s="4" t="s">
        <v>10</v>
      </c>
    </row>
    <row r="587" spans="1:19">
      <c r="A587" t="n">
        <v>5464</v>
      </c>
      <c r="B587" s="49" t="n">
        <v>80</v>
      </c>
      <c r="C587" s="7" t="n">
        <v>744</v>
      </c>
      <c r="D587" s="7" t="n">
        <v>508</v>
      </c>
      <c r="E587" s="7" t="s">
        <v>75</v>
      </c>
      <c r="F587" s="7" t="n">
        <v>1</v>
      </c>
      <c r="G587" s="7" t="n">
        <v>0</v>
      </c>
    </row>
    <row r="588" spans="1:19">
      <c r="A588" t="s">
        <v>4</v>
      </c>
      <c r="B588" s="4" t="s">
        <v>5</v>
      </c>
      <c r="C588" s="4" t="s">
        <v>10</v>
      </c>
    </row>
    <row r="589" spans="1:19">
      <c r="A589" t="n">
        <v>5482</v>
      </c>
      <c r="B589" s="27" t="n">
        <v>16</v>
      </c>
      <c r="C589" s="7" t="n">
        <v>5000</v>
      </c>
    </row>
    <row r="590" spans="1:19">
      <c r="A590" t="s">
        <v>4</v>
      </c>
      <c r="B590" s="4" t="s">
        <v>5</v>
      </c>
      <c r="C590" s="4" t="s">
        <v>13</v>
      </c>
      <c r="D590" s="4" t="s">
        <v>10</v>
      </c>
      <c r="E590" s="4" t="s">
        <v>10</v>
      </c>
      <c r="F590" s="4" t="s">
        <v>13</v>
      </c>
    </row>
    <row r="591" spans="1:19">
      <c r="A591" t="n">
        <v>5485</v>
      </c>
      <c r="B591" s="45" t="n">
        <v>25</v>
      </c>
      <c r="C591" s="7" t="n">
        <v>1</v>
      </c>
      <c r="D591" s="7" t="n">
        <v>60</v>
      </c>
      <c r="E591" s="7" t="n">
        <v>640</v>
      </c>
      <c r="F591" s="7" t="n">
        <v>2</v>
      </c>
    </row>
    <row r="592" spans="1:19">
      <c r="A592" t="s">
        <v>4</v>
      </c>
      <c r="B592" s="4" t="s">
        <v>5</v>
      </c>
      <c r="C592" s="4" t="s">
        <v>13</v>
      </c>
      <c r="D592" s="4" t="s">
        <v>10</v>
      </c>
      <c r="E592" s="4" t="s">
        <v>6</v>
      </c>
    </row>
    <row r="593" spans="1:15">
      <c r="A593" t="n">
        <v>5492</v>
      </c>
      <c r="B593" s="39" t="n">
        <v>51</v>
      </c>
      <c r="C593" s="7" t="n">
        <v>4</v>
      </c>
      <c r="D593" s="7" t="n">
        <v>5</v>
      </c>
      <c r="E593" s="7" t="s">
        <v>52</v>
      </c>
    </row>
    <row r="594" spans="1:15">
      <c r="A594" t="s">
        <v>4</v>
      </c>
      <c r="B594" s="4" t="s">
        <v>5</v>
      </c>
      <c r="C594" s="4" t="s">
        <v>10</v>
      </c>
    </row>
    <row r="595" spans="1:15">
      <c r="A595" t="n">
        <v>5505</v>
      </c>
      <c r="B595" s="27" t="n">
        <v>16</v>
      </c>
      <c r="C595" s="7" t="n">
        <v>0</v>
      </c>
    </row>
    <row r="596" spans="1:15">
      <c r="A596" t="s">
        <v>4</v>
      </c>
      <c r="B596" s="4" t="s">
        <v>5</v>
      </c>
      <c r="C596" s="4" t="s">
        <v>10</v>
      </c>
      <c r="D596" s="4" t="s">
        <v>47</v>
      </c>
      <c r="E596" s="4" t="s">
        <v>13</v>
      </c>
      <c r="F596" s="4" t="s">
        <v>13</v>
      </c>
    </row>
    <row r="597" spans="1:15">
      <c r="A597" t="n">
        <v>5508</v>
      </c>
      <c r="B597" s="40" t="n">
        <v>26</v>
      </c>
      <c r="C597" s="7" t="n">
        <v>5</v>
      </c>
      <c r="D597" s="7" t="s">
        <v>76</v>
      </c>
      <c r="E597" s="7" t="n">
        <v>2</v>
      </c>
      <c r="F597" s="7" t="n">
        <v>0</v>
      </c>
    </row>
    <row r="598" spans="1:15">
      <c r="A598" t="s">
        <v>4</v>
      </c>
      <c r="B598" s="4" t="s">
        <v>5</v>
      </c>
    </row>
    <row r="599" spans="1:15">
      <c r="A599" t="n">
        <v>5542</v>
      </c>
      <c r="B599" s="41" t="n">
        <v>28</v>
      </c>
    </row>
    <row r="600" spans="1:15">
      <c r="A600" t="s">
        <v>4</v>
      </c>
      <c r="B600" s="4" t="s">
        <v>5</v>
      </c>
      <c r="C600" s="4" t="s">
        <v>10</v>
      </c>
      <c r="D600" s="4" t="s">
        <v>13</v>
      </c>
    </row>
    <row r="601" spans="1:15">
      <c r="A601" t="n">
        <v>5543</v>
      </c>
      <c r="B601" s="44" t="n">
        <v>89</v>
      </c>
      <c r="C601" s="7" t="n">
        <v>65533</v>
      </c>
      <c r="D601" s="7" t="n">
        <v>1</v>
      </c>
    </row>
    <row r="602" spans="1:15">
      <c r="A602" t="s">
        <v>4</v>
      </c>
      <c r="B602" s="4" t="s">
        <v>5</v>
      </c>
      <c r="C602" s="4" t="s">
        <v>13</v>
      </c>
      <c r="D602" s="4" t="s">
        <v>10</v>
      </c>
      <c r="E602" s="4" t="s">
        <v>10</v>
      </c>
      <c r="F602" s="4" t="s">
        <v>13</v>
      </c>
    </row>
    <row r="603" spans="1:15">
      <c r="A603" t="n">
        <v>5547</v>
      </c>
      <c r="B603" s="45" t="n">
        <v>25</v>
      </c>
      <c r="C603" s="7" t="n">
        <v>1</v>
      </c>
      <c r="D603" s="7" t="n">
        <v>260</v>
      </c>
      <c r="E603" s="7" t="n">
        <v>640</v>
      </c>
      <c r="F603" s="7" t="n">
        <v>2</v>
      </c>
    </row>
    <row r="604" spans="1:15">
      <c r="A604" t="s">
        <v>4</v>
      </c>
      <c r="B604" s="4" t="s">
        <v>5</v>
      </c>
      <c r="C604" s="4" t="s">
        <v>13</v>
      </c>
      <c r="D604" s="4" t="s">
        <v>10</v>
      </c>
      <c r="E604" s="4" t="s">
        <v>6</v>
      </c>
    </row>
    <row r="605" spans="1:15">
      <c r="A605" t="n">
        <v>5554</v>
      </c>
      <c r="B605" s="39" t="n">
        <v>51</v>
      </c>
      <c r="C605" s="7" t="n">
        <v>4</v>
      </c>
      <c r="D605" s="7" t="n">
        <v>0</v>
      </c>
      <c r="E605" s="7" t="s">
        <v>72</v>
      </c>
    </row>
    <row r="606" spans="1:15">
      <c r="A606" t="s">
        <v>4</v>
      </c>
      <c r="B606" s="4" t="s">
        <v>5</v>
      </c>
      <c r="C606" s="4" t="s">
        <v>10</v>
      </c>
    </row>
    <row r="607" spans="1:15">
      <c r="A607" t="n">
        <v>5567</v>
      </c>
      <c r="B607" s="27" t="n">
        <v>16</v>
      </c>
      <c r="C607" s="7" t="n">
        <v>0</v>
      </c>
    </row>
    <row r="608" spans="1:15">
      <c r="A608" t="s">
        <v>4</v>
      </c>
      <c r="B608" s="4" t="s">
        <v>5</v>
      </c>
      <c r="C608" s="4" t="s">
        <v>10</v>
      </c>
      <c r="D608" s="4" t="s">
        <v>47</v>
      </c>
      <c r="E608" s="4" t="s">
        <v>13</v>
      </c>
      <c r="F608" s="4" t="s">
        <v>13</v>
      </c>
    </row>
    <row r="609" spans="1:6">
      <c r="A609" t="n">
        <v>5570</v>
      </c>
      <c r="B609" s="40" t="n">
        <v>26</v>
      </c>
      <c r="C609" s="7" t="n">
        <v>0</v>
      </c>
      <c r="D609" s="7" t="s">
        <v>77</v>
      </c>
      <c r="E609" s="7" t="n">
        <v>2</v>
      </c>
      <c r="F609" s="7" t="n">
        <v>0</v>
      </c>
    </row>
    <row r="610" spans="1:6">
      <c r="A610" t="s">
        <v>4</v>
      </c>
      <c r="B610" s="4" t="s">
        <v>5</v>
      </c>
    </row>
    <row r="611" spans="1:6">
      <c r="A611" t="n">
        <v>5595</v>
      </c>
      <c r="B611" s="41" t="n">
        <v>28</v>
      </c>
    </row>
    <row r="612" spans="1:6">
      <c r="A612" t="s">
        <v>4</v>
      </c>
      <c r="B612" s="4" t="s">
        <v>5</v>
      </c>
      <c r="C612" s="4" t="s">
        <v>13</v>
      </c>
      <c r="D612" s="4" t="s">
        <v>10</v>
      </c>
      <c r="E612" s="4" t="s">
        <v>10</v>
      </c>
      <c r="F612" s="4" t="s">
        <v>13</v>
      </c>
    </row>
    <row r="613" spans="1:6">
      <c r="A613" t="n">
        <v>5596</v>
      </c>
      <c r="B613" s="45" t="n">
        <v>25</v>
      </c>
      <c r="C613" s="7" t="n">
        <v>1</v>
      </c>
      <c r="D613" s="7" t="n">
        <v>260</v>
      </c>
      <c r="E613" s="7" t="n">
        <v>640</v>
      </c>
      <c r="F613" s="7" t="n">
        <v>1</v>
      </c>
    </row>
    <row r="614" spans="1:6">
      <c r="A614" t="s">
        <v>4</v>
      </c>
      <c r="B614" s="4" t="s">
        <v>5</v>
      </c>
      <c r="C614" s="4" t="s">
        <v>13</v>
      </c>
      <c r="D614" s="20" t="s">
        <v>31</v>
      </c>
      <c r="E614" s="4" t="s">
        <v>5</v>
      </c>
      <c r="F614" s="4" t="s">
        <v>13</v>
      </c>
      <c r="G614" s="4" t="s">
        <v>10</v>
      </c>
      <c r="H614" s="20" t="s">
        <v>32</v>
      </c>
      <c r="I614" s="4" t="s">
        <v>13</v>
      </c>
      <c r="J614" s="4" t="s">
        <v>23</v>
      </c>
    </row>
    <row r="615" spans="1:6">
      <c r="A615" t="n">
        <v>5603</v>
      </c>
      <c r="B615" s="12" t="n">
        <v>5</v>
      </c>
      <c r="C615" s="7" t="n">
        <v>28</v>
      </c>
      <c r="D615" s="20" t="s">
        <v>3</v>
      </c>
      <c r="E615" s="25" t="n">
        <v>64</v>
      </c>
      <c r="F615" s="7" t="n">
        <v>5</v>
      </c>
      <c r="G615" s="7" t="n">
        <v>3</v>
      </c>
      <c r="H615" s="20" t="s">
        <v>3</v>
      </c>
      <c r="I615" s="7" t="n">
        <v>1</v>
      </c>
      <c r="J615" s="13" t="n">
        <f t="normal" ca="1">A627</f>
        <v>0</v>
      </c>
    </row>
    <row r="616" spans="1:6">
      <c r="A616" t="s">
        <v>4</v>
      </c>
      <c r="B616" s="4" t="s">
        <v>5</v>
      </c>
      <c r="C616" s="4" t="s">
        <v>13</v>
      </c>
      <c r="D616" s="4" t="s">
        <v>10</v>
      </c>
      <c r="E616" s="4" t="s">
        <v>6</v>
      </c>
    </row>
    <row r="617" spans="1:6">
      <c r="A617" t="n">
        <v>5614</v>
      </c>
      <c r="B617" s="39" t="n">
        <v>51</v>
      </c>
      <c r="C617" s="7" t="n">
        <v>4</v>
      </c>
      <c r="D617" s="7" t="n">
        <v>3</v>
      </c>
      <c r="E617" s="7" t="s">
        <v>72</v>
      </c>
    </row>
    <row r="618" spans="1:6">
      <c r="A618" t="s">
        <v>4</v>
      </c>
      <c r="B618" s="4" t="s">
        <v>5</v>
      </c>
      <c r="C618" s="4" t="s">
        <v>10</v>
      </c>
    </row>
    <row r="619" spans="1:6">
      <c r="A619" t="n">
        <v>5627</v>
      </c>
      <c r="B619" s="27" t="n">
        <v>16</v>
      </c>
      <c r="C619" s="7" t="n">
        <v>0</v>
      </c>
    </row>
    <row r="620" spans="1:6">
      <c r="A620" t="s">
        <v>4</v>
      </c>
      <c r="B620" s="4" t="s">
        <v>5</v>
      </c>
      <c r="C620" s="4" t="s">
        <v>10</v>
      </c>
      <c r="D620" s="4" t="s">
        <v>47</v>
      </c>
      <c r="E620" s="4" t="s">
        <v>13</v>
      </c>
      <c r="F620" s="4" t="s">
        <v>13</v>
      </c>
    </row>
    <row r="621" spans="1:6">
      <c r="A621" t="n">
        <v>5630</v>
      </c>
      <c r="B621" s="40" t="n">
        <v>26</v>
      </c>
      <c r="C621" s="7" t="n">
        <v>3</v>
      </c>
      <c r="D621" s="7" t="s">
        <v>78</v>
      </c>
      <c r="E621" s="7" t="n">
        <v>2</v>
      </c>
      <c r="F621" s="7" t="n">
        <v>0</v>
      </c>
    </row>
    <row r="622" spans="1:6">
      <c r="A622" t="s">
        <v>4</v>
      </c>
      <c r="B622" s="4" t="s">
        <v>5</v>
      </c>
    </row>
    <row r="623" spans="1:6">
      <c r="A623" t="n">
        <v>5668</v>
      </c>
      <c r="B623" s="41" t="n">
        <v>28</v>
      </c>
    </row>
    <row r="624" spans="1:6">
      <c r="A624" t="s">
        <v>4</v>
      </c>
      <c r="B624" s="4" t="s">
        <v>5</v>
      </c>
      <c r="C624" s="4" t="s">
        <v>23</v>
      </c>
    </row>
    <row r="625" spans="1:10">
      <c r="A625" t="n">
        <v>5669</v>
      </c>
      <c r="B625" s="17" t="n">
        <v>3</v>
      </c>
      <c r="C625" s="13" t="n">
        <f t="normal" ca="1">A647</f>
        <v>0</v>
      </c>
    </row>
    <row r="626" spans="1:10">
      <c r="A626" t="s">
        <v>4</v>
      </c>
      <c r="B626" s="4" t="s">
        <v>5</v>
      </c>
      <c r="C626" s="4" t="s">
        <v>13</v>
      </c>
      <c r="D626" s="20" t="s">
        <v>31</v>
      </c>
      <c r="E626" s="4" t="s">
        <v>5</v>
      </c>
      <c r="F626" s="4" t="s">
        <v>13</v>
      </c>
      <c r="G626" s="4" t="s">
        <v>10</v>
      </c>
      <c r="H626" s="20" t="s">
        <v>32</v>
      </c>
      <c r="I626" s="4" t="s">
        <v>13</v>
      </c>
      <c r="J626" s="4" t="s">
        <v>23</v>
      </c>
    </row>
    <row r="627" spans="1:10">
      <c r="A627" t="n">
        <v>5674</v>
      </c>
      <c r="B627" s="12" t="n">
        <v>5</v>
      </c>
      <c r="C627" s="7" t="n">
        <v>28</v>
      </c>
      <c r="D627" s="20" t="s">
        <v>3</v>
      </c>
      <c r="E627" s="25" t="n">
        <v>64</v>
      </c>
      <c r="F627" s="7" t="n">
        <v>5</v>
      </c>
      <c r="G627" s="7" t="n">
        <v>6</v>
      </c>
      <c r="H627" s="20" t="s">
        <v>3</v>
      </c>
      <c r="I627" s="7" t="n">
        <v>1</v>
      </c>
      <c r="J627" s="13" t="n">
        <f t="normal" ca="1">A639</f>
        <v>0</v>
      </c>
    </row>
    <row r="628" spans="1:10">
      <c r="A628" t="s">
        <v>4</v>
      </c>
      <c r="B628" s="4" t="s">
        <v>5</v>
      </c>
      <c r="C628" s="4" t="s">
        <v>13</v>
      </c>
      <c r="D628" s="4" t="s">
        <v>10</v>
      </c>
      <c r="E628" s="4" t="s">
        <v>6</v>
      </c>
    </row>
    <row r="629" spans="1:10">
      <c r="A629" t="n">
        <v>5685</v>
      </c>
      <c r="B629" s="39" t="n">
        <v>51</v>
      </c>
      <c r="C629" s="7" t="n">
        <v>4</v>
      </c>
      <c r="D629" s="7" t="n">
        <v>6</v>
      </c>
      <c r="E629" s="7" t="s">
        <v>72</v>
      </c>
    </row>
    <row r="630" spans="1:10">
      <c r="A630" t="s">
        <v>4</v>
      </c>
      <c r="B630" s="4" t="s">
        <v>5</v>
      </c>
      <c r="C630" s="4" t="s">
        <v>10</v>
      </c>
    </row>
    <row r="631" spans="1:10">
      <c r="A631" t="n">
        <v>5698</v>
      </c>
      <c r="B631" s="27" t="n">
        <v>16</v>
      </c>
      <c r="C631" s="7" t="n">
        <v>0</v>
      </c>
    </row>
    <row r="632" spans="1:10">
      <c r="A632" t="s">
        <v>4</v>
      </c>
      <c r="B632" s="4" t="s">
        <v>5</v>
      </c>
      <c r="C632" s="4" t="s">
        <v>10</v>
      </c>
      <c r="D632" s="4" t="s">
        <v>47</v>
      </c>
      <c r="E632" s="4" t="s">
        <v>13</v>
      </c>
      <c r="F632" s="4" t="s">
        <v>13</v>
      </c>
    </row>
    <row r="633" spans="1:10">
      <c r="A633" t="n">
        <v>5701</v>
      </c>
      <c r="B633" s="40" t="n">
        <v>26</v>
      </c>
      <c r="C633" s="7" t="n">
        <v>6</v>
      </c>
      <c r="D633" s="7" t="s">
        <v>78</v>
      </c>
      <c r="E633" s="7" t="n">
        <v>2</v>
      </c>
      <c r="F633" s="7" t="n">
        <v>0</v>
      </c>
    </row>
    <row r="634" spans="1:10">
      <c r="A634" t="s">
        <v>4</v>
      </c>
      <c r="B634" s="4" t="s">
        <v>5</v>
      </c>
    </row>
    <row r="635" spans="1:10">
      <c r="A635" t="n">
        <v>5739</v>
      </c>
      <c r="B635" s="41" t="n">
        <v>28</v>
      </c>
    </row>
    <row r="636" spans="1:10">
      <c r="A636" t="s">
        <v>4</v>
      </c>
      <c r="B636" s="4" t="s">
        <v>5</v>
      </c>
      <c r="C636" s="4" t="s">
        <v>23</v>
      </c>
    </row>
    <row r="637" spans="1:10">
      <c r="A637" t="n">
        <v>5740</v>
      </c>
      <c r="B637" s="17" t="n">
        <v>3</v>
      </c>
      <c r="C637" s="13" t="n">
        <f t="normal" ca="1">A647</f>
        <v>0</v>
      </c>
    </row>
    <row r="638" spans="1:10">
      <c r="A638" t="s">
        <v>4</v>
      </c>
      <c r="B638" s="4" t="s">
        <v>5</v>
      </c>
      <c r="C638" s="4" t="s">
        <v>13</v>
      </c>
      <c r="D638" s="4" t="s">
        <v>10</v>
      </c>
      <c r="E638" s="4" t="s">
        <v>6</v>
      </c>
    </row>
    <row r="639" spans="1:10">
      <c r="A639" t="n">
        <v>5745</v>
      </c>
      <c r="B639" s="39" t="n">
        <v>51</v>
      </c>
      <c r="C639" s="7" t="n">
        <v>4</v>
      </c>
      <c r="D639" s="7" t="n">
        <v>7032</v>
      </c>
      <c r="E639" s="7" t="s">
        <v>52</v>
      </c>
    </row>
    <row r="640" spans="1:10">
      <c r="A640" t="s">
        <v>4</v>
      </c>
      <c r="B640" s="4" t="s">
        <v>5</v>
      </c>
      <c r="C640" s="4" t="s">
        <v>10</v>
      </c>
    </row>
    <row r="641" spans="1:10">
      <c r="A641" t="n">
        <v>5758</v>
      </c>
      <c r="B641" s="27" t="n">
        <v>16</v>
      </c>
      <c r="C641" s="7" t="n">
        <v>0</v>
      </c>
    </row>
    <row r="642" spans="1:10">
      <c r="A642" t="s">
        <v>4</v>
      </c>
      <c r="B642" s="4" t="s">
        <v>5</v>
      </c>
      <c r="C642" s="4" t="s">
        <v>10</v>
      </c>
      <c r="D642" s="4" t="s">
        <v>47</v>
      </c>
      <c r="E642" s="4" t="s">
        <v>13</v>
      </c>
      <c r="F642" s="4" t="s">
        <v>13</v>
      </c>
    </row>
    <row r="643" spans="1:10">
      <c r="A643" t="n">
        <v>5761</v>
      </c>
      <c r="B643" s="40" t="n">
        <v>26</v>
      </c>
      <c r="C643" s="7" t="n">
        <v>7032</v>
      </c>
      <c r="D643" s="7" t="s">
        <v>79</v>
      </c>
      <c r="E643" s="7" t="n">
        <v>2</v>
      </c>
      <c r="F643" s="7" t="n">
        <v>0</v>
      </c>
    </row>
    <row r="644" spans="1:10">
      <c r="A644" t="s">
        <v>4</v>
      </c>
      <c r="B644" s="4" t="s">
        <v>5</v>
      </c>
    </row>
    <row r="645" spans="1:10">
      <c r="A645" t="n">
        <v>5791</v>
      </c>
      <c r="B645" s="41" t="n">
        <v>28</v>
      </c>
    </row>
    <row r="646" spans="1:10">
      <c r="A646" t="s">
        <v>4</v>
      </c>
      <c r="B646" s="4" t="s">
        <v>5</v>
      </c>
      <c r="C646" s="4" t="s">
        <v>10</v>
      </c>
      <c r="D646" s="4" t="s">
        <v>13</v>
      </c>
    </row>
    <row r="647" spans="1:10">
      <c r="A647" t="n">
        <v>5792</v>
      </c>
      <c r="B647" s="44" t="n">
        <v>89</v>
      </c>
      <c r="C647" s="7" t="n">
        <v>65533</v>
      </c>
      <c r="D647" s="7" t="n">
        <v>1</v>
      </c>
    </row>
    <row r="648" spans="1:10">
      <c r="A648" t="s">
        <v>4</v>
      </c>
      <c r="B648" s="4" t="s">
        <v>5</v>
      </c>
      <c r="C648" s="4" t="s">
        <v>13</v>
      </c>
      <c r="D648" s="4" t="s">
        <v>10</v>
      </c>
      <c r="E648" s="4" t="s">
        <v>10</v>
      </c>
      <c r="F648" s="4" t="s">
        <v>13</v>
      </c>
    </row>
    <row r="649" spans="1:10">
      <c r="A649" t="n">
        <v>5796</v>
      </c>
      <c r="B649" s="45" t="n">
        <v>25</v>
      </c>
      <c r="C649" s="7" t="n">
        <v>1</v>
      </c>
      <c r="D649" s="7" t="n">
        <v>65535</v>
      </c>
      <c r="E649" s="7" t="n">
        <v>65535</v>
      </c>
      <c r="F649" s="7" t="n">
        <v>0</v>
      </c>
    </row>
    <row r="650" spans="1:10">
      <c r="A650" t="s">
        <v>4</v>
      </c>
      <c r="B650" s="4" t="s">
        <v>5</v>
      </c>
      <c r="C650" s="4" t="s">
        <v>13</v>
      </c>
      <c r="D650" s="4" t="s">
        <v>10</v>
      </c>
      <c r="E650" s="4" t="s">
        <v>24</v>
      </c>
    </row>
    <row r="651" spans="1:10">
      <c r="A651" t="n">
        <v>5803</v>
      </c>
      <c r="B651" s="21" t="n">
        <v>58</v>
      </c>
      <c r="C651" s="7" t="n">
        <v>101</v>
      </c>
      <c r="D651" s="7" t="n">
        <v>300</v>
      </c>
      <c r="E651" s="7" t="n">
        <v>1</v>
      </c>
    </row>
    <row r="652" spans="1:10">
      <c r="A652" t="s">
        <v>4</v>
      </c>
      <c r="B652" s="4" t="s">
        <v>5</v>
      </c>
      <c r="C652" s="4" t="s">
        <v>13</v>
      </c>
      <c r="D652" s="4" t="s">
        <v>10</v>
      </c>
    </row>
    <row r="653" spans="1:10">
      <c r="A653" t="n">
        <v>5811</v>
      </c>
      <c r="B653" s="21" t="n">
        <v>58</v>
      </c>
      <c r="C653" s="7" t="n">
        <v>254</v>
      </c>
      <c r="D653" s="7" t="n">
        <v>0</v>
      </c>
    </row>
    <row r="654" spans="1:10">
      <c r="A654" t="s">
        <v>4</v>
      </c>
      <c r="B654" s="4" t="s">
        <v>5</v>
      </c>
      <c r="C654" s="4" t="s">
        <v>13</v>
      </c>
    </row>
    <row r="655" spans="1:10">
      <c r="A655" t="n">
        <v>5815</v>
      </c>
      <c r="B655" s="35" t="n">
        <v>45</v>
      </c>
      <c r="C655" s="7" t="n">
        <v>0</v>
      </c>
    </row>
    <row r="656" spans="1:10">
      <c r="A656" t="s">
        <v>4</v>
      </c>
      <c r="B656" s="4" t="s">
        <v>5</v>
      </c>
      <c r="C656" s="4" t="s">
        <v>13</v>
      </c>
      <c r="D656" s="4" t="s">
        <v>13</v>
      </c>
      <c r="E656" s="4" t="s">
        <v>24</v>
      </c>
      <c r="F656" s="4" t="s">
        <v>24</v>
      </c>
      <c r="G656" s="4" t="s">
        <v>24</v>
      </c>
      <c r="H656" s="4" t="s">
        <v>10</v>
      </c>
    </row>
    <row r="657" spans="1:8">
      <c r="A657" t="n">
        <v>5817</v>
      </c>
      <c r="B657" s="35" t="n">
        <v>45</v>
      </c>
      <c r="C657" s="7" t="n">
        <v>2</v>
      </c>
      <c r="D657" s="7" t="n">
        <v>3</v>
      </c>
      <c r="E657" s="7" t="n">
        <v>0</v>
      </c>
      <c r="F657" s="7" t="n">
        <v>2.90000009536743</v>
      </c>
      <c r="G657" s="7" t="n">
        <v>13.5500001907349</v>
      </c>
      <c r="H657" s="7" t="n">
        <v>0</v>
      </c>
    </row>
    <row r="658" spans="1:8">
      <c r="A658" t="s">
        <v>4</v>
      </c>
      <c r="B658" s="4" t="s">
        <v>5</v>
      </c>
      <c r="C658" s="4" t="s">
        <v>13</v>
      </c>
      <c r="D658" s="4" t="s">
        <v>13</v>
      </c>
      <c r="E658" s="4" t="s">
        <v>24</v>
      </c>
      <c r="F658" s="4" t="s">
        <v>24</v>
      </c>
      <c r="G658" s="4" t="s">
        <v>24</v>
      </c>
      <c r="H658" s="4" t="s">
        <v>10</v>
      </c>
      <c r="I658" s="4" t="s">
        <v>13</v>
      </c>
    </row>
    <row r="659" spans="1:8">
      <c r="A659" t="n">
        <v>5834</v>
      </c>
      <c r="B659" s="35" t="n">
        <v>45</v>
      </c>
      <c r="C659" s="7" t="n">
        <v>4</v>
      </c>
      <c r="D659" s="7" t="n">
        <v>3</v>
      </c>
      <c r="E659" s="7" t="n">
        <v>-2.84999990463257</v>
      </c>
      <c r="F659" s="7" t="n">
        <v>325</v>
      </c>
      <c r="G659" s="7" t="n">
        <v>-5</v>
      </c>
      <c r="H659" s="7" t="n">
        <v>0</v>
      </c>
      <c r="I659" s="7" t="n">
        <v>0</v>
      </c>
    </row>
    <row r="660" spans="1:8">
      <c r="A660" t="s">
        <v>4</v>
      </c>
      <c r="B660" s="4" t="s">
        <v>5</v>
      </c>
      <c r="C660" s="4" t="s">
        <v>13</v>
      </c>
      <c r="D660" s="4" t="s">
        <v>13</v>
      </c>
      <c r="E660" s="4" t="s">
        <v>24</v>
      </c>
      <c r="F660" s="4" t="s">
        <v>10</v>
      </c>
    </row>
    <row r="661" spans="1:8">
      <c r="A661" t="n">
        <v>5852</v>
      </c>
      <c r="B661" s="35" t="n">
        <v>45</v>
      </c>
      <c r="C661" s="7" t="n">
        <v>5</v>
      </c>
      <c r="D661" s="7" t="n">
        <v>3</v>
      </c>
      <c r="E661" s="7" t="n">
        <v>6.5</v>
      </c>
      <c r="F661" s="7" t="n">
        <v>0</v>
      </c>
    </row>
    <row r="662" spans="1:8">
      <c r="A662" t="s">
        <v>4</v>
      </c>
      <c r="B662" s="4" t="s">
        <v>5</v>
      </c>
      <c r="C662" s="4" t="s">
        <v>13</v>
      </c>
      <c r="D662" s="4" t="s">
        <v>13</v>
      </c>
      <c r="E662" s="4" t="s">
        <v>24</v>
      </c>
      <c r="F662" s="4" t="s">
        <v>10</v>
      </c>
    </row>
    <row r="663" spans="1:8">
      <c r="A663" t="n">
        <v>5861</v>
      </c>
      <c r="B663" s="35" t="n">
        <v>45</v>
      </c>
      <c r="C663" s="7" t="n">
        <v>11</v>
      </c>
      <c r="D663" s="7" t="n">
        <v>3</v>
      </c>
      <c r="E663" s="7" t="n">
        <v>42.5</v>
      </c>
      <c r="F663" s="7" t="n">
        <v>0</v>
      </c>
    </row>
    <row r="664" spans="1:8">
      <c r="A664" t="s">
        <v>4</v>
      </c>
      <c r="B664" s="4" t="s">
        <v>5</v>
      </c>
      <c r="C664" s="4" t="s">
        <v>13</v>
      </c>
      <c r="D664" s="4" t="s">
        <v>10</v>
      </c>
    </row>
    <row r="665" spans="1:8">
      <c r="A665" t="n">
        <v>5870</v>
      </c>
      <c r="B665" s="21" t="n">
        <v>58</v>
      </c>
      <c r="C665" s="7" t="n">
        <v>255</v>
      </c>
      <c r="D665" s="7" t="n">
        <v>0</v>
      </c>
    </row>
    <row r="666" spans="1:8">
      <c r="A666" t="s">
        <v>4</v>
      </c>
      <c r="B666" s="4" t="s">
        <v>5</v>
      </c>
      <c r="C666" s="4" t="s">
        <v>10</v>
      </c>
      <c r="D666" s="4" t="s">
        <v>13</v>
      </c>
      <c r="E666" s="4" t="s">
        <v>13</v>
      </c>
      <c r="F666" s="4" t="s">
        <v>6</v>
      </c>
    </row>
    <row r="667" spans="1:8">
      <c r="A667" t="n">
        <v>5874</v>
      </c>
      <c r="B667" s="30" t="n">
        <v>20</v>
      </c>
      <c r="C667" s="7" t="n">
        <v>0</v>
      </c>
      <c r="D667" s="7" t="n">
        <v>3</v>
      </c>
      <c r="E667" s="7" t="n">
        <v>11</v>
      </c>
      <c r="F667" s="7" t="s">
        <v>80</v>
      </c>
    </row>
    <row r="668" spans="1:8">
      <c r="A668" t="s">
        <v>4</v>
      </c>
      <c r="B668" s="4" t="s">
        <v>5</v>
      </c>
      <c r="C668" s="4" t="s">
        <v>10</v>
      </c>
    </row>
    <row r="669" spans="1:8">
      <c r="A669" t="n">
        <v>5901</v>
      </c>
      <c r="B669" s="27" t="n">
        <v>16</v>
      </c>
      <c r="C669" s="7" t="n">
        <v>100</v>
      </c>
    </row>
    <row r="670" spans="1:8">
      <c r="A670" t="s">
        <v>4</v>
      </c>
      <c r="B670" s="4" t="s">
        <v>5</v>
      </c>
      <c r="C670" s="4" t="s">
        <v>10</v>
      </c>
      <c r="D670" s="4" t="s">
        <v>13</v>
      </c>
      <c r="E670" s="4" t="s">
        <v>13</v>
      </c>
      <c r="F670" s="4" t="s">
        <v>6</v>
      </c>
    </row>
    <row r="671" spans="1:8">
      <c r="A671" t="n">
        <v>5904</v>
      </c>
      <c r="B671" s="30" t="n">
        <v>20</v>
      </c>
      <c r="C671" s="7" t="n">
        <v>7</v>
      </c>
      <c r="D671" s="7" t="n">
        <v>3</v>
      </c>
      <c r="E671" s="7" t="n">
        <v>11</v>
      </c>
      <c r="F671" s="7" t="s">
        <v>80</v>
      </c>
    </row>
    <row r="672" spans="1:8">
      <c r="A672" t="s">
        <v>4</v>
      </c>
      <c r="B672" s="4" t="s">
        <v>5</v>
      </c>
      <c r="C672" s="4" t="s">
        <v>10</v>
      </c>
      <c r="D672" s="4" t="s">
        <v>13</v>
      </c>
      <c r="E672" s="4" t="s">
        <v>13</v>
      </c>
      <c r="F672" s="4" t="s">
        <v>6</v>
      </c>
    </row>
    <row r="673" spans="1:9">
      <c r="A673" t="n">
        <v>5931</v>
      </c>
      <c r="B673" s="30" t="n">
        <v>20</v>
      </c>
      <c r="C673" s="7" t="n">
        <v>5</v>
      </c>
      <c r="D673" s="7" t="n">
        <v>3</v>
      </c>
      <c r="E673" s="7" t="n">
        <v>11</v>
      </c>
      <c r="F673" s="7" t="s">
        <v>80</v>
      </c>
    </row>
    <row r="674" spans="1:9">
      <c r="A674" t="s">
        <v>4</v>
      </c>
      <c r="B674" s="4" t="s">
        <v>5</v>
      </c>
      <c r="C674" s="4" t="s">
        <v>10</v>
      </c>
    </row>
    <row r="675" spans="1:9">
      <c r="A675" t="n">
        <v>5958</v>
      </c>
      <c r="B675" s="27" t="n">
        <v>16</v>
      </c>
      <c r="C675" s="7" t="n">
        <v>100</v>
      </c>
    </row>
    <row r="676" spans="1:9">
      <c r="A676" t="s">
        <v>4</v>
      </c>
      <c r="B676" s="4" t="s">
        <v>5</v>
      </c>
      <c r="C676" s="4" t="s">
        <v>10</v>
      </c>
      <c r="D676" s="4" t="s">
        <v>13</v>
      </c>
      <c r="E676" s="4" t="s">
        <v>13</v>
      </c>
      <c r="F676" s="4" t="s">
        <v>6</v>
      </c>
    </row>
    <row r="677" spans="1:9">
      <c r="A677" t="n">
        <v>5961</v>
      </c>
      <c r="B677" s="30" t="n">
        <v>20</v>
      </c>
      <c r="C677" s="7" t="n">
        <v>61491</v>
      </c>
      <c r="D677" s="7" t="n">
        <v>3</v>
      </c>
      <c r="E677" s="7" t="n">
        <v>11</v>
      </c>
      <c r="F677" s="7" t="s">
        <v>80</v>
      </c>
    </row>
    <row r="678" spans="1:9">
      <c r="A678" t="s">
        <v>4</v>
      </c>
      <c r="B678" s="4" t="s">
        <v>5</v>
      </c>
      <c r="C678" s="4" t="s">
        <v>10</v>
      </c>
      <c r="D678" s="4" t="s">
        <v>13</v>
      </c>
      <c r="E678" s="4" t="s">
        <v>13</v>
      </c>
      <c r="F678" s="4" t="s">
        <v>6</v>
      </c>
    </row>
    <row r="679" spans="1:9">
      <c r="A679" t="n">
        <v>5988</v>
      </c>
      <c r="B679" s="30" t="n">
        <v>20</v>
      </c>
      <c r="C679" s="7" t="n">
        <v>61492</v>
      </c>
      <c r="D679" s="7" t="n">
        <v>3</v>
      </c>
      <c r="E679" s="7" t="n">
        <v>11</v>
      </c>
      <c r="F679" s="7" t="s">
        <v>80</v>
      </c>
    </row>
    <row r="680" spans="1:9">
      <c r="A680" t="s">
        <v>4</v>
      </c>
      <c r="B680" s="4" t="s">
        <v>5</v>
      </c>
      <c r="C680" s="4" t="s">
        <v>10</v>
      </c>
      <c r="D680" s="4" t="s">
        <v>13</v>
      </c>
      <c r="E680" s="4" t="s">
        <v>13</v>
      </c>
      <c r="F680" s="4" t="s">
        <v>6</v>
      </c>
    </row>
    <row r="681" spans="1:9">
      <c r="A681" t="n">
        <v>6015</v>
      </c>
      <c r="B681" s="30" t="n">
        <v>20</v>
      </c>
      <c r="C681" s="7" t="n">
        <v>61493</v>
      </c>
      <c r="D681" s="7" t="n">
        <v>3</v>
      </c>
      <c r="E681" s="7" t="n">
        <v>11</v>
      </c>
      <c r="F681" s="7" t="s">
        <v>80</v>
      </c>
    </row>
    <row r="682" spans="1:9">
      <c r="A682" t="s">
        <v>4</v>
      </c>
      <c r="B682" s="4" t="s">
        <v>5</v>
      </c>
      <c r="C682" s="4" t="s">
        <v>10</v>
      </c>
      <c r="D682" s="4" t="s">
        <v>13</v>
      </c>
      <c r="E682" s="4" t="s">
        <v>6</v>
      </c>
      <c r="F682" s="4" t="s">
        <v>24</v>
      </c>
      <c r="G682" s="4" t="s">
        <v>24</v>
      </c>
      <c r="H682" s="4" t="s">
        <v>24</v>
      </c>
    </row>
    <row r="683" spans="1:9">
      <c r="A683" t="n">
        <v>6042</v>
      </c>
      <c r="B683" s="50" t="n">
        <v>48</v>
      </c>
      <c r="C683" s="7" t="n">
        <v>7032</v>
      </c>
      <c r="D683" s="7" t="n">
        <v>0</v>
      </c>
      <c r="E683" s="7" t="s">
        <v>44</v>
      </c>
      <c r="F683" s="7" t="n">
        <v>-1</v>
      </c>
      <c r="G683" s="7" t="n">
        <v>1</v>
      </c>
      <c r="H683" s="7" t="n">
        <v>0</v>
      </c>
    </row>
    <row r="684" spans="1:9">
      <c r="A684" t="s">
        <v>4</v>
      </c>
      <c r="B684" s="4" t="s">
        <v>5</v>
      </c>
      <c r="C684" s="4" t="s">
        <v>10</v>
      </c>
      <c r="D684" s="4" t="s">
        <v>13</v>
      </c>
    </row>
    <row r="685" spans="1:9">
      <c r="A685" t="n">
        <v>6067</v>
      </c>
      <c r="B685" s="48" t="n">
        <v>67</v>
      </c>
      <c r="C685" s="7" t="n">
        <v>0</v>
      </c>
      <c r="D685" s="7" t="n">
        <v>3</v>
      </c>
    </row>
    <row r="686" spans="1:9">
      <c r="A686" t="s">
        <v>4</v>
      </c>
      <c r="B686" s="4" t="s">
        <v>5</v>
      </c>
      <c r="C686" s="4" t="s">
        <v>10</v>
      </c>
      <c r="D686" s="4" t="s">
        <v>13</v>
      </c>
    </row>
    <row r="687" spans="1:9">
      <c r="A687" t="n">
        <v>6071</v>
      </c>
      <c r="B687" s="48" t="n">
        <v>67</v>
      </c>
      <c r="C687" s="7" t="n">
        <v>7</v>
      </c>
      <c r="D687" s="7" t="n">
        <v>3</v>
      </c>
    </row>
    <row r="688" spans="1:9">
      <c r="A688" t="s">
        <v>4</v>
      </c>
      <c r="B688" s="4" t="s">
        <v>5</v>
      </c>
      <c r="C688" s="4" t="s">
        <v>10</v>
      </c>
      <c r="D688" s="4" t="s">
        <v>13</v>
      </c>
    </row>
    <row r="689" spans="1:8">
      <c r="A689" t="n">
        <v>6075</v>
      </c>
      <c r="B689" s="48" t="n">
        <v>67</v>
      </c>
      <c r="C689" s="7" t="n">
        <v>5</v>
      </c>
      <c r="D689" s="7" t="n">
        <v>3</v>
      </c>
    </row>
    <row r="690" spans="1:8">
      <c r="A690" t="s">
        <v>4</v>
      </c>
      <c r="B690" s="4" t="s">
        <v>5</v>
      </c>
      <c r="C690" s="4" t="s">
        <v>10</v>
      </c>
      <c r="D690" s="4" t="s">
        <v>13</v>
      </c>
    </row>
    <row r="691" spans="1:8">
      <c r="A691" t="n">
        <v>6079</v>
      </c>
      <c r="B691" s="48" t="n">
        <v>67</v>
      </c>
      <c r="C691" s="7" t="n">
        <v>61491</v>
      </c>
      <c r="D691" s="7" t="n">
        <v>3</v>
      </c>
    </row>
    <row r="692" spans="1:8">
      <c r="A692" t="s">
        <v>4</v>
      </c>
      <c r="B692" s="4" t="s">
        <v>5</v>
      </c>
      <c r="C692" s="4" t="s">
        <v>10</v>
      </c>
      <c r="D692" s="4" t="s">
        <v>13</v>
      </c>
    </row>
    <row r="693" spans="1:8">
      <c r="A693" t="n">
        <v>6083</v>
      </c>
      <c r="B693" s="48" t="n">
        <v>67</v>
      </c>
      <c r="C693" s="7" t="n">
        <v>61492</v>
      </c>
      <c r="D693" s="7" t="n">
        <v>3</v>
      </c>
    </row>
    <row r="694" spans="1:8">
      <c r="A694" t="s">
        <v>4</v>
      </c>
      <c r="B694" s="4" t="s">
        <v>5</v>
      </c>
      <c r="C694" s="4" t="s">
        <v>10</v>
      </c>
      <c r="D694" s="4" t="s">
        <v>13</v>
      </c>
    </row>
    <row r="695" spans="1:8">
      <c r="A695" t="n">
        <v>6087</v>
      </c>
      <c r="B695" s="48" t="n">
        <v>67</v>
      </c>
      <c r="C695" s="7" t="n">
        <v>61493</v>
      </c>
      <c r="D695" s="7" t="n">
        <v>3</v>
      </c>
    </row>
    <row r="696" spans="1:8">
      <c r="A696" t="s">
        <v>4</v>
      </c>
      <c r="B696" s="4" t="s">
        <v>5</v>
      </c>
      <c r="C696" s="4" t="s">
        <v>13</v>
      </c>
      <c r="D696" s="4" t="s">
        <v>10</v>
      </c>
      <c r="E696" s="4" t="s">
        <v>6</v>
      </c>
    </row>
    <row r="697" spans="1:8">
      <c r="A697" t="n">
        <v>6091</v>
      </c>
      <c r="B697" s="39" t="n">
        <v>51</v>
      </c>
      <c r="C697" s="7" t="n">
        <v>4</v>
      </c>
      <c r="D697" s="7" t="n">
        <v>7032</v>
      </c>
      <c r="E697" s="7" t="s">
        <v>52</v>
      </c>
    </row>
    <row r="698" spans="1:8">
      <c r="A698" t="s">
        <v>4</v>
      </c>
      <c r="B698" s="4" t="s">
        <v>5</v>
      </c>
      <c r="C698" s="4" t="s">
        <v>10</v>
      </c>
    </row>
    <row r="699" spans="1:8">
      <c r="A699" t="n">
        <v>6104</v>
      </c>
      <c r="B699" s="27" t="n">
        <v>16</v>
      </c>
      <c r="C699" s="7" t="n">
        <v>0</v>
      </c>
    </row>
    <row r="700" spans="1:8">
      <c r="A700" t="s">
        <v>4</v>
      </c>
      <c r="B700" s="4" t="s">
        <v>5</v>
      </c>
      <c r="C700" s="4" t="s">
        <v>10</v>
      </c>
      <c r="D700" s="4" t="s">
        <v>47</v>
      </c>
      <c r="E700" s="4" t="s">
        <v>13</v>
      </c>
      <c r="F700" s="4" t="s">
        <v>13</v>
      </c>
    </row>
    <row r="701" spans="1:8">
      <c r="A701" t="n">
        <v>6107</v>
      </c>
      <c r="B701" s="40" t="n">
        <v>26</v>
      </c>
      <c r="C701" s="7" t="n">
        <v>7032</v>
      </c>
      <c r="D701" s="7" t="s">
        <v>81</v>
      </c>
      <c r="E701" s="7" t="n">
        <v>2</v>
      </c>
      <c r="F701" s="7" t="n">
        <v>0</v>
      </c>
    </row>
    <row r="702" spans="1:8">
      <c r="A702" t="s">
        <v>4</v>
      </c>
      <c r="B702" s="4" t="s">
        <v>5</v>
      </c>
    </row>
    <row r="703" spans="1:8">
      <c r="A703" t="n">
        <v>6182</v>
      </c>
      <c r="B703" s="41" t="n">
        <v>28</v>
      </c>
    </row>
    <row r="704" spans="1:8">
      <c r="A704" t="s">
        <v>4</v>
      </c>
      <c r="B704" s="4" t="s">
        <v>5</v>
      </c>
      <c r="C704" s="4" t="s">
        <v>13</v>
      </c>
      <c r="D704" s="20" t="s">
        <v>31</v>
      </c>
      <c r="E704" s="4" t="s">
        <v>5</v>
      </c>
      <c r="F704" s="4" t="s">
        <v>13</v>
      </c>
      <c r="G704" s="4" t="s">
        <v>10</v>
      </c>
      <c r="H704" s="20" t="s">
        <v>32</v>
      </c>
      <c r="I704" s="4" t="s">
        <v>13</v>
      </c>
      <c r="J704" s="4" t="s">
        <v>23</v>
      </c>
    </row>
    <row r="705" spans="1:10">
      <c r="A705" t="n">
        <v>6183</v>
      </c>
      <c r="B705" s="12" t="n">
        <v>5</v>
      </c>
      <c r="C705" s="7" t="n">
        <v>28</v>
      </c>
      <c r="D705" s="20" t="s">
        <v>3</v>
      </c>
      <c r="E705" s="25" t="n">
        <v>64</v>
      </c>
      <c r="F705" s="7" t="n">
        <v>5</v>
      </c>
      <c r="G705" s="7" t="n">
        <v>11</v>
      </c>
      <c r="H705" s="20" t="s">
        <v>3</v>
      </c>
      <c r="I705" s="7" t="n">
        <v>1</v>
      </c>
      <c r="J705" s="13" t="n">
        <f t="normal" ca="1">A715</f>
        <v>0</v>
      </c>
    </row>
    <row r="706" spans="1:10">
      <c r="A706" t="s">
        <v>4</v>
      </c>
      <c r="B706" s="4" t="s">
        <v>5</v>
      </c>
      <c r="C706" s="4" t="s">
        <v>13</v>
      </c>
      <c r="D706" s="4" t="s">
        <v>10</v>
      </c>
      <c r="E706" s="4" t="s">
        <v>6</v>
      </c>
    </row>
    <row r="707" spans="1:10">
      <c r="A707" t="n">
        <v>6194</v>
      </c>
      <c r="B707" s="39" t="n">
        <v>51</v>
      </c>
      <c r="C707" s="7" t="n">
        <v>4</v>
      </c>
      <c r="D707" s="7" t="n">
        <v>11</v>
      </c>
      <c r="E707" s="7" t="s">
        <v>82</v>
      </c>
    </row>
    <row r="708" spans="1:10">
      <c r="A708" t="s">
        <v>4</v>
      </c>
      <c r="B708" s="4" t="s">
        <v>5</v>
      </c>
      <c r="C708" s="4" t="s">
        <v>10</v>
      </c>
    </row>
    <row r="709" spans="1:10">
      <c r="A709" t="n">
        <v>6207</v>
      </c>
      <c r="B709" s="27" t="n">
        <v>16</v>
      </c>
      <c r="C709" s="7" t="n">
        <v>0</v>
      </c>
    </row>
    <row r="710" spans="1:10">
      <c r="A710" t="s">
        <v>4</v>
      </c>
      <c r="B710" s="4" t="s">
        <v>5</v>
      </c>
      <c r="C710" s="4" t="s">
        <v>10</v>
      </c>
      <c r="D710" s="4" t="s">
        <v>47</v>
      </c>
      <c r="E710" s="4" t="s">
        <v>13</v>
      </c>
      <c r="F710" s="4" t="s">
        <v>13</v>
      </c>
    </row>
    <row r="711" spans="1:10">
      <c r="A711" t="n">
        <v>6210</v>
      </c>
      <c r="B711" s="40" t="n">
        <v>26</v>
      </c>
      <c r="C711" s="7" t="n">
        <v>11</v>
      </c>
      <c r="D711" s="7" t="s">
        <v>83</v>
      </c>
      <c r="E711" s="7" t="n">
        <v>2</v>
      </c>
      <c r="F711" s="7" t="n">
        <v>0</v>
      </c>
    </row>
    <row r="712" spans="1:10">
      <c r="A712" t="s">
        <v>4</v>
      </c>
      <c r="B712" s="4" t="s">
        <v>5</v>
      </c>
    </row>
    <row r="713" spans="1:10">
      <c r="A713" t="n">
        <v>6235</v>
      </c>
      <c r="B713" s="41" t="n">
        <v>28</v>
      </c>
    </row>
    <row r="714" spans="1:10">
      <c r="A714" t="s">
        <v>4</v>
      </c>
      <c r="B714" s="4" t="s">
        <v>5</v>
      </c>
      <c r="C714" s="4" t="s">
        <v>13</v>
      </c>
      <c r="D714" s="4" t="s">
        <v>10</v>
      </c>
      <c r="E714" s="4" t="s">
        <v>6</v>
      </c>
    </row>
    <row r="715" spans="1:10">
      <c r="A715" t="n">
        <v>6236</v>
      </c>
      <c r="B715" s="39" t="n">
        <v>51</v>
      </c>
      <c r="C715" s="7" t="n">
        <v>4</v>
      </c>
      <c r="D715" s="7" t="n">
        <v>7</v>
      </c>
      <c r="E715" s="7" t="s">
        <v>72</v>
      </c>
    </row>
    <row r="716" spans="1:10">
      <c r="A716" t="s">
        <v>4</v>
      </c>
      <c r="B716" s="4" t="s">
        <v>5</v>
      </c>
      <c r="C716" s="4" t="s">
        <v>10</v>
      </c>
    </row>
    <row r="717" spans="1:10">
      <c r="A717" t="n">
        <v>6249</v>
      </c>
      <c r="B717" s="27" t="n">
        <v>16</v>
      </c>
      <c r="C717" s="7" t="n">
        <v>0</v>
      </c>
    </row>
    <row r="718" spans="1:10">
      <c r="A718" t="s">
        <v>4</v>
      </c>
      <c r="B718" s="4" t="s">
        <v>5</v>
      </c>
      <c r="C718" s="4" t="s">
        <v>10</v>
      </c>
      <c r="D718" s="4" t="s">
        <v>47</v>
      </c>
      <c r="E718" s="4" t="s">
        <v>13</v>
      </c>
      <c r="F718" s="4" t="s">
        <v>13</v>
      </c>
    </row>
    <row r="719" spans="1:10">
      <c r="A719" t="n">
        <v>6252</v>
      </c>
      <c r="B719" s="40" t="n">
        <v>26</v>
      </c>
      <c r="C719" s="7" t="n">
        <v>7</v>
      </c>
      <c r="D719" s="7" t="s">
        <v>84</v>
      </c>
      <c r="E719" s="7" t="n">
        <v>2</v>
      </c>
      <c r="F719" s="7" t="n">
        <v>0</v>
      </c>
    </row>
    <row r="720" spans="1:10">
      <c r="A720" t="s">
        <v>4</v>
      </c>
      <c r="B720" s="4" t="s">
        <v>5</v>
      </c>
    </row>
    <row r="721" spans="1:10">
      <c r="A721" t="n">
        <v>6266</v>
      </c>
      <c r="B721" s="41" t="n">
        <v>28</v>
      </c>
    </row>
    <row r="722" spans="1:10">
      <c r="A722" t="s">
        <v>4</v>
      </c>
      <c r="B722" s="4" t="s">
        <v>5</v>
      </c>
      <c r="C722" s="4" t="s">
        <v>13</v>
      </c>
      <c r="D722" s="4" t="s">
        <v>13</v>
      </c>
      <c r="E722" s="4" t="s">
        <v>24</v>
      </c>
      <c r="F722" s="4" t="s">
        <v>24</v>
      </c>
      <c r="G722" s="4" t="s">
        <v>24</v>
      </c>
      <c r="H722" s="4" t="s">
        <v>10</v>
      </c>
    </row>
    <row r="723" spans="1:10">
      <c r="A723" t="n">
        <v>6267</v>
      </c>
      <c r="B723" s="35" t="n">
        <v>45</v>
      </c>
      <c r="C723" s="7" t="n">
        <v>2</v>
      </c>
      <c r="D723" s="7" t="n">
        <v>3</v>
      </c>
      <c r="E723" s="7" t="n">
        <v>0</v>
      </c>
      <c r="F723" s="7" t="n">
        <v>5.92000007629395</v>
      </c>
      <c r="G723" s="7" t="n">
        <v>6.05000019073486</v>
      </c>
      <c r="H723" s="7" t="n">
        <v>1500</v>
      </c>
    </row>
    <row r="724" spans="1:10">
      <c r="A724" t="s">
        <v>4</v>
      </c>
      <c r="B724" s="4" t="s">
        <v>5</v>
      </c>
      <c r="C724" s="4" t="s">
        <v>13</v>
      </c>
      <c r="D724" s="4" t="s">
        <v>13</v>
      </c>
      <c r="E724" s="4" t="s">
        <v>24</v>
      </c>
      <c r="F724" s="4" t="s">
        <v>24</v>
      </c>
      <c r="G724" s="4" t="s">
        <v>24</v>
      </c>
      <c r="H724" s="4" t="s">
        <v>10</v>
      </c>
      <c r="I724" s="4" t="s">
        <v>13</v>
      </c>
    </row>
    <row r="725" spans="1:10">
      <c r="A725" t="n">
        <v>6284</v>
      </c>
      <c r="B725" s="35" t="n">
        <v>45</v>
      </c>
      <c r="C725" s="7" t="n">
        <v>4</v>
      </c>
      <c r="D725" s="7" t="n">
        <v>3</v>
      </c>
      <c r="E725" s="7" t="n">
        <v>30.1499996185303</v>
      </c>
      <c r="F725" s="7" t="n">
        <v>340</v>
      </c>
      <c r="G725" s="7" t="n">
        <v>-10</v>
      </c>
      <c r="H725" s="7" t="n">
        <v>1500</v>
      </c>
      <c r="I725" s="7" t="n">
        <v>0</v>
      </c>
    </row>
    <row r="726" spans="1:10">
      <c r="A726" t="s">
        <v>4</v>
      </c>
      <c r="B726" s="4" t="s">
        <v>5</v>
      </c>
      <c r="C726" s="4" t="s">
        <v>13</v>
      </c>
      <c r="D726" s="4" t="s">
        <v>13</v>
      </c>
      <c r="E726" s="4" t="s">
        <v>24</v>
      </c>
      <c r="F726" s="4" t="s">
        <v>10</v>
      </c>
    </row>
    <row r="727" spans="1:10">
      <c r="A727" t="n">
        <v>6302</v>
      </c>
      <c r="B727" s="35" t="n">
        <v>45</v>
      </c>
      <c r="C727" s="7" t="n">
        <v>5</v>
      </c>
      <c r="D727" s="7" t="n">
        <v>3</v>
      </c>
      <c r="E727" s="7" t="n">
        <v>5.25</v>
      </c>
      <c r="F727" s="7" t="n">
        <v>1500</v>
      </c>
    </row>
    <row r="728" spans="1:10">
      <c r="A728" t="s">
        <v>4</v>
      </c>
      <c r="B728" s="4" t="s">
        <v>5</v>
      </c>
      <c r="C728" s="4" t="s">
        <v>13</v>
      </c>
      <c r="D728" s="4" t="s">
        <v>10</v>
      </c>
      <c r="E728" s="4" t="s">
        <v>10</v>
      </c>
      <c r="F728" s="4" t="s">
        <v>9</v>
      </c>
    </row>
    <row r="729" spans="1:10">
      <c r="A729" t="n">
        <v>6311</v>
      </c>
      <c r="B729" s="47" t="n">
        <v>84</v>
      </c>
      <c r="C729" s="7" t="n">
        <v>0</v>
      </c>
      <c r="D729" s="7" t="n">
        <v>0</v>
      </c>
      <c r="E729" s="7" t="n">
        <v>500</v>
      </c>
      <c r="F729" s="7" t="n">
        <v>1053609165</v>
      </c>
    </row>
    <row r="730" spans="1:10">
      <c r="A730" t="s">
        <v>4</v>
      </c>
      <c r="B730" s="4" t="s">
        <v>5</v>
      </c>
      <c r="C730" s="4" t="s">
        <v>10</v>
      </c>
      <c r="D730" s="4" t="s">
        <v>13</v>
      </c>
      <c r="E730" s="4" t="s">
        <v>6</v>
      </c>
      <c r="F730" s="4" t="s">
        <v>24</v>
      </c>
      <c r="G730" s="4" t="s">
        <v>24</v>
      </c>
      <c r="H730" s="4" t="s">
        <v>24</v>
      </c>
    </row>
    <row r="731" spans="1:10">
      <c r="A731" t="n">
        <v>6321</v>
      </c>
      <c r="B731" s="50" t="n">
        <v>48</v>
      </c>
      <c r="C731" s="7" t="n">
        <v>1660</v>
      </c>
      <c r="D731" s="7" t="n">
        <v>0</v>
      </c>
      <c r="E731" s="7" t="s">
        <v>45</v>
      </c>
      <c r="F731" s="7" t="n">
        <v>-1</v>
      </c>
      <c r="G731" s="7" t="n">
        <v>1</v>
      </c>
      <c r="H731" s="7" t="n">
        <v>0</v>
      </c>
    </row>
    <row r="732" spans="1:10">
      <c r="A732" t="s">
        <v>4</v>
      </c>
      <c r="B732" s="4" t="s">
        <v>5</v>
      </c>
      <c r="C732" s="4" t="s">
        <v>13</v>
      </c>
      <c r="D732" s="4" t="s">
        <v>10</v>
      </c>
    </row>
    <row r="733" spans="1:10">
      <c r="A733" t="n">
        <v>6348</v>
      </c>
      <c r="B733" s="35" t="n">
        <v>45</v>
      </c>
      <c r="C733" s="7" t="n">
        <v>7</v>
      </c>
      <c r="D733" s="7" t="n">
        <v>255</v>
      </c>
    </row>
    <row r="734" spans="1:10">
      <c r="A734" t="s">
        <v>4</v>
      </c>
      <c r="B734" s="4" t="s">
        <v>5</v>
      </c>
      <c r="C734" s="4" t="s">
        <v>13</v>
      </c>
      <c r="D734" s="4" t="s">
        <v>10</v>
      </c>
      <c r="E734" s="4" t="s">
        <v>10</v>
      </c>
      <c r="F734" s="4" t="s">
        <v>9</v>
      </c>
    </row>
    <row r="735" spans="1:10">
      <c r="A735" t="n">
        <v>6352</v>
      </c>
      <c r="B735" s="47" t="n">
        <v>84</v>
      </c>
      <c r="C735" s="7" t="n">
        <v>0</v>
      </c>
      <c r="D735" s="7" t="n">
        <v>2</v>
      </c>
      <c r="E735" s="7" t="n">
        <v>0</v>
      </c>
      <c r="F735" s="7" t="n">
        <v>1058642330</v>
      </c>
    </row>
    <row r="736" spans="1:10">
      <c r="A736" t="s">
        <v>4</v>
      </c>
      <c r="B736" s="4" t="s">
        <v>5</v>
      </c>
      <c r="C736" s="4" t="s">
        <v>13</v>
      </c>
      <c r="D736" s="4" t="s">
        <v>24</v>
      </c>
      <c r="E736" s="4" t="s">
        <v>24</v>
      </c>
      <c r="F736" s="4" t="s">
        <v>24</v>
      </c>
    </row>
    <row r="737" spans="1:9">
      <c r="A737" t="n">
        <v>6362</v>
      </c>
      <c r="B737" s="35" t="n">
        <v>45</v>
      </c>
      <c r="C737" s="7" t="n">
        <v>9</v>
      </c>
      <c r="D737" s="7" t="n">
        <v>0.0500000007450581</v>
      </c>
      <c r="E737" s="7" t="n">
        <v>0.0500000007450581</v>
      </c>
      <c r="F737" s="7" t="n">
        <v>0.699999988079071</v>
      </c>
    </row>
    <row r="738" spans="1:9">
      <c r="A738" t="s">
        <v>4</v>
      </c>
      <c r="B738" s="4" t="s">
        <v>5</v>
      </c>
      <c r="C738" s="4" t="s">
        <v>13</v>
      </c>
      <c r="D738" s="4" t="s">
        <v>10</v>
      </c>
      <c r="E738" s="4" t="s">
        <v>24</v>
      </c>
      <c r="F738" s="4" t="s">
        <v>10</v>
      </c>
      <c r="G738" s="4" t="s">
        <v>9</v>
      </c>
      <c r="H738" s="4" t="s">
        <v>9</v>
      </c>
      <c r="I738" s="4" t="s">
        <v>10</v>
      </c>
      <c r="J738" s="4" t="s">
        <v>10</v>
      </c>
      <c r="K738" s="4" t="s">
        <v>9</v>
      </c>
      <c r="L738" s="4" t="s">
        <v>9</v>
      </c>
      <c r="M738" s="4" t="s">
        <v>9</v>
      </c>
      <c r="N738" s="4" t="s">
        <v>9</v>
      </c>
      <c r="O738" s="4" t="s">
        <v>6</v>
      </c>
    </row>
    <row r="739" spans="1:9">
      <c r="A739" t="n">
        <v>6376</v>
      </c>
      <c r="B739" s="15" t="n">
        <v>50</v>
      </c>
      <c r="C739" s="7" t="n">
        <v>0</v>
      </c>
      <c r="D739" s="7" t="n">
        <v>2134</v>
      </c>
      <c r="E739" s="7" t="n">
        <v>1</v>
      </c>
      <c r="F739" s="7" t="n">
        <v>0</v>
      </c>
      <c r="G739" s="7" t="n">
        <v>0</v>
      </c>
      <c r="H739" s="7" t="n">
        <v>0</v>
      </c>
      <c r="I739" s="7" t="n">
        <v>0</v>
      </c>
      <c r="J739" s="7" t="n">
        <v>65533</v>
      </c>
      <c r="K739" s="7" t="n">
        <v>0</v>
      </c>
      <c r="L739" s="7" t="n">
        <v>0</v>
      </c>
      <c r="M739" s="7" t="n">
        <v>0</v>
      </c>
      <c r="N739" s="7" t="n">
        <v>0</v>
      </c>
      <c r="O739" s="7" t="s">
        <v>12</v>
      </c>
    </row>
    <row r="740" spans="1:9">
      <c r="A740" t="s">
        <v>4</v>
      </c>
      <c r="B740" s="4" t="s">
        <v>5</v>
      </c>
      <c r="C740" s="4" t="s">
        <v>13</v>
      </c>
      <c r="D740" s="4" t="s">
        <v>13</v>
      </c>
      <c r="E740" s="4" t="s">
        <v>24</v>
      </c>
      <c r="F740" s="4" t="s">
        <v>10</v>
      </c>
    </row>
    <row r="741" spans="1:9">
      <c r="A741" t="n">
        <v>6415</v>
      </c>
      <c r="B741" s="35" t="n">
        <v>45</v>
      </c>
      <c r="C741" s="7" t="n">
        <v>5</v>
      </c>
      <c r="D741" s="7" t="n">
        <v>3</v>
      </c>
      <c r="E741" s="7" t="n">
        <v>5.5</v>
      </c>
      <c r="F741" s="7" t="n">
        <v>700</v>
      </c>
    </row>
    <row r="742" spans="1:9">
      <c r="A742" t="s">
        <v>4</v>
      </c>
      <c r="B742" s="4" t="s">
        <v>5</v>
      </c>
      <c r="C742" s="4" t="s">
        <v>10</v>
      </c>
    </row>
    <row r="743" spans="1:9">
      <c r="A743" t="n">
        <v>6424</v>
      </c>
      <c r="B743" s="27" t="n">
        <v>16</v>
      </c>
      <c r="C743" s="7" t="n">
        <v>700</v>
      </c>
    </row>
    <row r="744" spans="1:9">
      <c r="A744" t="s">
        <v>4</v>
      </c>
      <c r="B744" s="4" t="s">
        <v>5</v>
      </c>
      <c r="C744" s="4" t="s">
        <v>10</v>
      </c>
    </row>
    <row r="745" spans="1:9">
      <c r="A745" t="n">
        <v>6427</v>
      </c>
      <c r="B745" s="51" t="n">
        <v>13</v>
      </c>
      <c r="C745" s="7" t="n">
        <v>6713</v>
      </c>
    </row>
    <row r="746" spans="1:9">
      <c r="A746" t="s">
        <v>4</v>
      </c>
      <c r="B746" s="4" t="s">
        <v>5</v>
      </c>
      <c r="C746" s="4" t="s">
        <v>10</v>
      </c>
    </row>
    <row r="747" spans="1:9">
      <c r="A747" t="n">
        <v>6430</v>
      </c>
      <c r="B747" s="28" t="n">
        <v>12</v>
      </c>
      <c r="C747" s="7" t="n">
        <v>6465</v>
      </c>
    </row>
    <row r="748" spans="1:9">
      <c r="A748" t="s">
        <v>4</v>
      </c>
      <c r="B748" s="4" t="s">
        <v>5</v>
      </c>
      <c r="C748" s="4" t="s">
        <v>13</v>
      </c>
      <c r="D748" s="4" t="s">
        <v>9</v>
      </c>
      <c r="E748" s="4" t="s">
        <v>13</v>
      </c>
      <c r="F748" s="4" t="s">
        <v>13</v>
      </c>
      <c r="G748" s="4" t="s">
        <v>9</v>
      </c>
      <c r="H748" s="4" t="s">
        <v>13</v>
      </c>
      <c r="I748" s="4" t="s">
        <v>9</v>
      </c>
      <c r="J748" s="4" t="s">
        <v>13</v>
      </c>
    </row>
    <row r="749" spans="1:9">
      <c r="A749" t="n">
        <v>6433</v>
      </c>
      <c r="B749" s="52" t="n">
        <v>33</v>
      </c>
      <c r="C749" s="7" t="n">
        <v>0</v>
      </c>
      <c r="D749" s="7" t="n">
        <v>1</v>
      </c>
      <c r="E749" s="7" t="n">
        <v>0</v>
      </c>
      <c r="F749" s="7" t="n">
        <v>0</v>
      </c>
      <c r="G749" s="7" t="n">
        <v>-1</v>
      </c>
      <c r="H749" s="7" t="n">
        <v>0</v>
      </c>
      <c r="I749" s="7" t="n">
        <v>-1</v>
      </c>
      <c r="J749" s="7" t="n">
        <v>0</v>
      </c>
    </row>
    <row r="750" spans="1:9">
      <c r="A750" t="s">
        <v>4</v>
      </c>
      <c r="B750" s="4" t="s">
        <v>5</v>
      </c>
    </row>
    <row r="751" spans="1:9">
      <c r="A751" t="n">
        <v>6451</v>
      </c>
      <c r="B751" s="5" t="n">
        <v>1</v>
      </c>
    </row>
    <row r="752" spans="1:9" s="3" customFormat="1" customHeight="0">
      <c r="A752" s="3" t="s">
        <v>2</v>
      </c>
      <c r="B752" s="3" t="s">
        <v>85</v>
      </c>
    </row>
    <row r="753" spans="1:15">
      <c r="A753" t="s">
        <v>4</v>
      </c>
      <c r="B753" s="4" t="s">
        <v>5</v>
      </c>
      <c r="C753" s="4" t="s">
        <v>10</v>
      </c>
      <c r="D753" s="4" t="s">
        <v>13</v>
      </c>
      <c r="E753" s="4" t="s">
        <v>24</v>
      </c>
      <c r="F753" s="4" t="s">
        <v>10</v>
      </c>
    </row>
    <row r="754" spans="1:15">
      <c r="A754" t="n">
        <v>6452</v>
      </c>
      <c r="B754" s="43" t="n">
        <v>59</v>
      </c>
      <c r="C754" s="7" t="n">
        <v>65534</v>
      </c>
      <c r="D754" s="7" t="n">
        <v>1</v>
      </c>
      <c r="E754" s="7" t="n">
        <v>0.150000005960464</v>
      </c>
      <c r="F754" s="7" t="n">
        <v>0</v>
      </c>
    </row>
    <row r="755" spans="1:15">
      <c r="A755" t="s">
        <v>4</v>
      </c>
      <c r="B755" s="4" t="s">
        <v>5</v>
      </c>
      <c r="C755" s="4" t="s">
        <v>10</v>
      </c>
      <c r="D755" s="4" t="s">
        <v>24</v>
      </c>
      <c r="E755" s="4" t="s">
        <v>24</v>
      </c>
      <c r="F755" s="4" t="s">
        <v>24</v>
      </c>
      <c r="G755" s="4" t="s">
        <v>10</v>
      </c>
      <c r="H755" s="4" t="s">
        <v>10</v>
      </c>
    </row>
    <row r="756" spans="1:15">
      <c r="A756" t="n">
        <v>6462</v>
      </c>
      <c r="B756" s="42" t="n">
        <v>60</v>
      </c>
      <c r="C756" s="7" t="n">
        <v>65534</v>
      </c>
      <c r="D756" s="7" t="n">
        <v>0</v>
      </c>
      <c r="E756" s="7" t="n">
        <v>0</v>
      </c>
      <c r="F756" s="7" t="n">
        <v>0</v>
      </c>
      <c r="G756" s="7" t="n">
        <v>300</v>
      </c>
      <c r="H756" s="7" t="n">
        <v>0</v>
      </c>
    </row>
    <row r="757" spans="1:15">
      <c r="A757" t="s">
        <v>4</v>
      </c>
      <c r="B757" s="4" t="s">
        <v>5</v>
      </c>
      <c r="C757" s="4" t="s">
        <v>10</v>
      </c>
      <c r="D757" s="4" t="s">
        <v>10</v>
      </c>
      <c r="E757" s="4" t="s">
        <v>10</v>
      </c>
    </row>
    <row r="758" spans="1:15">
      <c r="A758" t="n">
        <v>6481</v>
      </c>
      <c r="B758" s="53" t="n">
        <v>61</v>
      </c>
      <c r="C758" s="7" t="n">
        <v>65534</v>
      </c>
      <c r="D758" s="7" t="n">
        <v>1660</v>
      </c>
      <c r="E758" s="7" t="n">
        <v>1000</v>
      </c>
    </row>
    <row r="759" spans="1:15">
      <c r="A759" t="s">
        <v>4</v>
      </c>
      <c r="B759" s="4" t="s">
        <v>5</v>
      </c>
      <c r="C759" s="4" t="s">
        <v>10</v>
      </c>
    </row>
    <row r="760" spans="1:15">
      <c r="A760" t="n">
        <v>6488</v>
      </c>
      <c r="B760" s="27" t="n">
        <v>16</v>
      </c>
      <c r="C760" s="7" t="n">
        <v>300</v>
      </c>
    </row>
    <row r="761" spans="1:15">
      <c r="A761" t="s">
        <v>4</v>
      </c>
      <c r="B761" s="4" t="s">
        <v>5</v>
      </c>
      <c r="C761" s="4" t="s">
        <v>13</v>
      </c>
      <c r="D761" s="4" t="s">
        <v>10</v>
      </c>
      <c r="E761" s="4" t="s">
        <v>6</v>
      </c>
      <c r="F761" s="4" t="s">
        <v>6</v>
      </c>
      <c r="G761" s="4" t="s">
        <v>6</v>
      </c>
      <c r="H761" s="4" t="s">
        <v>6</v>
      </c>
    </row>
    <row r="762" spans="1:15">
      <c r="A762" t="n">
        <v>6491</v>
      </c>
      <c r="B762" s="39" t="n">
        <v>51</v>
      </c>
      <c r="C762" s="7" t="n">
        <v>3</v>
      </c>
      <c r="D762" s="7" t="n">
        <v>65534</v>
      </c>
      <c r="E762" s="7" t="s">
        <v>86</v>
      </c>
      <c r="F762" s="7" t="s">
        <v>87</v>
      </c>
      <c r="G762" s="7" t="s">
        <v>51</v>
      </c>
      <c r="H762" s="7" t="s">
        <v>18</v>
      </c>
    </row>
    <row r="763" spans="1:15">
      <c r="A763" t="s">
        <v>4</v>
      </c>
      <c r="B763" s="4" t="s">
        <v>5</v>
      </c>
      <c r="C763" s="4" t="s">
        <v>10</v>
      </c>
    </row>
    <row r="764" spans="1:15">
      <c r="A764" t="n">
        <v>6520</v>
      </c>
      <c r="B764" s="27" t="n">
        <v>16</v>
      </c>
      <c r="C764" s="7" t="n">
        <v>1500</v>
      </c>
    </row>
    <row r="765" spans="1:15">
      <c r="A765" t="s">
        <v>4</v>
      </c>
      <c r="B765" s="4" t="s">
        <v>5</v>
      </c>
    </row>
    <row r="766" spans="1:15">
      <c r="A766" t="n">
        <v>6523</v>
      </c>
      <c r="B766" s="5" t="n">
        <v>1</v>
      </c>
    </row>
    <row r="767" spans="1:15" s="3" customFormat="1" customHeight="0">
      <c r="A767" s="3" t="s">
        <v>2</v>
      </c>
      <c r="B767" s="3" t="s">
        <v>88</v>
      </c>
    </row>
    <row r="768" spans="1:15">
      <c r="A768" t="s">
        <v>4</v>
      </c>
      <c r="B768" s="4" t="s">
        <v>5</v>
      </c>
      <c r="C768" s="4" t="s">
        <v>13</v>
      </c>
      <c r="D768" s="4" t="s">
        <v>10</v>
      </c>
      <c r="E768" s="4" t="s">
        <v>6</v>
      </c>
      <c r="F768" s="4" t="s">
        <v>6</v>
      </c>
      <c r="G768" s="4" t="s">
        <v>6</v>
      </c>
      <c r="H768" s="4" t="s">
        <v>6</v>
      </c>
    </row>
    <row r="769" spans="1:8">
      <c r="A769" t="n">
        <v>6524</v>
      </c>
      <c r="B769" s="39" t="n">
        <v>51</v>
      </c>
      <c r="C769" s="7" t="n">
        <v>3</v>
      </c>
      <c r="D769" s="7" t="n">
        <v>65534</v>
      </c>
      <c r="E769" s="7" t="s">
        <v>86</v>
      </c>
      <c r="F769" s="7" t="s">
        <v>87</v>
      </c>
      <c r="G769" s="7" t="s">
        <v>51</v>
      </c>
      <c r="H769" s="7" t="s">
        <v>18</v>
      </c>
    </row>
    <row r="770" spans="1:8">
      <c r="A770" t="s">
        <v>4</v>
      </c>
      <c r="B770" s="4" t="s">
        <v>5</v>
      </c>
      <c r="C770" s="4" t="s">
        <v>10</v>
      </c>
      <c r="D770" s="4" t="s">
        <v>13</v>
      </c>
      <c r="E770" s="4" t="s">
        <v>6</v>
      </c>
      <c r="F770" s="4" t="s">
        <v>24</v>
      </c>
      <c r="G770" s="4" t="s">
        <v>24</v>
      </c>
      <c r="H770" s="4" t="s">
        <v>24</v>
      </c>
    </row>
    <row r="771" spans="1:8">
      <c r="A771" t="n">
        <v>6553</v>
      </c>
      <c r="B771" s="50" t="n">
        <v>48</v>
      </c>
      <c r="C771" s="7" t="n">
        <v>65534</v>
      </c>
      <c r="D771" s="7" t="n">
        <v>0</v>
      </c>
      <c r="E771" s="7" t="s">
        <v>43</v>
      </c>
      <c r="F771" s="7" t="n">
        <v>-1</v>
      </c>
      <c r="G771" s="7" t="n">
        <v>1</v>
      </c>
      <c r="H771" s="7" t="n">
        <v>0</v>
      </c>
    </row>
    <row r="772" spans="1:8">
      <c r="A772" t="s">
        <v>4</v>
      </c>
      <c r="B772" s="4" t="s">
        <v>5</v>
      </c>
      <c r="C772" s="4" t="s">
        <v>10</v>
      </c>
    </row>
    <row r="773" spans="1:8">
      <c r="A773" t="n">
        <v>6579</v>
      </c>
      <c r="B773" s="27" t="n">
        <v>16</v>
      </c>
      <c r="C773" s="7" t="n">
        <v>1500</v>
      </c>
    </row>
    <row r="774" spans="1:8">
      <c r="A774" t="s">
        <v>4</v>
      </c>
      <c r="B774" s="4" t="s">
        <v>5</v>
      </c>
    </row>
    <row r="775" spans="1:8">
      <c r="A775" t="n">
        <v>6582</v>
      </c>
      <c r="B775" s="5" t="n">
        <v>1</v>
      </c>
    </row>
    <row r="776" spans="1:8" s="3" customFormat="1" customHeight="0">
      <c r="A776" s="3" t="s">
        <v>2</v>
      </c>
      <c r="B776" s="3" t="s">
        <v>89</v>
      </c>
    </row>
    <row r="777" spans="1:8">
      <c r="A777" t="s">
        <v>4</v>
      </c>
      <c r="B777" s="4" t="s">
        <v>5</v>
      </c>
      <c r="C777" s="4" t="s">
        <v>13</v>
      </c>
      <c r="D777" s="4" t="s">
        <v>13</v>
      </c>
      <c r="E777" s="4" t="s">
        <v>13</v>
      </c>
      <c r="F777" s="4" t="s">
        <v>13</v>
      </c>
    </row>
    <row r="778" spans="1:8">
      <c r="A778" t="n">
        <v>6584</v>
      </c>
      <c r="B778" s="19" t="n">
        <v>14</v>
      </c>
      <c r="C778" s="7" t="n">
        <v>2</v>
      </c>
      <c r="D778" s="7" t="n">
        <v>0</v>
      </c>
      <c r="E778" s="7" t="n">
        <v>0</v>
      </c>
      <c r="F778" s="7" t="n">
        <v>0</v>
      </c>
    </row>
    <row r="779" spans="1:8">
      <c r="A779" t="s">
        <v>4</v>
      </c>
      <c r="B779" s="4" t="s">
        <v>5</v>
      </c>
      <c r="C779" s="4" t="s">
        <v>13</v>
      </c>
      <c r="D779" s="20" t="s">
        <v>31</v>
      </c>
      <c r="E779" s="4" t="s">
        <v>5</v>
      </c>
      <c r="F779" s="4" t="s">
        <v>13</v>
      </c>
      <c r="G779" s="4" t="s">
        <v>10</v>
      </c>
      <c r="H779" s="20" t="s">
        <v>32</v>
      </c>
      <c r="I779" s="4" t="s">
        <v>13</v>
      </c>
      <c r="J779" s="4" t="s">
        <v>9</v>
      </c>
      <c r="K779" s="4" t="s">
        <v>13</v>
      </c>
      <c r="L779" s="4" t="s">
        <v>13</v>
      </c>
      <c r="M779" s="20" t="s">
        <v>31</v>
      </c>
      <c r="N779" s="4" t="s">
        <v>5</v>
      </c>
      <c r="O779" s="4" t="s">
        <v>13</v>
      </c>
      <c r="P779" s="4" t="s">
        <v>10</v>
      </c>
      <c r="Q779" s="20" t="s">
        <v>32</v>
      </c>
      <c r="R779" s="4" t="s">
        <v>13</v>
      </c>
      <c r="S779" s="4" t="s">
        <v>9</v>
      </c>
      <c r="T779" s="4" t="s">
        <v>13</v>
      </c>
      <c r="U779" s="4" t="s">
        <v>13</v>
      </c>
      <c r="V779" s="4" t="s">
        <v>13</v>
      </c>
      <c r="W779" s="4" t="s">
        <v>23</v>
      </c>
    </row>
    <row r="780" spans="1:8">
      <c r="A780" t="n">
        <v>6589</v>
      </c>
      <c r="B780" s="12" t="n">
        <v>5</v>
      </c>
      <c r="C780" s="7" t="n">
        <v>28</v>
      </c>
      <c r="D780" s="20" t="s">
        <v>3</v>
      </c>
      <c r="E780" s="9" t="n">
        <v>162</v>
      </c>
      <c r="F780" s="7" t="n">
        <v>3</v>
      </c>
      <c r="G780" s="7" t="n">
        <v>12495</v>
      </c>
      <c r="H780" s="20" t="s">
        <v>3</v>
      </c>
      <c r="I780" s="7" t="n">
        <v>0</v>
      </c>
      <c r="J780" s="7" t="n">
        <v>1</v>
      </c>
      <c r="K780" s="7" t="n">
        <v>2</v>
      </c>
      <c r="L780" s="7" t="n">
        <v>28</v>
      </c>
      <c r="M780" s="20" t="s">
        <v>3</v>
      </c>
      <c r="N780" s="9" t="n">
        <v>162</v>
      </c>
      <c r="O780" s="7" t="n">
        <v>3</v>
      </c>
      <c r="P780" s="7" t="n">
        <v>12495</v>
      </c>
      <c r="Q780" s="20" t="s">
        <v>3</v>
      </c>
      <c r="R780" s="7" t="n">
        <v>0</v>
      </c>
      <c r="S780" s="7" t="n">
        <v>2</v>
      </c>
      <c r="T780" s="7" t="n">
        <v>2</v>
      </c>
      <c r="U780" s="7" t="n">
        <v>11</v>
      </c>
      <c r="V780" s="7" t="n">
        <v>1</v>
      </c>
      <c r="W780" s="13" t="n">
        <f t="normal" ca="1">A784</f>
        <v>0</v>
      </c>
    </row>
    <row r="781" spans="1:8">
      <c r="A781" t="s">
        <v>4</v>
      </c>
      <c r="B781" s="4" t="s">
        <v>5</v>
      </c>
      <c r="C781" s="4" t="s">
        <v>13</v>
      </c>
      <c r="D781" s="4" t="s">
        <v>10</v>
      </c>
      <c r="E781" s="4" t="s">
        <v>24</v>
      </c>
    </row>
    <row r="782" spans="1:8">
      <c r="A782" t="n">
        <v>6618</v>
      </c>
      <c r="B782" s="21" t="n">
        <v>58</v>
      </c>
      <c r="C782" s="7" t="n">
        <v>0</v>
      </c>
      <c r="D782" s="7" t="n">
        <v>0</v>
      </c>
      <c r="E782" s="7" t="n">
        <v>1</v>
      </c>
    </row>
    <row r="783" spans="1:8">
      <c r="A783" t="s">
        <v>4</v>
      </c>
      <c r="B783" s="4" t="s">
        <v>5</v>
      </c>
      <c r="C783" s="4" t="s">
        <v>13</v>
      </c>
      <c r="D783" s="20" t="s">
        <v>31</v>
      </c>
      <c r="E783" s="4" t="s">
        <v>5</v>
      </c>
      <c r="F783" s="4" t="s">
        <v>13</v>
      </c>
      <c r="G783" s="4" t="s">
        <v>10</v>
      </c>
      <c r="H783" s="20" t="s">
        <v>32</v>
      </c>
      <c r="I783" s="4" t="s">
        <v>13</v>
      </c>
      <c r="J783" s="4" t="s">
        <v>9</v>
      </c>
      <c r="K783" s="4" t="s">
        <v>13</v>
      </c>
      <c r="L783" s="4" t="s">
        <v>13</v>
      </c>
      <c r="M783" s="20" t="s">
        <v>31</v>
      </c>
      <c r="N783" s="4" t="s">
        <v>5</v>
      </c>
      <c r="O783" s="4" t="s">
        <v>13</v>
      </c>
      <c r="P783" s="4" t="s">
        <v>10</v>
      </c>
      <c r="Q783" s="20" t="s">
        <v>32</v>
      </c>
      <c r="R783" s="4" t="s">
        <v>13</v>
      </c>
      <c r="S783" s="4" t="s">
        <v>9</v>
      </c>
      <c r="T783" s="4" t="s">
        <v>13</v>
      </c>
      <c r="U783" s="4" t="s">
        <v>13</v>
      </c>
      <c r="V783" s="4" t="s">
        <v>13</v>
      </c>
      <c r="W783" s="4" t="s">
        <v>23</v>
      </c>
    </row>
    <row r="784" spans="1:8">
      <c r="A784" t="n">
        <v>6626</v>
      </c>
      <c r="B784" s="12" t="n">
        <v>5</v>
      </c>
      <c r="C784" s="7" t="n">
        <v>28</v>
      </c>
      <c r="D784" s="20" t="s">
        <v>3</v>
      </c>
      <c r="E784" s="9" t="n">
        <v>162</v>
      </c>
      <c r="F784" s="7" t="n">
        <v>3</v>
      </c>
      <c r="G784" s="7" t="n">
        <v>12495</v>
      </c>
      <c r="H784" s="20" t="s">
        <v>3</v>
      </c>
      <c r="I784" s="7" t="n">
        <v>0</v>
      </c>
      <c r="J784" s="7" t="n">
        <v>1</v>
      </c>
      <c r="K784" s="7" t="n">
        <v>3</v>
      </c>
      <c r="L784" s="7" t="n">
        <v>28</v>
      </c>
      <c r="M784" s="20" t="s">
        <v>3</v>
      </c>
      <c r="N784" s="9" t="n">
        <v>162</v>
      </c>
      <c r="O784" s="7" t="n">
        <v>3</v>
      </c>
      <c r="P784" s="7" t="n">
        <v>12495</v>
      </c>
      <c r="Q784" s="20" t="s">
        <v>3</v>
      </c>
      <c r="R784" s="7" t="n">
        <v>0</v>
      </c>
      <c r="S784" s="7" t="n">
        <v>2</v>
      </c>
      <c r="T784" s="7" t="n">
        <v>3</v>
      </c>
      <c r="U784" s="7" t="n">
        <v>9</v>
      </c>
      <c r="V784" s="7" t="n">
        <v>1</v>
      </c>
      <c r="W784" s="13" t="n">
        <f t="normal" ca="1">A794</f>
        <v>0</v>
      </c>
    </row>
    <row r="785" spans="1:23">
      <c r="A785" t="s">
        <v>4</v>
      </c>
      <c r="B785" s="4" t="s">
        <v>5</v>
      </c>
      <c r="C785" s="4" t="s">
        <v>13</v>
      </c>
      <c r="D785" s="20" t="s">
        <v>31</v>
      </c>
      <c r="E785" s="4" t="s">
        <v>5</v>
      </c>
      <c r="F785" s="4" t="s">
        <v>10</v>
      </c>
      <c r="G785" s="4" t="s">
        <v>13</v>
      </c>
      <c r="H785" s="4" t="s">
        <v>13</v>
      </c>
      <c r="I785" s="4" t="s">
        <v>6</v>
      </c>
      <c r="J785" s="20" t="s">
        <v>32</v>
      </c>
      <c r="K785" s="4" t="s">
        <v>13</v>
      </c>
      <c r="L785" s="4" t="s">
        <v>13</v>
      </c>
      <c r="M785" s="20" t="s">
        <v>31</v>
      </c>
      <c r="N785" s="4" t="s">
        <v>5</v>
      </c>
      <c r="O785" s="4" t="s">
        <v>13</v>
      </c>
      <c r="P785" s="20" t="s">
        <v>32</v>
      </c>
      <c r="Q785" s="4" t="s">
        <v>13</v>
      </c>
      <c r="R785" s="4" t="s">
        <v>9</v>
      </c>
      <c r="S785" s="4" t="s">
        <v>13</v>
      </c>
      <c r="T785" s="4" t="s">
        <v>13</v>
      </c>
      <c r="U785" s="4" t="s">
        <v>13</v>
      </c>
      <c r="V785" s="20" t="s">
        <v>31</v>
      </c>
      <c r="W785" s="4" t="s">
        <v>5</v>
      </c>
      <c r="X785" s="4" t="s">
        <v>13</v>
      </c>
      <c r="Y785" s="20" t="s">
        <v>32</v>
      </c>
      <c r="Z785" s="4" t="s">
        <v>13</v>
      </c>
      <c r="AA785" s="4" t="s">
        <v>9</v>
      </c>
      <c r="AB785" s="4" t="s">
        <v>13</v>
      </c>
      <c r="AC785" s="4" t="s">
        <v>13</v>
      </c>
      <c r="AD785" s="4" t="s">
        <v>13</v>
      </c>
      <c r="AE785" s="4" t="s">
        <v>23</v>
      </c>
    </row>
    <row r="786" spans="1:23">
      <c r="A786" t="n">
        <v>6655</v>
      </c>
      <c r="B786" s="12" t="n">
        <v>5</v>
      </c>
      <c r="C786" s="7" t="n">
        <v>28</v>
      </c>
      <c r="D786" s="20" t="s">
        <v>3</v>
      </c>
      <c r="E786" s="22" t="n">
        <v>47</v>
      </c>
      <c r="F786" s="7" t="n">
        <v>61456</v>
      </c>
      <c r="G786" s="7" t="n">
        <v>2</v>
      </c>
      <c r="H786" s="7" t="n">
        <v>0</v>
      </c>
      <c r="I786" s="7" t="s">
        <v>33</v>
      </c>
      <c r="J786" s="20" t="s">
        <v>3</v>
      </c>
      <c r="K786" s="7" t="n">
        <v>8</v>
      </c>
      <c r="L786" s="7" t="n">
        <v>28</v>
      </c>
      <c r="M786" s="20" t="s">
        <v>3</v>
      </c>
      <c r="N786" s="11" t="n">
        <v>74</v>
      </c>
      <c r="O786" s="7" t="n">
        <v>65</v>
      </c>
      <c r="P786" s="20" t="s">
        <v>3</v>
      </c>
      <c r="Q786" s="7" t="n">
        <v>0</v>
      </c>
      <c r="R786" s="7" t="n">
        <v>1</v>
      </c>
      <c r="S786" s="7" t="n">
        <v>3</v>
      </c>
      <c r="T786" s="7" t="n">
        <v>9</v>
      </c>
      <c r="U786" s="7" t="n">
        <v>28</v>
      </c>
      <c r="V786" s="20" t="s">
        <v>3</v>
      </c>
      <c r="W786" s="11" t="n">
        <v>74</v>
      </c>
      <c r="X786" s="7" t="n">
        <v>65</v>
      </c>
      <c r="Y786" s="20" t="s">
        <v>3</v>
      </c>
      <c r="Z786" s="7" t="n">
        <v>0</v>
      </c>
      <c r="AA786" s="7" t="n">
        <v>2</v>
      </c>
      <c r="AB786" s="7" t="n">
        <v>3</v>
      </c>
      <c r="AC786" s="7" t="n">
        <v>9</v>
      </c>
      <c r="AD786" s="7" t="n">
        <v>1</v>
      </c>
      <c r="AE786" s="13" t="n">
        <f t="normal" ca="1">A790</f>
        <v>0</v>
      </c>
    </row>
    <row r="787" spans="1:23">
      <c r="A787" t="s">
        <v>4</v>
      </c>
      <c r="B787" s="4" t="s">
        <v>5</v>
      </c>
      <c r="C787" s="4" t="s">
        <v>10</v>
      </c>
      <c r="D787" s="4" t="s">
        <v>13</v>
      </c>
      <c r="E787" s="4" t="s">
        <v>13</v>
      </c>
      <c r="F787" s="4" t="s">
        <v>6</v>
      </c>
    </row>
    <row r="788" spans="1:23">
      <c r="A788" t="n">
        <v>6703</v>
      </c>
      <c r="B788" s="22" t="n">
        <v>47</v>
      </c>
      <c r="C788" s="7" t="n">
        <v>61456</v>
      </c>
      <c r="D788" s="7" t="n">
        <v>0</v>
      </c>
      <c r="E788" s="7" t="n">
        <v>0</v>
      </c>
      <c r="F788" s="7" t="s">
        <v>34</v>
      </c>
    </row>
    <row r="789" spans="1:23">
      <c r="A789" t="s">
        <v>4</v>
      </c>
      <c r="B789" s="4" t="s">
        <v>5</v>
      </c>
      <c r="C789" s="4" t="s">
        <v>13</v>
      </c>
      <c r="D789" s="4" t="s">
        <v>10</v>
      </c>
      <c r="E789" s="4" t="s">
        <v>24</v>
      </c>
    </row>
    <row r="790" spans="1:23">
      <c r="A790" t="n">
        <v>6716</v>
      </c>
      <c r="B790" s="21" t="n">
        <v>58</v>
      </c>
      <c r="C790" s="7" t="n">
        <v>0</v>
      </c>
      <c r="D790" s="7" t="n">
        <v>300</v>
      </c>
      <c r="E790" s="7" t="n">
        <v>1</v>
      </c>
    </row>
    <row r="791" spans="1:23">
      <c r="A791" t="s">
        <v>4</v>
      </c>
      <c r="B791" s="4" t="s">
        <v>5</v>
      </c>
      <c r="C791" s="4" t="s">
        <v>13</v>
      </c>
      <c r="D791" s="4" t="s">
        <v>10</v>
      </c>
    </row>
    <row r="792" spans="1:23">
      <c r="A792" t="n">
        <v>6724</v>
      </c>
      <c r="B792" s="21" t="n">
        <v>58</v>
      </c>
      <c r="C792" s="7" t="n">
        <v>255</v>
      </c>
      <c r="D792" s="7" t="n">
        <v>0</v>
      </c>
    </row>
    <row r="793" spans="1:23">
      <c r="A793" t="s">
        <v>4</v>
      </c>
      <c r="B793" s="4" t="s">
        <v>5</v>
      </c>
      <c r="C793" s="4" t="s">
        <v>13</v>
      </c>
      <c r="D793" s="4" t="s">
        <v>13</v>
      </c>
      <c r="E793" s="4" t="s">
        <v>13</v>
      </c>
      <c r="F793" s="4" t="s">
        <v>13</v>
      </c>
    </row>
    <row r="794" spans="1:23">
      <c r="A794" t="n">
        <v>6728</v>
      </c>
      <c r="B794" s="19" t="n">
        <v>14</v>
      </c>
      <c r="C794" s="7" t="n">
        <v>0</v>
      </c>
      <c r="D794" s="7" t="n">
        <v>0</v>
      </c>
      <c r="E794" s="7" t="n">
        <v>0</v>
      </c>
      <c r="F794" s="7" t="n">
        <v>64</v>
      </c>
    </row>
    <row r="795" spans="1:23">
      <c r="A795" t="s">
        <v>4</v>
      </c>
      <c r="B795" s="4" t="s">
        <v>5</v>
      </c>
      <c r="C795" s="4" t="s">
        <v>13</v>
      </c>
      <c r="D795" s="4" t="s">
        <v>10</v>
      </c>
    </row>
    <row r="796" spans="1:23">
      <c r="A796" t="n">
        <v>6733</v>
      </c>
      <c r="B796" s="23" t="n">
        <v>22</v>
      </c>
      <c r="C796" s="7" t="n">
        <v>0</v>
      </c>
      <c r="D796" s="7" t="n">
        <v>12495</v>
      </c>
    </row>
    <row r="797" spans="1:23">
      <c r="A797" t="s">
        <v>4</v>
      </c>
      <c r="B797" s="4" t="s">
        <v>5</v>
      </c>
      <c r="C797" s="4" t="s">
        <v>13</v>
      </c>
      <c r="D797" s="4" t="s">
        <v>10</v>
      </c>
    </row>
    <row r="798" spans="1:23">
      <c r="A798" t="n">
        <v>6737</v>
      </c>
      <c r="B798" s="21" t="n">
        <v>58</v>
      </c>
      <c r="C798" s="7" t="n">
        <v>5</v>
      </c>
      <c r="D798" s="7" t="n">
        <v>300</v>
      </c>
    </row>
    <row r="799" spans="1:23">
      <c r="A799" t="s">
        <v>4</v>
      </c>
      <c r="B799" s="4" t="s">
        <v>5</v>
      </c>
      <c r="C799" s="4" t="s">
        <v>24</v>
      </c>
      <c r="D799" s="4" t="s">
        <v>10</v>
      </c>
    </row>
    <row r="800" spans="1:23">
      <c r="A800" t="n">
        <v>6741</v>
      </c>
      <c r="B800" s="24" t="n">
        <v>103</v>
      </c>
      <c r="C800" s="7" t="n">
        <v>0</v>
      </c>
      <c r="D800" s="7" t="n">
        <v>300</v>
      </c>
    </row>
    <row r="801" spans="1:31">
      <c r="A801" t="s">
        <v>4</v>
      </c>
      <c r="B801" s="4" t="s">
        <v>5</v>
      </c>
      <c r="C801" s="4" t="s">
        <v>13</v>
      </c>
    </row>
    <row r="802" spans="1:31">
      <c r="A802" t="n">
        <v>6748</v>
      </c>
      <c r="B802" s="25" t="n">
        <v>64</v>
      </c>
      <c r="C802" s="7" t="n">
        <v>7</v>
      </c>
    </row>
    <row r="803" spans="1:31">
      <c r="A803" t="s">
        <v>4</v>
      </c>
      <c r="B803" s="4" t="s">
        <v>5</v>
      </c>
      <c r="C803" s="4" t="s">
        <v>13</v>
      </c>
      <c r="D803" s="4" t="s">
        <v>10</v>
      </c>
    </row>
    <row r="804" spans="1:31">
      <c r="A804" t="n">
        <v>6750</v>
      </c>
      <c r="B804" s="26" t="n">
        <v>72</v>
      </c>
      <c r="C804" s="7" t="n">
        <v>5</v>
      </c>
      <c r="D804" s="7" t="n">
        <v>0</v>
      </c>
    </row>
    <row r="805" spans="1:31">
      <c r="A805" t="s">
        <v>4</v>
      </c>
      <c r="B805" s="4" t="s">
        <v>5</v>
      </c>
      <c r="C805" s="4" t="s">
        <v>13</v>
      </c>
      <c r="D805" s="20" t="s">
        <v>31</v>
      </c>
      <c r="E805" s="4" t="s">
        <v>5</v>
      </c>
      <c r="F805" s="4" t="s">
        <v>13</v>
      </c>
      <c r="G805" s="4" t="s">
        <v>10</v>
      </c>
      <c r="H805" s="20" t="s">
        <v>32</v>
      </c>
      <c r="I805" s="4" t="s">
        <v>13</v>
      </c>
      <c r="J805" s="4" t="s">
        <v>9</v>
      </c>
      <c r="K805" s="4" t="s">
        <v>13</v>
      </c>
      <c r="L805" s="4" t="s">
        <v>13</v>
      </c>
      <c r="M805" s="4" t="s">
        <v>23</v>
      </c>
    </row>
    <row r="806" spans="1:31">
      <c r="A806" t="n">
        <v>6754</v>
      </c>
      <c r="B806" s="12" t="n">
        <v>5</v>
      </c>
      <c r="C806" s="7" t="n">
        <v>28</v>
      </c>
      <c r="D806" s="20" t="s">
        <v>3</v>
      </c>
      <c r="E806" s="9" t="n">
        <v>162</v>
      </c>
      <c r="F806" s="7" t="n">
        <v>4</v>
      </c>
      <c r="G806" s="7" t="n">
        <v>12495</v>
      </c>
      <c r="H806" s="20" t="s">
        <v>3</v>
      </c>
      <c r="I806" s="7" t="n">
        <v>0</v>
      </c>
      <c r="J806" s="7" t="n">
        <v>1</v>
      </c>
      <c r="K806" s="7" t="n">
        <v>2</v>
      </c>
      <c r="L806" s="7" t="n">
        <v>1</v>
      </c>
      <c r="M806" s="13" t="n">
        <f t="normal" ca="1">A812</f>
        <v>0</v>
      </c>
    </row>
    <row r="807" spans="1:31">
      <c r="A807" t="s">
        <v>4</v>
      </c>
      <c r="B807" s="4" t="s">
        <v>5</v>
      </c>
      <c r="C807" s="4" t="s">
        <v>13</v>
      </c>
      <c r="D807" s="4" t="s">
        <v>6</v>
      </c>
    </row>
    <row r="808" spans="1:31">
      <c r="A808" t="n">
        <v>6771</v>
      </c>
      <c r="B808" s="8" t="n">
        <v>2</v>
      </c>
      <c r="C808" s="7" t="n">
        <v>10</v>
      </c>
      <c r="D808" s="7" t="s">
        <v>35</v>
      </c>
    </row>
    <row r="809" spans="1:31">
      <c r="A809" t="s">
        <v>4</v>
      </c>
      <c r="B809" s="4" t="s">
        <v>5</v>
      </c>
      <c r="C809" s="4" t="s">
        <v>10</v>
      </c>
    </row>
    <row r="810" spans="1:31">
      <c r="A810" t="n">
        <v>6788</v>
      </c>
      <c r="B810" s="27" t="n">
        <v>16</v>
      </c>
      <c r="C810" s="7" t="n">
        <v>0</v>
      </c>
    </row>
    <row r="811" spans="1:31">
      <c r="A811" t="s">
        <v>4</v>
      </c>
      <c r="B811" s="4" t="s">
        <v>5</v>
      </c>
      <c r="C811" s="4" t="s">
        <v>10</v>
      </c>
    </row>
    <row r="812" spans="1:31">
      <c r="A812" t="n">
        <v>6791</v>
      </c>
      <c r="B812" s="28" t="n">
        <v>12</v>
      </c>
      <c r="C812" s="7" t="n">
        <v>6713</v>
      </c>
    </row>
    <row r="813" spans="1:31">
      <c r="A813" t="s">
        <v>4</v>
      </c>
      <c r="B813" s="4" t="s">
        <v>5</v>
      </c>
      <c r="C813" s="4" t="s">
        <v>10</v>
      </c>
      <c r="D813" s="4" t="s">
        <v>6</v>
      </c>
      <c r="E813" s="4" t="s">
        <v>6</v>
      </c>
      <c r="F813" s="4" t="s">
        <v>6</v>
      </c>
      <c r="G813" s="4" t="s">
        <v>13</v>
      </c>
      <c r="H813" s="4" t="s">
        <v>9</v>
      </c>
      <c r="I813" s="4" t="s">
        <v>24</v>
      </c>
      <c r="J813" s="4" t="s">
        <v>24</v>
      </c>
      <c r="K813" s="4" t="s">
        <v>24</v>
      </c>
      <c r="L813" s="4" t="s">
        <v>24</v>
      </c>
      <c r="M813" s="4" t="s">
        <v>24</v>
      </c>
      <c r="N813" s="4" t="s">
        <v>24</v>
      </c>
      <c r="O813" s="4" t="s">
        <v>24</v>
      </c>
      <c r="P813" s="4" t="s">
        <v>6</v>
      </c>
      <c r="Q813" s="4" t="s">
        <v>6</v>
      </c>
      <c r="R813" s="4" t="s">
        <v>9</v>
      </c>
      <c r="S813" s="4" t="s">
        <v>13</v>
      </c>
      <c r="T813" s="4" t="s">
        <v>9</v>
      </c>
      <c r="U813" s="4" t="s">
        <v>9</v>
      </c>
      <c r="V813" s="4" t="s">
        <v>10</v>
      </c>
    </row>
    <row r="814" spans="1:31">
      <c r="A814" t="n">
        <v>6794</v>
      </c>
      <c r="B814" s="29" t="n">
        <v>19</v>
      </c>
      <c r="C814" s="7" t="n">
        <v>7032</v>
      </c>
      <c r="D814" s="7" t="s">
        <v>38</v>
      </c>
      <c r="E814" s="7" t="s">
        <v>39</v>
      </c>
      <c r="F814" s="7" t="s">
        <v>12</v>
      </c>
      <c r="G814" s="7" t="n">
        <v>0</v>
      </c>
      <c r="H814" s="7" t="n">
        <v>1</v>
      </c>
      <c r="I814" s="7" t="n">
        <v>0</v>
      </c>
      <c r="J814" s="7" t="n">
        <v>0</v>
      </c>
      <c r="K814" s="7" t="n">
        <v>0</v>
      </c>
      <c r="L814" s="7" t="n">
        <v>0</v>
      </c>
      <c r="M814" s="7" t="n">
        <v>1</v>
      </c>
      <c r="N814" s="7" t="n">
        <v>1.60000002384186</v>
      </c>
      <c r="O814" s="7" t="n">
        <v>0.0900000035762787</v>
      </c>
      <c r="P814" s="7" t="s">
        <v>12</v>
      </c>
      <c r="Q814" s="7" t="s">
        <v>12</v>
      </c>
      <c r="R814" s="7" t="n">
        <v>-1</v>
      </c>
      <c r="S814" s="7" t="n">
        <v>0</v>
      </c>
      <c r="T814" s="7" t="n">
        <v>0</v>
      </c>
      <c r="U814" s="7" t="n">
        <v>0</v>
      </c>
      <c r="V814" s="7" t="n">
        <v>0</v>
      </c>
    </row>
    <row r="815" spans="1:31">
      <c r="A815" t="s">
        <v>4</v>
      </c>
      <c r="B815" s="4" t="s">
        <v>5</v>
      </c>
      <c r="C815" s="4" t="s">
        <v>10</v>
      </c>
      <c r="D815" s="4" t="s">
        <v>13</v>
      </c>
      <c r="E815" s="4" t="s">
        <v>13</v>
      </c>
      <c r="F815" s="4" t="s">
        <v>6</v>
      </c>
    </row>
    <row r="816" spans="1:31">
      <c r="A816" t="n">
        <v>6864</v>
      </c>
      <c r="B816" s="30" t="n">
        <v>20</v>
      </c>
      <c r="C816" s="7" t="n">
        <v>0</v>
      </c>
      <c r="D816" s="7" t="n">
        <v>3</v>
      </c>
      <c r="E816" s="7" t="n">
        <v>10</v>
      </c>
      <c r="F816" s="7" t="s">
        <v>42</v>
      </c>
    </row>
    <row r="817" spans="1:22">
      <c r="A817" t="s">
        <v>4</v>
      </c>
      <c r="B817" s="4" t="s">
        <v>5</v>
      </c>
      <c r="C817" s="4" t="s">
        <v>10</v>
      </c>
    </row>
    <row r="818" spans="1:22">
      <c r="A818" t="n">
        <v>6882</v>
      </c>
      <c r="B818" s="27" t="n">
        <v>16</v>
      </c>
      <c r="C818" s="7" t="n">
        <v>0</v>
      </c>
    </row>
    <row r="819" spans="1:22">
      <c r="A819" t="s">
        <v>4</v>
      </c>
      <c r="B819" s="4" t="s">
        <v>5</v>
      </c>
      <c r="C819" s="4" t="s">
        <v>10</v>
      </c>
      <c r="D819" s="4" t="s">
        <v>13</v>
      </c>
      <c r="E819" s="4" t="s">
        <v>13</v>
      </c>
      <c r="F819" s="4" t="s">
        <v>6</v>
      </c>
    </row>
    <row r="820" spans="1:22">
      <c r="A820" t="n">
        <v>6885</v>
      </c>
      <c r="B820" s="30" t="n">
        <v>20</v>
      </c>
      <c r="C820" s="7" t="n">
        <v>5</v>
      </c>
      <c r="D820" s="7" t="n">
        <v>3</v>
      </c>
      <c r="E820" s="7" t="n">
        <v>10</v>
      </c>
      <c r="F820" s="7" t="s">
        <v>42</v>
      </c>
    </row>
    <row r="821" spans="1:22">
      <c r="A821" t="s">
        <v>4</v>
      </c>
      <c r="B821" s="4" t="s">
        <v>5</v>
      </c>
      <c r="C821" s="4" t="s">
        <v>10</v>
      </c>
    </row>
    <row r="822" spans="1:22">
      <c r="A822" t="n">
        <v>6903</v>
      </c>
      <c r="B822" s="27" t="n">
        <v>16</v>
      </c>
      <c r="C822" s="7" t="n">
        <v>0</v>
      </c>
    </row>
    <row r="823" spans="1:22">
      <c r="A823" t="s">
        <v>4</v>
      </c>
      <c r="B823" s="4" t="s">
        <v>5</v>
      </c>
      <c r="C823" s="4" t="s">
        <v>10</v>
      </c>
      <c r="D823" s="4" t="s">
        <v>13</v>
      </c>
      <c r="E823" s="4" t="s">
        <v>13</v>
      </c>
      <c r="F823" s="4" t="s">
        <v>6</v>
      </c>
    </row>
    <row r="824" spans="1:22">
      <c r="A824" t="n">
        <v>6906</v>
      </c>
      <c r="B824" s="30" t="n">
        <v>20</v>
      </c>
      <c r="C824" s="7" t="n">
        <v>7</v>
      </c>
      <c r="D824" s="7" t="n">
        <v>3</v>
      </c>
      <c r="E824" s="7" t="n">
        <v>10</v>
      </c>
      <c r="F824" s="7" t="s">
        <v>42</v>
      </c>
    </row>
    <row r="825" spans="1:22">
      <c r="A825" t="s">
        <v>4</v>
      </c>
      <c r="B825" s="4" t="s">
        <v>5</v>
      </c>
      <c r="C825" s="4" t="s">
        <v>10</v>
      </c>
    </row>
    <row r="826" spans="1:22">
      <c r="A826" t="n">
        <v>6924</v>
      </c>
      <c r="B826" s="27" t="n">
        <v>16</v>
      </c>
      <c r="C826" s="7" t="n">
        <v>0</v>
      </c>
    </row>
    <row r="827" spans="1:22">
      <c r="A827" t="s">
        <v>4</v>
      </c>
      <c r="B827" s="4" t="s">
        <v>5</v>
      </c>
      <c r="C827" s="4" t="s">
        <v>10</v>
      </c>
      <c r="D827" s="4" t="s">
        <v>13</v>
      </c>
      <c r="E827" s="4" t="s">
        <v>13</v>
      </c>
      <c r="F827" s="4" t="s">
        <v>6</v>
      </c>
    </row>
    <row r="828" spans="1:22">
      <c r="A828" t="n">
        <v>6927</v>
      </c>
      <c r="B828" s="30" t="n">
        <v>20</v>
      </c>
      <c r="C828" s="7" t="n">
        <v>61491</v>
      </c>
      <c r="D828" s="7" t="n">
        <v>3</v>
      </c>
      <c r="E828" s="7" t="n">
        <v>10</v>
      </c>
      <c r="F828" s="7" t="s">
        <v>42</v>
      </c>
    </row>
    <row r="829" spans="1:22">
      <c r="A829" t="s">
        <v>4</v>
      </c>
      <c r="B829" s="4" t="s">
        <v>5</v>
      </c>
      <c r="C829" s="4" t="s">
        <v>10</v>
      </c>
    </row>
    <row r="830" spans="1:22">
      <c r="A830" t="n">
        <v>6945</v>
      </c>
      <c r="B830" s="27" t="n">
        <v>16</v>
      </c>
      <c r="C830" s="7" t="n">
        <v>0</v>
      </c>
    </row>
    <row r="831" spans="1:22">
      <c r="A831" t="s">
        <v>4</v>
      </c>
      <c r="B831" s="4" t="s">
        <v>5</v>
      </c>
      <c r="C831" s="4" t="s">
        <v>10</v>
      </c>
      <c r="D831" s="4" t="s">
        <v>13</v>
      </c>
      <c r="E831" s="4" t="s">
        <v>13</v>
      </c>
      <c r="F831" s="4" t="s">
        <v>6</v>
      </c>
    </row>
    <row r="832" spans="1:22">
      <c r="A832" t="n">
        <v>6948</v>
      </c>
      <c r="B832" s="30" t="n">
        <v>20</v>
      </c>
      <c r="C832" s="7" t="n">
        <v>61492</v>
      </c>
      <c r="D832" s="7" t="n">
        <v>3</v>
      </c>
      <c r="E832" s="7" t="n">
        <v>10</v>
      </c>
      <c r="F832" s="7" t="s">
        <v>42</v>
      </c>
    </row>
    <row r="833" spans="1:6">
      <c r="A833" t="s">
        <v>4</v>
      </c>
      <c r="B833" s="4" t="s">
        <v>5</v>
      </c>
      <c r="C833" s="4" t="s">
        <v>10</v>
      </c>
    </row>
    <row r="834" spans="1:6">
      <c r="A834" t="n">
        <v>6966</v>
      </c>
      <c r="B834" s="27" t="n">
        <v>16</v>
      </c>
      <c r="C834" s="7" t="n">
        <v>0</v>
      </c>
    </row>
    <row r="835" spans="1:6">
      <c r="A835" t="s">
        <v>4</v>
      </c>
      <c r="B835" s="4" t="s">
        <v>5</v>
      </c>
      <c r="C835" s="4" t="s">
        <v>10</v>
      </c>
      <c r="D835" s="4" t="s">
        <v>13</v>
      </c>
      <c r="E835" s="4" t="s">
        <v>13</v>
      </c>
      <c r="F835" s="4" t="s">
        <v>6</v>
      </c>
    </row>
    <row r="836" spans="1:6">
      <c r="A836" t="n">
        <v>6969</v>
      </c>
      <c r="B836" s="30" t="n">
        <v>20</v>
      </c>
      <c r="C836" s="7" t="n">
        <v>61493</v>
      </c>
      <c r="D836" s="7" t="n">
        <v>3</v>
      </c>
      <c r="E836" s="7" t="n">
        <v>10</v>
      </c>
      <c r="F836" s="7" t="s">
        <v>42</v>
      </c>
    </row>
    <row r="837" spans="1:6">
      <c r="A837" t="s">
        <v>4</v>
      </c>
      <c r="B837" s="4" t="s">
        <v>5</v>
      </c>
      <c r="C837" s="4" t="s">
        <v>10</v>
      </c>
    </row>
    <row r="838" spans="1:6">
      <c r="A838" t="n">
        <v>6987</v>
      </c>
      <c r="B838" s="27" t="n">
        <v>16</v>
      </c>
      <c r="C838" s="7" t="n">
        <v>0</v>
      </c>
    </row>
    <row r="839" spans="1:6">
      <c r="A839" t="s">
        <v>4</v>
      </c>
      <c r="B839" s="4" t="s">
        <v>5</v>
      </c>
      <c r="C839" s="4" t="s">
        <v>10</v>
      </c>
      <c r="D839" s="4" t="s">
        <v>13</v>
      </c>
      <c r="E839" s="4" t="s">
        <v>13</v>
      </c>
      <c r="F839" s="4" t="s">
        <v>6</v>
      </c>
    </row>
    <row r="840" spans="1:6">
      <c r="A840" t="n">
        <v>6990</v>
      </c>
      <c r="B840" s="30" t="n">
        <v>20</v>
      </c>
      <c r="C840" s="7" t="n">
        <v>7032</v>
      </c>
      <c r="D840" s="7" t="n">
        <v>3</v>
      </c>
      <c r="E840" s="7" t="n">
        <v>10</v>
      </c>
      <c r="F840" s="7" t="s">
        <v>42</v>
      </c>
    </row>
    <row r="841" spans="1:6">
      <c r="A841" t="s">
        <v>4</v>
      </c>
      <c r="B841" s="4" t="s">
        <v>5</v>
      </c>
      <c r="C841" s="4" t="s">
        <v>10</v>
      </c>
    </row>
    <row r="842" spans="1:6">
      <c r="A842" t="n">
        <v>7008</v>
      </c>
      <c r="B842" s="27" t="n">
        <v>16</v>
      </c>
      <c r="C842" s="7" t="n">
        <v>0</v>
      </c>
    </row>
    <row r="843" spans="1:6">
      <c r="A843" t="s">
        <v>4</v>
      </c>
      <c r="B843" s="4" t="s">
        <v>5</v>
      </c>
      <c r="C843" s="4" t="s">
        <v>10</v>
      </c>
    </row>
    <row r="844" spans="1:6">
      <c r="A844" t="n">
        <v>7011</v>
      </c>
      <c r="B844" s="51" t="n">
        <v>13</v>
      </c>
      <c r="C844" s="7" t="n">
        <v>6465</v>
      </c>
    </row>
    <row r="845" spans="1:6">
      <c r="A845" t="s">
        <v>4</v>
      </c>
      <c r="B845" s="4" t="s">
        <v>5</v>
      </c>
      <c r="C845" s="4" t="s">
        <v>13</v>
      </c>
      <c r="D845" s="20" t="s">
        <v>31</v>
      </c>
      <c r="E845" s="4" t="s">
        <v>5</v>
      </c>
      <c r="F845" s="4" t="s">
        <v>13</v>
      </c>
      <c r="G845" s="4" t="s">
        <v>10</v>
      </c>
      <c r="H845" s="20" t="s">
        <v>32</v>
      </c>
      <c r="I845" s="4" t="s">
        <v>13</v>
      </c>
      <c r="J845" s="4" t="s">
        <v>23</v>
      </c>
    </row>
    <row r="846" spans="1:6">
      <c r="A846" t="n">
        <v>7014</v>
      </c>
      <c r="B846" s="12" t="n">
        <v>5</v>
      </c>
      <c r="C846" s="7" t="n">
        <v>28</v>
      </c>
      <c r="D846" s="20" t="s">
        <v>3</v>
      </c>
      <c r="E846" s="25" t="n">
        <v>64</v>
      </c>
      <c r="F846" s="7" t="n">
        <v>5</v>
      </c>
      <c r="G846" s="7" t="n">
        <v>4</v>
      </c>
      <c r="H846" s="20" t="s">
        <v>3</v>
      </c>
      <c r="I846" s="7" t="n">
        <v>1</v>
      </c>
      <c r="J846" s="13" t="n">
        <f t="normal" ca="1">A852</f>
        <v>0</v>
      </c>
    </row>
    <row r="847" spans="1:6">
      <c r="A847" t="s">
        <v>4</v>
      </c>
      <c r="B847" s="4" t="s">
        <v>5</v>
      </c>
      <c r="C847" s="4" t="s">
        <v>13</v>
      </c>
      <c r="D847" s="4" t="s">
        <v>10</v>
      </c>
      <c r="E847" s="4" t="s">
        <v>13</v>
      </c>
      <c r="F847" s="4" t="s">
        <v>6</v>
      </c>
      <c r="G847" s="4" t="s">
        <v>6</v>
      </c>
      <c r="H847" s="4" t="s">
        <v>6</v>
      </c>
      <c r="I847" s="4" t="s">
        <v>6</v>
      </c>
      <c r="J847" s="4" t="s">
        <v>6</v>
      </c>
      <c r="K847" s="4" t="s">
        <v>6</v>
      </c>
      <c r="L847" s="4" t="s">
        <v>6</v>
      </c>
      <c r="M847" s="4" t="s">
        <v>6</v>
      </c>
      <c r="N847" s="4" t="s">
        <v>6</v>
      </c>
      <c r="O847" s="4" t="s">
        <v>6</v>
      </c>
      <c r="P847" s="4" t="s">
        <v>6</v>
      </c>
      <c r="Q847" s="4" t="s">
        <v>6</v>
      </c>
      <c r="R847" s="4" t="s">
        <v>6</v>
      </c>
      <c r="S847" s="4" t="s">
        <v>6</v>
      </c>
      <c r="T847" s="4" t="s">
        <v>6</v>
      </c>
      <c r="U847" s="4" t="s">
        <v>6</v>
      </c>
    </row>
    <row r="848" spans="1:6">
      <c r="A848" t="n">
        <v>7025</v>
      </c>
      <c r="B848" s="33" t="n">
        <v>36</v>
      </c>
      <c r="C848" s="7" t="n">
        <v>8</v>
      </c>
      <c r="D848" s="7" t="n">
        <v>4</v>
      </c>
      <c r="E848" s="7" t="n">
        <v>0</v>
      </c>
      <c r="F848" s="7" t="s">
        <v>90</v>
      </c>
      <c r="G848" s="7" t="s">
        <v>12</v>
      </c>
      <c r="H848" s="7" t="s">
        <v>12</v>
      </c>
      <c r="I848" s="7" t="s">
        <v>12</v>
      </c>
      <c r="J848" s="7" t="s">
        <v>12</v>
      </c>
      <c r="K848" s="7" t="s">
        <v>12</v>
      </c>
      <c r="L848" s="7" t="s">
        <v>12</v>
      </c>
      <c r="M848" s="7" t="s">
        <v>12</v>
      </c>
      <c r="N848" s="7" t="s">
        <v>12</v>
      </c>
      <c r="O848" s="7" t="s">
        <v>12</v>
      </c>
      <c r="P848" s="7" t="s">
        <v>12</v>
      </c>
      <c r="Q848" s="7" t="s">
        <v>12</v>
      </c>
      <c r="R848" s="7" t="s">
        <v>12</v>
      </c>
      <c r="S848" s="7" t="s">
        <v>12</v>
      </c>
      <c r="T848" s="7" t="s">
        <v>12</v>
      </c>
      <c r="U848" s="7" t="s">
        <v>12</v>
      </c>
    </row>
    <row r="849" spans="1:21">
      <c r="A849" t="s">
        <v>4</v>
      </c>
      <c r="B849" s="4" t="s">
        <v>5</v>
      </c>
      <c r="C849" s="4" t="s">
        <v>23</v>
      </c>
    </row>
    <row r="850" spans="1:21">
      <c r="A850" t="n">
        <v>7058</v>
      </c>
      <c r="B850" s="17" t="n">
        <v>3</v>
      </c>
      <c r="C850" s="13" t="n">
        <f t="normal" ca="1">A860</f>
        <v>0</v>
      </c>
    </row>
    <row r="851" spans="1:21">
      <c r="A851" t="s">
        <v>4</v>
      </c>
      <c r="B851" s="4" t="s">
        <v>5</v>
      </c>
      <c r="C851" s="4" t="s">
        <v>13</v>
      </c>
      <c r="D851" s="20" t="s">
        <v>31</v>
      </c>
      <c r="E851" s="4" t="s">
        <v>5</v>
      </c>
      <c r="F851" s="4" t="s">
        <v>13</v>
      </c>
      <c r="G851" s="4" t="s">
        <v>10</v>
      </c>
      <c r="H851" s="20" t="s">
        <v>32</v>
      </c>
      <c r="I851" s="4" t="s">
        <v>13</v>
      </c>
      <c r="J851" s="4" t="s">
        <v>23</v>
      </c>
    </row>
    <row r="852" spans="1:21">
      <c r="A852" t="n">
        <v>7063</v>
      </c>
      <c r="B852" s="12" t="n">
        <v>5</v>
      </c>
      <c r="C852" s="7" t="n">
        <v>28</v>
      </c>
      <c r="D852" s="20" t="s">
        <v>3</v>
      </c>
      <c r="E852" s="25" t="n">
        <v>64</v>
      </c>
      <c r="F852" s="7" t="n">
        <v>5</v>
      </c>
      <c r="G852" s="7" t="n">
        <v>3</v>
      </c>
      <c r="H852" s="20" t="s">
        <v>3</v>
      </c>
      <c r="I852" s="7" t="n">
        <v>1</v>
      </c>
      <c r="J852" s="13" t="n">
        <f t="normal" ca="1">A858</f>
        <v>0</v>
      </c>
    </row>
    <row r="853" spans="1:21">
      <c r="A853" t="s">
        <v>4</v>
      </c>
      <c r="B853" s="4" t="s">
        <v>5</v>
      </c>
      <c r="C853" s="4" t="s">
        <v>13</v>
      </c>
      <c r="D853" s="4" t="s">
        <v>10</v>
      </c>
      <c r="E853" s="4" t="s">
        <v>13</v>
      </c>
      <c r="F853" s="4" t="s">
        <v>6</v>
      </c>
      <c r="G853" s="4" t="s">
        <v>6</v>
      </c>
      <c r="H853" s="4" t="s">
        <v>6</v>
      </c>
      <c r="I853" s="4" t="s">
        <v>6</v>
      </c>
      <c r="J853" s="4" t="s">
        <v>6</v>
      </c>
      <c r="K853" s="4" t="s">
        <v>6</v>
      </c>
      <c r="L853" s="4" t="s">
        <v>6</v>
      </c>
      <c r="M853" s="4" t="s">
        <v>6</v>
      </c>
      <c r="N853" s="4" t="s">
        <v>6</v>
      </c>
      <c r="O853" s="4" t="s">
        <v>6</v>
      </c>
      <c r="P853" s="4" t="s">
        <v>6</v>
      </c>
      <c r="Q853" s="4" t="s">
        <v>6</v>
      </c>
      <c r="R853" s="4" t="s">
        <v>6</v>
      </c>
      <c r="S853" s="4" t="s">
        <v>6</v>
      </c>
      <c r="T853" s="4" t="s">
        <v>6</v>
      </c>
      <c r="U853" s="4" t="s">
        <v>6</v>
      </c>
    </row>
    <row r="854" spans="1:21">
      <c r="A854" t="n">
        <v>7074</v>
      </c>
      <c r="B854" s="33" t="n">
        <v>36</v>
      </c>
      <c r="C854" s="7" t="n">
        <v>8</v>
      </c>
      <c r="D854" s="7" t="n">
        <v>3</v>
      </c>
      <c r="E854" s="7" t="n">
        <v>0</v>
      </c>
      <c r="F854" s="7" t="s">
        <v>91</v>
      </c>
      <c r="G854" s="7" t="s">
        <v>12</v>
      </c>
      <c r="H854" s="7" t="s">
        <v>12</v>
      </c>
      <c r="I854" s="7" t="s">
        <v>12</v>
      </c>
      <c r="J854" s="7" t="s">
        <v>12</v>
      </c>
      <c r="K854" s="7" t="s">
        <v>12</v>
      </c>
      <c r="L854" s="7" t="s">
        <v>12</v>
      </c>
      <c r="M854" s="7" t="s">
        <v>12</v>
      </c>
      <c r="N854" s="7" t="s">
        <v>12</v>
      </c>
      <c r="O854" s="7" t="s">
        <v>12</v>
      </c>
      <c r="P854" s="7" t="s">
        <v>12</v>
      </c>
      <c r="Q854" s="7" t="s">
        <v>12</v>
      </c>
      <c r="R854" s="7" t="s">
        <v>12</v>
      </c>
      <c r="S854" s="7" t="s">
        <v>12</v>
      </c>
      <c r="T854" s="7" t="s">
        <v>12</v>
      </c>
      <c r="U854" s="7" t="s">
        <v>12</v>
      </c>
    </row>
    <row r="855" spans="1:21">
      <c r="A855" t="s">
        <v>4</v>
      </c>
      <c r="B855" s="4" t="s">
        <v>5</v>
      </c>
      <c r="C855" s="4" t="s">
        <v>23</v>
      </c>
    </row>
    <row r="856" spans="1:21">
      <c r="A856" t="n">
        <v>7108</v>
      </c>
      <c r="B856" s="17" t="n">
        <v>3</v>
      </c>
      <c r="C856" s="13" t="n">
        <f t="normal" ca="1">A860</f>
        <v>0</v>
      </c>
    </row>
    <row r="857" spans="1:21">
      <c r="A857" t="s">
        <v>4</v>
      </c>
      <c r="B857" s="4" t="s">
        <v>5</v>
      </c>
      <c r="C857" s="4" t="s">
        <v>13</v>
      </c>
      <c r="D857" s="4" t="s">
        <v>10</v>
      </c>
      <c r="E857" s="4" t="s">
        <v>13</v>
      </c>
      <c r="F857" s="4" t="s">
        <v>6</v>
      </c>
      <c r="G857" s="4" t="s">
        <v>6</v>
      </c>
      <c r="H857" s="4" t="s">
        <v>6</v>
      </c>
      <c r="I857" s="4" t="s">
        <v>6</v>
      </c>
      <c r="J857" s="4" t="s">
        <v>6</v>
      </c>
      <c r="K857" s="4" t="s">
        <v>6</v>
      </c>
      <c r="L857" s="4" t="s">
        <v>6</v>
      </c>
      <c r="M857" s="4" t="s">
        <v>6</v>
      </c>
      <c r="N857" s="4" t="s">
        <v>6</v>
      </c>
      <c r="O857" s="4" t="s">
        <v>6</v>
      </c>
      <c r="P857" s="4" t="s">
        <v>6</v>
      </c>
      <c r="Q857" s="4" t="s">
        <v>6</v>
      </c>
      <c r="R857" s="4" t="s">
        <v>6</v>
      </c>
      <c r="S857" s="4" t="s">
        <v>6</v>
      </c>
      <c r="T857" s="4" t="s">
        <v>6</v>
      </c>
      <c r="U857" s="4" t="s">
        <v>6</v>
      </c>
    </row>
    <row r="858" spans="1:21">
      <c r="A858" t="n">
        <v>7113</v>
      </c>
      <c r="B858" s="33" t="n">
        <v>36</v>
      </c>
      <c r="C858" s="7" t="n">
        <v>8</v>
      </c>
      <c r="D858" s="7" t="n">
        <v>5</v>
      </c>
      <c r="E858" s="7" t="n">
        <v>0</v>
      </c>
      <c r="F858" s="7" t="s">
        <v>92</v>
      </c>
      <c r="G858" s="7" t="s">
        <v>12</v>
      </c>
      <c r="H858" s="7" t="s">
        <v>12</v>
      </c>
      <c r="I858" s="7" t="s">
        <v>12</v>
      </c>
      <c r="J858" s="7" t="s">
        <v>12</v>
      </c>
      <c r="K858" s="7" t="s">
        <v>12</v>
      </c>
      <c r="L858" s="7" t="s">
        <v>12</v>
      </c>
      <c r="M858" s="7" t="s">
        <v>12</v>
      </c>
      <c r="N858" s="7" t="s">
        <v>12</v>
      </c>
      <c r="O858" s="7" t="s">
        <v>12</v>
      </c>
      <c r="P858" s="7" t="s">
        <v>12</v>
      </c>
      <c r="Q858" s="7" t="s">
        <v>12</v>
      </c>
      <c r="R858" s="7" t="s">
        <v>12</v>
      </c>
      <c r="S858" s="7" t="s">
        <v>12</v>
      </c>
      <c r="T858" s="7" t="s">
        <v>12</v>
      </c>
      <c r="U858" s="7" t="s">
        <v>12</v>
      </c>
    </row>
    <row r="859" spans="1:21">
      <c r="A859" t="s">
        <v>4</v>
      </c>
      <c r="B859" s="4" t="s">
        <v>5</v>
      </c>
      <c r="C859" s="4" t="s">
        <v>13</v>
      </c>
      <c r="D859" s="20" t="s">
        <v>31</v>
      </c>
      <c r="E859" s="4" t="s">
        <v>5</v>
      </c>
      <c r="F859" s="4" t="s">
        <v>13</v>
      </c>
      <c r="G859" s="4" t="s">
        <v>10</v>
      </c>
      <c r="H859" s="20" t="s">
        <v>32</v>
      </c>
      <c r="I859" s="4" t="s">
        <v>13</v>
      </c>
      <c r="J859" s="4" t="s">
        <v>23</v>
      </c>
    </row>
    <row r="860" spans="1:21">
      <c r="A860" t="n">
        <v>7147</v>
      </c>
      <c r="B860" s="12" t="n">
        <v>5</v>
      </c>
      <c r="C860" s="7" t="n">
        <v>28</v>
      </c>
      <c r="D860" s="20" t="s">
        <v>3</v>
      </c>
      <c r="E860" s="25" t="n">
        <v>64</v>
      </c>
      <c r="F860" s="7" t="n">
        <v>5</v>
      </c>
      <c r="G860" s="7" t="n">
        <v>1</v>
      </c>
      <c r="H860" s="20" t="s">
        <v>3</v>
      </c>
      <c r="I860" s="7" t="n">
        <v>1</v>
      </c>
      <c r="J860" s="13" t="n">
        <f t="normal" ca="1">A866</f>
        <v>0</v>
      </c>
    </row>
    <row r="861" spans="1:21">
      <c r="A861" t="s">
        <v>4</v>
      </c>
      <c r="B861" s="4" t="s">
        <v>5</v>
      </c>
      <c r="C861" s="4" t="s">
        <v>13</v>
      </c>
      <c r="D861" s="4" t="s">
        <v>10</v>
      </c>
      <c r="E861" s="4" t="s">
        <v>13</v>
      </c>
      <c r="F861" s="4" t="s">
        <v>6</v>
      </c>
      <c r="G861" s="4" t="s">
        <v>6</v>
      </c>
      <c r="H861" s="4" t="s">
        <v>6</v>
      </c>
      <c r="I861" s="4" t="s">
        <v>6</v>
      </c>
      <c r="J861" s="4" t="s">
        <v>6</v>
      </c>
      <c r="K861" s="4" t="s">
        <v>6</v>
      </c>
      <c r="L861" s="4" t="s">
        <v>6</v>
      </c>
      <c r="M861" s="4" t="s">
        <v>6</v>
      </c>
      <c r="N861" s="4" t="s">
        <v>6</v>
      </c>
      <c r="O861" s="4" t="s">
        <v>6</v>
      </c>
      <c r="P861" s="4" t="s">
        <v>6</v>
      </c>
      <c r="Q861" s="4" t="s">
        <v>6</v>
      </c>
      <c r="R861" s="4" t="s">
        <v>6</v>
      </c>
      <c r="S861" s="4" t="s">
        <v>6</v>
      </c>
      <c r="T861" s="4" t="s">
        <v>6</v>
      </c>
      <c r="U861" s="4" t="s">
        <v>6</v>
      </c>
    </row>
    <row r="862" spans="1:21">
      <c r="A862" t="n">
        <v>7158</v>
      </c>
      <c r="B862" s="33" t="n">
        <v>36</v>
      </c>
      <c r="C862" s="7" t="n">
        <v>8</v>
      </c>
      <c r="D862" s="7" t="n">
        <v>1</v>
      </c>
      <c r="E862" s="7" t="n">
        <v>0</v>
      </c>
      <c r="F862" s="7" t="s">
        <v>93</v>
      </c>
      <c r="G862" s="7" t="s">
        <v>12</v>
      </c>
      <c r="H862" s="7" t="s">
        <v>12</v>
      </c>
      <c r="I862" s="7" t="s">
        <v>12</v>
      </c>
      <c r="J862" s="7" t="s">
        <v>12</v>
      </c>
      <c r="K862" s="7" t="s">
        <v>12</v>
      </c>
      <c r="L862" s="7" t="s">
        <v>12</v>
      </c>
      <c r="M862" s="7" t="s">
        <v>12</v>
      </c>
      <c r="N862" s="7" t="s">
        <v>12</v>
      </c>
      <c r="O862" s="7" t="s">
        <v>12</v>
      </c>
      <c r="P862" s="7" t="s">
        <v>12</v>
      </c>
      <c r="Q862" s="7" t="s">
        <v>12</v>
      </c>
      <c r="R862" s="7" t="s">
        <v>12</v>
      </c>
      <c r="S862" s="7" t="s">
        <v>12</v>
      </c>
      <c r="T862" s="7" t="s">
        <v>12</v>
      </c>
      <c r="U862" s="7" t="s">
        <v>12</v>
      </c>
    </row>
    <row r="863" spans="1:21">
      <c r="A863" t="s">
        <v>4</v>
      </c>
      <c r="B863" s="4" t="s">
        <v>5</v>
      </c>
      <c r="C863" s="4" t="s">
        <v>23</v>
      </c>
    </row>
    <row r="864" spans="1:21">
      <c r="A864" t="n">
        <v>7187</v>
      </c>
      <c r="B864" s="17" t="n">
        <v>3</v>
      </c>
      <c r="C864" s="13" t="n">
        <f t="normal" ca="1">A870</f>
        <v>0</v>
      </c>
    </row>
    <row r="865" spans="1:21">
      <c r="A865" t="s">
        <v>4</v>
      </c>
      <c r="B865" s="4" t="s">
        <v>5</v>
      </c>
      <c r="C865" s="4" t="s">
        <v>13</v>
      </c>
      <c r="D865" s="20" t="s">
        <v>31</v>
      </c>
      <c r="E865" s="4" t="s">
        <v>5</v>
      </c>
      <c r="F865" s="4" t="s">
        <v>13</v>
      </c>
      <c r="G865" s="4" t="s">
        <v>10</v>
      </c>
      <c r="H865" s="20" t="s">
        <v>32</v>
      </c>
      <c r="I865" s="4" t="s">
        <v>13</v>
      </c>
      <c r="J865" s="4" t="s">
        <v>23</v>
      </c>
    </row>
    <row r="866" spans="1:21">
      <c r="A866" t="n">
        <v>7192</v>
      </c>
      <c r="B866" s="12" t="n">
        <v>5</v>
      </c>
      <c r="C866" s="7" t="n">
        <v>28</v>
      </c>
      <c r="D866" s="20" t="s">
        <v>3</v>
      </c>
      <c r="E866" s="25" t="n">
        <v>64</v>
      </c>
      <c r="F866" s="7" t="n">
        <v>5</v>
      </c>
      <c r="G866" s="7" t="n">
        <v>2</v>
      </c>
      <c r="H866" s="20" t="s">
        <v>3</v>
      </c>
      <c r="I866" s="7" t="n">
        <v>1</v>
      </c>
      <c r="J866" s="13" t="n">
        <f t="normal" ca="1">A870</f>
        <v>0</v>
      </c>
    </row>
    <row r="867" spans="1:21">
      <c r="A867" t="s">
        <v>4</v>
      </c>
      <c r="B867" s="4" t="s">
        <v>5</v>
      </c>
      <c r="C867" s="4" t="s">
        <v>13</v>
      </c>
      <c r="D867" s="4" t="s">
        <v>10</v>
      </c>
      <c r="E867" s="4" t="s">
        <v>13</v>
      </c>
      <c r="F867" s="4" t="s">
        <v>6</v>
      </c>
      <c r="G867" s="4" t="s">
        <v>6</v>
      </c>
      <c r="H867" s="4" t="s">
        <v>6</v>
      </c>
      <c r="I867" s="4" t="s">
        <v>6</v>
      </c>
      <c r="J867" s="4" t="s">
        <v>6</v>
      </c>
      <c r="K867" s="4" t="s">
        <v>6</v>
      </c>
      <c r="L867" s="4" t="s">
        <v>6</v>
      </c>
      <c r="M867" s="4" t="s">
        <v>6</v>
      </c>
      <c r="N867" s="4" t="s">
        <v>6</v>
      </c>
      <c r="O867" s="4" t="s">
        <v>6</v>
      </c>
      <c r="P867" s="4" t="s">
        <v>6</v>
      </c>
      <c r="Q867" s="4" t="s">
        <v>6</v>
      </c>
      <c r="R867" s="4" t="s">
        <v>6</v>
      </c>
      <c r="S867" s="4" t="s">
        <v>6</v>
      </c>
      <c r="T867" s="4" t="s">
        <v>6</v>
      </c>
      <c r="U867" s="4" t="s">
        <v>6</v>
      </c>
    </row>
    <row r="868" spans="1:21">
      <c r="A868" t="n">
        <v>7203</v>
      </c>
      <c r="B868" s="33" t="n">
        <v>36</v>
      </c>
      <c r="C868" s="7" t="n">
        <v>8</v>
      </c>
      <c r="D868" s="7" t="n">
        <v>2</v>
      </c>
      <c r="E868" s="7" t="n">
        <v>0</v>
      </c>
      <c r="F868" s="7" t="s">
        <v>93</v>
      </c>
      <c r="G868" s="7" t="s">
        <v>12</v>
      </c>
      <c r="H868" s="7" t="s">
        <v>12</v>
      </c>
      <c r="I868" s="7" t="s">
        <v>12</v>
      </c>
      <c r="J868" s="7" t="s">
        <v>12</v>
      </c>
      <c r="K868" s="7" t="s">
        <v>12</v>
      </c>
      <c r="L868" s="7" t="s">
        <v>12</v>
      </c>
      <c r="M868" s="7" t="s">
        <v>12</v>
      </c>
      <c r="N868" s="7" t="s">
        <v>12</v>
      </c>
      <c r="O868" s="7" t="s">
        <v>12</v>
      </c>
      <c r="P868" s="7" t="s">
        <v>12</v>
      </c>
      <c r="Q868" s="7" t="s">
        <v>12</v>
      </c>
      <c r="R868" s="7" t="s">
        <v>12</v>
      </c>
      <c r="S868" s="7" t="s">
        <v>12</v>
      </c>
      <c r="T868" s="7" t="s">
        <v>12</v>
      </c>
      <c r="U868" s="7" t="s">
        <v>12</v>
      </c>
    </row>
    <row r="869" spans="1:21">
      <c r="A869" t="s">
        <v>4</v>
      </c>
      <c r="B869" s="4" t="s">
        <v>5</v>
      </c>
      <c r="C869" s="4" t="s">
        <v>10</v>
      </c>
      <c r="D869" s="4" t="s">
        <v>24</v>
      </c>
      <c r="E869" s="4" t="s">
        <v>24</v>
      </c>
      <c r="F869" s="4" t="s">
        <v>24</v>
      </c>
      <c r="G869" s="4" t="s">
        <v>24</v>
      </c>
    </row>
    <row r="870" spans="1:21">
      <c r="A870" t="n">
        <v>7232</v>
      </c>
      <c r="B870" s="34" t="n">
        <v>46</v>
      </c>
      <c r="C870" s="7" t="n">
        <v>0</v>
      </c>
      <c r="D870" s="7" t="n">
        <v>0</v>
      </c>
      <c r="E870" s="7" t="n">
        <v>1</v>
      </c>
      <c r="F870" s="7" t="n">
        <v>13.5</v>
      </c>
      <c r="G870" s="7" t="n">
        <v>180</v>
      </c>
    </row>
    <row r="871" spans="1:21">
      <c r="A871" t="s">
        <v>4</v>
      </c>
      <c r="B871" s="4" t="s">
        <v>5</v>
      </c>
      <c r="C871" s="4" t="s">
        <v>10</v>
      </c>
      <c r="D871" s="4" t="s">
        <v>24</v>
      </c>
      <c r="E871" s="4" t="s">
        <v>24</v>
      </c>
      <c r="F871" s="4" t="s">
        <v>24</v>
      </c>
      <c r="G871" s="4" t="s">
        <v>24</v>
      </c>
    </row>
    <row r="872" spans="1:21">
      <c r="A872" t="n">
        <v>7251</v>
      </c>
      <c r="B872" s="34" t="n">
        <v>46</v>
      </c>
      <c r="C872" s="7" t="n">
        <v>7032</v>
      </c>
      <c r="D872" s="7" t="n">
        <v>-0.850000023841858</v>
      </c>
      <c r="E872" s="7" t="n">
        <v>1</v>
      </c>
      <c r="F872" s="7" t="n">
        <v>14.6000003814697</v>
      </c>
      <c r="G872" s="7" t="n">
        <v>180</v>
      </c>
    </row>
    <row r="873" spans="1:21">
      <c r="A873" t="s">
        <v>4</v>
      </c>
      <c r="B873" s="4" t="s">
        <v>5</v>
      </c>
      <c r="C873" s="4" t="s">
        <v>10</v>
      </c>
      <c r="D873" s="4" t="s">
        <v>24</v>
      </c>
      <c r="E873" s="4" t="s">
        <v>24</v>
      </c>
      <c r="F873" s="4" t="s">
        <v>24</v>
      </c>
      <c r="G873" s="4" t="s">
        <v>24</v>
      </c>
    </row>
    <row r="874" spans="1:21">
      <c r="A874" t="n">
        <v>7270</v>
      </c>
      <c r="B874" s="34" t="n">
        <v>46</v>
      </c>
      <c r="C874" s="7" t="n">
        <v>7</v>
      </c>
      <c r="D874" s="7" t="n">
        <v>1.5</v>
      </c>
      <c r="E874" s="7" t="n">
        <v>1</v>
      </c>
      <c r="F874" s="7" t="n">
        <v>14.5</v>
      </c>
      <c r="G874" s="7" t="n">
        <v>180</v>
      </c>
    </row>
    <row r="875" spans="1:21">
      <c r="A875" t="s">
        <v>4</v>
      </c>
      <c r="B875" s="4" t="s">
        <v>5</v>
      </c>
      <c r="C875" s="4" t="s">
        <v>10</v>
      </c>
      <c r="D875" s="4" t="s">
        <v>24</v>
      </c>
      <c r="E875" s="4" t="s">
        <v>24</v>
      </c>
      <c r="F875" s="4" t="s">
        <v>24</v>
      </c>
      <c r="G875" s="4" t="s">
        <v>24</v>
      </c>
    </row>
    <row r="876" spans="1:21">
      <c r="A876" t="n">
        <v>7289</v>
      </c>
      <c r="B876" s="34" t="n">
        <v>46</v>
      </c>
      <c r="C876" s="7" t="n">
        <v>5</v>
      </c>
      <c r="D876" s="7" t="n">
        <v>-1.54999995231628</v>
      </c>
      <c r="E876" s="7" t="n">
        <v>1</v>
      </c>
      <c r="F876" s="7" t="n">
        <v>14.8999996185303</v>
      </c>
      <c r="G876" s="7" t="n">
        <v>180</v>
      </c>
    </row>
    <row r="877" spans="1:21">
      <c r="A877" t="s">
        <v>4</v>
      </c>
      <c r="B877" s="4" t="s">
        <v>5</v>
      </c>
      <c r="C877" s="4" t="s">
        <v>10</v>
      </c>
      <c r="D877" s="4" t="s">
        <v>24</v>
      </c>
      <c r="E877" s="4" t="s">
        <v>24</v>
      </c>
      <c r="F877" s="4" t="s">
        <v>24</v>
      </c>
      <c r="G877" s="4" t="s">
        <v>24</v>
      </c>
    </row>
    <row r="878" spans="1:21">
      <c r="A878" t="n">
        <v>7308</v>
      </c>
      <c r="B878" s="34" t="n">
        <v>46</v>
      </c>
      <c r="C878" s="7" t="n">
        <v>61491</v>
      </c>
      <c r="D878" s="7" t="n">
        <v>-0.25</v>
      </c>
      <c r="E878" s="7" t="n">
        <v>1</v>
      </c>
      <c r="F878" s="7" t="n">
        <v>15.3999996185303</v>
      </c>
      <c r="G878" s="7" t="n">
        <v>180</v>
      </c>
    </row>
    <row r="879" spans="1:21">
      <c r="A879" t="s">
        <v>4</v>
      </c>
      <c r="B879" s="4" t="s">
        <v>5</v>
      </c>
      <c r="C879" s="4" t="s">
        <v>10</v>
      </c>
      <c r="D879" s="4" t="s">
        <v>24</v>
      </c>
      <c r="E879" s="4" t="s">
        <v>24</v>
      </c>
      <c r="F879" s="4" t="s">
        <v>24</v>
      </c>
      <c r="G879" s="4" t="s">
        <v>24</v>
      </c>
    </row>
    <row r="880" spans="1:21">
      <c r="A880" t="n">
        <v>7327</v>
      </c>
      <c r="B880" s="34" t="n">
        <v>46</v>
      </c>
      <c r="C880" s="7" t="n">
        <v>61492</v>
      </c>
      <c r="D880" s="7" t="n">
        <v>0.850000023841858</v>
      </c>
      <c r="E880" s="7" t="n">
        <v>1</v>
      </c>
      <c r="F880" s="7" t="n">
        <v>16.5499992370605</v>
      </c>
      <c r="G880" s="7" t="n">
        <v>180</v>
      </c>
    </row>
    <row r="881" spans="1:21">
      <c r="A881" t="s">
        <v>4</v>
      </c>
      <c r="B881" s="4" t="s">
        <v>5</v>
      </c>
      <c r="C881" s="4" t="s">
        <v>10</v>
      </c>
      <c r="D881" s="4" t="s">
        <v>24</v>
      </c>
      <c r="E881" s="4" t="s">
        <v>24</v>
      </c>
      <c r="F881" s="4" t="s">
        <v>24</v>
      </c>
      <c r="G881" s="4" t="s">
        <v>24</v>
      </c>
    </row>
    <row r="882" spans="1:21">
      <c r="A882" t="n">
        <v>7346</v>
      </c>
      <c r="B882" s="34" t="n">
        <v>46</v>
      </c>
      <c r="C882" s="7" t="n">
        <v>61493</v>
      </c>
      <c r="D882" s="7" t="n">
        <v>-0.649999976158142</v>
      </c>
      <c r="E882" s="7" t="n">
        <v>1</v>
      </c>
      <c r="F882" s="7" t="n">
        <v>16.7999992370605</v>
      </c>
      <c r="G882" s="7" t="n">
        <v>180</v>
      </c>
    </row>
    <row r="883" spans="1:21">
      <c r="A883" t="s">
        <v>4</v>
      </c>
      <c r="B883" s="4" t="s">
        <v>5</v>
      </c>
      <c r="C883" s="4" t="s">
        <v>13</v>
      </c>
      <c r="D883" s="4" t="s">
        <v>13</v>
      </c>
      <c r="E883" s="4" t="s">
        <v>24</v>
      </c>
      <c r="F883" s="4" t="s">
        <v>24</v>
      </c>
      <c r="G883" s="4" t="s">
        <v>24</v>
      </c>
      <c r="H883" s="4" t="s">
        <v>10</v>
      </c>
    </row>
    <row r="884" spans="1:21">
      <c r="A884" t="n">
        <v>7365</v>
      </c>
      <c r="B884" s="35" t="n">
        <v>45</v>
      </c>
      <c r="C884" s="7" t="n">
        <v>2</v>
      </c>
      <c r="D884" s="7" t="n">
        <v>3</v>
      </c>
      <c r="E884" s="7" t="n">
        <v>-0.0500000007450581</v>
      </c>
      <c r="F884" s="7" t="n">
        <v>2.15000009536743</v>
      </c>
      <c r="G884" s="7" t="n">
        <v>14.8500003814697</v>
      </c>
      <c r="H884" s="7" t="n">
        <v>0</v>
      </c>
    </row>
    <row r="885" spans="1:21">
      <c r="A885" t="s">
        <v>4</v>
      </c>
      <c r="B885" s="4" t="s">
        <v>5</v>
      </c>
      <c r="C885" s="4" t="s">
        <v>13</v>
      </c>
      <c r="D885" s="4" t="s">
        <v>13</v>
      </c>
      <c r="E885" s="4" t="s">
        <v>24</v>
      </c>
      <c r="F885" s="4" t="s">
        <v>24</v>
      </c>
      <c r="G885" s="4" t="s">
        <v>24</v>
      </c>
      <c r="H885" s="4" t="s">
        <v>10</v>
      </c>
      <c r="I885" s="4" t="s">
        <v>13</v>
      </c>
    </row>
    <row r="886" spans="1:21">
      <c r="A886" t="n">
        <v>7382</v>
      </c>
      <c r="B886" s="35" t="n">
        <v>45</v>
      </c>
      <c r="C886" s="7" t="n">
        <v>4</v>
      </c>
      <c r="D886" s="7" t="n">
        <v>3</v>
      </c>
      <c r="E886" s="7" t="n">
        <v>3</v>
      </c>
      <c r="F886" s="7" t="n">
        <v>200.699996948242</v>
      </c>
      <c r="G886" s="7" t="n">
        <v>0</v>
      </c>
      <c r="H886" s="7" t="n">
        <v>0</v>
      </c>
      <c r="I886" s="7" t="n">
        <v>0</v>
      </c>
    </row>
    <row r="887" spans="1:21">
      <c r="A887" t="s">
        <v>4</v>
      </c>
      <c r="B887" s="4" t="s">
        <v>5</v>
      </c>
      <c r="C887" s="4" t="s">
        <v>13</v>
      </c>
      <c r="D887" s="4" t="s">
        <v>13</v>
      </c>
      <c r="E887" s="4" t="s">
        <v>24</v>
      </c>
      <c r="F887" s="4" t="s">
        <v>10</v>
      </c>
    </row>
    <row r="888" spans="1:21">
      <c r="A888" t="n">
        <v>7400</v>
      </c>
      <c r="B888" s="35" t="n">
        <v>45</v>
      </c>
      <c r="C888" s="7" t="n">
        <v>5</v>
      </c>
      <c r="D888" s="7" t="n">
        <v>3</v>
      </c>
      <c r="E888" s="7" t="n">
        <v>7</v>
      </c>
      <c r="F888" s="7" t="n">
        <v>0</v>
      </c>
    </row>
    <row r="889" spans="1:21">
      <c r="A889" t="s">
        <v>4</v>
      </c>
      <c r="B889" s="4" t="s">
        <v>5</v>
      </c>
      <c r="C889" s="4" t="s">
        <v>13</v>
      </c>
      <c r="D889" s="4" t="s">
        <v>13</v>
      </c>
      <c r="E889" s="4" t="s">
        <v>24</v>
      </c>
      <c r="F889" s="4" t="s">
        <v>10</v>
      </c>
    </row>
    <row r="890" spans="1:21">
      <c r="A890" t="n">
        <v>7409</v>
      </c>
      <c r="B890" s="35" t="n">
        <v>45</v>
      </c>
      <c r="C890" s="7" t="n">
        <v>11</v>
      </c>
      <c r="D890" s="7" t="n">
        <v>3</v>
      </c>
      <c r="E890" s="7" t="n">
        <v>23</v>
      </c>
      <c r="F890" s="7" t="n">
        <v>0</v>
      </c>
    </row>
    <row r="891" spans="1:21">
      <c r="A891" t="s">
        <v>4</v>
      </c>
      <c r="B891" s="4" t="s">
        <v>5</v>
      </c>
      <c r="C891" s="4" t="s">
        <v>13</v>
      </c>
    </row>
    <row r="892" spans="1:21">
      <c r="A892" t="n">
        <v>7418</v>
      </c>
      <c r="B892" s="36" t="n">
        <v>116</v>
      </c>
      <c r="C892" s="7" t="n">
        <v>0</v>
      </c>
    </row>
    <row r="893" spans="1:21">
      <c r="A893" t="s">
        <v>4</v>
      </c>
      <c r="B893" s="4" t="s">
        <v>5</v>
      </c>
      <c r="C893" s="4" t="s">
        <v>13</v>
      </c>
      <c r="D893" s="4" t="s">
        <v>10</v>
      </c>
    </row>
    <row r="894" spans="1:21">
      <c r="A894" t="n">
        <v>7420</v>
      </c>
      <c r="B894" s="36" t="n">
        <v>116</v>
      </c>
      <c r="C894" s="7" t="n">
        <v>2</v>
      </c>
      <c r="D894" s="7" t="n">
        <v>1</v>
      </c>
    </row>
    <row r="895" spans="1:21">
      <c r="A895" t="s">
        <v>4</v>
      </c>
      <c r="B895" s="4" t="s">
        <v>5</v>
      </c>
      <c r="C895" s="4" t="s">
        <v>13</v>
      </c>
      <c r="D895" s="4" t="s">
        <v>9</v>
      </c>
    </row>
    <row r="896" spans="1:21">
      <c r="A896" t="n">
        <v>7424</v>
      </c>
      <c r="B896" s="36" t="n">
        <v>116</v>
      </c>
      <c r="C896" s="7" t="n">
        <v>5</v>
      </c>
      <c r="D896" s="7" t="n">
        <v>1106247680</v>
      </c>
    </row>
    <row r="897" spans="1:9">
      <c r="A897" t="s">
        <v>4</v>
      </c>
      <c r="B897" s="4" t="s">
        <v>5</v>
      </c>
      <c r="C897" s="4" t="s">
        <v>13</v>
      </c>
      <c r="D897" s="4" t="s">
        <v>10</v>
      </c>
    </row>
    <row r="898" spans="1:9">
      <c r="A898" t="n">
        <v>7430</v>
      </c>
      <c r="B898" s="36" t="n">
        <v>116</v>
      </c>
      <c r="C898" s="7" t="n">
        <v>6</v>
      </c>
      <c r="D898" s="7" t="n">
        <v>1</v>
      </c>
    </row>
    <row r="899" spans="1:9">
      <c r="A899" t="s">
        <v>4</v>
      </c>
      <c r="B899" s="4" t="s">
        <v>5</v>
      </c>
      <c r="C899" s="4" t="s">
        <v>13</v>
      </c>
      <c r="D899" s="4" t="s">
        <v>13</v>
      </c>
      <c r="E899" s="4" t="s">
        <v>24</v>
      </c>
      <c r="F899" s="4" t="s">
        <v>24</v>
      </c>
      <c r="G899" s="4" t="s">
        <v>24</v>
      </c>
      <c r="H899" s="4" t="s">
        <v>10</v>
      </c>
      <c r="I899" s="4" t="s">
        <v>13</v>
      </c>
    </row>
    <row r="900" spans="1:9">
      <c r="A900" t="n">
        <v>7434</v>
      </c>
      <c r="B900" s="35" t="n">
        <v>45</v>
      </c>
      <c r="C900" s="7" t="n">
        <v>4</v>
      </c>
      <c r="D900" s="7" t="n">
        <v>3</v>
      </c>
      <c r="E900" s="7" t="n">
        <v>3</v>
      </c>
      <c r="F900" s="7" t="n">
        <v>204.699996948242</v>
      </c>
      <c r="G900" s="7" t="n">
        <v>0</v>
      </c>
      <c r="H900" s="7" t="n">
        <v>20000</v>
      </c>
      <c r="I900" s="7" t="n">
        <v>0</v>
      </c>
    </row>
    <row r="901" spans="1:9">
      <c r="A901" t="s">
        <v>4</v>
      </c>
      <c r="B901" s="4" t="s">
        <v>5</v>
      </c>
      <c r="C901" s="4" t="s">
        <v>10</v>
      </c>
      <c r="D901" s="4" t="s">
        <v>9</v>
      </c>
    </row>
    <row r="902" spans="1:9">
      <c r="A902" t="n">
        <v>7452</v>
      </c>
      <c r="B902" s="31" t="n">
        <v>43</v>
      </c>
      <c r="C902" s="7" t="n">
        <v>0</v>
      </c>
      <c r="D902" s="7" t="n">
        <v>16</v>
      </c>
    </row>
    <row r="903" spans="1:9">
      <c r="A903" t="s">
        <v>4</v>
      </c>
      <c r="B903" s="4" t="s">
        <v>5</v>
      </c>
      <c r="C903" s="4" t="s">
        <v>10</v>
      </c>
      <c r="D903" s="4" t="s">
        <v>13</v>
      </c>
      <c r="E903" s="4" t="s">
        <v>13</v>
      </c>
      <c r="F903" s="4" t="s">
        <v>6</v>
      </c>
    </row>
    <row r="904" spans="1:9">
      <c r="A904" t="n">
        <v>7459</v>
      </c>
      <c r="B904" s="22" t="n">
        <v>47</v>
      </c>
      <c r="C904" s="7" t="n">
        <v>0</v>
      </c>
      <c r="D904" s="7" t="n">
        <v>0</v>
      </c>
      <c r="E904" s="7" t="n">
        <v>0</v>
      </c>
      <c r="F904" s="7" t="s">
        <v>94</v>
      </c>
    </row>
    <row r="905" spans="1:9">
      <c r="A905" t="s">
        <v>4</v>
      </c>
      <c r="B905" s="4" t="s">
        <v>5</v>
      </c>
      <c r="C905" s="4" t="s">
        <v>10</v>
      </c>
    </row>
    <row r="906" spans="1:9">
      <c r="A906" t="n">
        <v>7481</v>
      </c>
      <c r="B906" s="27" t="n">
        <v>16</v>
      </c>
      <c r="C906" s="7" t="n">
        <v>0</v>
      </c>
    </row>
    <row r="907" spans="1:9">
      <c r="A907" t="s">
        <v>4</v>
      </c>
      <c r="B907" s="4" t="s">
        <v>5</v>
      </c>
      <c r="C907" s="4" t="s">
        <v>10</v>
      </c>
      <c r="D907" s="4" t="s">
        <v>13</v>
      </c>
      <c r="E907" s="4" t="s">
        <v>6</v>
      </c>
      <c r="F907" s="4" t="s">
        <v>24</v>
      </c>
      <c r="G907" s="4" t="s">
        <v>24</v>
      </c>
      <c r="H907" s="4" t="s">
        <v>24</v>
      </c>
    </row>
    <row r="908" spans="1:9">
      <c r="A908" t="n">
        <v>7484</v>
      </c>
      <c r="B908" s="50" t="n">
        <v>48</v>
      </c>
      <c r="C908" s="7" t="n">
        <v>0</v>
      </c>
      <c r="D908" s="7" t="n">
        <v>0</v>
      </c>
      <c r="E908" s="7" t="s">
        <v>34</v>
      </c>
      <c r="F908" s="7" t="n">
        <v>0</v>
      </c>
      <c r="G908" s="7" t="n">
        <v>1</v>
      </c>
      <c r="H908" s="7" t="n">
        <v>0</v>
      </c>
    </row>
    <row r="909" spans="1:9">
      <c r="A909" t="s">
        <v>4</v>
      </c>
      <c r="B909" s="4" t="s">
        <v>5</v>
      </c>
      <c r="C909" s="4" t="s">
        <v>10</v>
      </c>
      <c r="D909" s="4" t="s">
        <v>9</v>
      </c>
    </row>
    <row r="910" spans="1:9">
      <c r="A910" t="n">
        <v>7508</v>
      </c>
      <c r="B910" s="31" t="n">
        <v>43</v>
      </c>
      <c r="C910" s="7" t="n">
        <v>7</v>
      </c>
      <c r="D910" s="7" t="n">
        <v>16</v>
      </c>
    </row>
    <row r="911" spans="1:9">
      <c r="A911" t="s">
        <v>4</v>
      </c>
      <c r="B911" s="4" t="s">
        <v>5</v>
      </c>
      <c r="C911" s="4" t="s">
        <v>10</v>
      </c>
      <c r="D911" s="4" t="s">
        <v>13</v>
      </c>
      <c r="E911" s="4" t="s">
        <v>13</v>
      </c>
      <c r="F911" s="4" t="s">
        <v>6</v>
      </c>
    </row>
    <row r="912" spans="1:9">
      <c r="A912" t="n">
        <v>7515</v>
      </c>
      <c r="B912" s="22" t="n">
        <v>47</v>
      </c>
      <c r="C912" s="7" t="n">
        <v>7</v>
      </c>
      <c r="D912" s="7" t="n">
        <v>0</v>
      </c>
      <c r="E912" s="7" t="n">
        <v>0</v>
      </c>
      <c r="F912" s="7" t="s">
        <v>94</v>
      </c>
    </row>
    <row r="913" spans="1:9">
      <c r="A913" t="s">
        <v>4</v>
      </c>
      <c r="B913" s="4" t="s">
        <v>5</v>
      </c>
      <c r="C913" s="4" t="s">
        <v>10</v>
      </c>
    </row>
    <row r="914" spans="1:9">
      <c r="A914" t="n">
        <v>7537</v>
      </c>
      <c r="B914" s="27" t="n">
        <v>16</v>
      </c>
      <c r="C914" s="7" t="n">
        <v>0</v>
      </c>
    </row>
    <row r="915" spans="1:9">
      <c r="A915" t="s">
        <v>4</v>
      </c>
      <c r="B915" s="4" t="s">
        <v>5</v>
      </c>
      <c r="C915" s="4" t="s">
        <v>10</v>
      </c>
      <c r="D915" s="4" t="s">
        <v>13</v>
      </c>
      <c r="E915" s="4" t="s">
        <v>6</v>
      </c>
      <c r="F915" s="4" t="s">
        <v>24</v>
      </c>
      <c r="G915" s="4" t="s">
        <v>24</v>
      </c>
      <c r="H915" s="4" t="s">
        <v>24</v>
      </c>
    </row>
    <row r="916" spans="1:9">
      <c r="A916" t="n">
        <v>7540</v>
      </c>
      <c r="B916" s="50" t="n">
        <v>48</v>
      </c>
      <c r="C916" s="7" t="n">
        <v>7</v>
      </c>
      <c r="D916" s="7" t="n">
        <v>0</v>
      </c>
      <c r="E916" s="7" t="s">
        <v>34</v>
      </c>
      <c r="F916" s="7" t="n">
        <v>0</v>
      </c>
      <c r="G916" s="7" t="n">
        <v>1</v>
      </c>
      <c r="H916" s="7" t="n">
        <v>0</v>
      </c>
    </row>
    <row r="917" spans="1:9">
      <c r="A917" t="s">
        <v>4</v>
      </c>
      <c r="B917" s="4" t="s">
        <v>5</v>
      </c>
      <c r="C917" s="4" t="s">
        <v>10</v>
      </c>
      <c r="D917" s="4" t="s">
        <v>9</v>
      </c>
    </row>
    <row r="918" spans="1:9">
      <c r="A918" t="n">
        <v>7564</v>
      </c>
      <c r="B918" s="31" t="n">
        <v>43</v>
      </c>
      <c r="C918" s="7" t="n">
        <v>5</v>
      </c>
      <c r="D918" s="7" t="n">
        <v>16</v>
      </c>
    </row>
    <row r="919" spans="1:9">
      <c r="A919" t="s">
        <v>4</v>
      </c>
      <c r="B919" s="4" t="s">
        <v>5</v>
      </c>
      <c r="C919" s="4" t="s">
        <v>10</v>
      </c>
      <c r="D919" s="4" t="s">
        <v>13</v>
      </c>
      <c r="E919" s="4" t="s">
        <v>13</v>
      </c>
      <c r="F919" s="4" t="s">
        <v>6</v>
      </c>
    </row>
    <row r="920" spans="1:9">
      <c r="A920" t="n">
        <v>7571</v>
      </c>
      <c r="B920" s="22" t="n">
        <v>47</v>
      </c>
      <c r="C920" s="7" t="n">
        <v>5</v>
      </c>
      <c r="D920" s="7" t="n">
        <v>0</v>
      </c>
      <c r="E920" s="7" t="n">
        <v>0</v>
      </c>
      <c r="F920" s="7" t="s">
        <v>94</v>
      </c>
    </row>
    <row r="921" spans="1:9">
      <c r="A921" t="s">
        <v>4</v>
      </c>
      <c r="B921" s="4" t="s">
        <v>5</v>
      </c>
      <c r="C921" s="4" t="s">
        <v>10</v>
      </c>
    </row>
    <row r="922" spans="1:9">
      <c r="A922" t="n">
        <v>7593</v>
      </c>
      <c r="B922" s="27" t="n">
        <v>16</v>
      </c>
      <c r="C922" s="7" t="n">
        <v>0</v>
      </c>
    </row>
    <row r="923" spans="1:9">
      <c r="A923" t="s">
        <v>4</v>
      </c>
      <c r="B923" s="4" t="s">
        <v>5</v>
      </c>
      <c r="C923" s="4" t="s">
        <v>10</v>
      </c>
      <c r="D923" s="4" t="s">
        <v>13</v>
      </c>
      <c r="E923" s="4" t="s">
        <v>6</v>
      </c>
      <c r="F923" s="4" t="s">
        <v>24</v>
      </c>
      <c r="G923" s="4" t="s">
        <v>24</v>
      </c>
      <c r="H923" s="4" t="s">
        <v>24</v>
      </c>
    </row>
    <row r="924" spans="1:9">
      <c r="A924" t="n">
        <v>7596</v>
      </c>
      <c r="B924" s="50" t="n">
        <v>48</v>
      </c>
      <c r="C924" s="7" t="n">
        <v>5</v>
      </c>
      <c r="D924" s="7" t="n">
        <v>0</v>
      </c>
      <c r="E924" s="7" t="s">
        <v>34</v>
      </c>
      <c r="F924" s="7" t="n">
        <v>0</v>
      </c>
      <c r="G924" s="7" t="n">
        <v>1</v>
      </c>
      <c r="H924" s="7" t="n">
        <v>0</v>
      </c>
    </row>
    <row r="925" spans="1:9">
      <c r="A925" t="s">
        <v>4</v>
      </c>
      <c r="B925" s="4" t="s">
        <v>5</v>
      </c>
      <c r="C925" s="4" t="s">
        <v>10</v>
      </c>
      <c r="D925" s="4" t="s">
        <v>9</v>
      </c>
    </row>
    <row r="926" spans="1:9">
      <c r="A926" t="n">
        <v>7620</v>
      </c>
      <c r="B926" s="31" t="n">
        <v>43</v>
      </c>
      <c r="C926" s="7" t="n">
        <v>61491</v>
      </c>
      <c r="D926" s="7" t="n">
        <v>16</v>
      </c>
    </row>
    <row r="927" spans="1:9">
      <c r="A927" t="s">
        <v>4</v>
      </c>
      <c r="B927" s="4" t="s">
        <v>5</v>
      </c>
      <c r="C927" s="4" t="s">
        <v>10</v>
      </c>
      <c r="D927" s="4" t="s">
        <v>13</v>
      </c>
      <c r="E927" s="4" t="s">
        <v>13</v>
      </c>
      <c r="F927" s="4" t="s">
        <v>6</v>
      </c>
    </row>
    <row r="928" spans="1:9">
      <c r="A928" t="n">
        <v>7627</v>
      </c>
      <c r="B928" s="22" t="n">
        <v>47</v>
      </c>
      <c r="C928" s="7" t="n">
        <v>61491</v>
      </c>
      <c r="D928" s="7" t="n">
        <v>0</v>
      </c>
      <c r="E928" s="7" t="n">
        <v>0</v>
      </c>
      <c r="F928" s="7" t="s">
        <v>94</v>
      </c>
    </row>
    <row r="929" spans="1:8">
      <c r="A929" t="s">
        <v>4</v>
      </c>
      <c r="B929" s="4" t="s">
        <v>5</v>
      </c>
      <c r="C929" s="4" t="s">
        <v>10</v>
      </c>
    </row>
    <row r="930" spans="1:8">
      <c r="A930" t="n">
        <v>7649</v>
      </c>
      <c r="B930" s="27" t="n">
        <v>16</v>
      </c>
      <c r="C930" s="7" t="n">
        <v>0</v>
      </c>
    </row>
    <row r="931" spans="1:8">
      <c r="A931" t="s">
        <v>4</v>
      </c>
      <c r="B931" s="4" t="s">
        <v>5</v>
      </c>
      <c r="C931" s="4" t="s">
        <v>10</v>
      </c>
      <c r="D931" s="4" t="s">
        <v>13</v>
      </c>
      <c r="E931" s="4" t="s">
        <v>6</v>
      </c>
      <c r="F931" s="4" t="s">
        <v>24</v>
      </c>
      <c r="G931" s="4" t="s">
        <v>24</v>
      </c>
      <c r="H931" s="4" t="s">
        <v>24</v>
      </c>
    </row>
    <row r="932" spans="1:8">
      <c r="A932" t="n">
        <v>7652</v>
      </c>
      <c r="B932" s="50" t="n">
        <v>48</v>
      </c>
      <c r="C932" s="7" t="n">
        <v>61491</v>
      </c>
      <c r="D932" s="7" t="n">
        <v>0</v>
      </c>
      <c r="E932" s="7" t="s">
        <v>34</v>
      </c>
      <c r="F932" s="7" t="n">
        <v>0</v>
      </c>
      <c r="G932" s="7" t="n">
        <v>1</v>
      </c>
      <c r="H932" s="7" t="n">
        <v>0</v>
      </c>
    </row>
    <row r="933" spans="1:8">
      <c r="A933" t="s">
        <v>4</v>
      </c>
      <c r="B933" s="4" t="s">
        <v>5</v>
      </c>
      <c r="C933" s="4" t="s">
        <v>10</v>
      </c>
      <c r="D933" s="4" t="s">
        <v>9</v>
      </c>
    </row>
    <row r="934" spans="1:8">
      <c r="A934" t="n">
        <v>7676</v>
      </c>
      <c r="B934" s="31" t="n">
        <v>43</v>
      </c>
      <c r="C934" s="7" t="n">
        <v>61492</v>
      </c>
      <c r="D934" s="7" t="n">
        <v>16</v>
      </c>
    </row>
    <row r="935" spans="1:8">
      <c r="A935" t="s">
        <v>4</v>
      </c>
      <c r="B935" s="4" t="s">
        <v>5</v>
      </c>
      <c r="C935" s="4" t="s">
        <v>10</v>
      </c>
      <c r="D935" s="4" t="s">
        <v>13</v>
      </c>
      <c r="E935" s="4" t="s">
        <v>13</v>
      </c>
      <c r="F935" s="4" t="s">
        <v>6</v>
      </c>
    </row>
    <row r="936" spans="1:8">
      <c r="A936" t="n">
        <v>7683</v>
      </c>
      <c r="B936" s="22" t="n">
        <v>47</v>
      </c>
      <c r="C936" s="7" t="n">
        <v>61492</v>
      </c>
      <c r="D936" s="7" t="n">
        <v>0</v>
      </c>
      <c r="E936" s="7" t="n">
        <v>0</v>
      </c>
      <c r="F936" s="7" t="s">
        <v>94</v>
      </c>
    </row>
    <row r="937" spans="1:8">
      <c r="A937" t="s">
        <v>4</v>
      </c>
      <c r="B937" s="4" t="s">
        <v>5</v>
      </c>
      <c r="C937" s="4" t="s">
        <v>10</v>
      </c>
    </row>
    <row r="938" spans="1:8">
      <c r="A938" t="n">
        <v>7705</v>
      </c>
      <c r="B938" s="27" t="n">
        <v>16</v>
      </c>
      <c r="C938" s="7" t="n">
        <v>0</v>
      </c>
    </row>
    <row r="939" spans="1:8">
      <c r="A939" t="s">
        <v>4</v>
      </c>
      <c r="B939" s="4" t="s">
        <v>5</v>
      </c>
      <c r="C939" s="4" t="s">
        <v>10</v>
      </c>
      <c r="D939" s="4" t="s">
        <v>13</v>
      </c>
      <c r="E939" s="4" t="s">
        <v>6</v>
      </c>
      <c r="F939" s="4" t="s">
        <v>24</v>
      </c>
      <c r="G939" s="4" t="s">
        <v>24</v>
      </c>
      <c r="H939" s="4" t="s">
        <v>24</v>
      </c>
    </row>
    <row r="940" spans="1:8">
      <c r="A940" t="n">
        <v>7708</v>
      </c>
      <c r="B940" s="50" t="n">
        <v>48</v>
      </c>
      <c r="C940" s="7" t="n">
        <v>61492</v>
      </c>
      <c r="D940" s="7" t="n">
        <v>0</v>
      </c>
      <c r="E940" s="7" t="s">
        <v>34</v>
      </c>
      <c r="F940" s="7" t="n">
        <v>0</v>
      </c>
      <c r="G940" s="7" t="n">
        <v>1</v>
      </c>
      <c r="H940" s="7" t="n">
        <v>0</v>
      </c>
    </row>
    <row r="941" spans="1:8">
      <c r="A941" t="s">
        <v>4</v>
      </c>
      <c r="B941" s="4" t="s">
        <v>5</v>
      </c>
      <c r="C941" s="4" t="s">
        <v>10</v>
      </c>
      <c r="D941" s="4" t="s">
        <v>9</v>
      </c>
    </row>
    <row r="942" spans="1:8">
      <c r="A942" t="n">
        <v>7732</v>
      </c>
      <c r="B942" s="31" t="n">
        <v>43</v>
      </c>
      <c r="C942" s="7" t="n">
        <v>61493</v>
      </c>
      <c r="D942" s="7" t="n">
        <v>16</v>
      </c>
    </row>
    <row r="943" spans="1:8">
      <c r="A943" t="s">
        <v>4</v>
      </c>
      <c r="B943" s="4" t="s">
        <v>5</v>
      </c>
      <c r="C943" s="4" t="s">
        <v>10</v>
      </c>
      <c r="D943" s="4" t="s">
        <v>13</v>
      </c>
      <c r="E943" s="4" t="s">
        <v>13</v>
      </c>
      <c r="F943" s="4" t="s">
        <v>6</v>
      </c>
    </row>
    <row r="944" spans="1:8">
      <c r="A944" t="n">
        <v>7739</v>
      </c>
      <c r="B944" s="22" t="n">
        <v>47</v>
      </c>
      <c r="C944" s="7" t="n">
        <v>61493</v>
      </c>
      <c r="D944" s="7" t="n">
        <v>0</v>
      </c>
      <c r="E944" s="7" t="n">
        <v>0</v>
      </c>
      <c r="F944" s="7" t="s">
        <v>94</v>
      </c>
    </row>
    <row r="945" spans="1:8">
      <c r="A945" t="s">
        <v>4</v>
      </c>
      <c r="B945" s="4" t="s">
        <v>5</v>
      </c>
      <c r="C945" s="4" t="s">
        <v>10</v>
      </c>
    </row>
    <row r="946" spans="1:8">
      <c r="A946" t="n">
        <v>7761</v>
      </c>
      <c r="B946" s="27" t="n">
        <v>16</v>
      </c>
      <c r="C946" s="7" t="n">
        <v>0</v>
      </c>
    </row>
    <row r="947" spans="1:8">
      <c r="A947" t="s">
        <v>4</v>
      </c>
      <c r="B947" s="4" t="s">
        <v>5</v>
      </c>
      <c r="C947" s="4" t="s">
        <v>10</v>
      </c>
      <c r="D947" s="4" t="s">
        <v>13</v>
      </c>
      <c r="E947" s="4" t="s">
        <v>6</v>
      </c>
      <c r="F947" s="4" t="s">
        <v>24</v>
      </c>
      <c r="G947" s="4" t="s">
        <v>24</v>
      </c>
      <c r="H947" s="4" t="s">
        <v>24</v>
      </c>
    </row>
    <row r="948" spans="1:8">
      <c r="A948" t="n">
        <v>7764</v>
      </c>
      <c r="B948" s="50" t="n">
        <v>48</v>
      </c>
      <c r="C948" s="7" t="n">
        <v>61493</v>
      </c>
      <c r="D948" s="7" t="n">
        <v>0</v>
      </c>
      <c r="E948" s="7" t="s">
        <v>34</v>
      </c>
      <c r="F948" s="7" t="n">
        <v>0</v>
      </c>
      <c r="G948" s="7" t="n">
        <v>1</v>
      </c>
      <c r="H948" s="7" t="n">
        <v>0</v>
      </c>
    </row>
    <row r="949" spans="1:8">
      <c r="A949" t="s">
        <v>4</v>
      </c>
      <c r="B949" s="4" t="s">
        <v>5</v>
      </c>
      <c r="C949" s="4" t="s">
        <v>13</v>
      </c>
      <c r="D949" s="4" t="s">
        <v>10</v>
      </c>
      <c r="E949" s="4" t="s">
        <v>24</v>
      </c>
    </row>
    <row r="950" spans="1:8">
      <c r="A950" t="n">
        <v>7788</v>
      </c>
      <c r="B950" s="21" t="n">
        <v>58</v>
      </c>
      <c r="C950" s="7" t="n">
        <v>100</v>
      </c>
      <c r="D950" s="7" t="n">
        <v>1000</v>
      </c>
      <c r="E950" s="7" t="n">
        <v>1</v>
      </c>
    </row>
    <row r="951" spans="1:8">
      <c r="A951" t="s">
        <v>4</v>
      </c>
      <c r="B951" s="4" t="s">
        <v>5</v>
      </c>
      <c r="C951" s="4" t="s">
        <v>13</v>
      </c>
      <c r="D951" s="4" t="s">
        <v>10</v>
      </c>
    </row>
    <row r="952" spans="1:8">
      <c r="A952" t="n">
        <v>7796</v>
      </c>
      <c r="B952" s="21" t="n">
        <v>58</v>
      </c>
      <c r="C952" s="7" t="n">
        <v>255</v>
      </c>
      <c r="D952" s="7" t="n">
        <v>0</v>
      </c>
    </row>
    <row r="953" spans="1:8">
      <c r="A953" t="s">
        <v>4</v>
      </c>
      <c r="B953" s="4" t="s">
        <v>5</v>
      </c>
      <c r="C953" s="4" t="s">
        <v>10</v>
      </c>
      <c r="D953" s="4" t="s">
        <v>13</v>
      </c>
      <c r="E953" s="4" t="s">
        <v>13</v>
      </c>
      <c r="F953" s="4" t="s">
        <v>6</v>
      </c>
    </row>
    <row r="954" spans="1:8">
      <c r="A954" t="n">
        <v>7800</v>
      </c>
      <c r="B954" s="22" t="n">
        <v>47</v>
      </c>
      <c r="C954" s="7" t="n">
        <v>0</v>
      </c>
      <c r="D954" s="7" t="n">
        <v>0</v>
      </c>
      <c r="E954" s="7" t="n">
        <v>1</v>
      </c>
      <c r="F954" s="7" t="s">
        <v>95</v>
      </c>
    </row>
    <row r="955" spans="1:8">
      <c r="A955" t="s">
        <v>4</v>
      </c>
      <c r="B955" s="4" t="s">
        <v>5</v>
      </c>
      <c r="C955" s="4" t="s">
        <v>10</v>
      </c>
    </row>
    <row r="956" spans="1:8">
      <c r="A956" t="n">
        <v>7820</v>
      </c>
      <c r="B956" s="27" t="n">
        <v>16</v>
      </c>
      <c r="C956" s="7" t="n">
        <v>150</v>
      </c>
    </row>
    <row r="957" spans="1:8">
      <c r="A957" t="s">
        <v>4</v>
      </c>
      <c r="B957" s="4" t="s">
        <v>5</v>
      </c>
      <c r="C957" s="4" t="s">
        <v>10</v>
      </c>
      <c r="D957" s="4" t="s">
        <v>13</v>
      </c>
      <c r="E957" s="4" t="s">
        <v>13</v>
      </c>
      <c r="F957" s="4" t="s">
        <v>6</v>
      </c>
    </row>
    <row r="958" spans="1:8">
      <c r="A958" t="n">
        <v>7823</v>
      </c>
      <c r="B958" s="22" t="n">
        <v>47</v>
      </c>
      <c r="C958" s="7" t="n">
        <v>7</v>
      </c>
      <c r="D958" s="7" t="n">
        <v>0</v>
      </c>
      <c r="E958" s="7" t="n">
        <v>1</v>
      </c>
      <c r="F958" s="7" t="s">
        <v>95</v>
      </c>
    </row>
    <row r="959" spans="1:8">
      <c r="A959" t="s">
        <v>4</v>
      </c>
      <c r="B959" s="4" t="s">
        <v>5</v>
      </c>
      <c r="C959" s="4" t="s">
        <v>10</v>
      </c>
      <c r="D959" s="4" t="s">
        <v>13</v>
      </c>
      <c r="E959" s="4" t="s">
        <v>13</v>
      </c>
      <c r="F959" s="4" t="s">
        <v>6</v>
      </c>
    </row>
    <row r="960" spans="1:8">
      <c r="A960" t="n">
        <v>7843</v>
      </c>
      <c r="B960" s="22" t="n">
        <v>47</v>
      </c>
      <c r="C960" s="7" t="n">
        <v>5</v>
      </c>
      <c r="D960" s="7" t="n">
        <v>0</v>
      </c>
      <c r="E960" s="7" t="n">
        <v>1</v>
      </c>
      <c r="F960" s="7" t="s">
        <v>95</v>
      </c>
    </row>
    <row r="961" spans="1:8">
      <c r="A961" t="s">
        <v>4</v>
      </c>
      <c r="B961" s="4" t="s">
        <v>5</v>
      </c>
      <c r="C961" s="4" t="s">
        <v>10</v>
      </c>
    </row>
    <row r="962" spans="1:8">
      <c r="A962" t="n">
        <v>7863</v>
      </c>
      <c r="B962" s="27" t="n">
        <v>16</v>
      </c>
      <c r="C962" s="7" t="n">
        <v>150</v>
      </c>
    </row>
    <row r="963" spans="1:8">
      <c r="A963" t="s">
        <v>4</v>
      </c>
      <c r="B963" s="4" t="s">
        <v>5</v>
      </c>
      <c r="C963" s="4" t="s">
        <v>10</v>
      </c>
      <c r="D963" s="4" t="s">
        <v>13</v>
      </c>
      <c r="E963" s="4" t="s">
        <v>13</v>
      </c>
      <c r="F963" s="4" t="s">
        <v>6</v>
      </c>
    </row>
    <row r="964" spans="1:8">
      <c r="A964" t="n">
        <v>7866</v>
      </c>
      <c r="B964" s="22" t="n">
        <v>47</v>
      </c>
      <c r="C964" s="7" t="n">
        <v>61491</v>
      </c>
      <c r="D964" s="7" t="n">
        <v>0</v>
      </c>
      <c r="E964" s="7" t="n">
        <v>1</v>
      </c>
      <c r="F964" s="7" t="s">
        <v>95</v>
      </c>
    </row>
    <row r="965" spans="1:8">
      <c r="A965" t="s">
        <v>4</v>
      </c>
      <c r="B965" s="4" t="s">
        <v>5</v>
      </c>
      <c r="C965" s="4" t="s">
        <v>10</v>
      </c>
      <c r="D965" s="4" t="s">
        <v>13</v>
      </c>
      <c r="E965" s="4" t="s">
        <v>13</v>
      </c>
      <c r="F965" s="4" t="s">
        <v>6</v>
      </c>
    </row>
    <row r="966" spans="1:8">
      <c r="A966" t="n">
        <v>7886</v>
      </c>
      <c r="B966" s="22" t="n">
        <v>47</v>
      </c>
      <c r="C966" s="7" t="n">
        <v>61492</v>
      </c>
      <c r="D966" s="7" t="n">
        <v>0</v>
      </c>
      <c r="E966" s="7" t="n">
        <v>1</v>
      </c>
      <c r="F966" s="7" t="s">
        <v>95</v>
      </c>
    </row>
    <row r="967" spans="1:8">
      <c r="A967" t="s">
        <v>4</v>
      </c>
      <c r="B967" s="4" t="s">
        <v>5</v>
      </c>
      <c r="C967" s="4" t="s">
        <v>10</v>
      </c>
      <c r="D967" s="4" t="s">
        <v>13</v>
      </c>
      <c r="E967" s="4" t="s">
        <v>13</v>
      </c>
      <c r="F967" s="4" t="s">
        <v>6</v>
      </c>
    </row>
    <row r="968" spans="1:8">
      <c r="A968" t="n">
        <v>7906</v>
      </c>
      <c r="B968" s="22" t="n">
        <v>47</v>
      </c>
      <c r="C968" s="7" t="n">
        <v>61493</v>
      </c>
      <c r="D968" s="7" t="n">
        <v>0</v>
      </c>
      <c r="E968" s="7" t="n">
        <v>1</v>
      </c>
      <c r="F968" s="7" t="s">
        <v>95</v>
      </c>
    </row>
    <row r="969" spans="1:8">
      <c r="A969" t="s">
        <v>4</v>
      </c>
      <c r="B969" s="4" t="s">
        <v>5</v>
      </c>
      <c r="C969" s="4" t="s">
        <v>10</v>
      </c>
      <c r="D969" s="4" t="s">
        <v>13</v>
      </c>
    </row>
    <row r="970" spans="1:8">
      <c r="A970" t="n">
        <v>7926</v>
      </c>
      <c r="B970" s="48" t="n">
        <v>67</v>
      </c>
      <c r="C970" s="7" t="n">
        <v>0</v>
      </c>
      <c r="D970" s="7" t="n">
        <v>1</v>
      </c>
    </row>
    <row r="971" spans="1:8">
      <c r="A971" t="s">
        <v>4</v>
      </c>
      <c r="B971" s="4" t="s">
        <v>5</v>
      </c>
      <c r="C971" s="4" t="s">
        <v>10</v>
      </c>
      <c r="D971" s="4" t="s">
        <v>13</v>
      </c>
    </row>
    <row r="972" spans="1:8">
      <c r="A972" t="n">
        <v>7930</v>
      </c>
      <c r="B972" s="48" t="n">
        <v>67</v>
      </c>
      <c r="C972" s="7" t="n">
        <v>7</v>
      </c>
      <c r="D972" s="7" t="n">
        <v>1</v>
      </c>
    </row>
    <row r="973" spans="1:8">
      <c r="A973" t="s">
        <v>4</v>
      </c>
      <c r="B973" s="4" t="s">
        <v>5</v>
      </c>
      <c r="C973" s="4" t="s">
        <v>10</v>
      </c>
      <c r="D973" s="4" t="s">
        <v>13</v>
      </c>
    </row>
    <row r="974" spans="1:8">
      <c r="A974" t="n">
        <v>7934</v>
      </c>
      <c r="B974" s="48" t="n">
        <v>67</v>
      </c>
      <c r="C974" s="7" t="n">
        <v>5</v>
      </c>
      <c r="D974" s="7" t="n">
        <v>1</v>
      </c>
    </row>
    <row r="975" spans="1:8">
      <c r="A975" t="s">
        <v>4</v>
      </c>
      <c r="B975" s="4" t="s">
        <v>5</v>
      </c>
      <c r="C975" s="4" t="s">
        <v>10</v>
      </c>
      <c r="D975" s="4" t="s">
        <v>13</v>
      </c>
    </row>
    <row r="976" spans="1:8">
      <c r="A976" t="n">
        <v>7938</v>
      </c>
      <c r="B976" s="48" t="n">
        <v>67</v>
      </c>
      <c r="C976" s="7" t="n">
        <v>61491</v>
      </c>
      <c r="D976" s="7" t="n">
        <v>1</v>
      </c>
    </row>
    <row r="977" spans="1:6">
      <c r="A977" t="s">
        <v>4</v>
      </c>
      <c r="B977" s="4" t="s">
        <v>5</v>
      </c>
      <c r="C977" s="4" t="s">
        <v>10</v>
      </c>
      <c r="D977" s="4" t="s">
        <v>13</v>
      </c>
    </row>
    <row r="978" spans="1:6">
      <c r="A978" t="n">
        <v>7942</v>
      </c>
      <c r="B978" s="48" t="n">
        <v>67</v>
      </c>
      <c r="C978" s="7" t="n">
        <v>61492</v>
      </c>
      <c r="D978" s="7" t="n">
        <v>1</v>
      </c>
    </row>
    <row r="979" spans="1:6">
      <c r="A979" t="s">
        <v>4</v>
      </c>
      <c r="B979" s="4" t="s">
        <v>5</v>
      </c>
      <c r="C979" s="4" t="s">
        <v>10</v>
      </c>
      <c r="D979" s="4" t="s">
        <v>13</v>
      </c>
    </row>
    <row r="980" spans="1:6">
      <c r="A980" t="n">
        <v>7946</v>
      </c>
      <c r="B980" s="48" t="n">
        <v>67</v>
      </c>
      <c r="C980" s="7" t="n">
        <v>61493</v>
      </c>
      <c r="D980" s="7" t="n">
        <v>1</v>
      </c>
    </row>
    <row r="981" spans="1:6">
      <c r="A981" t="s">
        <v>4</v>
      </c>
      <c r="B981" s="4" t="s">
        <v>5</v>
      </c>
      <c r="C981" s="4" t="s">
        <v>13</v>
      </c>
      <c r="D981" s="4" t="s">
        <v>10</v>
      </c>
      <c r="E981" s="4" t="s">
        <v>6</v>
      </c>
    </row>
    <row r="982" spans="1:6">
      <c r="A982" t="n">
        <v>7950</v>
      </c>
      <c r="B982" s="39" t="n">
        <v>51</v>
      </c>
      <c r="C982" s="7" t="n">
        <v>4</v>
      </c>
      <c r="D982" s="7" t="n">
        <v>0</v>
      </c>
      <c r="E982" s="7" t="s">
        <v>82</v>
      </c>
    </row>
    <row r="983" spans="1:6">
      <c r="A983" t="s">
        <v>4</v>
      </c>
      <c r="B983" s="4" t="s">
        <v>5</v>
      </c>
      <c r="C983" s="4" t="s">
        <v>10</v>
      </c>
    </row>
    <row r="984" spans="1:6">
      <c r="A984" t="n">
        <v>7963</v>
      </c>
      <c r="B984" s="27" t="n">
        <v>16</v>
      </c>
      <c r="C984" s="7" t="n">
        <v>0</v>
      </c>
    </row>
    <row r="985" spans="1:6">
      <c r="A985" t="s">
        <v>4</v>
      </c>
      <c r="B985" s="4" t="s">
        <v>5</v>
      </c>
      <c r="C985" s="4" t="s">
        <v>10</v>
      </c>
      <c r="D985" s="4" t="s">
        <v>47</v>
      </c>
      <c r="E985" s="4" t="s">
        <v>13</v>
      </c>
      <c r="F985" s="4" t="s">
        <v>13</v>
      </c>
    </row>
    <row r="986" spans="1:6">
      <c r="A986" t="n">
        <v>7966</v>
      </c>
      <c r="B986" s="40" t="n">
        <v>26</v>
      </c>
      <c r="C986" s="7" t="n">
        <v>0</v>
      </c>
      <c r="D986" s="7" t="s">
        <v>96</v>
      </c>
      <c r="E986" s="7" t="n">
        <v>2</v>
      </c>
      <c r="F986" s="7" t="n">
        <v>0</v>
      </c>
    </row>
    <row r="987" spans="1:6">
      <c r="A987" t="s">
        <v>4</v>
      </c>
      <c r="B987" s="4" t="s">
        <v>5</v>
      </c>
    </row>
    <row r="988" spans="1:6">
      <c r="A988" t="n">
        <v>8022</v>
      </c>
      <c r="B988" s="41" t="n">
        <v>28</v>
      </c>
    </row>
    <row r="989" spans="1:6">
      <c r="A989" t="s">
        <v>4</v>
      </c>
      <c r="B989" s="4" t="s">
        <v>5</v>
      </c>
      <c r="C989" s="4" t="s">
        <v>10</v>
      </c>
      <c r="D989" s="4" t="s">
        <v>13</v>
      </c>
      <c r="E989" s="4" t="s">
        <v>13</v>
      </c>
      <c r="F989" s="4" t="s">
        <v>6</v>
      </c>
    </row>
    <row r="990" spans="1:6">
      <c r="A990" t="n">
        <v>8023</v>
      </c>
      <c r="B990" s="30" t="n">
        <v>20</v>
      </c>
      <c r="C990" s="7" t="n">
        <v>7</v>
      </c>
      <c r="D990" s="7" t="n">
        <v>2</v>
      </c>
      <c r="E990" s="7" t="n">
        <v>10</v>
      </c>
      <c r="F990" s="7" t="s">
        <v>97</v>
      </c>
    </row>
    <row r="991" spans="1:6">
      <c r="A991" t="s">
        <v>4</v>
      </c>
      <c r="B991" s="4" t="s">
        <v>5</v>
      </c>
      <c r="C991" s="4" t="s">
        <v>13</v>
      </c>
      <c r="D991" s="4" t="s">
        <v>10</v>
      </c>
      <c r="E991" s="4" t="s">
        <v>6</v>
      </c>
    </row>
    <row r="992" spans="1:6">
      <c r="A992" t="n">
        <v>8044</v>
      </c>
      <c r="B992" s="39" t="n">
        <v>51</v>
      </c>
      <c r="C992" s="7" t="n">
        <v>4</v>
      </c>
      <c r="D992" s="7" t="n">
        <v>7</v>
      </c>
      <c r="E992" s="7" t="s">
        <v>98</v>
      </c>
    </row>
    <row r="993" spans="1:6">
      <c r="A993" t="s">
        <v>4</v>
      </c>
      <c r="B993" s="4" t="s">
        <v>5</v>
      </c>
      <c r="C993" s="4" t="s">
        <v>10</v>
      </c>
    </row>
    <row r="994" spans="1:6">
      <c r="A994" t="n">
        <v>8057</v>
      </c>
      <c r="B994" s="27" t="n">
        <v>16</v>
      </c>
      <c r="C994" s="7" t="n">
        <v>0</v>
      </c>
    </row>
    <row r="995" spans="1:6">
      <c r="A995" t="s">
        <v>4</v>
      </c>
      <c r="B995" s="4" t="s">
        <v>5</v>
      </c>
      <c r="C995" s="4" t="s">
        <v>10</v>
      </c>
      <c r="D995" s="4" t="s">
        <v>47</v>
      </c>
      <c r="E995" s="4" t="s">
        <v>13</v>
      </c>
      <c r="F995" s="4" t="s">
        <v>13</v>
      </c>
    </row>
    <row r="996" spans="1:6">
      <c r="A996" t="n">
        <v>8060</v>
      </c>
      <c r="B996" s="40" t="n">
        <v>26</v>
      </c>
      <c r="C996" s="7" t="n">
        <v>7</v>
      </c>
      <c r="D996" s="7" t="s">
        <v>99</v>
      </c>
      <c r="E996" s="7" t="n">
        <v>2</v>
      </c>
      <c r="F996" s="7" t="n">
        <v>0</v>
      </c>
    </row>
    <row r="997" spans="1:6">
      <c r="A997" t="s">
        <v>4</v>
      </c>
      <c r="B997" s="4" t="s">
        <v>5</v>
      </c>
    </row>
    <row r="998" spans="1:6">
      <c r="A998" t="n">
        <v>8084</v>
      </c>
      <c r="B998" s="41" t="n">
        <v>28</v>
      </c>
    </row>
    <row r="999" spans="1:6">
      <c r="A999" t="s">
        <v>4</v>
      </c>
      <c r="B999" s="4" t="s">
        <v>5</v>
      </c>
      <c r="C999" s="4" t="s">
        <v>13</v>
      </c>
      <c r="D999" s="20" t="s">
        <v>31</v>
      </c>
      <c r="E999" s="4" t="s">
        <v>5</v>
      </c>
      <c r="F999" s="4" t="s">
        <v>13</v>
      </c>
      <c r="G999" s="4" t="s">
        <v>10</v>
      </c>
      <c r="H999" s="20" t="s">
        <v>32</v>
      </c>
      <c r="I999" s="4" t="s">
        <v>13</v>
      </c>
      <c r="J999" s="4" t="s">
        <v>23</v>
      </c>
    </row>
    <row r="1000" spans="1:6">
      <c r="A1000" t="n">
        <v>8085</v>
      </c>
      <c r="B1000" s="12" t="n">
        <v>5</v>
      </c>
      <c r="C1000" s="7" t="n">
        <v>28</v>
      </c>
      <c r="D1000" s="20" t="s">
        <v>3</v>
      </c>
      <c r="E1000" s="25" t="n">
        <v>64</v>
      </c>
      <c r="F1000" s="7" t="n">
        <v>5</v>
      </c>
      <c r="G1000" s="7" t="n">
        <v>4</v>
      </c>
      <c r="H1000" s="20" t="s">
        <v>3</v>
      </c>
      <c r="I1000" s="7" t="n">
        <v>1</v>
      </c>
      <c r="J1000" s="13" t="n">
        <f t="normal" ca="1">A1014</f>
        <v>0</v>
      </c>
    </row>
    <row r="1001" spans="1:6">
      <c r="A1001" t="s">
        <v>4</v>
      </c>
      <c r="B1001" s="4" t="s">
        <v>5</v>
      </c>
      <c r="C1001" s="4" t="s">
        <v>10</v>
      </c>
      <c r="D1001" s="4" t="s">
        <v>13</v>
      </c>
      <c r="E1001" s="4" t="s">
        <v>6</v>
      </c>
      <c r="F1001" s="4" t="s">
        <v>24</v>
      </c>
      <c r="G1001" s="4" t="s">
        <v>24</v>
      </c>
      <c r="H1001" s="4" t="s">
        <v>24</v>
      </c>
    </row>
    <row r="1002" spans="1:6">
      <c r="A1002" t="n">
        <v>8096</v>
      </c>
      <c r="B1002" s="50" t="n">
        <v>48</v>
      </c>
      <c r="C1002" s="7" t="n">
        <v>4</v>
      </c>
      <c r="D1002" s="7" t="n">
        <v>0</v>
      </c>
      <c r="E1002" s="7" t="s">
        <v>90</v>
      </c>
      <c r="F1002" s="7" t="n">
        <v>-1</v>
      </c>
      <c r="G1002" s="7" t="n">
        <v>1</v>
      </c>
      <c r="H1002" s="7" t="n">
        <v>0</v>
      </c>
    </row>
    <row r="1003" spans="1:6">
      <c r="A1003" t="s">
        <v>4</v>
      </c>
      <c r="B1003" s="4" t="s">
        <v>5</v>
      </c>
      <c r="C1003" s="4" t="s">
        <v>13</v>
      </c>
      <c r="D1003" s="4" t="s">
        <v>10</v>
      </c>
      <c r="E1003" s="4" t="s">
        <v>6</v>
      </c>
    </row>
    <row r="1004" spans="1:6">
      <c r="A1004" t="n">
        <v>8125</v>
      </c>
      <c r="B1004" s="39" t="n">
        <v>51</v>
      </c>
      <c r="C1004" s="7" t="n">
        <v>4</v>
      </c>
      <c r="D1004" s="7" t="n">
        <v>4</v>
      </c>
      <c r="E1004" s="7" t="s">
        <v>100</v>
      </c>
    </row>
    <row r="1005" spans="1:6">
      <c r="A1005" t="s">
        <v>4</v>
      </c>
      <c r="B1005" s="4" t="s">
        <v>5</v>
      </c>
      <c r="C1005" s="4" t="s">
        <v>10</v>
      </c>
    </row>
    <row r="1006" spans="1:6">
      <c r="A1006" t="n">
        <v>8139</v>
      </c>
      <c r="B1006" s="27" t="n">
        <v>16</v>
      </c>
      <c r="C1006" s="7" t="n">
        <v>0</v>
      </c>
    </row>
    <row r="1007" spans="1:6">
      <c r="A1007" t="s">
        <v>4</v>
      </c>
      <c r="B1007" s="4" t="s">
        <v>5</v>
      </c>
      <c r="C1007" s="4" t="s">
        <v>10</v>
      </c>
      <c r="D1007" s="4" t="s">
        <v>47</v>
      </c>
      <c r="E1007" s="4" t="s">
        <v>13</v>
      </c>
      <c r="F1007" s="4" t="s">
        <v>13</v>
      </c>
    </row>
    <row r="1008" spans="1:6">
      <c r="A1008" t="n">
        <v>8142</v>
      </c>
      <c r="B1008" s="40" t="n">
        <v>26</v>
      </c>
      <c r="C1008" s="7" t="n">
        <v>4</v>
      </c>
      <c r="D1008" s="7" t="s">
        <v>101</v>
      </c>
      <c r="E1008" s="7" t="n">
        <v>2</v>
      </c>
      <c r="F1008" s="7" t="n">
        <v>0</v>
      </c>
    </row>
    <row r="1009" spans="1:10">
      <c r="A1009" t="s">
        <v>4</v>
      </c>
      <c r="B1009" s="4" t="s">
        <v>5</v>
      </c>
    </row>
    <row r="1010" spans="1:10">
      <c r="A1010" t="n">
        <v>8202</v>
      </c>
      <c r="B1010" s="41" t="n">
        <v>28</v>
      </c>
    </row>
    <row r="1011" spans="1:10">
      <c r="A1011" t="s">
        <v>4</v>
      </c>
      <c r="B1011" s="4" t="s">
        <v>5</v>
      </c>
      <c r="C1011" s="4" t="s">
        <v>23</v>
      </c>
    </row>
    <row r="1012" spans="1:10">
      <c r="A1012" t="n">
        <v>8203</v>
      </c>
      <c r="B1012" s="17" t="n">
        <v>3</v>
      </c>
      <c r="C1012" s="13" t="n">
        <f t="normal" ca="1">A1038</f>
        <v>0</v>
      </c>
    </row>
    <row r="1013" spans="1:10">
      <c r="A1013" t="s">
        <v>4</v>
      </c>
      <c r="B1013" s="4" t="s">
        <v>5</v>
      </c>
      <c r="C1013" s="4" t="s">
        <v>13</v>
      </c>
      <c r="D1013" s="20" t="s">
        <v>31</v>
      </c>
      <c r="E1013" s="4" t="s">
        <v>5</v>
      </c>
      <c r="F1013" s="4" t="s">
        <v>13</v>
      </c>
      <c r="G1013" s="4" t="s">
        <v>10</v>
      </c>
      <c r="H1013" s="20" t="s">
        <v>32</v>
      </c>
      <c r="I1013" s="4" t="s">
        <v>13</v>
      </c>
      <c r="J1013" s="4" t="s">
        <v>23</v>
      </c>
    </row>
    <row r="1014" spans="1:10">
      <c r="A1014" t="n">
        <v>8208</v>
      </c>
      <c r="B1014" s="12" t="n">
        <v>5</v>
      </c>
      <c r="C1014" s="7" t="n">
        <v>28</v>
      </c>
      <c r="D1014" s="20" t="s">
        <v>3</v>
      </c>
      <c r="E1014" s="25" t="n">
        <v>64</v>
      </c>
      <c r="F1014" s="7" t="n">
        <v>5</v>
      </c>
      <c r="G1014" s="7" t="n">
        <v>3</v>
      </c>
      <c r="H1014" s="20" t="s">
        <v>3</v>
      </c>
      <c r="I1014" s="7" t="n">
        <v>1</v>
      </c>
      <c r="J1014" s="13" t="n">
        <f t="normal" ca="1">A1028</f>
        <v>0</v>
      </c>
    </row>
    <row r="1015" spans="1:10">
      <c r="A1015" t="s">
        <v>4</v>
      </c>
      <c r="B1015" s="4" t="s">
        <v>5</v>
      </c>
      <c r="C1015" s="4" t="s">
        <v>10</v>
      </c>
      <c r="D1015" s="4" t="s">
        <v>13</v>
      </c>
      <c r="E1015" s="4" t="s">
        <v>6</v>
      </c>
      <c r="F1015" s="4" t="s">
        <v>24</v>
      </c>
      <c r="G1015" s="4" t="s">
        <v>24</v>
      </c>
      <c r="H1015" s="4" t="s">
        <v>24</v>
      </c>
    </row>
    <row r="1016" spans="1:10">
      <c r="A1016" t="n">
        <v>8219</v>
      </c>
      <c r="B1016" s="50" t="n">
        <v>48</v>
      </c>
      <c r="C1016" s="7" t="n">
        <v>3</v>
      </c>
      <c r="D1016" s="7" t="n">
        <v>0</v>
      </c>
      <c r="E1016" s="7" t="s">
        <v>91</v>
      </c>
      <c r="F1016" s="7" t="n">
        <v>-1</v>
      </c>
      <c r="G1016" s="7" t="n">
        <v>1</v>
      </c>
      <c r="H1016" s="7" t="n">
        <v>0</v>
      </c>
    </row>
    <row r="1017" spans="1:10">
      <c r="A1017" t="s">
        <v>4</v>
      </c>
      <c r="B1017" s="4" t="s">
        <v>5</v>
      </c>
      <c r="C1017" s="4" t="s">
        <v>13</v>
      </c>
      <c r="D1017" s="4" t="s">
        <v>10</v>
      </c>
      <c r="E1017" s="4" t="s">
        <v>6</v>
      </c>
    </row>
    <row r="1018" spans="1:10">
      <c r="A1018" t="n">
        <v>8249</v>
      </c>
      <c r="B1018" s="39" t="n">
        <v>51</v>
      </c>
      <c r="C1018" s="7" t="n">
        <v>4</v>
      </c>
      <c r="D1018" s="7" t="n">
        <v>3</v>
      </c>
      <c r="E1018" s="7" t="s">
        <v>100</v>
      </c>
    </row>
    <row r="1019" spans="1:10">
      <c r="A1019" t="s">
        <v>4</v>
      </c>
      <c r="B1019" s="4" t="s">
        <v>5</v>
      </c>
      <c r="C1019" s="4" t="s">
        <v>10</v>
      </c>
    </row>
    <row r="1020" spans="1:10">
      <c r="A1020" t="n">
        <v>8263</v>
      </c>
      <c r="B1020" s="27" t="n">
        <v>16</v>
      </c>
      <c r="C1020" s="7" t="n">
        <v>0</v>
      </c>
    </row>
    <row r="1021" spans="1:10">
      <c r="A1021" t="s">
        <v>4</v>
      </c>
      <c r="B1021" s="4" t="s">
        <v>5</v>
      </c>
      <c r="C1021" s="4" t="s">
        <v>10</v>
      </c>
      <c r="D1021" s="4" t="s">
        <v>47</v>
      </c>
      <c r="E1021" s="4" t="s">
        <v>13</v>
      </c>
      <c r="F1021" s="4" t="s">
        <v>13</v>
      </c>
    </row>
    <row r="1022" spans="1:10">
      <c r="A1022" t="n">
        <v>8266</v>
      </c>
      <c r="B1022" s="40" t="n">
        <v>26</v>
      </c>
      <c r="C1022" s="7" t="n">
        <v>3</v>
      </c>
      <c r="D1022" s="7" t="s">
        <v>101</v>
      </c>
      <c r="E1022" s="7" t="n">
        <v>2</v>
      </c>
      <c r="F1022" s="7" t="n">
        <v>0</v>
      </c>
    </row>
    <row r="1023" spans="1:10">
      <c r="A1023" t="s">
        <v>4</v>
      </c>
      <c r="B1023" s="4" t="s">
        <v>5</v>
      </c>
    </row>
    <row r="1024" spans="1:10">
      <c r="A1024" t="n">
        <v>8326</v>
      </c>
      <c r="B1024" s="41" t="n">
        <v>28</v>
      </c>
    </row>
    <row r="1025" spans="1:10">
      <c r="A1025" t="s">
        <v>4</v>
      </c>
      <c r="B1025" s="4" t="s">
        <v>5</v>
      </c>
      <c r="C1025" s="4" t="s">
        <v>23</v>
      </c>
    </row>
    <row r="1026" spans="1:10">
      <c r="A1026" t="n">
        <v>8327</v>
      </c>
      <c r="B1026" s="17" t="n">
        <v>3</v>
      </c>
      <c r="C1026" s="13" t="n">
        <f t="normal" ca="1">A1038</f>
        <v>0</v>
      </c>
    </row>
    <row r="1027" spans="1:10">
      <c r="A1027" t="s">
        <v>4</v>
      </c>
      <c r="B1027" s="4" t="s">
        <v>5</v>
      </c>
      <c r="C1027" s="4" t="s">
        <v>10</v>
      </c>
      <c r="D1027" s="4" t="s">
        <v>13</v>
      </c>
      <c r="E1027" s="4" t="s">
        <v>6</v>
      </c>
      <c r="F1027" s="4" t="s">
        <v>24</v>
      </c>
      <c r="G1027" s="4" t="s">
        <v>24</v>
      </c>
      <c r="H1027" s="4" t="s">
        <v>24</v>
      </c>
    </row>
    <row r="1028" spans="1:10">
      <c r="A1028" t="n">
        <v>8332</v>
      </c>
      <c r="B1028" s="50" t="n">
        <v>48</v>
      </c>
      <c r="C1028" s="7" t="n">
        <v>5</v>
      </c>
      <c r="D1028" s="7" t="n">
        <v>0</v>
      </c>
      <c r="E1028" s="7" t="s">
        <v>92</v>
      </c>
      <c r="F1028" s="7" t="n">
        <v>-1</v>
      </c>
      <c r="G1028" s="7" t="n">
        <v>1</v>
      </c>
      <c r="H1028" s="7" t="n">
        <v>0</v>
      </c>
    </row>
    <row r="1029" spans="1:10">
      <c r="A1029" t="s">
        <v>4</v>
      </c>
      <c r="B1029" s="4" t="s">
        <v>5</v>
      </c>
      <c r="C1029" s="4" t="s">
        <v>13</v>
      </c>
      <c r="D1029" s="4" t="s">
        <v>10</v>
      </c>
      <c r="E1029" s="4" t="s">
        <v>6</v>
      </c>
    </row>
    <row r="1030" spans="1:10">
      <c r="A1030" t="n">
        <v>8362</v>
      </c>
      <c r="B1030" s="39" t="n">
        <v>51</v>
      </c>
      <c r="C1030" s="7" t="n">
        <v>4</v>
      </c>
      <c r="D1030" s="7" t="n">
        <v>5</v>
      </c>
      <c r="E1030" s="7" t="s">
        <v>102</v>
      </c>
    </row>
    <row r="1031" spans="1:10">
      <c r="A1031" t="s">
        <v>4</v>
      </c>
      <c r="B1031" s="4" t="s">
        <v>5</v>
      </c>
      <c r="C1031" s="4" t="s">
        <v>10</v>
      </c>
    </row>
    <row r="1032" spans="1:10">
      <c r="A1032" t="n">
        <v>8376</v>
      </c>
      <c r="B1032" s="27" t="n">
        <v>16</v>
      </c>
      <c r="C1032" s="7" t="n">
        <v>0</v>
      </c>
    </row>
    <row r="1033" spans="1:10">
      <c r="A1033" t="s">
        <v>4</v>
      </c>
      <c r="B1033" s="4" t="s">
        <v>5</v>
      </c>
      <c r="C1033" s="4" t="s">
        <v>10</v>
      </c>
      <c r="D1033" s="4" t="s">
        <v>47</v>
      </c>
      <c r="E1033" s="4" t="s">
        <v>13</v>
      </c>
      <c r="F1033" s="4" t="s">
        <v>13</v>
      </c>
    </row>
    <row r="1034" spans="1:10">
      <c r="A1034" t="n">
        <v>8379</v>
      </c>
      <c r="B1034" s="40" t="n">
        <v>26</v>
      </c>
      <c r="C1034" s="7" t="n">
        <v>5</v>
      </c>
      <c r="D1034" s="7" t="s">
        <v>103</v>
      </c>
      <c r="E1034" s="7" t="n">
        <v>2</v>
      </c>
      <c r="F1034" s="7" t="n">
        <v>0</v>
      </c>
    </row>
    <row r="1035" spans="1:10">
      <c r="A1035" t="s">
        <v>4</v>
      </c>
      <c r="B1035" s="4" t="s">
        <v>5</v>
      </c>
    </row>
    <row r="1036" spans="1:10">
      <c r="A1036" t="n">
        <v>8437</v>
      </c>
      <c r="B1036" s="41" t="n">
        <v>28</v>
      </c>
    </row>
    <row r="1037" spans="1:10">
      <c r="A1037" t="s">
        <v>4</v>
      </c>
      <c r="B1037" s="4" t="s">
        <v>5</v>
      </c>
      <c r="C1037" s="4" t="s">
        <v>13</v>
      </c>
      <c r="D1037" s="20" t="s">
        <v>31</v>
      </c>
      <c r="E1037" s="4" t="s">
        <v>5</v>
      </c>
      <c r="F1037" s="4" t="s">
        <v>13</v>
      </c>
      <c r="G1037" s="4" t="s">
        <v>10</v>
      </c>
      <c r="H1037" s="20" t="s">
        <v>32</v>
      </c>
      <c r="I1037" s="4" t="s">
        <v>13</v>
      </c>
      <c r="J1037" s="4" t="s">
        <v>23</v>
      </c>
    </row>
    <row r="1038" spans="1:10">
      <c r="A1038" t="n">
        <v>8438</v>
      </c>
      <c r="B1038" s="12" t="n">
        <v>5</v>
      </c>
      <c r="C1038" s="7" t="n">
        <v>28</v>
      </c>
      <c r="D1038" s="20" t="s">
        <v>3</v>
      </c>
      <c r="E1038" s="25" t="n">
        <v>64</v>
      </c>
      <c r="F1038" s="7" t="n">
        <v>5</v>
      </c>
      <c r="G1038" s="7" t="n">
        <v>1</v>
      </c>
      <c r="H1038" s="20" t="s">
        <v>3</v>
      </c>
      <c r="I1038" s="7" t="n">
        <v>1</v>
      </c>
      <c r="J1038" s="13" t="n">
        <f t="normal" ca="1">A1052</f>
        <v>0</v>
      </c>
    </row>
    <row r="1039" spans="1:10">
      <c r="A1039" t="s">
        <v>4</v>
      </c>
      <c r="B1039" s="4" t="s">
        <v>5</v>
      </c>
      <c r="C1039" s="4" t="s">
        <v>10</v>
      </c>
      <c r="D1039" s="4" t="s">
        <v>13</v>
      </c>
      <c r="E1039" s="4" t="s">
        <v>6</v>
      </c>
      <c r="F1039" s="4" t="s">
        <v>24</v>
      </c>
      <c r="G1039" s="4" t="s">
        <v>24</v>
      </c>
      <c r="H1039" s="4" t="s">
        <v>24</v>
      </c>
    </row>
    <row r="1040" spans="1:10">
      <c r="A1040" t="n">
        <v>8449</v>
      </c>
      <c r="B1040" s="50" t="n">
        <v>48</v>
      </c>
      <c r="C1040" s="7" t="n">
        <v>1</v>
      </c>
      <c r="D1040" s="7" t="n">
        <v>0</v>
      </c>
      <c r="E1040" s="7" t="s">
        <v>93</v>
      </c>
      <c r="F1040" s="7" t="n">
        <v>-1</v>
      </c>
      <c r="G1040" s="7" t="n">
        <v>1</v>
      </c>
      <c r="H1040" s="7" t="n">
        <v>0</v>
      </c>
    </row>
    <row r="1041" spans="1:10">
      <c r="A1041" t="s">
        <v>4</v>
      </c>
      <c r="B1041" s="4" t="s">
        <v>5</v>
      </c>
      <c r="C1041" s="4" t="s">
        <v>13</v>
      </c>
      <c r="D1041" s="4" t="s">
        <v>10</v>
      </c>
      <c r="E1041" s="4" t="s">
        <v>6</v>
      </c>
    </row>
    <row r="1042" spans="1:10">
      <c r="A1042" t="n">
        <v>8474</v>
      </c>
      <c r="B1042" s="39" t="n">
        <v>51</v>
      </c>
      <c r="C1042" s="7" t="n">
        <v>4</v>
      </c>
      <c r="D1042" s="7" t="n">
        <v>1</v>
      </c>
      <c r="E1042" s="7" t="s">
        <v>104</v>
      </c>
    </row>
    <row r="1043" spans="1:10">
      <c r="A1043" t="s">
        <v>4</v>
      </c>
      <c r="B1043" s="4" t="s">
        <v>5</v>
      </c>
      <c r="C1043" s="4" t="s">
        <v>10</v>
      </c>
    </row>
    <row r="1044" spans="1:10">
      <c r="A1044" t="n">
        <v>8487</v>
      </c>
      <c r="B1044" s="27" t="n">
        <v>16</v>
      </c>
      <c r="C1044" s="7" t="n">
        <v>0</v>
      </c>
    </row>
    <row r="1045" spans="1:10">
      <c r="A1045" t="s">
        <v>4</v>
      </c>
      <c r="B1045" s="4" t="s">
        <v>5</v>
      </c>
      <c r="C1045" s="4" t="s">
        <v>10</v>
      </c>
      <c r="D1045" s="4" t="s">
        <v>47</v>
      </c>
      <c r="E1045" s="4" t="s">
        <v>13</v>
      </c>
      <c r="F1045" s="4" t="s">
        <v>13</v>
      </c>
    </row>
    <row r="1046" spans="1:10">
      <c r="A1046" t="n">
        <v>8490</v>
      </c>
      <c r="B1046" s="40" t="n">
        <v>26</v>
      </c>
      <c r="C1046" s="7" t="n">
        <v>1</v>
      </c>
      <c r="D1046" s="7" t="s">
        <v>105</v>
      </c>
      <c r="E1046" s="7" t="n">
        <v>2</v>
      </c>
      <c r="F1046" s="7" t="n">
        <v>0</v>
      </c>
    </row>
    <row r="1047" spans="1:10">
      <c r="A1047" t="s">
        <v>4</v>
      </c>
      <c r="B1047" s="4" t="s">
        <v>5</v>
      </c>
    </row>
    <row r="1048" spans="1:10">
      <c r="A1048" t="n">
        <v>8550</v>
      </c>
      <c r="B1048" s="41" t="n">
        <v>28</v>
      </c>
    </row>
    <row r="1049" spans="1:10">
      <c r="A1049" t="s">
        <v>4</v>
      </c>
      <c r="B1049" s="4" t="s">
        <v>5</v>
      </c>
      <c r="C1049" s="4" t="s">
        <v>23</v>
      </c>
    </row>
    <row r="1050" spans="1:10">
      <c r="A1050" t="n">
        <v>8551</v>
      </c>
      <c r="B1050" s="17" t="n">
        <v>3</v>
      </c>
      <c r="C1050" s="13" t="n">
        <f t="normal" ca="1">A1064</f>
        <v>0</v>
      </c>
    </row>
    <row r="1051" spans="1:10">
      <c r="A1051" t="s">
        <v>4</v>
      </c>
      <c r="B1051" s="4" t="s">
        <v>5</v>
      </c>
      <c r="C1051" s="4" t="s">
        <v>13</v>
      </c>
      <c r="D1051" s="20" t="s">
        <v>31</v>
      </c>
      <c r="E1051" s="4" t="s">
        <v>5</v>
      </c>
      <c r="F1051" s="4" t="s">
        <v>13</v>
      </c>
      <c r="G1051" s="4" t="s">
        <v>10</v>
      </c>
      <c r="H1051" s="20" t="s">
        <v>32</v>
      </c>
      <c r="I1051" s="4" t="s">
        <v>13</v>
      </c>
      <c r="J1051" s="4" t="s">
        <v>23</v>
      </c>
    </row>
    <row r="1052" spans="1:10">
      <c r="A1052" t="n">
        <v>8556</v>
      </c>
      <c r="B1052" s="12" t="n">
        <v>5</v>
      </c>
      <c r="C1052" s="7" t="n">
        <v>28</v>
      </c>
      <c r="D1052" s="20" t="s">
        <v>3</v>
      </c>
      <c r="E1052" s="25" t="n">
        <v>64</v>
      </c>
      <c r="F1052" s="7" t="n">
        <v>5</v>
      </c>
      <c r="G1052" s="7" t="n">
        <v>2</v>
      </c>
      <c r="H1052" s="20" t="s">
        <v>3</v>
      </c>
      <c r="I1052" s="7" t="n">
        <v>1</v>
      </c>
      <c r="J1052" s="13" t="n">
        <f t="normal" ca="1">A1064</f>
        <v>0</v>
      </c>
    </row>
    <row r="1053" spans="1:10">
      <c r="A1053" t="s">
        <v>4</v>
      </c>
      <c r="B1053" s="4" t="s">
        <v>5</v>
      </c>
      <c r="C1053" s="4" t="s">
        <v>10</v>
      </c>
      <c r="D1053" s="4" t="s">
        <v>13</v>
      </c>
      <c r="E1053" s="4" t="s">
        <v>6</v>
      </c>
      <c r="F1053" s="4" t="s">
        <v>24</v>
      </c>
      <c r="G1053" s="4" t="s">
        <v>24</v>
      </c>
      <c r="H1053" s="4" t="s">
        <v>24</v>
      </c>
    </row>
    <row r="1054" spans="1:10">
      <c r="A1054" t="n">
        <v>8567</v>
      </c>
      <c r="B1054" s="50" t="n">
        <v>48</v>
      </c>
      <c r="C1054" s="7" t="n">
        <v>2</v>
      </c>
      <c r="D1054" s="7" t="n">
        <v>0</v>
      </c>
      <c r="E1054" s="7" t="s">
        <v>93</v>
      </c>
      <c r="F1054" s="7" t="n">
        <v>-1</v>
      </c>
      <c r="G1054" s="7" t="n">
        <v>1</v>
      </c>
      <c r="H1054" s="7" t="n">
        <v>0</v>
      </c>
    </row>
    <row r="1055" spans="1:10">
      <c r="A1055" t="s">
        <v>4</v>
      </c>
      <c r="B1055" s="4" t="s">
        <v>5</v>
      </c>
      <c r="C1055" s="4" t="s">
        <v>13</v>
      </c>
      <c r="D1055" s="4" t="s">
        <v>10</v>
      </c>
      <c r="E1055" s="4" t="s">
        <v>6</v>
      </c>
    </row>
    <row r="1056" spans="1:10">
      <c r="A1056" t="n">
        <v>8592</v>
      </c>
      <c r="B1056" s="39" t="n">
        <v>51</v>
      </c>
      <c r="C1056" s="7" t="n">
        <v>4</v>
      </c>
      <c r="D1056" s="7" t="n">
        <v>2</v>
      </c>
      <c r="E1056" s="7" t="s">
        <v>82</v>
      </c>
    </row>
    <row r="1057" spans="1:10">
      <c r="A1057" t="s">
        <v>4</v>
      </c>
      <c r="B1057" s="4" t="s">
        <v>5</v>
      </c>
      <c r="C1057" s="4" t="s">
        <v>10</v>
      </c>
    </row>
    <row r="1058" spans="1:10">
      <c r="A1058" t="n">
        <v>8605</v>
      </c>
      <c r="B1058" s="27" t="n">
        <v>16</v>
      </c>
      <c r="C1058" s="7" t="n">
        <v>0</v>
      </c>
    </row>
    <row r="1059" spans="1:10">
      <c r="A1059" t="s">
        <v>4</v>
      </c>
      <c r="B1059" s="4" t="s">
        <v>5</v>
      </c>
      <c r="C1059" s="4" t="s">
        <v>10</v>
      </c>
      <c r="D1059" s="4" t="s">
        <v>47</v>
      </c>
      <c r="E1059" s="4" t="s">
        <v>13</v>
      </c>
      <c r="F1059" s="4" t="s">
        <v>13</v>
      </c>
    </row>
    <row r="1060" spans="1:10">
      <c r="A1060" t="n">
        <v>8608</v>
      </c>
      <c r="B1060" s="40" t="n">
        <v>26</v>
      </c>
      <c r="C1060" s="7" t="n">
        <v>2</v>
      </c>
      <c r="D1060" s="7" t="s">
        <v>105</v>
      </c>
      <c r="E1060" s="7" t="n">
        <v>2</v>
      </c>
      <c r="F1060" s="7" t="n">
        <v>0</v>
      </c>
    </row>
    <row r="1061" spans="1:10">
      <c r="A1061" t="s">
        <v>4</v>
      </c>
      <c r="B1061" s="4" t="s">
        <v>5</v>
      </c>
    </row>
    <row r="1062" spans="1:10">
      <c r="A1062" t="n">
        <v>8668</v>
      </c>
      <c r="B1062" s="41" t="n">
        <v>28</v>
      </c>
    </row>
    <row r="1063" spans="1:10">
      <c r="A1063" t="s">
        <v>4</v>
      </c>
      <c r="B1063" s="4" t="s">
        <v>5</v>
      </c>
      <c r="C1063" s="4" t="s">
        <v>10</v>
      </c>
      <c r="D1063" s="4" t="s">
        <v>13</v>
      </c>
    </row>
    <row r="1064" spans="1:10">
      <c r="A1064" t="n">
        <v>8669</v>
      </c>
      <c r="B1064" s="44" t="n">
        <v>89</v>
      </c>
      <c r="C1064" s="7" t="n">
        <v>65533</v>
      </c>
      <c r="D1064" s="7" t="n">
        <v>1</v>
      </c>
    </row>
    <row r="1065" spans="1:10">
      <c r="A1065" t="s">
        <v>4</v>
      </c>
      <c r="B1065" s="4" t="s">
        <v>5</v>
      </c>
      <c r="C1065" s="4" t="s">
        <v>13</v>
      </c>
      <c r="D1065" s="4" t="s">
        <v>10</v>
      </c>
      <c r="E1065" s="4" t="s">
        <v>24</v>
      </c>
    </row>
    <row r="1066" spans="1:10">
      <c r="A1066" t="n">
        <v>8673</v>
      </c>
      <c r="B1066" s="21" t="n">
        <v>58</v>
      </c>
      <c r="C1066" s="7" t="n">
        <v>101</v>
      </c>
      <c r="D1066" s="7" t="n">
        <v>300</v>
      </c>
      <c r="E1066" s="7" t="n">
        <v>1</v>
      </c>
    </row>
    <row r="1067" spans="1:10">
      <c r="A1067" t="s">
        <v>4</v>
      </c>
      <c r="B1067" s="4" t="s">
        <v>5</v>
      </c>
      <c r="C1067" s="4" t="s">
        <v>13</v>
      </c>
      <c r="D1067" s="4" t="s">
        <v>10</v>
      </c>
    </row>
    <row r="1068" spans="1:10">
      <c r="A1068" t="n">
        <v>8681</v>
      </c>
      <c r="B1068" s="21" t="n">
        <v>58</v>
      </c>
      <c r="C1068" s="7" t="n">
        <v>254</v>
      </c>
      <c r="D1068" s="7" t="n">
        <v>0</v>
      </c>
    </row>
    <row r="1069" spans="1:10">
      <c r="A1069" t="s">
        <v>4</v>
      </c>
      <c r="B1069" s="4" t="s">
        <v>5</v>
      </c>
      <c r="C1069" s="4" t="s">
        <v>13</v>
      </c>
    </row>
    <row r="1070" spans="1:10">
      <c r="A1070" t="n">
        <v>8685</v>
      </c>
      <c r="B1070" s="36" t="n">
        <v>116</v>
      </c>
      <c r="C1070" s="7" t="n">
        <v>0</v>
      </c>
    </row>
    <row r="1071" spans="1:10">
      <c r="A1071" t="s">
        <v>4</v>
      </c>
      <c r="B1071" s="4" t="s">
        <v>5</v>
      </c>
      <c r="C1071" s="4" t="s">
        <v>13</v>
      </c>
      <c r="D1071" s="4" t="s">
        <v>10</v>
      </c>
    </row>
    <row r="1072" spans="1:10">
      <c r="A1072" t="n">
        <v>8687</v>
      </c>
      <c r="B1072" s="36" t="n">
        <v>116</v>
      </c>
      <c r="C1072" s="7" t="n">
        <v>2</v>
      </c>
      <c r="D1072" s="7" t="n">
        <v>1</v>
      </c>
    </row>
    <row r="1073" spans="1:6">
      <c r="A1073" t="s">
        <v>4</v>
      </c>
      <c r="B1073" s="4" t="s">
        <v>5</v>
      </c>
      <c r="C1073" s="4" t="s">
        <v>13</v>
      </c>
      <c r="D1073" s="4" t="s">
        <v>9</v>
      </c>
    </row>
    <row r="1074" spans="1:6">
      <c r="A1074" t="n">
        <v>8691</v>
      </c>
      <c r="B1074" s="36" t="n">
        <v>116</v>
      </c>
      <c r="C1074" s="7" t="n">
        <v>5</v>
      </c>
      <c r="D1074" s="7" t="n">
        <v>1120403456</v>
      </c>
    </row>
    <row r="1075" spans="1:6">
      <c r="A1075" t="s">
        <v>4</v>
      </c>
      <c r="B1075" s="4" t="s">
        <v>5</v>
      </c>
      <c r="C1075" s="4" t="s">
        <v>13</v>
      </c>
      <c r="D1075" s="4" t="s">
        <v>10</v>
      </c>
    </row>
    <row r="1076" spans="1:6">
      <c r="A1076" t="n">
        <v>8697</v>
      </c>
      <c r="B1076" s="36" t="n">
        <v>116</v>
      </c>
      <c r="C1076" s="7" t="n">
        <v>6</v>
      </c>
      <c r="D1076" s="7" t="n">
        <v>1</v>
      </c>
    </row>
    <row r="1077" spans="1:6">
      <c r="A1077" t="s">
        <v>4</v>
      </c>
      <c r="B1077" s="4" t="s">
        <v>5</v>
      </c>
      <c r="C1077" s="4" t="s">
        <v>10</v>
      </c>
      <c r="D1077" s="4" t="s">
        <v>24</v>
      </c>
      <c r="E1077" s="4" t="s">
        <v>24</v>
      </c>
      <c r="F1077" s="4" t="s">
        <v>24</v>
      </c>
      <c r="G1077" s="4" t="s">
        <v>10</v>
      </c>
      <c r="H1077" s="4" t="s">
        <v>10</v>
      </c>
    </row>
    <row r="1078" spans="1:6">
      <c r="A1078" t="n">
        <v>8701</v>
      </c>
      <c r="B1078" s="42" t="n">
        <v>60</v>
      </c>
      <c r="C1078" s="7" t="n">
        <v>0</v>
      </c>
      <c r="D1078" s="7" t="n">
        <v>0</v>
      </c>
      <c r="E1078" s="7" t="n">
        <v>20</v>
      </c>
      <c r="F1078" s="7" t="n">
        <v>0</v>
      </c>
      <c r="G1078" s="7" t="n">
        <v>0</v>
      </c>
      <c r="H1078" s="7" t="n">
        <v>0</v>
      </c>
    </row>
    <row r="1079" spans="1:6">
      <c r="A1079" t="s">
        <v>4</v>
      </c>
      <c r="B1079" s="4" t="s">
        <v>5</v>
      </c>
      <c r="C1079" s="4" t="s">
        <v>10</v>
      </c>
      <c r="D1079" s="4" t="s">
        <v>24</v>
      </c>
      <c r="E1079" s="4" t="s">
        <v>24</v>
      </c>
      <c r="F1079" s="4" t="s">
        <v>24</v>
      </c>
      <c r="G1079" s="4" t="s">
        <v>10</v>
      </c>
      <c r="H1079" s="4" t="s">
        <v>10</v>
      </c>
    </row>
    <row r="1080" spans="1:6">
      <c r="A1080" t="n">
        <v>8720</v>
      </c>
      <c r="B1080" s="42" t="n">
        <v>60</v>
      </c>
      <c r="C1080" s="7" t="n">
        <v>7032</v>
      </c>
      <c r="D1080" s="7" t="n">
        <v>0</v>
      </c>
      <c r="E1080" s="7" t="n">
        <v>20</v>
      </c>
      <c r="F1080" s="7" t="n">
        <v>0</v>
      </c>
      <c r="G1080" s="7" t="n">
        <v>0</v>
      </c>
      <c r="H1080" s="7" t="n">
        <v>0</v>
      </c>
    </row>
    <row r="1081" spans="1:6">
      <c r="A1081" t="s">
        <v>4</v>
      </c>
      <c r="B1081" s="4" t="s">
        <v>5</v>
      </c>
      <c r="C1081" s="4" t="s">
        <v>10</v>
      </c>
      <c r="D1081" s="4" t="s">
        <v>24</v>
      </c>
      <c r="E1081" s="4" t="s">
        <v>24</v>
      </c>
      <c r="F1081" s="4" t="s">
        <v>24</v>
      </c>
      <c r="G1081" s="4" t="s">
        <v>10</v>
      </c>
      <c r="H1081" s="4" t="s">
        <v>10</v>
      </c>
    </row>
    <row r="1082" spans="1:6">
      <c r="A1082" t="n">
        <v>8739</v>
      </c>
      <c r="B1082" s="42" t="n">
        <v>60</v>
      </c>
      <c r="C1082" s="7" t="n">
        <v>5</v>
      </c>
      <c r="D1082" s="7" t="n">
        <v>0</v>
      </c>
      <c r="E1082" s="7" t="n">
        <v>20</v>
      </c>
      <c r="F1082" s="7" t="n">
        <v>0</v>
      </c>
      <c r="G1082" s="7" t="n">
        <v>0</v>
      </c>
      <c r="H1082" s="7" t="n">
        <v>0</v>
      </c>
    </row>
    <row r="1083" spans="1:6">
      <c r="A1083" t="s">
        <v>4</v>
      </c>
      <c r="B1083" s="4" t="s">
        <v>5</v>
      </c>
      <c r="C1083" s="4" t="s">
        <v>10</v>
      </c>
      <c r="D1083" s="4" t="s">
        <v>24</v>
      </c>
      <c r="E1083" s="4" t="s">
        <v>24</v>
      </c>
      <c r="F1083" s="4" t="s">
        <v>24</v>
      </c>
      <c r="G1083" s="4" t="s">
        <v>10</v>
      </c>
      <c r="H1083" s="4" t="s">
        <v>10</v>
      </c>
    </row>
    <row r="1084" spans="1:6">
      <c r="A1084" t="n">
        <v>8758</v>
      </c>
      <c r="B1084" s="42" t="n">
        <v>60</v>
      </c>
      <c r="C1084" s="7" t="n">
        <v>7</v>
      </c>
      <c r="D1084" s="7" t="n">
        <v>0</v>
      </c>
      <c r="E1084" s="7" t="n">
        <v>20</v>
      </c>
      <c r="F1084" s="7" t="n">
        <v>0</v>
      </c>
      <c r="G1084" s="7" t="n">
        <v>0</v>
      </c>
      <c r="H1084" s="7" t="n">
        <v>0</v>
      </c>
    </row>
    <row r="1085" spans="1:6">
      <c r="A1085" t="s">
        <v>4</v>
      </c>
      <c r="B1085" s="4" t="s">
        <v>5</v>
      </c>
      <c r="C1085" s="4" t="s">
        <v>10</v>
      </c>
      <c r="D1085" s="4" t="s">
        <v>24</v>
      </c>
      <c r="E1085" s="4" t="s">
        <v>24</v>
      </c>
      <c r="F1085" s="4" t="s">
        <v>24</v>
      </c>
      <c r="G1085" s="4" t="s">
        <v>10</v>
      </c>
      <c r="H1085" s="4" t="s">
        <v>10</v>
      </c>
    </row>
    <row r="1086" spans="1:6">
      <c r="A1086" t="n">
        <v>8777</v>
      </c>
      <c r="B1086" s="42" t="n">
        <v>60</v>
      </c>
      <c r="C1086" s="7" t="n">
        <v>61491</v>
      </c>
      <c r="D1086" s="7" t="n">
        <v>0</v>
      </c>
      <c r="E1086" s="7" t="n">
        <v>20</v>
      </c>
      <c r="F1086" s="7" t="n">
        <v>0</v>
      </c>
      <c r="G1086" s="7" t="n">
        <v>0</v>
      </c>
      <c r="H1086" s="7" t="n">
        <v>0</v>
      </c>
    </row>
    <row r="1087" spans="1:6">
      <c r="A1087" t="s">
        <v>4</v>
      </c>
      <c r="B1087" s="4" t="s">
        <v>5</v>
      </c>
      <c r="C1087" s="4" t="s">
        <v>10</v>
      </c>
      <c r="D1087" s="4" t="s">
        <v>24</v>
      </c>
      <c r="E1087" s="4" t="s">
        <v>24</v>
      </c>
      <c r="F1087" s="4" t="s">
        <v>24</v>
      </c>
      <c r="G1087" s="4" t="s">
        <v>10</v>
      </c>
      <c r="H1087" s="4" t="s">
        <v>10</v>
      </c>
    </row>
    <row r="1088" spans="1:6">
      <c r="A1088" t="n">
        <v>8796</v>
      </c>
      <c r="B1088" s="42" t="n">
        <v>60</v>
      </c>
      <c r="C1088" s="7" t="n">
        <v>61492</v>
      </c>
      <c r="D1088" s="7" t="n">
        <v>0</v>
      </c>
      <c r="E1088" s="7" t="n">
        <v>20</v>
      </c>
      <c r="F1088" s="7" t="n">
        <v>0</v>
      </c>
      <c r="G1088" s="7" t="n">
        <v>0</v>
      </c>
      <c r="H1088" s="7" t="n">
        <v>0</v>
      </c>
    </row>
    <row r="1089" spans="1:8">
      <c r="A1089" t="s">
        <v>4</v>
      </c>
      <c r="B1089" s="4" t="s">
        <v>5</v>
      </c>
      <c r="C1089" s="4" t="s">
        <v>10</v>
      </c>
      <c r="D1089" s="4" t="s">
        <v>24</v>
      </c>
      <c r="E1089" s="4" t="s">
        <v>24</v>
      </c>
      <c r="F1089" s="4" t="s">
        <v>24</v>
      </c>
      <c r="G1089" s="4" t="s">
        <v>10</v>
      </c>
      <c r="H1089" s="4" t="s">
        <v>10</v>
      </c>
    </row>
    <row r="1090" spans="1:8">
      <c r="A1090" t="n">
        <v>8815</v>
      </c>
      <c r="B1090" s="42" t="n">
        <v>60</v>
      </c>
      <c r="C1090" s="7" t="n">
        <v>61493</v>
      </c>
      <c r="D1090" s="7" t="n">
        <v>0</v>
      </c>
      <c r="E1090" s="7" t="n">
        <v>20</v>
      </c>
      <c r="F1090" s="7" t="n">
        <v>0</v>
      </c>
      <c r="G1090" s="7" t="n">
        <v>0</v>
      </c>
      <c r="H1090" s="7" t="n">
        <v>0</v>
      </c>
    </row>
    <row r="1091" spans="1:8">
      <c r="A1091" t="s">
        <v>4</v>
      </c>
      <c r="B1091" s="4" t="s">
        <v>5</v>
      </c>
      <c r="C1091" s="4" t="s">
        <v>13</v>
      </c>
    </row>
    <row r="1092" spans="1:8">
      <c r="A1092" t="n">
        <v>8834</v>
      </c>
      <c r="B1092" s="35" t="n">
        <v>45</v>
      </c>
      <c r="C1092" s="7" t="n">
        <v>0</v>
      </c>
    </row>
    <row r="1093" spans="1:8">
      <c r="A1093" t="s">
        <v>4</v>
      </c>
      <c r="B1093" s="4" t="s">
        <v>5</v>
      </c>
      <c r="C1093" s="4" t="s">
        <v>13</v>
      </c>
      <c r="D1093" s="4" t="s">
        <v>13</v>
      </c>
      <c r="E1093" s="4" t="s">
        <v>24</v>
      </c>
      <c r="F1093" s="4" t="s">
        <v>24</v>
      </c>
      <c r="G1093" s="4" t="s">
        <v>24</v>
      </c>
      <c r="H1093" s="4" t="s">
        <v>10</v>
      </c>
    </row>
    <row r="1094" spans="1:8">
      <c r="A1094" t="n">
        <v>8836</v>
      </c>
      <c r="B1094" s="35" t="n">
        <v>45</v>
      </c>
      <c r="C1094" s="7" t="n">
        <v>2</v>
      </c>
      <c r="D1094" s="7" t="n">
        <v>3</v>
      </c>
      <c r="E1094" s="7" t="n">
        <v>0</v>
      </c>
      <c r="F1094" s="7" t="n">
        <v>3.59999990463257</v>
      </c>
      <c r="G1094" s="7" t="n">
        <v>13.3999996185303</v>
      </c>
      <c r="H1094" s="7" t="n">
        <v>0</v>
      </c>
    </row>
    <row r="1095" spans="1:8">
      <c r="A1095" t="s">
        <v>4</v>
      </c>
      <c r="B1095" s="4" t="s">
        <v>5</v>
      </c>
      <c r="C1095" s="4" t="s">
        <v>13</v>
      </c>
      <c r="D1095" s="4" t="s">
        <v>13</v>
      </c>
      <c r="E1095" s="4" t="s">
        <v>24</v>
      </c>
      <c r="F1095" s="4" t="s">
        <v>24</v>
      </c>
      <c r="G1095" s="4" t="s">
        <v>24</v>
      </c>
      <c r="H1095" s="4" t="s">
        <v>10</v>
      </c>
      <c r="I1095" s="4" t="s">
        <v>13</v>
      </c>
    </row>
    <row r="1096" spans="1:8">
      <c r="A1096" t="n">
        <v>8853</v>
      </c>
      <c r="B1096" s="35" t="n">
        <v>45</v>
      </c>
      <c r="C1096" s="7" t="n">
        <v>4</v>
      </c>
      <c r="D1096" s="7" t="n">
        <v>3</v>
      </c>
      <c r="E1096" s="7" t="n">
        <v>354.299987792969</v>
      </c>
      <c r="F1096" s="7" t="n">
        <v>6.75</v>
      </c>
      <c r="G1096" s="7" t="n">
        <v>0</v>
      </c>
      <c r="H1096" s="7" t="n">
        <v>0</v>
      </c>
      <c r="I1096" s="7" t="n">
        <v>0</v>
      </c>
    </row>
    <row r="1097" spans="1:8">
      <c r="A1097" t="s">
        <v>4</v>
      </c>
      <c r="B1097" s="4" t="s">
        <v>5</v>
      </c>
      <c r="C1097" s="4" t="s">
        <v>13</v>
      </c>
      <c r="D1097" s="4" t="s">
        <v>13</v>
      </c>
      <c r="E1097" s="4" t="s">
        <v>24</v>
      </c>
      <c r="F1097" s="4" t="s">
        <v>10</v>
      </c>
    </row>
    <row r="1098" spans="1:8">
      <c r="A1098" t="n">
        <v>8871</v>
      </c>
      <c r="B1098" s="35" t="n">
        <v>45</v>
      </c>
      <c r="C1098" s="7" t="n">
        <v>5</v>
      </c>
      <c r="D1098" s="7" t="n">
        <v>3</v>
      </c>
      <c r="E1098" s="7" t="n">
        <v>12</v>
      </c>
      <c r="F1098" s="7" t="n">
        <v>0</v>
      </c>
    </row>
    <row r="1099" spans="1:8">
      <c r="A1099" t="s">
        <v>4</v>
      </c>
      <c r="B1099" s="4" t="s">
        <v>5</v>
      </c>
      <c r="C1099" s="4" t="s">
        <v>13</v>
      </c>
      <c r="D1099" s="4" t="s">
        <v>13</v>
      </c>
      <c r="E1099" s="4" t="s">
        <v>24</v>
      </c>
      <c r="F1099" s="4" t="s">
        <v>10</v>
      </c>
    </row>
    <row r="1100" spans="1:8">
      <c r="A1100" t="n">
        <v>8880</v>
      </c>
      <c r="B1100" s="35" t="n">
        <v>45</v>
      </c>
      <c r="C1100" s="7" t="n">
        <v>11</v>
      </c>
      <c r="D1100" s="7" t="n">
        <v>3</v>
      </c>
      <c r="E1100" s="7" t="n">
        <v>28.7000007629395</v>
      </c>
      <c r="F1100" s="7" t="n">
        <v>0</v>
      </c>
    </row>
    <row r="1101" spans="1:8">
      <c r="A1101" t="s">
        <v>4</v>
      </c>
      <c r="B1101" s="4" t="s">
        <v>5</v>
      </c>
      <c r="C1101" s="4" t="s">
        <v>13</v>
      </c>
      <c r="D1101" s="4" t="s">
        <v>13</v>
      </c>
      <c r="E1101" s="4" t="s">
        <v>24</v>
      </c>
      <c r="F1101" s="4" t="s">
        <v>10</v>
      </c>
    </row>
    <row r="1102" spans="1:8">
      <c r="A1102" t="n">
        <v>8889</v>
      </c>
      <c r="B1102" s="35" t="n">
        <v>45</v>
      </c>
      <c r="C1102" s="7" t="n">
        <v>5</v>
      </c>
      <c r="D1102" s="7" t="n">
        <v>3</v>
      </c>
      <c r="E1102" s="7" t="n">
        <v>13</v>
      </c>
      <c r="F1102" s="7" t="n">
        <v>30000</v>
      </c>
    </row>
    <row r="1103" spans="1:8">
      <c r="A1103" t="s">
        <v>4</v>
      </c>
      <c r="B1103" s="4" t="s">
        <v>5</v>
      </c>
      <c r="C1103" s="4" t="s">
        <v>13</v>
      </c>
      <c r="D1103" s="4" t="s">
        <v>10</v>
      </c>
    </row>
    <row r="1104" spans="1:8">
      <c r="A1104" t="n">
        <v>8898</v>
      </c>
      <c r="B1104" s="21" t="n">
        <v>58</v>
      </c>
      <c r="C1104" s="7" t="n">
        <v>255</v>
      </c>
      <c r="D1104" s="7" t="n">
        <v>0</v>
      </c>
    </row>
    <row r="1105" spans="1:9">
      <c r="A1105" t="s">
        <v>4</v>
      </c>
      <c r="B1105" s="4" t="s">
        <v>5</v>
      </c>
      <c r="C1105" s="4" t="s">
        <v>10</v>
      </c>
      <c r="D1105" s="4" t="s">
        <v>13</v>
      </c>
      <c r="E1105" s="4" t="s">
        <v>13</v>
      </c>
      <c r="F1105" s="4" t="s">
        <v>6</v>
      </c>
    </row>
    <row r="1106" spans="1:9">
      <c r="A1106" t="n">
        <v>8902</v>
      </c>
      <c r="B1106" s="30" t="n">
        <v>20</v>
      </c>
      <c r="C1106" s="7" t="n">
        <v>7032</v>
      </c>
      <c r="D1106" s="7" t="n">
        <v>2</v>
      </c>
      <c r="E1106" s="7" t="n">
        <v>10</v>
      </c>
      <c r="F1106" s="7" t="s">
        <v>97</v>
      </c>
    </row>
    <row r="1107" spans="1:9">
      <c r="A1107" t="s">
        <v>4</v>
      </c>
      <c r="B1107" s="4" t="s">
        <v>5</v>
      </c>
      <c r="C1107" s="4" t="s">
        <v>13</v>
      </c>
      <c r="D1107" s="4" t="s">
        <v>10</v>
      </c>
      <c r="E1107" s="4" t="s">
        <v>6</v>
      </c>
    </row>
    <row r="1108" spans="1:9">
      <c r="A1108" t="n">
        <v>8923</v>
      </c>
      <c r="B1108" s="39" t="n">
        <v>51</v>
      </c>
      <c r="C1108" s="7" t="n">
        <v>4</v>
      </c>
      <c r="D1108" s="7" t="n">
        <v>7032</v>
      </c>
      <c r="E1108" s="7" t="s">
        <v>46</v>
      </c>
    </row>
    <row r="1109" spans="1:9">
      <c r="A1109" t="s">
        <v>4</v>
      </c>
      <c r="B1109" s="4" t="s">
        <v>5</v>
      </c>
      <c r="C1109" s="4" t="s">
        <v>10</v>
      </c>
    </row>
    <row r="1110" spans="1:9">
      <c r="A1110" t="n">
        <v>8936</v>
      </c>
      <c r="B1110" s="27" t="n">
        <v>16</v>
      </c>
      <c r="C1110" s="7" t="n">
        <v>0</v>
      </c>
    </row>
    <row r="1111" spans="1:9">
      <c r="A1111" t="s">
        <v>4</v>
      </c>
      <c r="B1111" s="4" t="s">
        <v>5</v>
      </c>
      <c r="C1111" s="4" t="s">
        <v>10</v>
      </c>
      <c r="D1111" s="4" t="s">
        <v>47</v>
      </c>
      <c r="E1111" s="4" t="s">
        <v>13</v>
      </c>
      <c r="F1111" s="4" t="s">
        <v>13</v>
      </c>
    </row>
    <row r="1112" spans="1:9">
      <c r="A1112" t="n">
        <v>8939</v>
      </c>
      <c r="B1112" s="40" t="n">
        <v>26</v>
      </c>
      <c r="C1112" s="7" t="n">
        <v>7032</v>
      </c>
      <c r="D1112" s="7" t="s">
        <v>106</v>
      </c>
      <c r="E1112" s="7" t="n">
        <v>2</v>
      </c>
      <c r="F1112" s="7" t="n">
        <v>0</v>
      </c>
    </row>
    <row r="1113" spans="1:9">
      <c r="A1113" t="s">
        <v>4</v>
      </c>
      <c r="B1113" s="4" t="s">
        <v>5</v>
      </c>
    </row>
    <row r="1114" spans="1:9">
      <c r="A1114" t="n">
        <v>8988</v>
      </c>
      <c r="B1114" s="41" t="n">
        <v>28</v>
      </c>
    </row>
    <row r="1115" spans="1:9">
      <c r="A1115" t="s">
        <v>4</v>
      </c>
      <c r="B1115" s="4" t="s">
        <v>5</v>
      </c>
      <c r="C1115" s="4" t="s">
        <v>13</v>
      </c>
      <c r="D1115" s="4" t="s">
        <v>10</v>
      </c>
      <c r="E1115" s="4" t="s">
        <v>24</v>
      </c>
    </row>
    <row r="1116" spans="1:9">
      <c r="A1116" t="n">
        <v>8989</v>
      </c>
      <c r="B1116" s="21" t="n">
        <v>58</v>
      </c>
      <c r="C1116" s="7" t="n">
        <v>0</v>
      </c>
      <c r="D1116" s="7" t="n">
        <v>1000</v>
      </c>
      <c r="E1116" s="7" t="n">
        <v>1</v>
      </c>
    </row>
    <row r="1117" spans="1:9">
      <c r="A1117" t="s">
        <v>4</v>
      </c>
      <c r="B1117" s="4" t="s">
        <v>5</v>
      </c>
      <c r="C1117" s="4" t="s">
        <v>13</v>
      </c>
      <c r="D1117" s="4" t="s">
        <v>10</v>
      </c>
    </row>
    <row r="1118" spans="1:9">
      <c r="A1118" t="n">
        <v>8997</v>
      </c>
      <c r="B1118" s="21" t="n">
        <v>58</v>
      </c>
      <c r="C1118" s="7" t="n">
        <v>255</v>
      </c>
      <c r="D1118" s="7" t="n">
        <v>0</v>
      </c>
    </row>
    <row r="1119" spans="1:9">
      <c r="A1119" t="s">
        <v>4</v>
      </c>
      <c r="B1119" s="4" t="s">
        <v>5</v>
      </c>
      <c r="C1119" s="4" t="s">
        <v>13</v>
      </c>
    </row>
    <row r="1120" spans="1:9">
      <c r="A1120" t="n">
        <v>9001</v>
      </c>
      <c r="B1120" s="35" t="n">
        <v>45</v>
      </c>
      <c r="C1120" s="7" t="n">
        <v>0</v>
      </c>
    </row>
    <row r="1121" spans="1:6">
      <c r="A1121" t="s">
        <v>4</v>
      </c>
      <c r="B1121" s="4" t="s">
        <v>5</v>
      </c>
      <c r="C1121" s="4" t="s">
        <v>10</v>
      </c>
    </row>
    <row r="1122" spans="1:6">
      <c r="A1122" t="n">
        <v>9003</v>
      </c>
      <c r="B1122" s="28" t="n">
        <v>12</v>
      </c>
      <c r="C1122" s="7" t="n">
        <v>9265</v>
      </c>
    </row>
    <row r="1123" spans="1:6">
      <c r="A1123" t="s">
        <v>4</v>
      </c>
      <c r="B1123" s="4" t="s">
        <v>5</v>
      </c>
      <c r="C1123" s="4" t="s">
        <v>10</v>
      </c>
      <c r="D1123" s="4" t="s">
        <v>13</v>
      </c>
      <c r="E1123" s="4" t="s">
        <v>10</v>
      </c>
    </row>
    <row r="1124" spans="1:6">
      <c r="A1124" t="n">
        <v>9006</v>
      </c>
      <c r="B1124" s="54" t="n">
        <v>104</v>
      </c>
      <c r="C1124" s="7" t="n">
        <v>121</v>
      </c>
      <c r="D1124" s="7" t="n">
        <v>1</v>
      </c>
      <c r="E1124" s="7" t="n">
        <v>3</v>
      </c>
    </row>
    <row r="1125" spans="1:6">
      <c r="A1125" t="s">
        <v>4</v>
      </c>
      <c r="B1125" s="4" t="s">
        <v>5</v>
      </c>
    </row>
    <row r="1126" spans="1:6">
      <c r="A1126" t="n">
        <v>9012</v>
      </c>
      <c r="B1126" s="5" t="n">
        <v>1</v>
      </c>
    </row>
    <row r="1127" spans="1:6">
      <c r="A1127" t="s">
        <v>4</v>
      </c>
      <c r="B1127" s="4" t="s">
        <v>5</v>
      </c>
      <c r="C1127" s="4" t="s">
        <v>10</v>
      </c>
    </row>
    <row r="1128" spans="1:6">
      <c r="A1128" t="n">
        <v>9013</v>
      </c>
      <c r="B1128" s="51" t="n">
        <v>13</v>
      </c>
      <c r="C1128" s="7" t="n">
        <v>6713</v>
      </c>
    </row>
    <row r="1129" spans="1:6">
      <c r="A1129" t="s">
        <v>4</v>
      </c>
      <c r="B1129" s="4" t="s">
        <v>5</v>
      </c>
      <c r="C1129" s="4" t="s">
        <v>13</v>
      </c>
      <c r="D1129" s="4" t="s">
        <v>10</v>
      </c>
      <c r="E1129" s="4" t="s">
        <v>13</v>
      </c>
    </row>
    <row r="1130" spans="1:6">
      <c r="A1130" t="n">
        <v>9016</v>
      </c>
      <c r="B1130" s="33" t="n">
        <v>36</v>
      </c>
      <c r="C1130" s="7" t="n">
        <v>9</v>
      </c>
      <c r="D1130" s="7" t="n">
        <v>0</v>
      </c>
      <c r="E1130" s="7" t="n">
        <v>0</v>
      </c>
    </row>
    <row r="1131" spans="1:6">
      <c r="A1131" t="s">
        <v>4</v>
      </c>
      <c r="B1131" s="4" t="s">
        <v>5</v>
      </c>
      <c r="C1131" s="4" t="s">
        <v>13</v>
      </c>
      <c r="D1131" s="4" t="s">
        <v>10</v>
      </c>
      <c r="E1131" s="4" t="s">
        <v>13</v>
      </c>
    </row>
    <row r="1132" spans="1:6">
      <c r="A1132" t="n">
        <v>9021</v>
      </c>
      <c r="B1132" s="33" t="n">
        <v>36</v>
      </c>
      <c r="C1132" s="7" t="n">
        <v>9</v>
      </c>
      <c r="D1132" s="7" t="n">
        <v>7</v>
      </c>
      <c r="E1132" s="7" t="n">
        <v>0</v>
      </c>
    </row>
    <row r="1133" spans="1:6">
      <c r="A1133" t="s">
        <v>4</v>
      </c>
      <c r="B1133" s="4" t="s">
        <v>5</v>
      </c>
      <c r="C1133" s="4" t="s">
        <v>13</v>
      </c>
      <c r="D1133" s="4" t="s">
        <v>10</v>
      </c>
      <c r="E1133" s="4" t="s">
        <v>13</v>
      </c>
    </row>
    <row r="1134" spans="1:6">
      <c r="A1134" t="n">
        <v>9026</v>
      </c>
      <c r="B1134" s="33" t="n">
        <v>36</v>
      </c>
      <c r="C1134" s="7" t="n">
        <v>9</v>
      </c>
      <c r="D1134" s="7" t="n">
        <v>5</v>
      </c>
      <c r="E1134" s="7" t="n">
        <v>0</v>
      </c>
    </row>
    <row r="1135" spans="1:6">
      <c r="A1135" t="s">
        <v>4</v>
      </c>
      <c r="B1135" s="4" t="s">
        <v>5</v>
      </c>
      <c r="C1135" s="4" t="s">
        <v>13</v>
      </c>
      <c r="D1135" s="4" t="s">
        <v>10</v>
      </c>
      <c r="E1135" s="4" t="s">
        <v>13</v>
      </c>
    </row>
    <row r="1136" spans="1:6">
      <c r="A1136" t="n">
        <v>9031</v>
      </c>
      <c r="B1136" s="33" t="n">
        <v>36</v>
      </c>
      <c r="C1136" s="7" t="n">
        <v>9</v>
      </c>
      <c r="D1136" s="7" t="n">
        <v>61491</v>
      </c>
      <c r="E1136" s="7" t="n">
        <v>0</v>
      </c>
    </row>
    <row r="1137" spans="1:5">
      <c r="A1137" t="s">
        <v>4</v>
      </c>
      <c r="B1137" s="4" t="s">
        <v>5</v>
      </c>
      <c r="C1137" s="4" t="s">
        <v>13</v>
      </c>
      <c r="D1137" s="4" t="s">
        <v>10</v>
      </c>
      <c r="E1137" s="4" t="s">
        <v>13</v>
      </c>
    </row>
    <row r="1138" spans="1:5">
      <c r="A1138" t="n">
        <v>9036</v>
      </c>
      <c r="B1138" s="33" t="n">
        <v>36</v>
      </c>
      <c r="C1138" s="7" t="n">
        <v>9</v>
      </c>
      <c r="D1138" s="7" t="n">
        <v>61492</v>
      </c>
      <c r="E1138" s="7" t="n">
        <v>0</v>
      </c>
    </row>
    <row r="1139" spans="1:5">
      <c r="A1139" t="s">
        <v>4</v>
      </c>
      <c r="B1139" s="4" t="s">
        <v>5</v>
      </c>
      <c r="C1139" s="4" t="s">
        <v>13</v>
      </c>
      <c r="D1139" s="4" t="s">
        <v>10</v>
      </c>
      <c r="E1139" s="4" t="s">
        <v>13</v>
      </c>
    </row>
    <row r="1140" spans="1:5">
      <c r="A1140" t="n">
        <v>9041</v>
      </c>
      <c r="B1140" s="33" t="n">
        <v>36</v>
      </c>
      <c r="C1140" s="7" t="n">
        <v>9</v>
      </c>
      <c r="D1140" s="7" t="n">
        <v>61493</v>
      </c>
      <c r="E1140" s="7" t="n">
        <v>0</v>
      </c>
    </row>
    <row r="1141" spans="1:5">
      <c r="A1141" t="s">
        <v>4</v>
      </c>
      <c r="B1141" s="4" t="s">
        <v>5</v>
      </c>
      <c r="C1141" s="4" t="s">
        <v>10</v>
      </c>
      <c r="D1141" s="4" t="s">
        <v>24</v>
      </c>
      <c r="E1141" s="4" t="s">
        <v>24</v>
      </c>
      <c r="F1141" s="4" t="s">
        <v>24</v>
      </c>
      <c r="G1141" s="4" t="s">
        <v>24</v>
      </c>
    </row>
    <row r="1142" spans="1:5">
      <c r="A1142" t="n">
        <v>9046</v>
      </c>
      <c r="B1142" s="34" t="n">
        <v>46</v>
      </c>
      <c r="C1142" s="7" t="n">
        <v>61456</v>
      </c>
      <c r="D1142" s="7" t="n">
        <v>0</v>
      </c>
      <c r="E1142" s="7" t="n">
        <v>1</v>
      </c>
      <c r="F1142" s="7" t="n">
        <v>13.5</v>
      </c>
      <c r="G1142" s="7" t="n">
        <v>180</v>
      </c>
    </row>
    <row r="1143" spans="1:5">
      <c r="A1143" t="s">
        <v>4</v>
      </c>
      <c r="B1143" s="4" t="s">
        <v>5</v>
      </c>
      <c r="C1143" s="4" t="s">
        <v>13</v>
      </c>
      <c r="D1143" s="4" t="s">
        <v>13</v>
      </c>
      <c r="E1143" s="4" t="s">
        <v>24</v>
      </c>
      <c r="F1143" s="4" t="s">
        <v>24</v>
      </c>
      <c r="G1143" s="4" t="s">
        <v>24</v>
      </c>
      <c r="H1143" s="4" t="s">
        <v>10</v>
      </c>
      <c r="I1143" s="4" t="s">
        <v>13</v>
      </c>
    </row>
    <row r="1144" spans="1:5">
      <c r="A1144" t="n">
        <v>9065</v>
      </c>
      <c r="B1144" s="35" t="n">
        <v>45</v>
      </c>
      <c r="C1144" s="7" t="n">
        <v>4</v>
      </c>
      <c r="D1144" s="7" t="n">
        <v>3</v>
      </c>
      <c r="E1144" s="7" t="n">
        <v>1.79999995231628</v>
      </c>
      <c r="F1144" s="7" t="n">
        <v>0</v>
      </c>
      <c r="G1144" s="7" t="n">
        <v>0</v>
      </c>
      <c r="H1144" s="7" t="n">
        <v>0</v>
      </c>
      <c r="I1144" s="7" t="n">
        <v>0</v>
      </c>
    </row>
    <row r="1145" spans="1:5">
      <c r="A1145" t="s">
        <v>4</v>
      </c>
      <c r="B1145" s="4" t="s">
        <v>5</v>
      </c>
      <c r="C1145" s="4" t="s">
        <v>13</v>
      </c>
      <c r="D1145" s="4" t="s">
        <v>6</v>
      </c>
    </row>
    <row r="1146" spans="1:5">
      <c r="A1146" t="n">
        <v>9083</v>
      </c>
      <c r="B1146" s="8" t="n">
        <v>2</v>
      </c>
      <c r="C1146" s="7" t="n">
        <v>10</v>
      </c>
      <c r="D1146" s="7" t="s">
        <v>107</v>
      </c>
    </row>
    <row r="1147" spans="1:5">
      <c r="A1147" t="s">
        <v>4</v>
      </c>
      <c r="B1147" s="4" t="s">
        <v>5</v>
      </c>
      <c r="C1147" s="4" t="s">
        <v>10</v>
      </c>
    </row>
    <row r="1148" spans="1:5">
      <c r="A1148" t="n">
        <v>9098</v>
      </c>
      <c r="B1148" s="27" t="n">
        <v>16</v>
      </c>
      <c r="C1148" s="7" t="n">
        <v>0</v>
      </c>
    </row>
    <row r="1149" spans="1:5">
      <c r="A1149" t="s">
        <v>4</v>
      </c>
      <c r="B1149" s="4" t="s">
        <v>5</v>
      </c>
      <c r="C1149" s="4" t="s">
        <v>13</v>
      </c>
      <c r="D1149" s="4" t="s">
        <v>10</v>
      </c>
    </row>
    <row r="1150" spans="1:5">
      <c r="A1150" t="n">
        <v>9101</v>
      </c>
      <c r="B1150" s="21" t="n">
        <v>58</v>
      </c>
      <c r="C1150" s="7" t="n">
        <v>105</v>
      </c>
      <c r="D1150" s="7" t="n">
        <v>300</v>
      </c>
    </row>
    <row r="1151" spans="1:5">
      <c r="A1151" t="s">
        <v>4</v>
      </c>
      <c r="B1151" s="4" t="s">
        <v>5</v>
      </c>
      <c r="C1151" s="4" t="s">
        <v>24</v>
      </c>
      <c r="D1151" s="4" t="s">
        <v>10</v>
      </c>
    </row>
    <row r="1152" spans="1:5">
      <c r="A1152" t="n">
        <v>9105</v>
      </c>
      <c r="B1152" s="24" t="n">
        <v>103</v>
      </c>
      <c r="C1152" s="7" t="n">
        <v>1</v>
      </c>
      <c r="D1152" s="7" t="n">
        <v>300</v>
      </c>
    </row>
    <row r="1153" spans="1:9">
      <c r="A1153" t="s">
        <v>4</v>
      </c>
      <c r="B1153" s="4" t="s">
        <v>5</v>
      </c>
      <c r="C1153" s="4" t="s">
        <v>13</v>
      </c>
      <c r="D1153" s="4" t="s">
        <v>10</v>
      </c>
    </row>
    <row r="1154" spans="1:9">
      <c r="A1154" t="n">
        <v>9112</v>
      </c>
      <c r="B1154" s="26" t="n">
        <v>72</v>
      </c>
      <c r="C1154" s="7" t="n">
        <v>4</v>
      </c>
      <c r="D1154" s="7" t="n">
        <v>0</v>
      </c>
    </row>
    <row r="1155" spans="1:9">
      <c r="A1155" t="s">
        <v>4</v>
      </c>
      <c r="B1155" s="4" t="s">
        <v>5</v>
      </c>
      <c r="C1155" s="4" t="s">
        <v>9</v>
      </c>
    </row>
    <row r="1156" spans="1:9">
      <c r="A1156" t="n">
        <v>9116</v>
      </c>
      <c r="B1156" s="55" t="n">
        <v>15</v>
      </c>
      <c r="C1156" s="7" t="n">
        <v>1073741824</v>
      </c>
    </row>
    <row r="1157" spans="1:9">
      <c r="A1157" t="s">
        <v>4</v>
      </c>
      <c r="B1157" s="4" t="s">
        <v>5</v>
      </c>
      <c r="C1157" s="4" t="s">
        <v>13</v>
      </c>
    </row>
    <row r="1158" spans="1:9">
      <c r="A1158" t="n">
        <v>9121</v>
      </c>
      <c r="B1158" s="25" t="n">
        <v>64</v>
      </c>
      <c r="C1158" s="7" t="n">
        <v>3</v>
      </c>
    </row>
    <row r="1159" spans="1:9">
      <c r="A1159" t="s">
        <v>4</v>
      </c>
      <c r="B1159" s="4" t="s">
        <v>5</v>
      </c>
      <c r="C1159" s="4" t="s">
        <v>13</v>
      </c>
    </row>
    <row r="1160" spans="1:9">
      <c r="A1160" t="n">
        <v>9123</v>
      </c>
      <c r="B1160" s="11" t="n">
        <v>74</v>
      </c>
      <c r="C1160" s="7" t="n">
        <v>67</v>
      </c>
    </row>
    <row r="1161" spans="1:9">
      <c r="A1161" t="s">
        <v>4</v>
      </c>
      <c r="B1161" s="4" t="s">
        <v>5</v>
      </c>
      <c r="C1161" s="4" t="s">
        <v>13</v>
      </c>
      <c r="D1161" s="4" t="s">
        <v>13</v>
      </c>
      <c r="E1161" s="4" t="s">
        <v>10</v>
      </c>
    </row>
    <row r="1162" spans="1:9">
      <c r="A1162" t="n">
        <v>9125</v>
      </c>
      <c r="B1162" s="35" t="n">
        <v>45</v>
      </c>
      <c r="C1162" s="7" t="n">
        <v>8</v>
      </c>
      <c r="D1162" s="7" t="n">
        <v>1</v>
      </c>
      <c r="E1162" s="7" t="n">
        <v>0</v>
      </c>
    </row>
    <row r="1163" spans="1:9">
      <c r="A1163" t="s">
        <v>4</v>
      </c>
      <c r="B1163" s="4" t="s">
        <v>5</v>
      </c>
      <c r="C1163" s="4" t="s">
        <v>10</v>
      </c>
    </row>
    <row r="1164" spans="1:9">
      <c r="A1164" t="n">
        <v>9130</v>
      </c>
      <c r="B1164" s="51" t="n">
        <v>13</v>
      </c>
      <c r="C1164" s="7" t="n">
        <v>6409</v>
      </c>
    </row>
    <row r="1165" spans="1:9">
      <c r="A1165" t="s">
        <v>4</v>
      </c>
      <c r="B1165" s="4" t="s">
        <v>5</v>
      </c>
      <c r="C1165" s="4" t="s">
        <v>10</v>
      </c>
    </row>
    <row r="1166" spans="1:9">
      <c r="A1166" t="n">
        <v>9133</v>
      </c>
      <c r="B1166" s="51" t="n">
        <v>13</v>
      </c>
      <c r="C1166" s="7" t="n">
        <v>6408</v>
      </c>
    </row>
    <row r="1167" spans="1:9">
      <c r="A1167" t="s">
        <v>4</v>
      </c>
      <c r="B1167" s="4" t="s">
        <v>5</v>
      </c>
      <c r="C1167" s="4" t="s">
        <v>10</v>
      </c>
    </row>
    <row r="1168" spans="1:9">
      <c r="A1168" t="n">
        <v>9136</v>
      </c>
      <c r="B1168" s="28" t="n">
        <v>12</v>
      </c>
      <c r="C1168" s="7" t="n">
        <v>6464</v>
      </c>
    </row>
    <row r="1169" spans="1:5">
      <c r="A1169" t="s">
        <v>4</v>
      </c>
      <c r="B1169" s="4" t="s">
        <v>5</v>
      </c>
      <c r="C1169" s="4" t="s">
        <v>10</v>
      </c>
    </row>
    <row r="1170" spans="1:5">
      <c r="A1170" t="n">
        <v>9139</v>
      </c>
      <c r="B1170" s="51" t="n">
        <v>13</v>
      </c>
      <c r="C1170" s="7" t="n">
        <v>6465</v>
      </c>
    </row>
    <row r="1171" spans="1:5">
      <c r="A1171" t="s">
        <v>4</v>
      </c>
      <c r="B1171" s="4" t="s">
        <v>5</v>
      </c>
      <c r="C1171" s="4" t="s">
        <v>10</v>
      </c>
    </row>
    <row r="1172" spans="1:5">
      <c r="A1172" t="n">
        <v>9142</v>
      </c>
      <c r="B1172" s="51" t="n">
        <v>13</v>
      </c>
      <c r="C1172" s="7" t="n">
        <v>6466</v>
      </c>
    </row>
    <row r="1173" spans="1:5">
      <c r="A1173" t="s">
        <v>4</v>
      </c>
      <c r="B1173" s="4" t="s">
        <v>5</v>
      </c>
      <c r="C1173" s="4" t="s">
        <v>10</v>
      </c>
    </row>
    <row r="1174" spans="1:5">
      <c r="A1174" t="n">
        <v>9145</v>
      </c>
      <c r="B1174" s="51" t="n">
        <v>13</v>
      </c>
      <c r="C1174" s="7" t="n">
        <v>6467</v>
      </c>
    </row>
    <row r="1175" spans="1:5">
      <c r="A1175" t="s">
        <v>4</v>
      </c>
      <c r="B1175" s="4" t="s">
        <v>5</v>
      </c>
      <c r="C1175" s="4" t="s">
        <v>10</v>
      </c>
    </row>
    <row r="1176" spans="1:5">
      <c r="A1176" t="n">
        <v>9148</v>
      </c>
      <c r="B1176" s="51" t="n">
        <v>13</v>
      </c>
      <c r="C1176" s="7" t="n">
        <v>6468</v>
      </c>
    </row>
    <row r="1177" spans="1:5">
      <c r="A1177" t="s">
        <v>4</v>
      </c>
      <c r="B1177" s="4" t="s">
        <v>5</v>
      </c>
      <c r="C1177" s="4" t="s">
        <v>10</v>
      </c>
    </row>
    <row r="1178" spans="1:5">
      <c r="A1178" t="n">
        <v>9151</v>
      </c>
      <c r="B1178" s="51" t="n">
        <v>13</v>
      </c>
      <c r="C1178" s="7" t="n">
        <v>6469</v>
      </c>
    </row>
    <row r="1179" spans="1:5">
      <c r="A1179" t="s">
        <v>4</v>
      </c>
      <c r="B1179" s="4" t="s">
        <v>5</v>
      </c>
      <c r="C1179" s="4" t="s">
        <v>10</v>
      </c>
    </row>
    <row r="1180" spans="1:5">
      <c r="A1180" t="n">
        <v>9154</v>
      </c>
      <c r="B1180" s="51" t="n">
        <v>13</v>
      </c>
      <c r="C1180" s="7" t="n">
        <v>6470</v>
      </c>
    </row>
    <row r="1181" spans="1:5">
      <c r="A1181" t="s">
        <v>4</v>
      </c>
      <c r="B1181" s="4" t="s">
        <v>5</v>
      </c>
      <c r="C1181" s="4" t="s">
        <v>10</v>
      </c>
    </row>
    <row r="1182" spans="1:5">
      <c r="A1182" t="n">
        <v>9157</v>
      </c>
      <c r="B1182" s="51" t="n">
        <v>13</v>
      </c>
      <c r="C1182" s="7" t="n">
        <v>6471</v>
      </c>
    </row>
    <row r="1183" spans="1:5">
      <c r="A1183" t="s">
        <v>4</v>
      </c>
      <c r="B1183" s="4" t="s">
        <v>5</v>
      </c>
      <c r="C1183" s="4" t="s">
        <v>13</v>
      </c>
    </row>
    <row r="1184" spans="1:5">
      <c r="A1184" t="n">
        <v>9160</v>
      </c>
      <c r="B1184" s="11" t="n">
        <v>74</v>
      </c>
      <c r="C1184" s="7" t="n">
        <v>18</v>
      </c>
    </row>
    <row r="1185" spans="1:3">
      <c r="A1185" t="s">
        <v>4</v>
      </c>
      <c r="B1185" s="4" t="s">
        <v>5</v>
      </c>
      <c r="C1185" s="4" t="s">
        <v>13</v>
      </c>
    </row>
    <row r="1186" spans="1:3">
      <c r="A1186" t="n">
        <v>9162</v>
      </c>
      <c r="B1186" s="11" t="n">
        <v>74</v>
      </c>
      <c r="C1186" s="7" t="n">
        <v>45</v>
      </c>
    </row>
    <row r="1187" spans="1:3">
      <c r="A1187" t="s">
        <v>4</v>
      </c>
      <c r="B1187" s="4" t="s">
        <v>5</v>
      </c>
      <c r="C1187" s="4" t="s">
        <v>10</v>
      </c>
    </row>
    <row r="1188" spans="1:3">
      <c r="A1188" t="n">
        <v>9164</v>
      </c>
      <c r="B1188" s="27" t="n">
        <v>16</v>
      </c>
      <c r="C1188" s="7" t="n">
        <v>0</v>
      </c>
    </row>
    <row r="1189" spans="1:3">
      <c r="A1189" t="s">
        <v>4</v>
      </c>
      <c r="B1189" s="4" t="s">
        <v>5</v>
      </c>
      <c r="C1189" s="4" t="s">
        <v>13</v>
      </c>
      <c r="D1189" s="4" t="s">
        <v>13</v>
      </c>
      <c r="E1189" s="4" t="s">
        <v>13</v>
      </c>
      <c r="F1189" s="4" t="s">
        <v>13</v>
      </c>
    </row>
    <row r="1190" spans="1:3">
      <c r="A1190" t="n">
        <v>9167</v>
      </c>
      <c r="B1190" s="19" t="n">
        <v>14</v>
      </c>
      <c r="C1190" s="7" t="n">
        <v>0</v>
      </c>
      <c r="D1190" s="7" t="n">
        <v>8</v>
      </c>
      <c r="E1190" s="7" t="n">
        <v>0</v>
      </c>
      <c r="F1190" s="7" t="n">
        <v>0</v>
      </c>
    </row>
    <row r="1191" spans="1:3">
      <c r="A1191" t="s">
        <v>4</v>
      </c>
      <c r="B1191" s="4" t="s">
        <v>5</v>
      </c>
      <c r="C1191" s="4" t="s">
        <v>13</v>
      </c>
      <c r="D1191" s="4" t="s">
        <v>6</v>
      </c>
    </row>
    <row r="1192" spans="1:3">
      <c r="A1192" t="n">
        <v>9172</v>
      </c>
      <c r="B1192" s="8" t="n">
        <v>2</v>
      </c>
      <c r="C1192" s="7" t="n">
        <v>11</v>
      </c>
      <c r="D1192" s="7" t="s">
        <v>25</v>
      </c>
    </row>
    <row r="1193" spans="1:3">
      <c r="A1193" t="s">
        <v>4</v>
      </c>
      <c r="B1193" s="4" t="s">
        <v>5</v>
      </c>
      <c r="C1193" s="4" t="s">
        <v>10</v>
      </c>
    </row>
    <row r="1194" spans="1:3">
      <c r="A1194" t="n">
        <v>9186</v>
      </c>
      <c r="B1194" s="27" t="n">
        <v>16</v>
      </c>
      <c r="C1194" s="7" t="n">
        <v>0</v>
      </c>
    </row>
    <row r="1195" spans="1:3">
      <c r="A1195" t="s">
        <v>4</v>
      </c>
      <c r="B1195" s="4" t="s">
        <v>5</v>
      </c>
      <c r="C1195" s="4" t="s">
        <v>13</v>
      </c>
      <c r="D1195" s="4" t="s">
        <v>6</v>
      </c>
    </row>
    <row r="1196" spans="1:3">
      <c r="A1196" t="n">
        <v>9189</v>
      </c>
      <c r="B1196" s="8" t="n">
        <v>2</v>
      </c>
      <c r="C1196" s="7" t="n">
        <v>11</v>
      </c>
      <c r="D1196" s="7" t="s">
        <v>108</v>
      </c>
    </row>
    <row r="1197" spans="1:3">
      <c r="A1197" t="s">
        <v>4</v>
      </c>
      <c r="B1197" s="4" t="s">
        <v>5</v>
      </c>
      <c r="C1197" s="4" t="s">
        <v>10</v>
      </c>
    </row>
    <row r="1198" spans="1:3">
      <c r="A1198" t="n">
        <v>9198</v>
      </c>
      <c r="B1198" s="27" t="n">
        <v>16</v>
      </c>
      <c r="C1198" s="7" t="n">
        <v>0</v>
      </c>
    </row>
    <row r="1199" spans="1:3">
      <c r="A1199" t="s">
        <v>4</v>
      </c>
      <c r="B1199" s="4" t="s">
        <v>5</v>
      </c>
      <c r="C1199" s="4" t="s">
        <v>9</v>
      </c>
    </row>
    <row r="1200" spans="1:3">
      <c r="A1200" t="n">
        <v>9201</v>
      </c>
      <c r="B1200" s="55" t="n">
        <v>15</v>
      </c>
      <c r="C1200" s="7" t="n">
        <v>2048</v>
      </c>
    </row>
    <row r="1201" spans="1:6">
      <c r="A1201" t="s">
        <v>4</v>
      </c>
      <c r="B1201" s="4" t="s">
        <v>5</v>
      </c>
      <c r="C1201" s="4" t="s">
        <v>13</v>
      </c>
      <c r="D1201" s="4" t="s">
        <v>6</v>
      </c>
    </row>
    <row r="1202" spans="1:6">
      <c r="A1202" t="n">
        <v>9206</v>
      </c>
      <c r="B1202" s="8" t="n">
        <v>2</v>
      </c>
      <c r="C1202" s="7" t="n">
        <v>10</v>
      </c>
      <c r="D1202" s="7" t="s">
        <v>109</v>
      </c>
    </row>
    <row r="1203" spans="1:6">
      <c r="A1203" t="s">
        <v>4</v>
      </c>
      <c r="B1203" s="4" t="s">
        <v>5</v>
      </c>
      <c r="C1203" s="4" t="s">
        <v>10</v>
      </c>
    </row>
    <row r="1204" spans="1:6">
      <c r="A1204" t="n">
        <v>9224</v>
      </c>
      <c r="B1204" s="27" t="n">
        <v>16</v>
      </c>
      <c r="C1204" s="7" t="n">
        <v>0</v>
      </c>
    </row>
    <row r="1205" spans="1:6">
      <c r="A1205" t="s">
        <v>4</v>
      </c>
      <c r="B1205" s="4" t="s">
        <v>5</v>
      </c>
      <c r="C1205" s="4" t="s">
        <v>13</v>
      </c>
      <c r="D1205" s="4" t="s">
        <v>6</v>
      </c>
    </row>
    <row r="1206" spans="1:6">
      <c r="A1206" t="n">
        <v>9227</v>
      </c>
      <c r="B1206" s="8" t="n">
        <v>2</v>
      </c>
      <c r="C1206" s="7" t="n">
        <v>10</v>
      </c>
      <c r="D1206" s="7" t="s">
        <v>110</v>
      </c>
    </row>
    <row r="1207" spans="1:6">
      <c r="A1207" t="s">
        <v>4</v>
      </c>
      <c r="B1207" s="4" t="s">
        <v>5</v>
      </c>
      <c r="C1207" s="4" t="s">
        <v>10</v>
      </c>
    </row>
    <row r="1208" spans="1:6">
      <c r="A1208" t="n">
        <v>9246</v>
      </c>
      <c r="B1208" s="27" t="n">
        <v>16</v>
      </c>
      <c r="C1208" s="7" t="n">
        <v>0</v>
      </c>
    </row>
    <row r="1209" spans="1:6">
      <c r="A1209" t="s">
        <v>4</v>
      </c>
      <c r="B1209" s="4" t="s">
        <v>5</v>
      </c>
      <c r="C1209" s="4" t="s">
        <v>13</v>
      </c>
      <c r="D1209" s="4" t="s">
        <v>10</v>
      </c>
      <c r="E1209" s="4" t="s">
        <v>24</v>
      </c>
    </row>
    <row r="1210" spans="1:6">
      <c r="A1210" t="n">
        <v>9249</v>
      </c>
      <c r="B1210" s="21" t="n">
        <v>58</v>
      </c>
      <c r="C1210" s="7" t="n">
        <v>100</v>
      </c>
      <c r="D1210" s="7" t="n">
        <v>300</v>
      </c>
      <c r="E1210" s="7" t="n">
        <v>1</v>
      </c>
    </row>
    <row r="1211" spans="1:6">
      <c r="A1211" t="s">
        <v>4</v>
      </c>
      <c r="B1211" s="4" t="s">
        <v>5</v>
      </c>
      <c r="C1211" s="4" t="s">
        <v>13</v>
      </c>
      <c r="D1211" s="4" t="s">
        <v>10</v>
      </c>
    </row>
    <row r="1212" spans="1:6">
      <c r="A1212" t="n">
        <v>9257</v>
      </c>
      <c r="B1212" s="21" t="n">
        <v>58</v>
      </c>
      <c r="C1212" s="7" t="n">
        <v>255</v>
      </c>
      <c r="D1212" s="7" t="n">
        <v>0</v>
      </c>
    </row>
    <row r="1213" spans="1:6">
      <c r="A1213" t="s">
        <v>4</v>
      </c>
      <c r="B1213" s="4" t="s">
        <v>5</v>
      </c>
      <c r="C1213" s="4" t="s">
        <v>13</v>
      </c>
    </row>
    <row r="1214" spans="1:6">
      <c r="A1214" t="n">
        <v>9261</v>
      </c>
      <c r="B1214" s="56" t="n">
        <v>23</v>
      </c>
      <c r="C1214" s="7" t="n">
        <v>0</v>
      </c>
    </row>
    <row r="1215" spans="1:6">
      <c r="A1215" t="s">
        <v>4</v>
      </c>
      <c r="B1215" s="4" t="s">
        <v>5</v>
      </c>
    </row>
    <row r="1216" spans="1:6">
      <c r="A1216" t="n">
        <v>9263</v>
      </c>
      <c r="B1216" s="5" t="n">
        <v>1</v>
      </c>
    </row>
    <row r="1217" spans="1:5" s="3" customFormat="1" customHeight="0">
      <c r="A1217" s="3" t="s">
        <v>2</v>
      </c>
      <c r="B1217" s="3" t="s">
        <v>111</v>
      </c>
    </row>
    <row r="1218" spans="1:5">
      <c r="A1218" t="s">
        <v>4</v>
      </c>
      <c r="B1218" s="4" t="s">
        <v>5</v>
      </c>
      <c r="C1218" s="4" t="s">
        <v>13</v>
      </c>
      <c r="D1218" s="4" t="s">
        <v>13</v>
      </c>
      <c r="E1218" s="4" t="s">
        <v>13</v>
      </c>
      <c r="F1218" s="4" t="s">
        <v>13</v>
      </c>
    </row>
    <row r="1219" spans="1:5">
      <c r="A1219" t="n">
        <v>9264</v>
      </c>
      <c r="B1219" s="19" t="n">
        <v>14</v>
      </c>
      <c r="C1219" s="7" t="n">
        <v>2</v>
      </c>
      <c r="D1219" s="7" t="n">
        <v>0</v>
      </c>
      <c r="E1219" s="7" t="n">
        <v>0</v>
      </c>
      <c r="F1219" s="7" t="n">
        <v>0</v>
      </c>
    </row>
    <row r="1220" spans="1:5">
      <c r="A1220" t="s">
        <v>4</v>
      </c>
      <c r="B1220" s="4" t="s">
        <v>5</v>
      </c>
      <c r="C1220" s="4" t="s">
        <v>13</v>
      </c>
      <c r="D1220" s="20" t="s">
        <v>31</v>
      </c>
      <c r="E1220" s="4" t="s">
        <v>5</v>
      </c>
      <c r="F1220" s="4" t="s">
        <v>13</v>
      </c>
      <c r="G1220" s="4" t="s">
        <v>10</v>
      </c>
      <c r="H1220" s="20" t="s">
        <v>32</v>
      </c>
      <c r="I1220" s="4" t="s">
        <v>13</v>
      </c>
      <c r="J1220" s="4" t="s">
        <v>9</v>
      </c>
      <c r="K1220" s="4" t="s">
        <v>13</v>
      </c>
      <c r="L1220" s="4" t="s">
        <v>13</v>
      </c>
      <c r="M1220" s="20" t="s">
        <v>31</v>
      </c>
      <c r="N1220" s="4" t="s">
        <v>5</v>
      </c>
      <c r="O1220" s="4" t="s">
        <v>13</v>
      </c>
      <c r="P1220" s="4" t="s">
        <v>10</v>
      </c>
      <c r="Q1220" s="20" t="s">
        <v>32</v>
      </c>
      <c r="R1220" s="4" t="s">
        <v>13</v>
      </c>
      <c r="S1220" s="4" t="s">
        <v>9</v>
      </c>
      <c r="T1220" s="4" t="s">
        <v>13</v>
      </c>
      <c r="U1220" s="4" t="s">
        <v>13</v>
      </c>
      <c r="V1220" s="4" t="s">
        <v>13</v>
      </c>
      <c r="W1220" s="4" t="s">
        <v>23</v>
      </c>
    </row>
    <row r="1221" spans="1:5">
      <c r="A1221" t="n">
        <v>9269</v>
      </c>
      <c r="B1221" s="12" t="n">
        <v>5</v>
      </c>
      <c r="C1221" s="7" t="n">
        <v>28</v>
      </c>
      <c r="D1221" s="20" t="s">
        <v>3</v>
      </c>
      <c r="E1221" s="9" t="n">
        <v>162</v>
      </c>
      <c r="F1221" s="7" t="n">
        <v>3</v>
      </c>
      <c r="G1221" s="7" t="n">
        <v>12364</v>
      </c>
      <c r="H1221" s="20" t="s">
        <v>3</v>
      </c>
      <c r="I1221" s="7" t="n">
        <v>0</v>
      </c>
      <c r="J1221" s="7" t="n">
        <v>1</v>
      </c>
      <c r="K1221" s="7" t="n">
        <v>2</v>
      </c>
      <c r="L1221" s="7" t="n">
        <v>28</v>
      </c>
      <c r="M1221" s="20" t="s">
        <v>3</v>
      </c>
      <c r="N1221" s="9" t="n">
        <v>162</v>
      </c>
      <c r="O1221" s="7" t="n">
        <v>3</v>
      </c>
      <c r="P1221" s="7" t="n">
        <v>12364</v>
      </c>
      <c r="Q1221" s="20" t="s">
        <v>3</v>
      </c>
      <c r="R1221" s="7" t="n">
        <v>0</v>
      </c>
      <c r="S1221" s="7" t="n">
        <v>2</v>
      </c>
      <c r="T1221" s="7" t="n">
        <v>2</v>
      </c>
      <c r="U1221" s="7" t="n">
        <v>11</v>
      </c>
      <c r="V1221" s="7" t="n">
        <v>1</v>
      </c>
      <c r="W1221" s="13" t="n">
        <f t="normal" ca="1">A1225</f>
        <v>0</v>
      </c>
    </row>
    <row r="1222" spans="1:5">
      <c r="A1222" t="s">
        <v>4</v>
      </c>
      <c r="B1222" s="4" t="s">
        <v>5</v>
      </c>
      <c r="C1222" s="4" t="s">
        <v>13</v>
      </c>
      <c r="D1222" s="4" t="s">
        <v>10</v>
      </c>
      <c r="E1222" s="4" t="s">
        <v>24</v>
      </c>
    </row>
    <row r="1223" spans="1:5">
      <c r="A1223" t="n">
        <v>9298</v>
      </c>
      <c r="B1223" s="21" t="n">
        <v>58</v>
      </c>
      <c r="C1223" s="7" t="n">
        <v>0</v>
      </c>
      <c r="D1223" s="7" t="n">
        <v>0</v>
      </c>
      <c r="E1223" s="7" t="n">
        <v>1</v>
      </c>
    </row>
    <row r="1224" spans="1:5">
      <c r="A1224" t="s">
        <v>4</v>
      </c>
      <c r="B1224" s="4" t="s">
        <v>5</v>
      </c>
      <c r="C1224" s="4" t="s">
        <v>13</v>
      </c>
      <c r="D1224" s="20" t="s">
        <v>31</v>
      </c>
      <c r="E1224" s="4" t="s">
        <v>5</v>
      </c>
      <c r="F1224" s="4" t="s">
        <v>13</v>
      </c>
      <c r="G1224" s="4" t="s">
        <v>10</v>
      </c>
      <c r="H1224" s="20" t="s">
        <v>32</v>
      </c>
      <c r="I1224" s="4" t="s">
        <v>13</v>
      </c>
      <c r="J1224" s="4" t="s">
        <v>9</v>
      </c>
      <c r="K1224" s="4" t="s">
        <v>13</v>
      </c>
      <c r="L1224" s="4" t="s">
        <v>13</v>
      </c>
      <c r="M1224" s="20" t="s">
        <v>31</v>
      </c>
      <c r="N1224" s="4" t="s">
        <v>5</v>
      </c>
      <c r="O1224" s="4" t="s">
        <v>13</v>
      </c>
      <c r="P1224" s="4" t="s">
        <v>10</v>
      </c>
      <c r="Q1224" s="20" t="s">
        <v>32</v>
      </c>
      <c r="R1224" s="4" t="s">
        <v>13</v>
      </c>
      <c r="S1224" s="4" t="s">
        <v>9</v>
      </c>
      <c r="T1224" s="4" t="s">
        <v>13</v>
      </c>
      <c r="U1224" s="4" t="s">
        <v>13</v>
      </c>
      <c r="V1224" s="4" t="s">
        <v>13</v>
      </c>
      <c r="W1224" s="4" t="s">
        <v>23</v>
      </c>
    </row>
    <row r="1225" spans="1:5">
      <c r="A1225" t="n">
        <v>9306</v>
      </c>
      <c r="B1225" s="12" t="n">
        <v>5</v>
      </c>
      <c r="C1225" s="7" t="n">
        <v>28</v>
      </c>
      <c r="D1225" s="20" t="s">
        <v>3</v>
      </c>
      <c r="E1225" s="9" t="n">
        <v>162</v>
      </c>
      <c r="F1225" s="7" t="n">
        <v>3</v>
      </c>
      <c r="G1225" s="7" t="n">
        <v>12364</v>
      </c>
      <c r="H1225" s="20" t="s">
        <v>3</v>
      </c>
      <c r="I1225" s="7" t="n">
        <v>0</v>
      </c>
      <c r="J1225" s="7" t="n">
        <v>1</v>
      </c>
      <c r="K1225" s="7" t="n">
        <v>3</v>
      </c>
      <c r="L1225" s="7" t="n">
        <v>28</v>
      </c>
      <c r="M1225" s="20" t="s">
        <v>3</v>
      </c>
      <c r="N1225" s="9" t="n">
        <v>162</v>
      </c>
      <c r="O1225" s="7" t="n">
        <v>3</v>
      </c>
      <c r="P1225" s="7" t="n">
        <v>12364</v>
      </c>
      <c r="Q1225" s="20" t="s">
        <v>3</v>
      </c>
      <c r="R1225" s="7" t="n">
        <v>0</v>
      </c>
      <c r="S1225" s="7" t="n">
        <v>2</v>
      </c>
      <c r="T1225" s="7" t="n">
        <v>3</v>
      </c>
      <c r="U1225" s="7" t="n">
        <v>9</v>
      </c>
      <c r="V1225" s="7" t="n">
        <v>1</v>
      </c>
      <c r="W1225" s="13" t="n">
        <f t="normal" ca="1">A1235</f>
        <v>0</v>
      </c>
    </row>
    <row r="1226" spans="1:5">
      <c r="A1226" t="s">
        <v>4</v>
      </c>
      <c r="B1226" s="4" t="s">
        <v>5</v>
      </c>
      <c r="C1226" s="4" t="s">
        <v>13</v>
      </c>
      <c r="D1226" s="20" t="s">
        <v>31</v>
      </c>
      <c r="E1226" s="4" t="s">
        <v>5</v>
      </c>
      <c r="F1226" s="4" t="s">
        <v>10</v>
      </c>
      <c r="G1226" s="4" t="s">
        <v>13</v>
      </c>
      <c r="H1226" s="4" t="s">
        <v>13</v>
      </c>
      <c r="I1226" s="4" t="s">
        <v>6</v>
      </c>
      <c r="J1226" s="20" t="s">
        <v>32</v>
      </c>
      <c r="K1226" s="4" t="s">
        <v>13</v>
      </c>
      <c r="L1226" s="4" t="s">
        <v>13</v>
      </c>
      <c r="M1226" s="20" t="s">
        <v>31</v>
      </c>
      <c r="N1226" s="4" t="s">
        <v>5</v>
      </c>
      <c r="O1226" s="4" t="s">
        <v>13</v>
      </c>
      <c r="P1226" s="20" t="s">
        <v>32</v>
      </c>
      <c r="Q1226" s="4" t="s">
        <v>13</v>
      </c>
      <c r="R1226" s="4" t="s">
        <v>9</v>
      </c>
      <c r="S1226" s="4" t="s">
        <v>13</v>
      </c>
      <c r="T1226" s="4" t="s">
        <v>13</v>
      </c>
      <c r="U1226" s="4" t="s">
        <v>13</v>
      </c>
      <c r="V1226" s="20" t="s">
        <v>31</v>
      </c>
      <c r="W1226" s="4" t="s">
        <v>5</v>
      </c>
      <c r="X1226" s="4" t="s">
        <v>13</v>
      </c>
      <c r="Y1226" s="20" t="s">
        <v>32</v>
      </c>
      <c r="Z1226" s="4" t="s">
        <v>13</v>
      </c>
      <c r="AA1226" s="4" t="s">
        <v>9</v>
      </c>
      <c r="AB1226" s="4" t="s">
        <v>13</v>
      </c>
      <c r="AC1226" s="4" t="s">
        <v>13</v>
      </c>
      <c r="AD1226" s="4" t="s">
        <v>13</v>
      </c>
      <c r="AE1226" s="4" t="s">
        <v>23</v>
      </c>
    </row>
    <row r="1227" spans="1:5">
      <c r="A1227" t="n">
        <v>9335</v>
      </c>
      <c r="B1227" s="12" t="n">
        <v>5</v>
      </c>
      <c r="C1227" s="7" t="n">
        <v>28</v>
      </c>
      <c r="D1227" s="20" t="s">
        <v>3</v>
      </c>
      <c r="E1227" s="22" t="n">
        <v>47</v>
      </c>
      <c r="F1227" s="7" t="n">
        <v>61456</v>
      </c>
      <c r="G1227" s="7" t="n">
        <v>2</v>
      </c>
      <c r="H1227" s="7" t="n">
        <v>0</v>
      </c>
      <c r="I1227" s="7" t="s">
        <v>33</v>
      </c>
      <c r="J1227" s="20" t="s">
        <v>3</v>
      </c>
      <c r="K1227" s="7" t="n">
        <v>8</v>
      </c>
      <c r="L1227" s="7" t="n">
        <v>28</v>
      </c>
      <c r="M1227" s="20" t="s">
        <v>3</v>
      </c>
      <c r="N1227" s="11" t="n">
        <v>74</v>
      </c>
      <c r="O1227" s="7" t="n">
        <v>65</v>
      </c>
      <c r="P1227" s="20" t="s">
        <v>3</v>
      </c>
      <c r="Q1227" s="7" t="n">
        <v>0</v>
      </c>
      <c r="R1227" s="7" t="n">
        <v>1</v>
      </c>
      <c r="S1227" s="7" t="n">
        <v>3</v>
      </c>
      <c r="T1227" s="7" t="n">
        <v>9</v>
      </c>
      <c r="U1227" s="7" t="n">
        <v>28</v>
      </c>
      <c r="V1227" s="20" t="s">
        <v>3</v>
      </c>
      <c r="W1227" s="11" t="n">
        <v>74</v>
      </c>
      <c r="X1227" s="7" t="n">
        <v>65</v>
      </c>
      <c r="Y1227" s="20" t="s">
        <v>3</v>
      </c>
      <c r="Z1227" s="7" t="n">
        <v>0</v>
      </c>
      <c r="AA1227" s="7" t="n">
        <v>2</v>
      </c>
      <c r="AB1227" s="7" t="n">
        <v>3</v>
      </c>
      <c r="AC1227" s="7" t="n">
        <v>9</v>
      </c>
      <c r="AD1227" s="7" t="n">
        <v>1</v>
      </c>
      <c r="AE1227" s="13" t="n">
        <f t="normal" ca="1">A1231</f>
        <v>0</v>
      </c>
    </row>
    <row r="1228" spans="1:5">
      <c r="A1228" t="s">
        <v>4</v>
      </c>
      <c r="B1228" s="4" t="s">
        <v>5</v>
      </c>
      <c r="C1228" s="4" t="s">
        <v>10</v>
      </c>
      <c r="D1228" s="4" t="s">
        <v>13</v>
      </c>
      <c r="E1228" s="4" t="s">
        <v>13</v>
      </c>
      <c r="F1228" s="4" t="s">
        <v>6</v>
      </c>
    </row>
    <row r="1229" spans="1:5">
      <c r="A1229" t="n">
        <v>9383</v>
      </c>
      <c r="B1229" s="22" t="n">
        <v>47</v>
      </c>
      <c r="C1229" s="7" t="n">
        <v>61456</v>
      </c>
      <c r="D1229" s="7" t="n">
        <v>0</v>
      </c>
      <c r="E1229" s="7" t="n">
        <v>0</v>
      </c>
      <c r="F1229" s="7" t="s">
        <v>34</v>
      </c>
    </row>
    <row r="1230" spans="1:5">
      <c r="A1230" t="s">
        <v>4</v>
      </c>
      <c r="B1230" s="4" t="s">
        <v>5</v>
      </c>
      <c r="C1230" s="4" t="s">
        <v>13</v>
      </c>
      <c r="D1230" s="4" t="s">
        <v>10</v>
      </c>
      <c r="E1230" s="4" t="s">
        <v>24</v>
      </c>
    </row>
    <row r="1231" spans="1:5">
      <c r="A1231" t="n">
        <v>9396</v>
      </c>
      <c r="B1231" s="21" t="n">
        <v>58</v>
      </c>
      <c r="C1231" s="7" t="n">
        <v>0</v>
      </c>
      <c r="D1231" s="7" t="n">
        <v>300</v>
      </c>
      <c r="E1231" s="7" t="n">
        <v>1</v>
      </c>
    </row>
    <row r="1232" spans="1:5">
      <c r="A1232" t="s">
        <v>4</v>
      </c>
      <c r="B1232" s="4" t="s">
        <v>5</v>
      </c>
      <c r="C1232" s="4" t="s">
        <v>13</v>
      </c>
      <c r="D1232" s="4" t="s">
        <v>10</v>
      </c>
    </row>
    <row r="1233" spans="1:31">
      <c r="A1233" t="n">
        <v>9404</v>
      </c>
      <c r="B1233" s="21" t="n">
        <v>58</v>
      </c>
      <c r="C1233" s="7" t="n">
        <v>255</v>
      </c>
      <c r="D1233" s="7" t="n">
        <v>0</v>
      </c>
    </row>
    <row r="1234" spans="1:31">
      <c r="A1234" t="s">
        <v>4</v>
      </c>
      <c r="B1234" s="4" t="s">
        <v>5</v>
      </c>
      <c r="C1234" s="4" t="s">
        <v>13</v>
      </c>
      <c r="D1234" s="4" t="s">
        <v>13</v>
      </c>
      <c r="E1234" s="4" t="s">
        <v>13</v>
      </c>
      <c r="F1234" s="4" t="s">
        <v>13</v>
      </c>
    </row>
    <row r="1235" spans="1:31">
      <c r="A1235" t="n">
        <v>9408</v>
      </c>
      <c r="B1235" s="19" t="n">
        <v>14</v>
      </c>
      <c r="C1235" s="7" t="n">
        <v>0</v>
      </c>
      <c r="D1235" s="7" t="n">
        <v>0</v>
      </c>
      <c r="E1235" s="7" t="n">
        <v>0</v>
      </c>
      <c r="F1235" s="7" t="n">
        <v>64</v>
      </c>
    </row>
    <row r="1236" spans="1:31">
      <c r="A1236" t="s">
        <v>4</v>
      </c>
      <c r="B1236" s="4" t="s">
        <v>5</v>
      </c>
      <c r="C1236" s="4" t="s">
        <v>13</v>
      </c>
      <c r="D1236" s="4" t="s">
        <v>10</v>
      </c>
    </row>
    <row r="1237" spans="1:31">
      <c r="A1237" t="n">
        <v>9413</v>
      </c>
      <c r="B1237" s="23" t="n">
        <v>22</v>
      </c>
      <c r="C1237" s="7" t="n">
        <v>0</v>
      </c>
      <c r="D1237" s="7" t="n">
        <v>12364</v>
      </c>
    </row>
    <row r="1238" spans="1:31">
      <c r="A1238" t="s">
        <v>4</v>
      </c>
      <c r="B1238" s="4" t="s">
        <v>5</v>
      </c>
      <c r="C1238" s="4" t="s">
        <v>13</v>
      </c>
      <c r="D1238" s="4" t="s">
        <v>10</v>
      </c>
    </row>
    <row r="1239" spans="1:31">
      <c r="A1239" t="n">
        <v>9417</v>
      </c>
      <c r="B1239" s="21" t="n">
        <v>58</v>
      </c>
      <c r="C1239" s="7" t="n">
        <v>5</v>
      </c>
      <c r="D1239" s="7" t="n">
        <v>300</v>
      </c>
    </row>
    <row r="1240" spans="1:31">
      <c r="A1240" t="s">
        <v>4</v>
      </c>
      <c r="B1240" s="4" t="s">
        <v>5</v>
      </c>
      <c r="C1240" s="4" t="s">
        <v>24</v>
      </c>
      <c r="D1240" s="4" t="s">
        <v>10</v>
      </c>
    </row>
    <row r="1241" spans="1:31">
      <c r="A1241" t="n">
        <v>9421</v>
      </c>
      <c r="B1241" s="24" t="n">
        <v>103</v>
      </c>
      <c r="C1241" s="7" t="n">
        <v>0</v>
      </c>
      <c r="D1241" s="7" t="n">
        <v>300</v>
      </c>
    </row>
    <row r="1242" spans="1:31">
      <c r="A1242" t="s">
        <v>4</v>
      </c>
      <c r="B1242" s="4" t="s">
        <v>5</v>
      </c>
      <c r="C1242" s="4" t="s">
        <v>13</v>
      </c>
    </row>
    <row r="1243" spans="1:31">
      <c r="A1243" t="n">
        <v>9428</v>
      </c>
      <c r="B1243" s="25" t="n">
        <v>64</v>
      </c>
      <c r="C1243" s="7" t="n">
        <v>7</v>
      </c>
    </row>
    <row r="1244" spans="1:31">
      <c r="A1244" t="s">
        <v>4</v>
      </c>
      <c r="B1244" s="4" t="s">
        <v>5</v>
      </c>
      <c r="C1244" s="4" t="s">
        <v>13</v>
      </c>
      <c r="D1244" s="4" t="s">
        <v>10</v>
      </c>
    </row>
    <row r="1245" spans="1:31">
      <c r="A1245" t="n">
        <v>9430</v>
      </c>
      <c r="B1245" s="26" t="n">
        <v>72</v>
      </c>
      <c r="C1245" s="7" t="n">
        <v>5</v>
      </c>
      <c r="D1245" s="7" t="n">
        <v>0</v>
      </c>
    </row>
    <row r="1246" spans="1:31">
      <c r="A1246" t="s">
        <v>4</v>
      </c>
      <c r="B1246" s="4" t="s">
        <v>5</v>
      </c>
      <c r="C1246" s="4" t="s">
        <v>13</v>
      </c>
      <c r="D1246" s="20" t="s">
        <v>31</v>
      </c>
      <c r="E1246" s="4" t="s">
        <v>5</v>
      </c>
      <c r="F1246" s="4" t="s">
        <v>13</v>
      </c>
      <c r="G1246" s="4" t="s">
        <v>10</v>
      </c>
      <c r="H1246" s="20" t="s">
        <v>32</v>
      </c>
      <c r="I1246" s="4" t="s">
        <v>13</v>
      </c>
      <c r="J1246" s="4" t="s">
        <v>9</v>
      </c>
      <c r="K1246" s="4" t="s">
        <v>13</v>
      </c>
      <c r="L1246" s="4" t="s">
        <v>13</v>
      </c>
      <c r="M1246" s="4" t="s">
        <v>23</v>
      </c>
    </row>
    <row r="1247" spans="1:31">
      <c r="A1247" t="n">
        <v>9434</v>
      </c>
      <c r="B1247" s="12" t="n">
        <v>5</v>
      </c>
      <c r="C1247" s="7" t="n">
        <v>28</v>
      </c>
      <c r="D1247" s="20" t="s">
        <v>3</v>
      </c>
      <c r="E1247" s="9" t="n">
        <v>162</v>
      </c>
      <c r="F1247" s="7" t="n">
        <v>4</v>
      </c>
      <c r="G1247" s="7" t="n">
        <v>12364</v>
      </c>
      <c r="H1247" s="20" t="s">
        <v>3</v>
      </c>
      <c r="I1247" s="7" t="n">
        <v>0</v>
      </c>
      <c r="J1247" s="7" t="n">
        <v>1</v>
      </c>
      <c r="K1247" s="7" t="n">
        <v>2</v>
      </c>
      <c r="L1247" s="7" t="n">
        <v>1</v>
      </c>
      <c r="M1247" s="13" t="n">
        <f t="normal" ca="1">A1253</f>
        <v>0</v>
      </c>
    </row>
    <row r="1248" spans="1:31">
      <c r="A1248" t="s">
        <v>4</v>
      </c>
      <c r="B1248" s="4" t="s">
        <v>5</v>
      </c>
      <c r="C1248" s="4" t="s">
        <v>13</v>
      </c>
      <c r="D1248" s="4" t="s">
        <v>6</v>
      </c>
    </row>
    <row r="1249" spans="1:13">
      <c r="A1249" t="n">
        <v>9451</v>
      </c>
      <c r="B1249" s="8" t="n">
        <v>2</v>
      </c>
      <c r="C1249" s="7" t="n">
        <v>10</v>
      </c>
      <c r="D1249" s="7" t="s">
        <v>35</v>
      </c>
    </row>
    <row r="1250" spans="1:13">
      <c r="A1250" t="s">
        <v>4</v>
      </c>
      <c r="B1250" s="4" t="s">
        <v>5</v>
      </c>
      <c r="C1250" s="4" t="s">
        <v>10</v>
      </c>
    </row>
    <row r="1251" spans="1:13">
      <c r="A1251" t="n">
        <v>9468</v>
      </c>
      <c r="B1251" s="27" t="n">
        <v>16</v>
      </c>
      <c r="C1251" s="7" t="n">
        <v>0</v>
      </c>
    </row>
    <row r="1252" spans="1:13">
      <c r="A1252" t="s">
        <v>4</v>
      </c>
      <c r="B1252" s="4" t="s">
        <v>5</v>
      </c>
      <c r="C1252" s="4" t="s">
        <v>10</v>
      </c>
    </row>
    <row r="1253" spans="1:13">
      <c r="A1253" t="n">
        <v>9471</v>
      </c>
      <c r="B1253" s="28" t="n">
        <v>12</v>
      </c>
      <c r="C1253" s="7" t="n">
        <v>6713</v>
      </c>
    </row>
    <row r="1254" spans="1:13">
      <c r="A1254" t="s">
        <v>4</v>
      </c>
      <c r="B1254" s="4" t="s">
        <v>5</v>
      </c>
      <c r="C1254" s="4" t="s">
        <v>10</v>
      </c>
      <c r="D1254" s="4" t="s">
        <v>6</v>
      </c>
      <c r="E1254" s="4" t="s">
        <v>6</v>
      </c>
      <c r="F1254" s="4" t="s">
        <v>6</v>
      </c>
      <c r="G1254" s="4" t="s">
        <v>13</v>
      </c>
      <c r="H1254" s="4" t="s">
        <v>9</v>
      </c>
      <c r="I1254" s="4" t="s">
        <v>24</v>
      </c>
      <c r="J1254" s="4" t="s">
        <v>24</v>
      </c>
      <c r="K1254" s="4" t="s">
        <v>24</v>
      </c>
      <c r="L1254" s="4" t="s">
        <v>24</v>
      </c>
      <c r="M1254" s="4" t="s">
        <v>24</v>
      </c>
      <c r="N1254" s="4" t="s">
        <v>24</v>
      </c>
      <c r="O1254" s="4" t="s">
        <v>24</v>
      </c>
      <c r="P1254" s="4" t="s">
        <v>6</v>
      </c>
      <c r="Q1254" s="4" t="s">
        <v>6</v>
      </c>
      <c r="R1254" s="4" t="s">
        <v>9</v>
      </c>
      <c r="S1254" s="4" t="s">
        <v>13</v>
      </c>
      <c r="T1254" s="4" t="s">
        <v>9</v>
      </c>
      <c r="U1254" s="4" t="s">
        <v>9</v>
      </c>
      <c r="V1254" s="4" t="s">
        <v>10</v>
      </c>
    </row>
    <row r="1255" spans="1:13">
      <c r="A1255" t="n">
        <v>9474</v>
      </c>
      <c r="B1255" s="29" t="n">
        <v>19</v>
      </c>
      <c r="C1255" s="7" t="n">
        <v>7032</v>
      </c>
      <c r="D1255" s="7" t="s">
        <v>38</v>
      </c>
      <c r="E1255" s="7" t="s">
        <v>39</v>
      </c>
      <c r="F1255" s="7" t="s">
        <v>12</v>
      </c>
      <c r="G1255" s="7" t="n">
        <v>0</v>
      </c>
      <c r="H1255" s="7" t="n">
        <v>1</v>
      </c>
      <c r="I1255" s="7" t="n">
        <v>0</v>
      </c>
      <c r="J1255" s="7" t="n">
        <v>0</v>
      </c>
      <c r="K1255" s="7" t="n">
        <v>0</v>
      </c>
      <c r="L1255" s="7" t="n">
        <v>0</v>
      </c>
      <c r="M1255" s="7" t="n">
        <v>1</v>
      </c>
      <c r="N1255" s="7" t="n">
        <v>1.60000002384186</v>
      </c>
      <c r="O1255" s="7" t="n">
        <v>0.0900000035762787</v>
      </c>
      <c r="P1255" s="7" t="s">
        <v>12</v>
      </c>
      <c r="Q1255" s="7" t="s">
        <v>12</v>
      </c>
      <c r="R1255" s="7" t="n">
        <v>-1</v>
      </c>
      <c r="S1255" s="7" t="n">
        <v>0</v>
      </c>
      <c r="T1255" s="7" t="n">
        <v>0</v>
      </c>
      <c r="U1255" s="7" t="n">
        <v>0</v>
      </c>
      <c r="V1255" s="7" t="n">
        <v>0</v>
      </c>
    </row>
    <row r="1256" spans="1:13">
      <c r="A1256" t="s">
        <v>4</v>
      </c>
      <c r="B1256" s="4" t="s">
        <v>5</v>
      </c>
      <c r="C1256" s="4" t="s">
        <v>10</v>
      </c>
      <c r="D1256" s="4" t="s">
        <v>13</v>
      </c>
      <c r="E1256" s="4" t="s">
        <v>13</v>
      </c>
      <c r="F1256" s="4" t="s">
        <v>6</v>
      </c>
    </row>
    <row r="1257" spans="1:13">
      <c r="A1257" t="n">
        <v>9544</v>
      </c>
      <c r="B1257" s="30" t="n">
        <v>20</v>
      </c>
      <c r="C1257" s="7" t="n">
        <v>0</v>
      </c>
      <c r="D1257" s="7" t="n">
        <v>3</v>
      </c>
      <c r="E1257" s="7" t="n">
        <v>10</v>
      </c>
      <c r="F1257" s="7" t="s">
        <v>42</v>
      </c>
    </row>
    <row r="1258" spans="1:13">
      <c r="A1258" t="s">
        <v>4</v>
      </c>
      <c r="B1258" s="4" t="s">
        <v>5</v>
      </c>
      <c r="C1258" s="4" t="s">
        <v>10</v>
      </c>
    </row>
    <row r="1259" spans="1:13">
      <c r="A1259" t="n">
        <v>9562</v>
      </c>
      <c r="B1259" s="27" t="n">
        <v>16</v>
      </c>
      <c r="C1259" s="7" t="n">
        <v>0</v>
      </c>
    </row>
    <row r="1260" spans="1:13">
      <c r="A1260" t="s">
        <v>4</v>
      </c>
      <c r="B1260" s="4" t="s">
        <v>5</v>
      </c>
      <c r="C1260" s="4" t="s">
        <v>10</v>
      </c>
      <c r="D1260" s="4" t="s">
        <v>13</v>
      </c>
      <c r="E1260" s="4" t="s">
        <v>13</v>
      </c>
      <c r="F1260" s="4" t="s">
        <v>6</v>
      </c>
    </row>
    <row r="1261" spans="1:13">
      <c r="A1261" t="n">
        <v>9565</v>
      </c>
      <c r="B1261" s="30" t="n">
        <v>20</v>
      </c>
      <c r="C1261" s="7" t="n">
        <v>5</v>
      </c>
      <c r="D1261" s="7" t="n">
        <v>3</v>
      </c>
      <c r="E1261" s="7" t="n">
        <v>10</v>
      </c>
      <c r="F1261" s="7" t="s">
        <v>42</v>
      </c>
    </row>
    <row r="1262" spans="1:13">
      <c r="A1262" t="s">
        <v>4</v>
      </c>
      <c r="B1262" s="4" t="s">
        <v>5</v>
      </c>
      <c r="C1262" s="4" t="s">
        <v>10</v>
      </c>
    </row>
    <row r="1263" spans="1:13">
      <c r="A1263" t="n">
        <v>9583</v>
      </c>
      <c r="B1263" s="27" t="n">
        <v>16</v>
      </c>
      <c r="C1263" s="7" t="n">
        <v>0</v>
      </c>
    </row>
    <row r="1264" spans="1:13">
      <c r="A1264" t="s">
        <v>4</v>
      </c>
      <c r="B1264" s="4" t="s">
        <v>5</v>
      </c>
      <c r="C1264" s="4" t="s">
        <v>10</v>
      </c>
      <c r="D1264" s="4" t="s">
        <v>13</v>
      </c>
      <c r="E1264" s="4" t="s">
        <v>13</v>
      </c>
      <c r="F1264" s="4" t="s">
        <v>6</v>
      </c>
    </row>
    <row r="1265" spans="1:22">
      <c r="A1265" t="n">
        <v>9586</v>
      </c>
      <c r="B1265" s="30" t="n">
        <v>20</v>
      </c>
      <c r="C1265" s="7" t="n">
        <v>7</v>
      </c>
      <c r="D1265" s="7" t="n">
        <v>3</v>
      </c>
      <c r="E1265" s="7" t="n">
        <v>10</v>
      </c>
      <c r="F1265" s="7" t="s">
        <v>42</v>
      </c>
    </row>
    <row r="1266" spans="1:22">
      <c r="A1266" t="s">
        <v>4</v>
      </c>
      <c r="B1266" s="4" t="s">
        <v>5</v>
      </c>
      <c r="C1266" s="4" t="s">
        <v>10</v>
      </c>
    </row>
    <row r="1267" spans="1:22">
      <c r="A1267" t="n">
        <v>9604</v>
      </c>
      <c r="B1267" s="27" t="n">
        <v>16</v>
      </c>
      <c r="C1267" s="7" t="n">
        <v>0</v>
      </c>
    </row>
    <row r="1268" spans="1:22">
      <c r="A1268" t="s">
        <v>4</v>
      </c>
      <c r="B1268" s="4" t="s">
        <v>5</v>
      </c>
      <c r="C1268" s="4" t="s">
        <v>10</v>
      </c>
      <c r="D1268" s="4" t="s">
        <v>13</v>
      </c>
      <c r="E1268" s="4" t="s">
        <v>13</v>
      </c>
      <c r="F1268" s="4" t="s">
        <v>6</v>
      </c>
    </row>
    <row r="1269" spans="1:22">
      <c r="A1269" t="n">
        <v>9607</v>
      </c>
      <c r="B1269" s="30" t="n">
        <v>20</v>
      </c>
      <c r="C1269" s="7" t="n">
        <v>61491</v>
      </c>
      <c r="D1269" s="7" t="n">
        <v>3</v>
      </c>
      <c r="E1269" s="7" t="n">
        <v>10</v>
      </c>
      <c r="F1269" s="7" t="s">
        <v>42</v>
      </c>
    </row>
    <row r="1270" spans="1:22">
      <c r="A1270" t="s">
        <v>4</v>
      </c>
      <c r="B1270" s="4" t="s">
        <v>5</v>
      </c>
      <c r="C1270" s="4" t="s">
        <v>10</v>
      </c>
    </row>
    <row r="1271" spans="1:22">
      <c r="A1271" t="n">
        <v>9625</v>
      </c>
      <c r="B1271" s="27" t="n">
        <v>16</v>
      </c>
      <c r="C1271" s="7" t="n">
        <v>0</v>
      </c>
    </row>
    <row r="1272" spans="1:22">
      <c r="A1272" t="s">
        <v>4</v>
      </c>
      <c r="B1272" s="4" t="s">
        <v>5</v>
      </c>
      <c r="C1272" s="4" t="s">
        <v>10</v>
      </c>
      <c r="D1272" s="4" t="s">
        <v>13</v>
      </c>
      <c r="E1272" s="4" t="s">
        <v>13</v>
      </c>
      <c r="F1272" s="4" t="s">
        <v>6</v>
      </c>
    </row>
    <row r="1273" spans="1:22">
      <c r="A1273" t="n">
        <v>9628</v>
      </c>
      <c r="B1273" s="30" t="n">
        <v>20</v>
      </c>
      <c r="C1273" s="7" t="n">
        <v>61492</v>
      </c>
      <c r="D1273" s="7" t="n">
        <v>3</v>
      </c>
      <c r="E1273" s="7" t="n">
        <v>10</v>
      </c>
      <c r="F1273" s="7" t="s">
        <v>42</v>
      </c>
    </row>
    <row r="1274" spans="1:22">
      <c r="A1274" t="s">
        <v>4</v>
      </c>
      <c r="B1274" s="4" t="s">
        <v>5</v>
      </c>
      <c r="C1274" s="4" t="s">
        <v>10</v>
      </c>
    </row>
    <row r="1275" spans="1:22">
      <c r="A1275" t="n">
        <v>9646</v>
      </c>
      <c r="B1275" s="27" t="n">
        <v>16</v>
      </c>
      <c r="C1275" s="7" t="n">
        <v>0</v>
      </c>
    </row>
    <row r="1276" spans="1:22">
      <c r="A1276" t="s">
        <v>4</v>
      </c>
      <c r="B1276" s="4" t="s">
        <v>5</v>
      </c>
      <c r="C1276" s="4" t="s">
        <v>10</v>
      </c>
      <c r="D1276" s="4" t="s">
        <v>13</v>
      </c>
      <c r="E1276" s="4" t="s">
        <v>13</v>
      </c>
      <c r="F1276" s="4" t="s">
        <v>6</v>
      </c>
    </row>
    <row r="1277" spans="1:22">
      <c r="A1277" t="n">
        <v>9649</v>
      </c>
      <c r="B1277" s="30" t="n">
        <v>20</v>
      </c>
      <c r="C1277" s="7" t="n">
        <v>61493</v>
      </c>
      <c r="D1277" s="7" t="n">
        <v>3</v>
      </c>
      <c r="E1277" s="7" t="n">
        <v>10</v>
      </c>
      <c r="F1277" s="7" t="s">
        <v>42</v>
      </c>
    </row>
    <row r="1278" spans="1:22">
      <c r="A1278" t="s">
        <v>4</v>
      </c>
      <c r="B1278" s="4" t="s">
        <v>5</v>
      </c>
      <c r="C1278" s="4" t="s">
        <v>10</v>
      </c>
    </row>
    <row r="1279" spans="1:22">
      <c r="A1279" t="n">
        <v>9667</v>
      </c>
      <c r="B1279" s="27" t="n">
        <v>16</v>
      </c>
      <c r="C1279" s="7" t="n">
        <v>0</v>
      </c>
    </row>
    <row r="1280" spans="1:22">
      <c r="A1280" t="s">
        <v>4</v>
      </c>
      <c r="B1280" s="4" t="s">
        <v>5</v>
      </c>
      <c r="C1280" s="4" t="s">
        <v>10</v>
      </c>
      <c r="D1280" s="4" t="s">
        <v>13</v>
      </c>
      <c r="E1280" s="4" t="s">
        <v>13</v>
      </c>
      <c r="F1280" s="4" t="s">
        <v>6</v>
      </c>
    </row>
    <row r="1281" spans="1:6">
      <c r="A1281" t="n">
        <v>9670</v>
      </c>
      <c r="B1281" s="30" t="n">
        <v>20</v>
      </c>
      <c r="C1281" s="7" t="n">
        <v>7032</v>
      </c>
      <c r="D1281" s="7" t="n">
        <v>3</v>
      </c>
      <c r="E1281" s="7" t="n">
        <v>10</v>
      </c>
      <c r="F1281" s="7" t="s">
        <v>42</v>
      </c>
    </row>
    <row r="1282" spans="1:6">
      <c r="A1282" t="s">
        <v>4</v>
      </c>
      <c r="B1282" s="4" t="s">
        <v>5</v>
      </c>
      <c r="C1282" s="4" t="s">
        <v>10</v>
      </c>
    </row>
    <row r="1283" spans="1:6">
      <c r="A1283" t="n">
        <v>9688</v>
      </c>
      <c r="B1283" s="27" t="n">
        <v>16</v>
      </c>
      <c r="C1283" s="7" t="n">
        <v>0</v>
      </c>
    </row>
    <row r="1284" spans="1:6">
      <c r="A1284" t="s">
        <v>4</v>
      </c>
      <c r="B1284" s="4" t="s">
        <v>5</v>
      </c>
      <c r="C1284" s="4" t="s">
        <v>13</v>
      </c>
    </row>
    <row r="1285" spans="1:6">
      <c r="A1285" t="n">
        <v>9691</v>
      </c>
      <c r="B1285" s="36" t="n">
        <v>116</v>
      </c>
      <c r="C1285" s="7" t="n">
        <v>0</v>
      </c>
    </row>
    <row r="1286" spans="1:6">
      <c r="A1286" t="s">
        <v>4</v>
      </c>
      <c r="B1286" s="4" t="s">
        <v>5</v>
      </c>
      <c r="C1286" s="4" t="s">
        <v>13</v>
      </c>
      <c r="D1286" s="4" t="s">
        <v>10</v>
      </c>
    </row>
    <row r="1287" spans="1:6">
      <c r="A1287" t="n">
        <v>9693</v>
      </c>
      <c r="B1287" s="36" t="n">
        <v>116</v>
      </c>
      <c r="C1287" s="7" t="n">
        <v>2</v>
      </c>
      <c r="D1287" s="7" t="n">
        <v>1</v>
      </c>
    </row>
    <row r="1288" spans="1:6">
      <c r="A1288" t="s">
        <v>4</v>
      </c>
      <c r="B1288" s="4" t="s">
        <v>5</v>
      </c>
      <c r="C1288" s="4" t="s">
        <v>13</v>
      </c>
      <c r="D1288" s="4" t="s">
        <v>9</v>
      </c>
    </row>
    <row r="1289" spans="1:6">
      <c r="A1289" t="n">
        <v>9697</v>
      </c>
      <c r="B1289" s="36" t="n">
        <v>116</v>
      </c>
      <c r="C1289" s="7" t="n">
        <v>5</v>
      </c>
      <c r="D1289" s="7" t="n">
        <v>1133903872</v>
      </c>
    </row>
    <row r="1290" spans="1:6">
      <c r="A1290" t="s">
        <v>4</v>
      </c>
      <c r="B1290" s="4" t="s">
        <v>5</v>
      </c>
      <c r="C1290" s="4" t="s">
        <v>13</v>
      </c>
      <c r="D1290" s="4" t="s">
        <v>10</v>
      </c>
    </row>
    <row r="1291" spans="1:6">
      <c r="A1291" t="n">
        <v>9703</v>
      </c>
      <c r="B1291" s="36" t="n">
        <v>116</v>
      </c>
      <c r="C1291" s="7" t="n">
        <v>6</v>
      </c>
      <c r="D1291" s="7" t="n">
        <v>1</v>
      </c>
    </row>
    <row r="1292" spans="1:6">
      <c r="A1292" t="s">
        <v>4</v>
      </c>
      <c r="B1292" s="4" t="s">
        <v>5</v>
      </c>
      <c r="C1292" s="4" t="s">
        <v>13</v>
      </c>
      <c r="D1292" s="20" t="s">
        <v>31</v>
      </c>
      <c r="E1292" s="4" t="s">
        <v>5</v>
      </c>
      <c r="F1292" s="4" t="s">
        <v>13</v>
      </c>
      <c r="G1292" s="4" t="s">
        <v>10</v>
      </c>
      <c r="H1292" s="20" t="s">
        <v>32</v>
      </c>
      <c r="I1292" s="4" t="s">
        <v>13</v>
      </c>
      <c r="J1292" s="4" t="s">
        <v>23</v>
      </c>
    </row>
    <row r="1293" spans="1:6">
      <c r="A1293" t="n">
        <v>9707</v>
      </c>
      <c r="B1293" s="12" t="n">
        <v>5</v>
      </c>
      <c r="C1293" s="7" t="n">
        <v>28</v>
      </c>
      <c r="D1293" s="20" t="s">
        <v>3</v>
      </c>
      <c r="E1293" s="25" t="n">
        <v>64</v>
      </c>
      <c r="F1293" s="7" t="n">
        <v>5</v>
      </c>
      <c r="G1293" s="7" t="n">
        <v>6</v>
      </c>
      <c r="H1293" s="20" t="s">
        <v>3</v>
      </c>
      <c r="I1293" s="7" t="n">
        <v>1</v>
      </c>
      <c r="J1293" s="13" t="n">
        <f t="normal" ca="1">A1299</f>
        <v>0</v>
      </c>
    </row>
    <row r="1294" spans="1:6">
      <c r="A1294" t="s">
        <v>4</v>
      </c>
      <c r="B1294" s="4" t="s">
        <v>5</v>
      </c>
      <c r="C1294" s="4" t="s">
        <v>13</v>
      </c>
      <c r="D1294" s="4" t="s">
        <v>10</v>
      </c>
      <c r="E1294" s="4" t="s">
        <v>13</v>
      </c>
      <c r="F1294" s="4" t="s">
        <v>6</v>
      </c>
      <c r="G1294" s="4" t="s">
        <v>6</v>
      </c>
      <c r="H1294" s="4" t="s">
        <v>6</v>
      </c>
      <c r="I1294" s="4" t="s">
        <v>6</v>
      </c>
      <c r="J1294" s="4" t="s">
        <v>6</v>
      </c>
      <c r="K1294" s="4" t="s">
        <v>6</v>
      </c>
      <c r="L1294" s="4" t="s">
        <v>6</v>
      </c>
      <c r="M1294" s="4" t="s">
        <v>6</v>
      </c>
      <c r="N1294" s="4" t="s">
        <v>6</v>
      </c>
      <c r="O1294" s="4" t="s">
        <v>6</v>
      </c>
      <c r="P1294" s="4" t="s">
        <v>6</v>
      </c>
      <c r="Q1294" s="4" t="s">
        <v>6</v>
      </c>
      <c r="R1294" s="4" t="s">
        <v>6</v>
      </c>
      <c r="S1294" s="4" t="s">
        <v>6</v>
      </c>
      <c r="T1294" s="4" t="s">
        <v>6</v>
      </c>
      <c r="U1294" s="4" t="s">
        <v>6</v>
      </c>
    </row>
    <row r="1295" spans="1:6">
      <c r="A1295" t="n">
        <v>9718</v>
      </c>
      <c r="B1295" s="33" t="n">
        <v>36</v>
      </c>
      <c r="C1295" s="7" t="n">
        <v>8</v>
      </c>
      <c r="D1295" s="7" t="n">
        <v>6</v>
      </c>
      <c r="E1295" s="7" t="n">
        <v>0</v>
      </c>
      <c r="F1295" s="7" t="s">
        <v>90</v>
      </c>
      <c r="G1295" s="7" t="s">
        <v>12</v>
      </c>
      <c r="H1295" s="7" t="s">
        <v>12</v>
      </c>
      <c r="I1295" s="7" t="s">
        <v>12</v>
      </c>
      <c r="J1295" s="7" t="s">
        <v>12</v>
      </c>
      <c r="K1295" s="7" t="s">
        <v>12</v>
      </c>
      <c r="L1295" s="7" t="s">
        <v>12</v>
      </c>
      <c r="M1295" s="7" t="s">
        <v>12</v>
      </c>
      <c r="N1295" s="7" t="s">
        <v>12</v>
      </c>
      <c r="O1295" s="7" t="s">
        <v>12</v>
      </c>
      <c r="P1295" s="7" t="s">
        <v>12</v>
      </c>
      <c r="Q1295" s="7" t="s">
        <v>12</v>
      </c>
      <c r="R1295" s="7" t="s">
        <v>12</v>
      </c>
      <c r="S1295" s="7" t="s">
        <v>12</v>
      </c>
      <c r="T1295" s="7" t="s">
        <v>12</v>
      </c>
      <c r="U1295" s="7" t="s">
        <v>12</v>
      </c>
    </row>
    <row r="1296" spans="1:6">
      <c r="A1296" t="s">
        <v>4</v>
      </c>
      <c r="B1296" s="4" t="s">
        <v>5</v>
      </c>
      <c r="C1296" s="4" t="s">
        <v>23</v>
      </c>
    </row>
    <row r="1297" spans="1:21">
      <c r="A1297" t="n">
        <v>9751</v>
      </c>
      <c r="B1297" s="17" t="n">
        <v>3</v>
      </c>
      <c r="C1297" s="13" t="n">
        <f t="normal" ca="1">A1307</f>
        <v>0</v>
      </c>
    </row>
    <row r="1298" spans="1:21">
      <c r="A1298" t="s">
        <v>4</v>
      </c>
      <c r="B1298" s="4" t="s">
        <v>5</v>
      </c>
      <c r="C1298" s="4" t="s">
        <v>13</v>
      </c>
      <c r="D1298" s="20" t="s">
        <v>31</v>
      </c>
      <c r="E1298" s="4" t="s">
        <v>5</v>
      </c>
      <c r="F1298" s="4" t="s">
        <v>13</v>
      </c>
      <c r="G1298" s="4" t="s">
        <v>10</v>
      </c>
      <c r="H1298" s="20" t="s">
        <v>32</v>
      </c>
      <c r="I1298" s="4" t="s">
        <v>13</v>
      </c>
      <c r="J1298" s="4" t="s">
        <v>23</v>
      </c>
    </row>
    <row r="1299" spans="1:21">
      <c r="A1299" t="n">
        <v>9756</v>
      </c>
      <c r="B1299" s="12" t="n">
        <v>5</v>
      </c>
      <c r="C1299" s="7" t="n">
        <v>28</v>
      </c>
      <c r="D1299" s="20" t="s">
        <v>3</v>
      </c>
      <c r="E1299" s="25" t="n">
        <v>64</v>
      </c>
      <c r="F1299" s="7" t="n">
        <v>5</v>
      </c>
      <c r="G1299" s="7" t="n">
        <v>8</v>
      </c>
      <c r="H1299" s="20" t="s">
        <v>3</v>
      </c>
      <c r="I1299" s="7" t="n">
        <v>1</v>
      </c>
      <c r="J1299" s="13" t="n">
        <f t="normal" ca="1">A1305</f>
        <v>0</v>
      </c>
    </row>
    <row r="1300" spans="1:21">
      <c r="A1300" t="s">
        <v>4</v>
      </c>
      <c r="B1300" s="4" t="s">
        <v>5</v>
      </c>
      <c r="C1300" s="4" t="s">
        <v>13</v>
      </c>
      <c r="D1300" s="4" t="s">
        <v>10</v>
      </c>
      <c r="E1300" s="4" t="s">
        <v>13</v>
      </c>
      <c r="F1300" s="4" t="s">
        <v>6</v>
      </c>
      <c r="G1300" s="4" t="s">
        <v>6</v>
      </c>
      <c r="H1300" s="4" t="s">
        <v>6</v>
      </c>
      <c r="I1300" s="4" t="s">
        <v>6</v>
      </c>
      <c r="J1300" s="4" t="s">
        <v>6</v>
      </c>
      <c r="K1300" s="4" t="s">
        <v>6</v>
      </c>
      <c r="L1300" s="4" t="s">
        <v>6</v>
      </c>
      <c r="M1300" s="4" t="s">
        <v>6</v>
      </c>
      <c r="N1300" s="4" t="s">
        <v>6</v>
      </c>
      <c r="O1300" s="4" t="s">
        <v>6</v>
      </c>
      <c r="P1300" s="4" t="s">
        <v>6</v>
      </c>
      <c r="Q1300" s="4" t="s">
        <v>6</v>
      </c>
      <c r="R1300" s="4" t="s">
        <v>6</v>
      </c>
      <c r="S1300" s="4" t="s">
        <v>6</v>
      </c>
      <c r="T1300" s="4" t="s">
        <v>6</v>
      </c>
      <c r="U1300" s="4" t="s">
        <v>6</v>
      </c>
    </row>
    <row r="1301" spans="1:21">
      <c r="A1301" t="n">
        <v>9767</v>
      </c>
      <c r="B1301" s="33" t="n">
        <v>36</v>
      </c>
      <c r="C1301" s="7" t="n">
        <v>8</v>
      </c>
      <c r="D1301" s="7" t="n">
        <v>8</v>
      </c>
      <c r="E1301" s="7" t="n">
        <v>0</v>
      </c>
      <c r="F1301" s="7" t="s">
        <v>90</v>
      </c>
      <c r="G1301" s="7" t="s">
        <v>12</v>
      </c>
      <c r="H1301" s="7" t="s">
        <v>12</v>
      </c>
      <c r="I1301" s="7" t="s">
        <v>12</v>
      </c>
      <c r="J1301" s="7" t="s">
        <v>12</v>
      </c>
      <c r="K1301" s="7" t="s">
        <v>12</v>
      </c>
      <c r="L1301" s="7" t="s">
        <v>12</v>
      </c>
      <c r="M1301" s="7" t="s">
        <v>12</v>
      </c>
      <c r="N1301" s="7" t="s">
        <v>12</v>
      </c>
      <c r="O1301" s="7" t="s">
        <v>12</v>
      </c>
      <c r="P1301" s="7" t="s">
        <v>12</v>
      </c>
      <c r="Q1301" s="7" t="s">
        <v>12</v>
      </c>
      <c r="R1301" s="7" t="s">
        <v>12</v>
      </c>
      <c r="S1301" s="7" t="s">
        <v>12</v>
      </c>
      <c r="T1301" s="7" t="s">
        <v>12</v>
      </c>
      <c r="U1301" s="7" t="s">
        <v>12</v>
      </c>
    </row>
    <row r="1302" spans="1:21">
      <c r="A1302" t="s">
        <v>4</v>
      </c>
      <c r="B1302" s="4" t="s">
        <v>5</v>
      </c>
      <c r="C1302" s="4" t="s">
        <v>23</v>
      </c>
    </row>
    <row r="1303" spans="1:21">
      <c r="A1303" t="n">
        <v>9800</v>
      </c>
      <c r="B1303" s="17" t="n">
        <v>3</v>
      </c>
      <c r="C1303" s="13" t="n">
        <f t="normal" ca="1">A1307</f>
        <v>0</v>
      </c>
    </row>
    <row r="1304" spans="1:21">
      <c r="A1304" t="s">
        <v>4</v>
      </c>
      <c r="B1304" s="4" t="s">
        <v>5</v>
      </c>
      <c r="C1304" s="4" t="s">
        <v>13</v>
      </c>
      <c r="D1304" s="4" t="s">
        <v>10</v>
      </c>
      <c r="E1304" s="4" t="s">
        <v>13</v>
      </c>
      <c r="F1304" s="4" t="s">
        <v>6</v>
      </c>
      <c r="G1304" s="4" t="s">
        <v>6</v>
      </c>
      <c r="H1304" s="4" t="s">
        <v>6</v>
      </c>
      <c r="I1304" s="4" t="s">
        <v>6</v>
      </c>
      <c r="J1304" s="4" t="s">
        <v>6</v>
      </c>
      <c r="K1304" s="4" t="s">
        <v>6</v>
      </c>
      <c r="L1304" s="4" t="s">
        <v>6</v>
      </c>
      <c r="M1304" s="4" t="s">
        <v>6</v>
      </c>
      <c r="N1304" s="4" t="s">
        <v>6</v>
      </c>
      <c r="O1304" s="4" t="s">
        <v>6</v>
      </c>
      <c r="P1304" s="4" t="s">
        <v>6</v>
      </c>
      <c r="Q1304" s="4" t="s">
        <v>6</v>
      </c>
      <c r="R1304" s="4" t="s">
        <v>6</v>
      </c>
      <c r="S1304" s="4" t="s">
        <v>6</v>
      </c>
      <c r="T1304" s="4" t="s">
        <v>6</v>
      </c>
      <c r="U1304" s="4" t="s">
        <v>6</v>
      </c>
    </row>
    <row r="1305" spans="1:21">
      <c r="A1305" t="n">
        <v>9805</v>
      </c>
      <c r="B1305" s="33" t="n">
        <v>36</v>
      </c>
      <c r="C1305" s="7" t="n">
        <v>8</v>
      </c>
      <c r="D1305" s="7" t="n">
        <v>0</v>
      </c>
      <c r="E1305" s="7" t="n">
        <v>0</v>
      </c>
      <c r="F1305" s="7" t="s">
        <v>90</v>
      </c>
      <c r="G1305" s="7" t="s">
        <v>12</v>
      </c>
      <c r="H1305" s="7" t="s">
        <v>12</v>
      </c>
      <c r="I1305" s="7" t="s">
        <v>12</v>
      </c>
      <c r="J1305" s="7" t="s">
        <v>12</v>
      </c>
      <c r="K1305" s="7" t="s">
        <v>12</v>
      </c>
      <c r="L1305" s="7" t="s">
        <v>12</v>
      </c>
      <c r="M1305" s="7" t="s">
        <v>12</v>
      </c>
      <c r="N1305" s="7" t="s">
        <v>12</v>
      </c>
      <c r="O1305" s="7" t="s">
        <v>12</v>
      </c>
      <c r="P1305" s="7" t="s">
        <v>12</v>
      </c>
      <c r="Q1305" s="7" t="s">
        <v>12</v>
      </c>
      <c r="R1305" s="7" t="s">
        <v>12</v>
      </c>
      <c r="S1305" s="7" t="s">
        <v>12</v>
      </c>
      <c r="T1305" s="7" t="s">
        <v>12</v>
      </c>
      <c r="U1305" s="7" t="s">
        <v>12</v>
      </c>
    </row>
    <row r="1306" spans="1:21">
      <c r="A1306" t="s">
        <v>4</v>
      </c>
      <c r="B1306" s="4" t="s">
        <v>5</v>
      </c>
      <c r="C1306" s="4" t="s">
        <v>13</v>
      </c>
      <c r="D1306" s="20" t="s">
        <v>31</v>
      </c>
      <c r="E1306" s="4" t="s">
        <v>5</v>
      </c>
      <c r="F1306" s="4" t="s">
        <v>13</v>
      </c>
      <c r="G1306" s="4" t="s">
        <v>10</v>
      </c>
      <c r="H1306" s="20" t="s">
        <v>32</v>
      </c>
      <c r="I1306" s="4" t="s">
        <v>13</v>
      </c>
      <c r="J1306" s="4" t="s">
        <v>23</v>
      </c>
    </row>
    <row r="1307" spans="1:21">
      <c r="A1307" t="n">
        <v>9838</v>
      </c>
      <c r="B1307" s="12" t="n">
        <v>5</v>
      </c>
      <c r="C1307" s="7" t="n">
        <v>28</v>
      </c>
      <c r="D1307" s="20" t="s">
        <v>3</v>
      </c>
      <c r="E1307" s="25" t="n">
        <v>64</v>
      </c>
      <c r="F1307" s="7" t="n">
        <v>5</v>
      </c>
      <c r="G1307" s="7" t="n">
        <v>9</v>
      </c>
      <c r="H1307" s="20" t="s">
        <v>3</v>
      </c>
      <c r="I1307" s="7" t="n">
        <v>1</v>
      </c>
      <c r="J1307" s="13" t="n">
        <f t="normal" ca="1">A1313</f>
        <v>0</v>
      </c>
    </row>
    <row r="1308" spans="1:21">
      <c r="A1308" t="s">
        <v>4</v>
      </c>
      <c r="B1308" s="4" t="s">
        <v>5</v>
      </c>
      <c r="C1308" s="4" t="s">
        <v>13</v>
      </c>
      <c r="D1308" s="4" t="s">
        <v>10</v>
      </c>
      <c r="E1308" s="4" t="s">
        <v>13</v>
      </c>
      <c r="F1308" s="4" t="s">
        <v>6</v>
      </c>
      <c r="G1308" s="4" t="s">
        <v>6</v>
      </c>
      <c r="H1308" s="4" t="s">
        <v>6</v>
      </c>
      <c r="I1308" s="4" t="s">
        <v>6</v>
      </c>
      <c r="J1308" s="4" t="s">
        <v>6</v>
      </c>
      <c r="K1308" s="4" t="s">
        <v>6</v>
      </c>
      <c r="L1308" s="4" t="s">
        <v>6</v>
      </c>
      <c r="M1308" s="4" t="s">
        <v>6</v>
      </c>
      <c r="N1308" s="4" t="s">
        <v>6</v>
      </c>
      <c r="O1308" s="4" t="s">
        <v>6</v>
      </c>
      <c r="P1308" s="4" t="s">
        <v>6</v>
      </c>
      <c r="Q1308" s="4" t="s">
        <v>6</v>
      </c>
      <c r="R1308" s="4" t="s">
        <v>6</v>
      </c>
      <c r="S1308" s="4" t="s">
        <v>6</v>
      </c>
      <c r="T1308" s="4" t="s">
        <v>6</v>
      </c>
      <c r="U1308" s="4" t="s">
        <v>6</v>
      </c>
    </row>
    <row r="1309" spans="1:21">
      <c r="A1309" t="n">
        <v>9849</v>
      </c>
      <c r="B1309" s="33" t="n">
        <v>36</v>
      </c>
      <c r="C1309" s="7" t="n">
        <v>8</v>
      </c>
      <c r="D1309" s="7" t="n">
        <v>9</v>
      </c>
      <c r="E1309" s="7" t="n">
        <v>0</v>
      </c>
      <c r="F1309" s="7" t="s">
        <v>112</v>
      </c>
      <c r="G1309" s="7" t="s">
        <v>12</v>
      </c>
      <c r="H1309" s="7" t="s">
        <v>12</v>
      </c>
      <c r="I1309" s="7" t="s">
        <v>12</v>
      </c>
      <c r="J1309" s="7" t="s">
        <v>12</v>
      </c>
      <c r="K1309" s="7" t="s">
        <v>12</v>
      </c>
      <c r="L1309" s="7" t="s">
        <v>12</v>
      </c>
      <c r="M1309" s="7" t="s">
        <v>12</v>
      </c>
      <c r="N1309" s="7" t="s">
        <v>12</v>
      </c>
      <c r="O1309" s="7" t="s">
        <v>12</v>
      </c>
      <c r="P1309" s="7" t="s">
        <v>12</v>
      </c>
      <c r="Q1309" s="7" t="s">
        <v>12</v>
      </c>
      <c r="R1309" s="7" t="s">
        <v>12</v>
      </c>
      <c r="S1309" s="7" t="s">
        <v>12</v>
      </c>
      <c r="T1309" s="7" t="s">
        <v>12</v>
      </c>
      <c r="U1309" s="7" t="s">
        <v>12</v>
      </c>
    </row>
    <row r="1310" spans="1:21">
      <c r="A1310" t="s">
        <v>4</v>
      </c>
      <c r="B1310" s="4" t="s">
        <v>5</v>
      </c>
      <c r="C1310" s="4" t="s">
        <v>23</v>
      </c>
    </row>
    <row r="1311" spans="1:21">
      <c r="A1311" t="n">
        <v>9885</v>
      </c>
      <c r="B1311" s="17" t="n">
        <v>3</v>
      </c>
      <c r="C1311" s="13" t="n">
        <f t="normal" ca="1">A1317</f>
        <v>0</v>
      </c>
    </row>
    <row r="1312" spans="1:21">
      <c r="A1312" t="s">
        <v>4</v>
      </c>
      <c r="B1312" s="4" t="s">
        <v>5</v>
      </c>
      <c r="C1312" s="4" t="s">
        <v>13</v>
      </c>
      <c r="D1312" s="20" t="s">
        <v>31</v>
      </c>
      <c r="E1312" s="4" t="s">
        <v>5</v>
      </c>
      <c r="F1312" s="4" t="s">
        <v>13</v>
      </c>
      <c r="G1312" s="4" t="s">
        <v>10</v>
      </c>
      <c r="H1312" s="20" t="s">
        <v>32</v>
      </c>
      <c r="I1312" s="4" t="s">
        <v>13</v>
      </c>
      <c r="J1312" s="4" t="s">
        <v>23</v>
      </c>
    </row>
    <row r="1313" spans="1:21">
      <c r="A1313" t="n">
        <v>9890</v>
      </c>
      <c r="B1313" s="12" t="n">
        <v>5</v>
      </c>
      <c r="C1313" s="7" t="n">
        <v>28</v>
      </c>
      <c r="D1313" s="20" t="s">
        <v>3</v>
      </c>
      <c r="E1313" s="25" t="n">
        <v>64</v>
      </c>
      <c r="F1313" s="7" t="n">
        <v>5</v>
      </c>
      <c r="G1313" s="7" t="n">
        <v>11</v>
      </c>
      <c r="H1313" s="20" t="s">
        <v>3</v>
      </c>
      <c r="I1313" s="7" t="n">
        <v>1</v>
      </c>
      <c r="J1313" s="13" t="n">
        <f t="normal" ca="1">A1317</f>
        <v>0</v>
      </c>
    </row>
    <row r="1314" spans="1:21">
      <c r="A1314" t="s">
        <v>4</v>
      </c>
      <c r="B1314" s="4" t="s">
        <v>5</v>
      </c>
      <c r="C1314" s="4" t="s">
        <v>13</v>
      </c>
      <c r="D1314" s="4" t="s">
        <v>10</v>
      </c>
      <c r="E1314" s="4" t="s">
        <v>13</v>
      </c>
      <c r="F1314" s="4" t="s">
        <v>6</v>
      </c>
      <c r="G1314" s="4" t="s">
        <v>6</v>
      </c>
      <c r="H1314" s="4" t="s">
        <v>6</v>
      </c>
      <c r="I1314" s="4" t="s">
        <v>6</v>
      </c>
      <c r="J1314" s="4" t="s">
        <v>6</v>
      </c>
      <c r="K1314" s="4" t="s">
        <v>6</v>
      </c>
      <c r="L1314" s="4" t="s">
        <v>6</v>
      </c>
      <c r="M1314" s="4" t="s">
        <v>6</v>
      </c>
      <c r="N1314" s="4" t="s">
        <v>6</v>
      </c>
      <c r="O1314" s="4" t="s">
        <v>6</v>
      </c>
      <c r="P1314" s="4" t="s">
        <v>6</v>
      </c>
      <c r="Q1314" s="4" t="s">
        <v>6</v>
      </c>
      <c r="R1314" s="4" t="s">
        <v>6</v>
      </c>
      <c r="S1314" s="4" t="s">
        <v>6</v>
      </c>
      <c r="T1314" s="4" t="s">
        <v>6</v>
      </c>
      <c r="U1314" s="4" t="s">
        <v>6</v>
      </c>
    </row>
    <row r="1315" spans="1:21">
      <c r="A1315" t="n">
        <v>9901</v>
      </c>
      <c r="B1315" s="33" t="n">
        <v>36</v>
      </c>
      <c r="C1315" s="7" t="n">
        <v>8</v>
      </c>
      <c r="D1315" s="7" t="n">
        <v>11</v>
      </c>
      <c r="E1315" s="7" t="n">
        <v>0</v>
      </c>
      <c r="F1315" s="7" t="s">
        <v>113</v>
      </c>
      <c r="G1315" s="7" t="s">
        <v>12</v>
      </c>
      <c r="H1315" s="7" t="s">
        <v>12</v>
      </c>
      <c r="I1315" s="7" t="s">
        <v>12</v>
      </c>
      <c r="J1315" s="7" t="s">
        <v>12</v>
      </c>
      <c r="K1315" s="7" t="s">
        <v>12</v>
      </c>
      <c r="L1315" s="7" t="s">
        <v>12</v>
      </c>
      <c r="M1315" s="7" t="s">
        <v>12</v>
      </c>
      <c r="N1315" s="7" t="s">
        <v>12</v>
      </c>
      <c r="O1315" s="7" t="s">
        <v>12</v>
      </c>
      <c r="P1315" s="7" t="s">
        <v>12</v>
      </c>
      <c r="Q1315" s="7" t="s">
        <v>12</v>
      </c>
      <c r="R1315" s="7" t="s">
        <v>12</v>
      </c>
      <c r="S1315" s="7" t="s">
        <v>12</v>
      </c>
      <c r="T1315" s="7" t="s">
        <v>12</v>
      </c>
      <c r="U1315" s="7" t="s">
        <v>12</v>
      </c>
    </row>
    <row r="1316" spans="1:21">
      <c r="A1316" t="s">
        <v>4</v>
      </c>
      <c r="B1316" s="4" t="s">
        <v>5</v>
      </c>
      <c r="C1316" s="4" t="s">
        <v>10</v>
      </c>
      <c r="D1316" s="4" t="s">
        <v>24</v>
      </c>
      <c r="E1316" s="4" t="s">
        <v>24</v>
      </c>
      <c r="F1316" s="4" t="s">
        <v>24</v>
      </c>
      <c r="G1316" s="4" t="s">
        <v>24</v>
      </c>
    </row>
    <row r="1317" spans="1:21">
      <c r="A1317" t="n">
        <v>9935</v>
      </c>
      <c r="B1317" s="34" t="n">
        <v>46</v>
      </c>
      <c r="C1317" s="7" t="n">
        <v>0</v>
      </c>
      <c r="D1317" s="7" t="n">
        <v>-2.30999994277954</v>
      </c>
      <c r="E1317" s="7" t="n">
        <v>23.3700008392334</v>
      </c>
      <c r="F1317" s="7" t="n">
        <v>-65.0100021362305</v>
      </c>
      <c r="G1317" s="7" t="n">
        <v>135</v>
      </c>
    </row>
    <row r="1318" spans="1:21">
      <c r="A1318" t="s">
        <v>4</v>
      </c>
      <c r="B1318" s="4" t="s">
        <v>5</v>
      </c>
      <c r="C1318" s="4" t="s">
        <v>10</v>
      </c>
      <c r="D1318" s="4" t="s">
        <v>24</v>
      </c>
      <c r="E1318" s="4" t="s">
        <v>24</v>
      </c>
      <c r="F1318" s="4" t="s">
        <v>24</v>
      </c>
      <c r="G1318" s="4" t="s">
        <v>24</v>
      </c>
    </row>
    <row r="1319" spans="1:21">
      <c r="A1319" t="n">
        <v>9954</v>
      </c>
      <c r="B1319" s="34" t="n">
        <v>46</v>
      </c>
      <c r="C1319" s="7" t="n">
        <v>5</v>
      </c>
      <c r="D1319" s="7" t="n">
        <v>-2.92000007629395</v>
      </c>
      <c r="E1319" s="7" t="n">
        <v>23.3700008392334</v>
      </c>
      <c r="F1319" s="7" t="n">
        <v>-65.629997253418</v>
      </c>
      <c r="G1319" s="7" t="n">
        <v>115.099998474121</v>
      </c>
    </row>
    <row r="1320" spans="1:21">
      <c r="A1320" t="s">
        <v>4</v>
      </c>
      <c r="B1320" s="4" t="s">
        <v>5</v>
      </c>
      <c r="C1320" s="4" t="s">
        <v>10</v>
      </c>
      <c r="D1320" s="4" t="s">
        <v>24</v>
      </c>
      <c r="E1320" s="4" t="s">
        <v>24</v>
      </c>
      <c r="F1320" s="4" t="s">
        <v>24</v>
      </c>
      <c r="G1320" s="4" t="s">
        <v>24</v>
      </c>
    </row>
    <row r="1321" spans="1:21">
      <c r="A1321" t="n">
        <v>9973</v>
      </c>
      <c r="B1321" s="34" t="n">
        <v>46</v>
      </c>
      <c r="C1321" s="7" t="n">
        <v>7</v>
      </c>
      <c r="D1321" s="7" t="n">
        <v>-0.970000028610229</v>
      </c>
      <c r="E1321" s="7" t="n">
        <v>23.3700008392334</v>
      </c>
      <c r="F1321" s="7" t="n">
        <v>-64.0999984741211</v>
      </c>
      <c r="G1321" s="7" t="n">
        <v>163.699996948242</v>
      </c>
    </row>
    <row r="1322" spans="1:21">
      <c r="A1322" t="s">
        <v>4</v>
      </c>
      <c r="B1322" s="4" t="s">
        <v>5</v>
      </c>
      <c r="C1322" s="4" t="s">
        <v>10</v>
      </c>
      <c r="D1322" s="4" t="s">
        <v>24</v>
      </c>
      <c r="E1322" s="4" t="s">
        <v>24</v>
      </c>
      <c r="F1322" s="4" t="s">
        <v>24</v>
      </c>
      <c r="G1322" s="4" t="s">
        <v>24</v>
      </c>
    </row>
    <row r="1323" spans="1:21">
      <c r="A1323" t="n">
        <v>9992</v>
      </c>
      <c r="B1323" s="34" t="n">
        <v>46</v>
      </c>
      <c r="C1323" s="7" t="n">
        <v>61491</v>
      </c>
      <c r="D1323" s="7" t="n">
        <v>-1.95000004768372</v>
      </c>
      <c r="E1323" s="7" t="n">
        <v>23.3199996948242</v>
      </c>
      <c r="F1323" s="7" t="n">
        <v>-63.6199989318848</v>
      </c>
      <c r="G1323" s="7" t="n">
        <v>172.899993896484</v>
      </c>
    </row>
    <row r="1324" spans="1:21">
      <c r="A1324" t="s">
        <v>4</v>
      </c>
      <c r="B1324" s="4" t="s">
        <v>5</v>
      </c>
      <c r="C1324" s="4" t="s">
        <v>10</v>
      </c>
      <c r="D1324" s="4" t="s">
        <v>24</v>
      </c>
      <c r="E1324" s="4" t="s">
        <v>24</v>
      </c>
      <c r="F1324" s="4" t="s">
        <v>24</v>
      </c>
      <c r="G1324" s="4" t="s">
        <v>24</v>
      </c>
    </row>
    <row r="1325" spans="1:21">
      <c r="A1325" t="n">
        <v>10011</v>
      </c>
      <c r="B1325" s="34" t="n">
        <v>46</v>
      </c>
      <c r="C1325" s="7" t="n">
        <v>61492</v>
      </c>
      <c r="D1325" s="7" t="n">
        <v>-1.85000002384186</v>
      </c>
      <c r="E1325" s="7" t="n">
        <v>23.1700000762939</v>
      </c>
      <c r="F1325" s="7" t="n">
        <v>-63.0200004577637</v>
      </c>
      <c r="G1325" s="7" t="n">
        <v>157.100006103516</v>
      </c>
    </row>
    <row r="1326" spans="1:21">
      <c r="A1326" t="s">
        <v>4</v>
      </c>
      <c r="B1326" s="4" t="s">
        <v>5</v>
      </c>
      <c r="C1326" s="4" t="s">
        <v>10</v>
      </c>
      <c r="D1326" s="4" t="s">
        <v>24</v>
      </c>
      <c r="E1326" s="4" t="s">
        <v>24</v>
      </c>
      <c r="F1326" s="4" t="s">
        <v>24</v>
      </c>
      <c r="G1326" s="4" t="s">
        <v>24</v>
      </c>
    </row>
    <row r="1327" spans="1:21">
      <c r="A1327" t="n">
        <v>10030</v>
      </c>
      <c r="B1327" s="34" t="n">
        <v>46</v>
      </c>
      <c r="C1327" s="7" t="n">
        <v>61493</v>
      </c>
      <c r="D1327" s="7" t="n">
        <v>-3.82999992370605</v>
      </c>
      <c r="E1327" s="7" t="n">
        <v>23.2399997711182</v>
      </c>
      <c r="F1327" s="7" t="n">
        <v>-65.2699966430664</v>
      </c>
      <c r="G1327" s="7" t="n">
        <v>120.300003051758</v>
      </c>
    </row>
    <row r="1328" spans="1:21">
      <c r="A1328" t="s">
        <v>4</v>
      </c>
      <c r="B1328" s="4" t="s">
        <v>5</v>
      </c>
      <c r="C1328" s="4" t="s">
        <v>10</v>
      </c>
      <c r="D1328" s="4" t="s">
        <v>24</v>
      </c>
      <c r="E1328" s="4" t="s">
        <v>24</v>
      </c>
      <c r="F1328" s="4" t="s">
        <v>24</v>
      </c>
      <c r="G1328" s="4" t="s">
        <v>24</v>
      </c>
    </row>
    <row r="1329" spans="1:21">
      <c r="A1329" t="n">
        <v>10049</v>
      </c>
      <c r="B1329" s="34" t="n">
        <v>46</v>
      </c>
      <c r="C1329" s="7" t="n">
        <v>7032</v>
      </c>
      <c r="D1329" s="7" t="n">
        <v>-2.98000001907349</v>
      </c>
      <c r="E1329" s="7" t="n">
        <v>23.3700008392334</v>
      </c>
      <c r="F1329" s="7" t="n">
        <v>-65.1399993896484</v>
      </c>
      <c r="G1329" s="7" t="n">
        <v>127.900001525879</v>
      </c>
    </row>
    <row r="1330" spans="1:21">
      <c r="A1330" t="s">
        <v>4</v>
      </c>
      <c r="B1330" s="4" t="s">
        <v>5</v>
      </c>
      <c r="C1330" s="4" t="s">
        <v>10</v>
      </c>
      <c r="D1330" s="4" t="s">
        <v>10</v>
      </c>
      <c r="E1330" s="4" t="s">
        <v>10</v>
      </c>
      <c r="F1330" s="4" t="s">
        <v>9</v>
      </c>
      <c r="G1330" s="4" t="s">
        <v>9</v>
      </c>
      <c r="H1330" s="4" t="s">
        <v>9</v>
      </c>
    </row>
    <row r="1331" spans="1:21">
      <c r="A1331" t="n">
        <v>10068</v>
      </c>
      <c r="B1331" s="53" t="n">
        <v>61</v>
      </c>
      <c r="C1331" s="7" t="n">
        <v>0</v>
      </c>
      <c r="D1331" s="7" t="n">
        <v>65535</v>
      </c>
      <c r="E1331" s="7" t="n">
        <v>0</v>
      </c>
      <c r="F1331" s="7" t="n">
        <v>0</v>
      </c>
      <c r="G1331" s="7" t="n">
        <v>1104150528</v>
      </c>
      <c r="H1331" s="7" t="n">
        <v>-1031405568</v>
      </c>
    </row>
    <row r="1332" spans="1:21">
      <c r="A1332" t="s">
        <v>4</v>
      </c>
      <c r="B1332" s="4" t="s">
        <v>5</v>
      </c>
      <c r="C1332" s="4" t="s">
        <v>10</v>
      </c>
      <c r="D1332" s="4" t="s">
        <v>10</v>
      </c>
      <c r="E1332" s="4" t="s">
        <v>10</v>
      </c>
      <c r="F1332" s="4" t="s">
        <v>9</v>
      </c>
      <c r="G1332" s="4" t="s">
        <v>9</v>
      </c>
      <c r="H1332" s="4" t="s">
        <v>9</v>
      </c>
    </row>
    <row r="1333" spans="1:21">
      <c r="A1333" t="n">
        <v>10087</v>
      </c>
      <c r="B1333" s="53" t="n">
        <v>61</v>
      </c>
      <c r="C1333" s="7" t="n">
        <v>7032</v>
      </c>
      <c r="D1333" s="7" t="n">
        <v>65535</v>
      </c>
      <c r="E1333" s="7" t="n">
        <v>0</v>
      </c>
      <c r="F1333" s="7" t="n">
        <v>0</v>
      </c>
      <c r="G1333" s="7" t="n">
        <v>1104150528</v>
      </c>
      <c r="H1333" s="7" t="n">
        <v>-1031405568</v>
      </c>
    </row>
    <row r="1334" spans="1:21">
      <c r="A1334" t="s">
        <v>4</v>
      </c>
      <c r="B1334" s="4" t="s">
        <v>5</v>
      </c>
      <c r="C1334" s="4" t="s">
        <v>10</v>
      </c>
      <c r="D1334" s="4" t="s">
        <v>10</v>
      </c>
      <c r="E1334" s="4" t="s">
        <v>10</v>
      </c>
      <c r="F1334" s="4" t="s">
        <v>9</v>
      </c>
      <c r="G1334" s="4" t="s">
        <v>9</v>
      </c>
      <c r="H1334" s="4" t="s">
        <v>9</v>
      </c>
    </row>
    <row r="1335" spans="1:21">
      <c r="A1335" t="n">
        <v>10106</v>
      </c>
      <c r="B1335" s="53" t="n">
        <v>61</v>
      </c>
      <c r="C1335" s="7" t="n">
        <v>7</v>
      </c>
      <c r="D1335" s="7" t="n">
        <v>65535</v>
      </c>
      <c r="E1335" s="7" t="n">
        <v>0</v>
      </c>
      <c r="F1335" s="7" t="n">
        <v>0</v>
      </c>
      <c r="G1335" s="7" t="n">
        <v>1104150528</v>
      </c>
      <c r="H1335" s="7" t="n">
        <v>-1031405568</v>
      </c>
    </row>
    <row r="1336" spans="1:21">
      <c r="A1336" t="s">
        <v>4</v>
      </c>
      <c r="B1336" s="4" t="s">
        <v>5</v>
      </c>
      <c r="C1336" s="4" t="s">
        <v>10</v>
      </c>
      <c r="D1336" s="4" t="s">
        <v>10</v>
      </c>
      <c r="E1336" s="4" t="s">
        <v>10</v>
      </c>
      <c r="F1336" s="4" t="s">
        <v>9</v>
      </c>
      <c r="G1336" s="4" t="s">
        <v>9</v>
      </c>
      <c r="H1336" s="4" t="s">
        <v>9</v>
      </c>
    </row>
    <row r="1337" spans="1:21">
      <c r="A1337" t="n">
        <v>10125</v>
      </c>
      <c r="B1337" s="53" t="n">
        <v>61</v>
      </c>
      <c r="C1337" s="7" t="n">
        <v>5</v>
      </c>
      <c r="D1337" s="7" t="n">
        <v>65535</v>
      </c>
      <c r="E1337" s="7" t="n">
        <v>0</v>
      </c>
      <c r="F1337" s="7" t="n">
        <v>0</v>
      </c>
      <c r="G1337" s="7" t="n">
        <v>1104150528</v>
      </c>
      <c r="H1337" s="7" t="n">
        <v>-1031405568</v>
      </c>
    </row>
    <row r="1338" spans="1:21">
      <c r="A1338" t="s">
        <v>4</v>
      </c>
      <c r="B1338" s="4" t="s">
        <v>5</v>
      </c>
      <c r="C1338" s="4" t="s">
        <v>10</v>
      </c>
      <c r="D1338" s="4" t="s">
        <v>10</v>
      </c>
      <c r="E1338" s="4" t="s">
        <v>10</v>
      </c>
      <c r="F1338" s="4" t="s">
        <v>9</v>
      </c>
      <c r="G1338" s="4" t="s">
        <v>9</v>
      </c>
      <c r="H1338" s="4" t="s">
        <v>9</v>
      </c>
    </row>
    <row r="1339" spans="1:21">
      <c r="A1339" t="n">
        <v>10144</v>
      </c>
      <c r="B1339" s="53" t="n">
        <v>61</v>
      </c>
      <c r="C1339" s="7" t="n">
        <v>61491</v>
      </c>
      <c r="D1339" s="7" t="n">
        <v>65535</v>
      </c>
      <c r="E1339" s="7" t="n">
        <v>0</v>
      </c>
      <c r="F1339" s="7" t="n">
        <v>0</v>
      </c>
      <c r="G1339" s="7" t="n">
        <v>1104150528</v>
      </c>
      <c r="H1339" s="7" t="n">
        <v>-1031405568</v>
      </c>
    </row>
    <row r="1340" spans="1:21">
      <c r="A1340" t="s">
        <v>4</v>
      </c>
      <c r="B1340" s="4" t="s">
        <v>5</v>
      </c>
      <c r="C1340" s="4" t="s">
        <v>10</v>
      </c>
      <c r="D1340" s="4" t="s">
        <v>10</v>
      </c>
      <c r="E1340" s="4" t="s">
        <v>10</v>
      </c>
      <c r="F1340" s="4" t="s">
        <v>9</v>
      </c>
      <c r="G1340" s="4" t="s">
        <v>9</v>
      </c>
      <c r="H1340" s="4" t="s">
        <v>9</v>
      </c>
    </row>
    <row r="1341" spans="1:21">
      <c r="A1341" t="n">
        <v>10163</v>
      </c>
      <c r="B1341" s="53" t="n">
        <v>61</v>
      </c>
      <c r="C1341" s="7" t="n">
        <v>61492</v>
      </c>
      <c r="D1341" s="7" t="n">
        <v>65535</v>
      </c>
      <c r="E1341" s="7" t="n">
        <v>0</v>
      </c>
      <c r="F1341" s="7" t="n">
        <v>0</v>
      </c>
      <c r="G1341" s="7" t="n">
        <v>1104150528</v>
      </c>
      <c r="H1341" s="7" t="n">
        <v>-1031405568</v>
      </c>
    </row>
    <row r="1342" spans="1:21">
      <c r="A1342" t="s">
        <v>4</v>
      </c>
      <c r="B1342" s="4" t="s">
        <v>5</v>
      </c>
      <c r="C1342" s="4" t="s">
        <v>10</v>
      </c>
      <c r="D1342" s="4" t="s">
        <v>10</v>
      </c>
      <c r="E1342" s="4" t="s">
        <v>10</v>
      </c>
      <c r="F1342" s="4" t="s">
        <v>9</v>
      </c>
      <c r="G1342" s="4" t="s">
        <v>9</v>
      </c>
      <c r="H1342" s="4" t="s">
        <v>9</v>
      </c>
    </row>
    <row r="1343" spans="1:21">
      <c r="A1343" t="n">
        <v>10182</v>
      </c>
      <c r="B1343" s="53" t="n">
        <v>61</v>
      </c>
      <c r="C1343" s="7" t="n">
        <v>61493</v>
      </c>
      <c r="D1343" s="7" t="n">
        <v>65535</v>
      </c>
      <c r="E1343" s="7" t="n">
        <v>0</v>
      </c>
      <c r="F1343" s="7" t="n">
        <v>0</v>
      </c>
      <c r="G1343" s="7" t="n">
        <v>1104150528</v>
      </c>
      <c r="H1343" s="7" t="n">
        <v>-1031405568</v>
      </c>
    </row>
    <row r="1344" spans="1:21">
      <c r="A1344" t="s">
        <v>4</v>
      </c>
      <c r="B1344" s="4" t="s">
        <v>5</v>
      </c>
      <c r="C1344" s="4" t="s">
        <v>13</v>
      </c>
      <c r="D1344" s="4" t="s">
        <v>13</v>
      </c>
      <c r="E1344" s="4" t="s">
        <v>24</v>
      </c>
      <c r="F1344" s="4" t="s">
        <v>24</v>
      </c>
      <c r="G1344" s="4" t="s">
        <v>24</v>
      </c>
      <c r="H1344" s="4" t="s">
        <v>10</v>
      </c>
    </row>
    <row r="1345" spans="1:8">
      <c r="A1345" t="n">
        <v>10201</v>
      </c>
      <c r="B1345" s="35" t="n">
        <v>45</v>
      </c>
      <c r="C1345" s="7" t="n">
        <v>2</v>
      </c>
      <c r="D1345" s="7" t="n">
        <v>3</v>
      </c>
      <c r="E1345" s="7" t="n">
        <v>-2.10999989509583</v>
      </c>
      <c r="F1345" s="7" t="n">
        <v>24.8899993896484</v>
      </c>
      <c r="G1345" s="7" t="n">
        <v>-64.4599990844727</v>
      </c>
      <c r="H1345" s="7" t="n">
        <v>0</v>
      </c>
    </row>
    <row r="1346" spans="1:8">
      <c r="A1346" t="s">
        <v>4</v>
      </c>
      <c r="B1346" s="4" t="s">
        <v>5</v>
      </c>
      <c r="C1346" s="4" t="s">
        <v>13</v>
      </c>
      <c r="D1346" s="4" t="s">
        <v>13</v>
      </c>
      <c r="E1346" s="4" t="s">
        <v>24</v>
      </c>
      <c r="F1346" s="4" t="s">
        <v>24</v>
      </c>
      <c r="G1346" s="4" t="s">
        <v>24</v>
      </c>
      <c r="H1346" s="4" t="s">
        <v>10</v>
      </c>
      <c r="I1346" s="4" t="s">
        <v>13</v>
      </c>
    </row>
    <row r="1347" spans="1:8">
      <c r="A1347" t="n">
        <v>10218</v>
      </c>
      <c r="B1347" s="35" t="n">
        <v>45</v>
      </c>
      <c r="C1347" s="7" t="n">
        <v>4</v>
      </c>
      <c r="D1347" s="7" t="n">
        <v>3</v>
      </c>
      <c r="E1347" s="7" t="n">
        <v>356.559997558594</v>
      </c>
      <c r="F1347" s="7" t="n">
        <v>326.690002441406</v>
      </c>
      <c r="G1347" s="7" t="n">
        <v>0</v>
      </c>
      <c r="H1347" s="7" t="n">
        <v>0</v>
      </c>
      <c r="I1347" s="7" t="n">
        <v>0</v>
      </c>
    </row>
    <row r="1348" spans="1:8">
      <c r="A1348" t="s">
        <v>4</v>
      </c>
      <c r="B1348" s="4" t="s">
        <v>5</v>
      </c>
      <c r="C1348" s="4" t="s">
        <v>13</v>
      </c>
      <c r="D1348" s="4" t="s">
        <v>13</v>
      </c>
      <c r="E1348" s="4" t="s">
        <v>24</v>
      </c>
      <c r="F1348" s="4" t="s">
        <v>10</v>
      </c>
    </row>
    <row r="1349" spans="1:8">
      <c r="A1349" t="n">
        <v>10236</v>
      </c>
      <c r="B1349" s="35" t="n">
        <v>45</v>
      </c>
      <c r="C1349" s="7" t="n">
        <v>5</v>
      </c>
      <c r="D1349" s="7" t="n">
        <v>3</v>
      </c>
      <c r="E1349" s="7" t="n">
        <v>4.69999980926514</v>
      </c>
      <c r="F1349" s="7" t="n">
        <v>0</v>
      </c>
    </row>
    <row r="1350" spans="1:8">
      <c r="A1350" t="s">
        <v>4</v>
      </c>
      <c r="B1350" s="4" t="s">
        <v>5</v>
      </c>
      <c r="C1350" s="4" t="s">
        <v>13</v>
      </c>
      <c r="D1350" s="4" t="s">
        <v>13</v>
      </c>
      <c r="E1350" s="4" t="s">
        <v>24</v>
      </c>
      <c r="F1350" s="4" t="s">
        <v>10</v>
      </c>
    </row>
    <row r="1351" spans="1:8">
      <c r="A1351" t="n">
        <v>10245</v>
      </c>
      <c r="B1351" s="35" t="n">
        <v>45</v>
      </c>
      <c r="C1351" s="7" t="n">
        <v>11</v>
      </c>
      <c r="D1351" s="7" t="n">
        <v>3</v>
      </c>
      <c r="E1351" s="7" t="n">
        <v>40.2000007629395</v>
      </c>
      <c r="F1351" s="7" t="n">
        <v>0</v>
      </c>
    </row>
    <row r="1352" spans="1:8">
      <c r="A1352" t="s">
        <v>4</v>
      </c>
      <c r="B1352" s="4" t="s">
        <v>5</v>
      </c>
      <c r="C1352" s="4" t="s">
        <v>13</v>
      </c>
      <c r="D1352" s="4" t="s">
        <v>13</v>
      </c>
      <c r="E1352" s="4" t="s">
        <v>24</v>
      </c>
      <c r="F1352" s="4" t="s">
        <v>24</v>
      </c>
      <c r="G1352" s="4" t="s">
        <v>24</v>
      </c>
      <c r="H1352" s="4" t="s">
        <v>10</v>
      </c>
      <c r="I1352" s="4" t="s">
        <v>13</v>
      </c>
    </row>
    <row r="1353" spans="1:8">
      <c r="A1353" t="n">
        <v>10254</v>
      </c>
      <c r="B1353" s="35" t="n">
        <v>45</v>
      </c>
      <c r="C1353" s="7" t="n">
        <v>4</v>
      </c>
      <c r="D1353" s="7" t="n">
        <v>3</v>
      </c>
      <c r="E1353" s="7" t="n">
        <v>350.049987792969</v>
      </c>
      <c r="F1353" s="7" t="n">
        <v>323.299987792969</v>
      </c>
      <c r="G1353" s="7" t="n">
        <v>0</v>
      </c>
      <c r="H1353" s="7" t="n">
        <v>4000</v>
      </c>
      <c r="I1353" s="7" t="n">
        <v>0</v>
      </c>
    </row>
    <row r="1354" spans="1:8">
      <c r="A1354" t="s">
        <v>4</v>
      </c>
      <c r="B1354" s="4" t="s">
        <v>5</v>
      </c>
      <c r="C1354" s="4" t="s">
        <v>13</v>
      </c>
      <c r="D1354" s="4" t="s">
        <v>13</v>
      </c>
      <c r="E1354" s="4" t="s">
        <v>24</v>
      </c>
      <c r="F1354" s="4" t="s">
        <v>10</v>
      </c>
    </row>
    <row r="1355" spans="1:8">
      <c r="A1355" t="n">
        <v>10272</v>
      </c>
      <c r="B1355" s="35" t="n">
        <v>45</v>
      </c>
      <c r="C1355" s="7" t="n">
        <v>5</v>
      </c>
      <c r="D1355" s="7" t="n">
        <v>3</v>
      </c>
      <c r="E1355" s="7" t="n">
        <v>3.70000004768372</v>
      </c>
      <c r="F1355" s="7" t="n">
        <v>4000</v>
      </c>
    </row>
    <row r="1356" spans="1:8">
      <c r="A1356" t="s">
        <v>4</v>
      </c>
      <c r="B1356" s="4" t="s">
        <v>5</v>
      </c>
      <c r="C1356" s="4" t="s">
        <v>13</v>
      </c>
      <c r="D1356" s="4" t="s">
        <v>10</v>
      </c>
      <c r="E1356" s="4" t="s">
        <v>24</v>
      </c>
    </row>
    <row r="1357" spans="1:8">
      <c r="A1357" t="n">
        <v>10281</v>
      </c>
      <c r="B1357" s="21" t="n">
        <v>58</v>
      </c>
      <c r="C1357" s="7" t="n">
        <v>100</v>
      </c>
      <c r="D1357" s="7" t="n">
        <v>1000</v>
      </c>
      <c r="E1357" s="7" t="n">
        <v>1</v>
      </c>
    </row>
    <row r="1358" spans="1:8">
      <c r="A1358" t="s">
        <v>4</v>
      </c>
      <c r="B1358" s="4" t="s">
        <v>5</v>
      </c>
      <c r="C1358" s="4" t="s">
        <v>13</v>
      </c>
      <c r="D1358" s="4" t="s">
        <v>10</v>
      </c>
    </row>
    <row r="1359" spans="1:8">
      <c r="A1359" t="n">
        <v>10289</v>
      </c>
      <c r="B1359" s="21" t="n">
        <v>58</v>
      </c>
      <c r="C1359" s="7" t="n">
        <v>255</v>
      </c>
      <c r="D1359" s="7" t="n">
        <v>0</v>
      </c>
    </row>
    <row r="1360" spans="1:8">
      <c r="A1360" t="s">
        <v>4</v>
      </c>
      <c r="B1360" s="4" t="s">
        <v>5</v>
      </c>
      <c r="C1360" s="4" t="s">
        <v>13</v>
      </c>
      <c r="D1360" s="4" t="s">
        <v>10</v>
      </c>
    </row>
    <row r="1361" spans="1:9">
      <c r="A1361" t="n">
        <v>10293</v>
      </c>
      <c r="B1361" s="35" t="n">
        <v>45</v>
      </c>
      <c r="C1361" s="7" t="n">
        <v>7</v>
      </c>
      <c r="D1361" s="7" t="n">
        <v>255</v>
      </c>
    </row>
    <row r="1362" spans="1:9">
      <c r="A1362" t="s">
        <v>4</v>
      </c>
      <c r="B1362" s="4" t="s">
        <v>5</v>
      </c>
      <c r="C1362" s="4" t="s">
        <v>13</v>
      </c>
      <c r="D1362" s="4" t="s">
        <v>10</v>
      </c>
      <c r="E1362" s="4" t="s">
        <v>6</v>
      </c>
    </row>
    <row r="1363" spans="1:9">
      <c r="A1363" t="n">
        <v>10297</v>
      </c>
      <c r="B1363" s="39" t="n">
        <v>51</v>
      </c>
      <c r="C1363" s="7" t="n">
        <v>4</v>
      </c>
      <c r="D1363" s="7" t="n">
        <v>7</v>
      </c>
      <c r="E1363" s="7" t="s">
        <v>54</v>
      </c>
    </row>
    <row r="1364" spans="1:9">
      <c r="A1364" t="s">
        <v>4</v>
      </c>
      <c r="B1364" s="4" t="s">
        <v>5</v>
      </c>
      <c r="C1364" s="4" t="s">
        <v>10</v>
      </c>
    </row>
    <row r="1365" spans="1:9">
      <c r="A1365" t="n">
        <v>10311</v>
      </c>
      <c r="B1365" s="27" t="n">
        <v>16</v>
      </c>
      <c r="C1365" s="7" t="n">
        <v>0</v>
      </c>
    </row>
    <row r="1366" spans="1:9">
      <c r="A1366" t="s">
        <v>4</v>
      </c>
      <c r="B1366" s="4" t="s">
        <v>5</v>
      </c>
      <c r="C1366" s="4" t="s">
        <v>10</v>
      </c>
      <c r="D1366" s="4" t="s">
        <v>47</v>
      </c>
      <c r="E1366" s="4" t="s">
        <v>13</v>
      </c>
      <c r="F1366" s="4" t="s">
        <v>13</v>
      </c>
    </row>
    <row r="1367" spans="1:9">
      <c r="A1367" t="n">
        <v>10314</v>
      </c>
      <c r="B1367" s="40" t="n">
        <v>26</v>
      </c>
      <c r="C1367" s="7" t="n">
        <v>7</v>
      </c>
      <c r="D1367" s="7" t="s">
        <v>114</v>
      </c>
      <c r="E1367" s="7" t="n">
        <v>2</v>
      </c>
      <c r="F1367" s="7" t="n">
        <v>0</v>
      </c>
    </row>
    <row r="1368" spans="1:9">
      <c r="A1368" t="s">
        <v>4</v>
      </c>
      <c r="B1368" s="4" t="s">
        <v>5</v>
      </c>
    </row>
    <row r="1369" spans="1:9">
      <c r="A1369" t="n">
        <v>10357</v>
      </c>
      <c r="B1369" s="41" t="n">
        <v>28</v>
      </c>
    </row>
    <row r="1370" spans="1:9">
      <c r="A1370" t="s">
        <v>4</v>
      </c>
      <c r="B1370" s="4" t="s">
        <v>5</v>
      </c>
      <c r="C1370" s="4" t="s">
        <v>10</v>
      </c>
      <c r="D1370" s="4" t="s">
        <v>13</v>
      </c>
      <c r="E1370" s="4" t="s">
        <v>13</v>
      </c>
      <c r="F1370" s="4" t="s">
        <v>6</v>
      </c>
    </row>
    <row r="1371" spans="1:9">
      <c r="A1371" t="n">
        <v>10358</v>
      </c>
      <c r="B1371" s="30" t="n">
        <v>20</v>
      </c>
      <c r="C1371" s="7" t="n">
        <v>5</v>
      </c>
      <c r="D1371" s="7" t="n">
        <v>2</v>
      </c>
      <c r="E1371" s="7" t="n">
        <v>10</v>
      </c>
      <c r="F1371" s="7" t="s">
        <v>97</v>
      </c>
    </row>
    <row r="1372" spans="1:9">
      <c r="A1372" t="s">
        <v>4</v>
      </c>
      <c r="B1372" s="4" t="s">
        <v>5</v>
      </c>
      <c r="C1372" s="4" t="s">
        <v>13</v>
      </c>
      <c r="D1372" s="4" t="s">
        <v>10</v>
      </c>
      <c r="E1372" s="4" t="s">
        <v>6</v>
      </c>
    </row>
    <row r="1373" spans="1:9">
      <c r="A1373" t="n">
        <v>10379</v>
      </c>
      <c r="B1373" s="39" t="n">
        <v>51</v>
      </c>
      <c r="C1373" s="7" t="n">
        <v>4</v>
      </c>
      <c r="D1373" s="7" t="n">
        <v>5</v>
      </c>
      <c r="E1373" s="7" t="s">
        <v>46</v>
      </c>
    </row>
    <row r="1374" spans="1:9">
      <c r="A1374" t="s">
        <v>4</v>
      </c>
      <c r="B1374" s="4" t="s">
        <v>5</v>
      </c>
      <c r="C1374" s="4" t="s">
        <v>10</v>
      </c>
    </row>
    <row r="1375" spans="1:9">
      <c r="A1375" t="n">
        <v>10392</v>
      </c>
      <c r="B1375" s="27" t="n">
        <v>16</v>
      </c>
      <c r="C1375" s="7" t="n">
        <v>0</v>
      </c>
    </row>
    <row r="1376" spans="1:9">
      <c r="A1376" t="s">
        <v>4</v>
      </c>
      <c r="B1376" s="4" t="s">
        <v>5</v>
      </c>
      <c r="C1376" s="4" t="s">
        <v>10</v>
      </c>
      <c r="D1376" s="4" t="s">
        <v>47</v>
      </c>
      <c r="E1376" s="4" t="s">
        <v>13</v>
      </c>
      <c r="F1376" s="4" t="s">
        <v>13</v>
      </c>
    </row>
    <row r="1377" spans="1:6">
      <c r="A1377" t="n">
        <v>10395</v>
      </c>
      <c r="B1377" s="40" t="n">
        <v>26</v>
      </c>
      <c r="C1377" s="7" t="n">
        <v>5</v>
      </c>
      <c r="D1377" s="7" t="s">
        <v>115</v>
      </c>
      <c r="E1377" s="7" t="n">
        <v>2</v>
      </c>
      <c r="F1377" s="7" t="n">
        <v>0</v>
      </c>
    </row>
    <row r="1378" spans="1:6">
      <c r="A1378" t="s">
        <v>4</v>
      </c>
      <c r="B1378" s="4" t="s">
        <v>5</v>
      </c>
    </row>
    <row r="1379" spans="1:6">
      <c r="A1379" t="n">
        <v>10484</v>
      </c>
      <c r="B1379" s="41" t="n">
        <v>28</v>
      </c>
    </row>
    <row r="1380" spans="1:6">
      <c r="A1380" t="s">
        <v>4</v>
      </c>
      <c r="B1380" s="4" t="s">
        <v>5</v>
      </c>
      <c r="C1380" s="4" t="s">
        <v>13</v>
      </c>
      <c r="D1380" s="20" t="s">
        <v>31</v>
      </c>
      <c r="E1380" s="4" t="s">
        <v>5</v>
      </c>
      <c r="F1380" s="4" t="s">
        <v>13</v>
      </c>
      <c r="G1380" s="4" t="s">
        <v>10</v>
      </c>
      <c r="H1380" s="20" t="s">
        <v>32</v>
      </c>
      <c r="I1380" s="4" t="s">
        <v>13</v>
      </c>
      <c r="J1380" s="4" t="s">
        <v>23</v>
      </c>
    </row>
    <row r="1381" spans="1:6">
      <c r="A1381" t="n">
        <v>10485</v>
      </c>
      <c r="B1381" s="12" t="n">
        <v>5</v>
      </c>
      <c r="C1381" s="7" t="n">
        <v>28</v>
      </c>
      <c r="D1381" s="20" t="s">
        <v>3</v>
      </c>
      <c r="E1381" s="25" t="n">
        <v>64</v>
      </c>
      <c r="F1381" s="7" t="n">
        <v>5</v>
      </c>
      <c r="G1381" s="7" t="n">
        <v>6</v>
      </c>
      <c r="H1381" s="20" t="s">
        <v>3</v>
      </c>
      <c r="I1381" s="7" t="n">
        <v>1</v>
      </c>
      <c r="J1381" s="13" t="n">
        <f t="normal" ca="1">A1395</f>
        <v>0</v>
      </c>
    </row>
    <row r="1382" spans="1:6">
      <c r="A1382" t="s">
        <v>4</v>
      </c>
      <c r="B1382" s="4" t="s">
        <v>5</v>
      </c>
      <c r="C1382" s="4" t="s">
        <v>10</v>
      </c>
      <c r="D1382" s="4" t="s">
        <v>13</v>
      </c>
      <c r="E1382" s="4" t="s">
        <v>6</v>
      </c>
      <c r="F1382" s="4" t="s">
        <v>24</v>
      </c>
      <c r="G1382" s="4" t="s">
        <v>24</v>
      </c>
      <c r="H1382" s="4" t="s">
        <v>24</v>
      </c>
    </row>
    <row r="1383" spans="1:6">
      <c r="A1383" t="n">
        <v>10496</v>
      </c>
      <c r="B1383" s="50" t="n">
        <v>48</v>
      </c>
      <c r="C1383" s="7" t="n">
        <v>6</v>
      </c>
      <c r="D1383" s="7" t="n">
        <v>0</v>
      </c>
      <c r="E1383" s="7" t="s">
        <v>90</v>
      </c>
      <c r="F1383" s="7" t="n">
        <v>-1</v>
      </c>
      <c r="G1383" s="7" t="n">
        <v>1</v>
      </c>
      <c r="H1383" s="7" t="n">
        <v>0</v>
      </c>
    </row>
    <row r="1384" spans="1:6">
      <c r="A1384" t="s">
        <v>4</v>
      </c>
      <c r="B1384" s="4" t="s">
        <v>5</v>
      </c>
      <c r="C1384" s="4" t="s">
        <v>13</v>
      </c>
      <c r="D1384" s="4" t="s">
        <v>10</v>
      </c>
      <c r="E1384" s="4" t="s">
        <v>6</v>
      </c>
    </row>
    <row r="1385" spans="1:6">
      <c r="A1385" t="n">
        <v>10525</v>
      </c>
      <c r="B1385" s="39" t="n">
        <v>51</v>
      </c>
      <c r="C1385" s="7" t="n">
        <v>4</v>
      </c>
      <c r="D1385" s="7" t="n">
        <v>6</v>
      </c>
      <c r="E1385" s="7" t="s">
        <v>46</v>
      </c>
    </row>
    <row r="1386" spans="1:6">
      <c r="A1386" t="s">
        <v>4</v>
      </c>
      <c r="B1386" s="4" t="s">
        <v>5</v>
      </c>
      <c r="C1386" s="4" t="s">
        <v>10</v>
      </c>
    </row>
    <row r="1387" spans="1:6">
      <c r="A1387" t="n">
        <v>10538</v>
      </c>
      <c r="B1387" s="27" t="n">
        <v>16</v>
      </c>
      <c r="C1387" s="7" t="n">
        <v>0</v>
      </c>
    </row>
    <row r="1388" spans="1:6">
      <c r="A1388" t="s">
        <v>4</v>
      </c>
      <c r="B1388" s="4" t="s">
        <v>5</v>
      </c>
      <c r="C1388" s="4" t="s">
        <v>10</v>
      </c>
      <c r="D1388" s="4" t="s">
        <v>47</v>
      </c>
      <c r="E1388" s="4" t="s">
        <v>13</v>
      </c>
      <c r="F1388" s="4" t="s">
        <v>13</v>
      </c>
    </row>
    <row r="1389" spans="1:6">
      <c r="A1389" t="n">
        <v>10541</v>
      </c>
      <c r="B1389" s="40" t="n">
        <v>26</v>
      </c>
      <c r="C1389" s="7" t="n">
        <v>6</v>
      </c>
      <c r="D1389" s="7" t="s">
        <v>116</v>
      </c>
      <c r="E1389" s="7" t="n">
        <v>2</v>
      </c>
      <c r="F1389" s="7" t="n">
        <v>0</v>
      </c>
    </row>
    <row r="1390" spans="1:6">
      <c r="A1390" t="s">
        <v>4</v>
      </c>
      <c r="B1390" s="4" t="s">
        <v>5</v>
      </c>
    </row>
    <row r="1391" spans="1:6">
      <c r="A1391" t="n">
        <v>10629</v>
      </c>
      <c r="B1391" s="41" t="n">
        <v>28</v>
      </c>
    </row>
    <row r="1392" spans="1:6">
      <c r="A1392" t="s">
        <v>4</v>
      </c>
      <c r="B1392" s="4" t="s">
        <v>5</v>
      </c>
      <c r="C1392" s="4" t="s">
        <v>23</v>
      </c>
    </row>
    <row r="1393" spans="1:10">
      <c r="A1393" t="n">
        <v>10630</v>
      </c>
      <c r="B1393" s="17" t="n">
        <v>3</v>
      </c>
      <c r="C1393" s="13" t="n">
        <f t="normal" ca="1">A1419</f>
        <v>0</v>
      </c>
    </row>
    <row r="1394" spans="1:10">
      <c r="A1394" t="s">
        <v>4</v>
      </c>
      <c r="B1394" s="4" t="s">
        <v>5</v>
      </c>
      <c r="C1394" s="4" t="s">
        <v>13</v>
      </c>
      <c r="D1394" s="20" t="s">
        <v>31</v>
      </c>
      <c r="E1394" s="4" t="s">
        <v>5</v>
      </c>
      <c r="F1394" s="4" t="s">
        <v>13</v>
      </c>
      <c r="G1394" s="4" t="s">
        <v>10</v>
      </c>
      <c r="H1394" s="20" t="s">
        <v>32</v>
      </c>
      <c r="I1394" s="4" t="s">
        <v>13</v>
      </c>
      <c r="J1394" s="4" t="s">
        <v>23</v>
      </c>
    </row>
    <row r="1395" spans="1:10">
      <c r="A1395" t="n">
        <v>10635</v>
      </c>
      <c r="B1395" s="12" t="n">
        <v>5</v>
      </c>
      <c r="C1395" s="7" t="n">
        <v>28</v>
      </c>
      <c r="D1395" s="20" t="s">
        <v>3</v>
      </c>
      <c r="E1395" s="25" t="n">
        <v>64</v>
      </c>
      <c r="F1395" s="7" t="n">
        <v>5</v>
      </c>
      <c r="G1395" s="7" t="n">
        <v>8</v>
      </c>
      <c r="H1395" s="20" t="s">
        <v>3</v>
      </c>
      <c r="I1395" s="7" t="n">
        <v>1</v>
      </c>
      <c r="J1395" s="13" t="n">
        <f t="normal" ca="1">A1409</f>
        <v>0</v>
      </c>
    </row>
    <row r="1396" spans="1:10">
      <c r="A1396" t="s">
        <v>4</v>
      </c>
      <c r="B1396" s="4" t="s">
        <v>5</v>
      </c>
      <c r="C1396" s="4" t="s">
        <v>10</v>
      </c>
      <c r="D1396" s="4" t="s">
        <v>13</v>
      </c>
      <c r="E1396" s="4" t="s">
        <v>6</v>
      </c>
      <c r="F1396" s="4" t="s">
        <v>24</v>
      </c>
      <c r="G1396" s="4" t="s">
        <v>24</v>
      </c>
      <c r="H1396" s="4" t="s">
        <v>24</v>
      </c>
    </row>
    <row r="1397" spans="1:10">
      <c r="A1397" t="n">
        <v>10646</v>
      </c>
      <c r="B1397" s="50" t="n">
        <v>48</v>
      </c>
      <c r="C1397" s="7" t="n">
        <v>8</v>
      </c>
      <c r="D1397" s="7" t="n">
        <v>0</v>
      </c>
      <c r="E1397" s="7" t="s">
        <v>90</v>
      </c>
      <c r="F1397" s="7" t="n">
        <v>-1</v>
      </c>
      <c r="G1397" s="7" t="n">
        <v>1</v>
      </c>
      <c r="H1397" s="7" t="n">
        <v>0</v>
      </c>
    </row>
    <row r="1398" spans="1:10">
      <c r="A1398" t="s">
        <v>4</v>
      </c>
      <c r="B1398" s="4" t="s">
        <v>5</v>
      </c>
      <c r="C1398" s="4" t="s">
        <v>13</v>
      </c>
      <c r="D1398" s="4" t="s">
        <v>10</v>
      </c>
      <c r="E1398" s="4" t="s">
        <v>6</v>
      </c>
    </row>
    <row r="1399" spans="1:10">
      <c r="A1399" t="n">
        <v>10675</v>
      </c>
      <c r="B1399" s="39" t="n">
        <v>51</v>
      </c>
      <c r="C1399" s="7" t="n">
        <v>4</v>
      </c>
      <c r="D1399" s="7" t="n">
        <v>8</v>
      </c>
      <c r="E1399" s="7" t="s">
        <v>46</v>
      </c>
    </row>
    <row r="1400" spans="1:10">
      <c r="A1400" t="s">
        <v>4</v>
      </c>
      <c r="B1400" s="4" t="s">
        <v>5</v>
      </c>
      <c r="C1400" s="4" t="s">
        <v>10</v>
      </c>
    </row>
    <row r="1401" spans="1:10">
      <c r="A1401" t="n">
        <v>10688</v>
      </c>
      <c r="B1401" s="27" t="n">
        <v>16</v>
      </c>
      <c r="C1401" s="7" t="n">
        <v>0</v>
      </c>
    </row>
    <row r="1402" spans="1:10">
      <c r="A1402" t="s">
        <v>4</v>
      </c>
      <c r="B1402" s="4" t="s">
        <v>5</v>
      </c>
      <c r="C1402" s="4" t="s">
        <v>10</v>
      </c>
      <c r="D1402" s="4" t="s">
        <v>47</v>
      </c>
      <c r="E1402" s="4" t="s">
        <v>13</v>
      </c>
      <c r="F1402" s="4" t="s">
        <v>13</v>
      </c>
    </row>
    <row r="1403" spans="1:10">
      <c r="A1403" t="n">
        <v>10691</v>
      </c>
      <c r="B1403" s="40" t="n">
        <v>26</v>
      </c>
      <c r="C1403" s="7" t="n">
        <v>8</v>
      </c>
      <c r="D1403" s="7" t="s">
        <v>116</v>
      </c>
      <c r="E1403" s="7" t="n">
        <v>2</v>
      </c>
      <c r="F1403" s="7" t="n">
        <v>0</v>
      </c>
    </row>
    <row r="1404" spans="1:10">
      <c r="A1404" t="s">
        <v>4</v>
      </c>
      <c r="B1404" s="4" t="s">
        <v>5</v>
      </c>
    </row>
    <row r="1405" spans="1:10">
      <c r="A1405" t="n">
        <v>10779</v>
      </c>
      <c r="B1405" s="41" t="n">
        <v>28</v>
      </c>
    </row>
    <row r="1406" spans="1:10">
      <c r="A1406" t="s">
        <v>4</v>
      </c>
      <c r="B1406" s="4" t="s">
        <v>5</v>
      </c>
      <c r="C1406" s="4" t="s">
        <v>23</v>
      </c>
    </row>
    <row r="1407" spans="1:10">
      <c r="A1407" t="n">
        <v>10780</v>
      </c>
      <c r="B1407" s="17" t="n">
        <v>3</v>
      </c>
      <c r="C1407" s="13" t="n">
        <f t="normal" ca="1">A1419</f>
        <v>0</v>
      </c>
    </row>
    <row r="1408" spans="1:10">
      <c r="A1408" t="s">
        <v>4</v>
      </c>
      <c r="B1408" s="4" t="s">
        <v>5</v>
      </c>
      <c r="C1408" s="4" t="s">
        <v>10</v>
      </c>
      <c r="D1408" s="4" t="s">
        <v>13</v>
      </c>
      <c r="E1408" s="4" t="s">
        <v>6</v>
      </c>
      <c r="F1408" s="4" t="s">
        <v>24</v>
      </c>
      <c r="G1408" s="4" t="s">
        <v>24</v>
      </c>
      <c r="H1408" s="4" t="s">
        <v>24</v>
      </c>
    </row>
    <row r="1409" spans="1:10">
      <c r="A1409" t="n">
        <v>10785</v>
      </c>
      <c r="B1409" s="50" t="n">
        <v>48</v>
      </c>
      <c r="C1409" s="7" t="n">
        <v>0</v>
      </c>
      <c r="D1409" s="7" t="n">
        <v>0</v>
      </c>
      <c r="E1409" s="7" t="s">
        <v>90</v>
      </c>
      <c r="F1409" s="7" t="n">
        <v>-1</v>
      </c>
      <c r="G1409" s="7" t="n">
        <v>1</v>
      </c>
      <c r="H1409" s="7" t="n">
        <v>0</v>
      </c>
    </row>
    <row r="1410" spans="1:10">
      <c r="A1410" t="s">
        <v>4</v>
      </c>
      <c r="B1410" s="4" t="s">
        <v>5</v>
      </c>
      <c r="C1410" s="4" t="s">
        <v>13</v>
      </c>
      <c r="D1410" s="4" t="s">
        <v>10</v>
      </c>
      <c r="E1410" s="4" t="s">
        <v>6</v>
      </c>
    </row>
    <row r="1411" spans="1:10">
      <c r="A1411" t="n">
        <v>10814</v>
      </c>
      <c r="B1411" s="39" t="n">
        <v>51</v>
      </c>
      <c r="C1411" s="7" t="n">
        <v>4</v>
      </c>
      <c r="D1411" s="7" t="n">
        <v>0</v>
      </c>
      <c r="E1411" s="7" t="s">
        <v>98</v>
      </c>
    </row>
    <row r="1412" spans="1:10">
      <c r="A1412" t="s">
        <v>4</v>
      </c>
      <c r="B1412" s="4" t="s">
        <v>5</v>
      </c>
      <c r="C1412" s="4" t="s">
        <v>10</v>
      </c>
    </row>
    <row r="1413" spans="1:10">
      <c r="A1413" t="n">
        <v>10827</v>
      </c>
      <c r="B1413" s="27" t="n">
        <v>16</v>
      </c>
      <c r="C1413" s="7" t="n">
        <v>0</v>
      </c>
    </row>
    <row r="1414" spans="1:10">
      <c r="A1414" t="s">
        <v>4</v>
      </c>
      <c r="B1414" s="4" t="s">
        <v>5</v>
      </c>
      <c r="C1414" s="4" t="s">
        <v>10</v>
      </c>
      <c r="D1414" s="4" t="s">
        <v>47</v>
      </c>
      <c r="E1414" s="4" t="s">
        <v>13</v>
      </c>
      <c r="F1414" s="4" t="s">
        <v>13</v>
      </c>
    </row>
    <row r="1415" spans="1:10">
      <c r="A1415" t="n">
        <v>10830</v>
      </c>
      <c r="B1415" s="40" t="n">
        <v>26</v>
      </c>
      <c r="C1415" s="7" t="n">
        <v>0</v>
      </c>
      <c r="D1415" s="7" t="s">
        <v>116</v>
      </c>
      <c r="E1415" s="7" t="n">
        <v>2</v>
      </c>
      <c r="F1415" s="7" t="n">
        <v>0</v>
      </c>
    </row>
    <row r="1416" spans="1:10">
      <c r="A1416" t="s">
        <v>4</v>
      </c>
      <c r="B1416" s="4" t="s">
        <v>5</v>
      </c>
    </row>
    <row r="1417" spans="1:10">
      <c r="A1417" t="n">
        <v>10918</v>
      </c>
      <c r="B1417" s="41" t="n">
        <v>28</v>
      </c>
    </row>
    <row r="1418" spans="1:10">
      <c r="A1418" t="s">
        <v>4</v>
      </c>
      <c r="B1418" s="4" t="s">
        <v>5</v>
      </c>
      <c r="C1418" s="4" t="s">
        <v>13</v>
      </c>
      <c r="D1418" s="4" t="s">
        <v>10</v>
      </c>
      <c r="E1418" s="4" t="s">
        <v>24</v>
      </c>
    </row>
    <row r="1419" spans="1:10">
      <c r="A1419" t="n">
        <v>10919</v>
      </c>
      <c r="B1419" s="21" t="n">
        <v>58</v>
      </c>
      <c r="C1419" s="7" t="n">
        <v>0</v>
      </c>
      <c r="D1419" s="7" t="n">
        <v>1000</v>
      </c>
      <c r="E1419" s="7" t="n">
        <v>1</v>
      </c>
    </row>
    <row r="1420" spans="1:10">
      <c r="A1420" t="s">
        <v>4</v>
      </c>
      <c r="B1420" s="4" t="s">
        <v>5</v>
      </c>
      <c r="C1420" s="4" t="s">
        <v>13</v>
      </c>
      <c r="D1420" s="4" t="s">
        <v>10</v>
      </c>
    </row>
    <row r="1421" spans="1:10">
      <c r="A1421" t="n">
        <v>10927</v>
      </c>
      <c r="B1421" s="21" t="n">
        <v>58</v>
      </c>
      <c r="C1421" s="7" t="n">
        <v>255</v>
      </c>
      <c r="D1421" s="7" t="n">
        <v>0</v>
      </c>
    </row>
    <row r="1422" spans="1:10">
      <c r="A1422" t="s">
        <v>4</v>
      </c>
      <c r="B1422" s="4" t="s">
        <v>5</v>
      </c>
      <c r="C1422" s="4" t="s">
        <v>13</v>
      </c>
      <c r="D1422" s="4" t="s">
        <v>10</v>
      </c>
      <c r="E1422" s="4" t="s">
        <v>24</v>
      </c>
      <c r="F1422" s="4" t="s">
        <v>10</v>
      </c>
      <c r="G1422" s="4" t="s">
        <v>9</v>
      </c>
      <c r="H1422" s="4" t="s">
        <v>9</v>
      </c>
      <c r="I1422" s="4" t="s">
        <v>10</v>
      </c>
      <c r="J1422" s="4" t="s">
        <v>10</v>
      </c>
      <c r="K1422" s="4" t="s">
        <v>9</v>
      </c>
      <c r="L1422" s="4" t="s">
        <v>9</v>
      </c>
      <c r="M1422" s="4" t="s">
        <v>9</v>
      </c>
      <c r="N1422" s="4" t="s">
        <v>9</v>
      </c>
      <c r="O1422" s="4" t="s">
        <v>6</v>
      </c>
    </row>
    <row r="1423" spans="1:10">
      <c r="A1423" t="n">
        <v>10931</v>
      </c>
      <c r="B1423" s="15" t="n">
        <v>50</v>
      </c>
      <c r="C1423" s="7" t="n">
        <v>0</v>
      </c>
      <c r="D1423" s="7" t="n">
        <v>12010</v>
      </c>
      <c r="E1423" s="7" t="n">
        <v>1</v>
      </c>
      <c r="F1423" s="7" t="n">
        <v>0</v>
      </c>
      <c r="G1423" s="7" t="n">
        <v>0</v>
      </c>
      <c r="H1423" s="7" t="n">
        <v>0</v>
      </c>
      <c r="I1423" s="7" t="n">
        <v>0</v>
      </c>
      <c r="J1423" s="7" t="n">
        <v>65533</v>
      </c>
      <c r="K1423" s="7" t="n">
        <v>0</v>
      </c>
      <c r="L1423" s="7" t="n">
        <v>0</v>
      </c>
      <c r="M1423" s="7" t="n">
        <v>0</v>
      </c>
      <c r="N1423" s="7" t="n">
        <v>0</v>
      </c>
      <c r="O1423" s="7" t="s">
        <v>12</v>
      </c>
    </row>
    <row r="1424" spans="1:10">
      <c r="A1424" t="s">
        <v>4</v>
      </c>
      <c r="B1424" s="4" t="s">
        <v>5</v>
      </c>
      <c r="C1424" s="4" t="s">
        <v>13</v>
      </c>
      <c r="D1424" s="4" t="s">
        <v>10</v>
      </c>
      <c r="E1424" s="4" t="s">
        <v>10</v>
      </c>
    </row>
    <row r="1425" spans="1:15">
      <c r="A1425" t="n">
        <v>10970</v>
      </c>
      <c r="B1425" s="15" t="n">
        <v>50</v>
      </c>
      <c r="C1425" s="7" t="n">
        <v>1</v>
      </c>
      <c r="D1425" s="7" t="n">
        <v>8122</v>
      </c>
      <c r="E1425" s="7" t="n">
        <v>500</v>
      </c>
    </row>
    <row r="1426" spans="1:15">
      <c r="A1426" t="s">
        <v>4</v>
      </c>
      <c r="B1426" s="4" t="s">
        <v>5</v>
      </c>
      <c r="C1426" s="4" t="s">
        <v>13</v>
      </c>
      <c r="D1426" s="4" t="s">
        <v>10</v>
      </c>
      <c r="E1426" s="4" t="s">
        <v>10</v>
      </c>
      <c r="F1426" s="4" t="s">
        <v>10</v>
      </c>
      <c r="G1426" s="4" t="s">
        <v>10</v>
      </c>
      <c r="H1426" s="4" t="s">
        <v>13</v>
      </c>
    </row>
    <row r="1427" spans="1:15">
      <c r="A1427" t="n">
        <v>10976</v>
      </c>
      <c r="B1427" s="45" t="n">
        <v>25</v>
      </c>
      <c r="C1427" s="7" t="n">
        <v>5</v>
      </c>
      <c r="D1427" s="7" t="n">
        <v>65535</v>
      </c>
      <c r="E1427" s="7" t="n">
        <v>65535</v>
      </c>
      <c r="F1427" s="7" t="n">
        <v>65535</v>
      </c>
      <c r="G1427" s="7" t="n">
        <v>65535</v>
      </c>
      <c r="H1427" s="7" t="n">
        <v>0</v>
      </c>
    </row>
    <row r="1428" spans="1:15">
      <c r="A1428" t="s">
        <v>4</v>
      </c>
      <c r="B1428" s="4" t="s">
        <v>5</v>
      </c>
      <c r="C1428" s="4" t="s">
        <v>10</v>
      </c>
      <c r="D1428" s="4" t="s">
        <v>47</v>
      </c>
      <c r="E1428" s="4" t="s">
        <v>13</v>
      </c>
      <c r="F1428" s="4" t="s">
        <v>13</v>
      </c>
      <c r="G1428" s="4" t="s">
        <v>10</v>
      </c>
      <c r="H1428" s="4" t="s">
        <v>13</v>
      </c>
      <c r="I1428" s="4" t="s">
        <v>47</v>
      </c>
      <c r="J1428" s="4" t="s">
        <v>13</v>
      </c>
      <c r="K1428" s="4" t="s">
        <v>13</v>
      </c>
      <c r="L1428" s="4" t="s">
        <v>13</v>
      </c>
    </row>
    <row r="1429" spans="1:15">
      <c r="A1429" t="n">
        <v>10987</v>
      </c>
      <c r="B1429" s="57" t="n">
        <v>24</v>
      </c>
      <c r="C1429" s="7" t="n">
        <v>65533</v>
      </c>
      <c r="D1429" s="7" t="s">
        <v>117</v>
      </c>
      <c r="E1429" s="7" t="n">
        <v>12</v>
      </c>
      <c r="F1429" s="7" t="n">
        <v>16</v>
      </c>
      <c r="G1429" s="7" t="n">
        <v>103</v>
      </c>
      <c r="H1429" s="7" t="n">
        <v>7</v>
      </c>
      <c r="I1429" s="7" t="s">
        <v>118</v>
      </c>
      <c r="J1429" s="7" t="n">
        <v>6</v>
      </c>
      <c r="K1429" s="7" t="n">
        <v>2</v>
      </c>
      <c r="L1429" s="7" t="n">
        <v>0</v>
      </c>
    </row>
    <row r="1430" spans="1:15">
      <c r="A1430" t="s">
        <v>4</v>
      </c>
      <c r="B1430" s="4" t="s">
        <v>5</v>
      </c>
    </row>
    <row r="1431" spans="1:15">
      <c r="A1431" t="n">
        <v>11008</v>
      </c>
      <c r="B1431" s="41" t="n">
        <v>28</v>
      </c>
    </row>
    <row r="1432" spans="1:15">
      <c r="A1432" t="s">
        <v>4</v>
      </c>
      <c r="B1432" s="4" t="s">
        <v>5</v>
      </c>
      <c r="C1432" s="4" t="s">
        <v>13</v>
      </c>
    </row>
    <row r="1433" spans="1:15">
      <c r="A1433" t="n">
        <v>11009</v>
      </c>
      <c r="B1433" s="58" t="n">
        <v>27</v>
      </c>
      <c r="C1433" s="7" t="n">
        <v>0</v>
      </c>
    </row>
    <row r="1434" spans="1:15">
      <c r="A1434" t="s">
        <v>4</v>
      </c>
      <c r="B1434" s="4" t="s">
        <v>5</v>
      </c>
      <c r="C1434" s="4" t="s">
        <v>13</v>
      </c>
    </row>
    <row r="1435" spans="1:15">
      <c r="A1435" t="n">
        <v>11011</v>
      </c>
      <c r="B1435" s="58" t="n">
        <v>27</v>
      </c>
      <c r="C1435" s="7" t="n">
        <v>1</v>
      </c>
    </row>
    <row r="1436" spans="1:15">
      <c r="A1436" t="s">
        <v>4</v>
      </c>
      <c r="B1436" s="4" t="s">
        <v>5</v>
      </c>
      <c r="C1436" s="4" t="s">
        <v>13</v>
      </c>
      <c r="D1436" s="4" t="s">
        <v>10</v>
      </c>
      <c r="E1436" s="4" t="s">
        <v>10</v>
      </c>
      <c r="F1436" s="4" t="s">
        <v>10</v>
      </c>
      <c r="G1436" s="4" t="s">
        <v>10</v>
      </c>
      <c r="H1436" s="4" t="s">
        <v>13</v>
      </c>
    </row>
    <row r="1437" spans="1:15">
      <c r="A1437" t="n">
        <v>11013</v>
      </c>
      <c r="B1437" s="45" t="n">
        <v>25</v>
      </c>
      <c r="C1437" s="7" t="n">
        <v>5</v>
      </c>
      <c r="D1437" s="7" t="n">
        <v>65535</v>
      </c>
      <c r="E1437" s="7" t="n">
        <v>65535</v>
      </c>
      <c r="F1437" s="7" t="n">
        <v>65535</v>
      </c>
      <c r="G1437" s="7" t="n">
        <v>65535</v>
      </c>
      <c r="H1437" s="7" t="n">
        <v>0</v>
      </c>
    </row>
    <row r="1438" spans="1:15">
      <c r="A1438" t="s">
        <v>4</v>
      </c>
      <c r="B1438" s="4" t="s">
        <v>5</v>
      </c>
      <c r="C1438" s="4" t="s">
        <v>13</v>
      </c>
      <c r="D1438" s="4" t="s">
        <v>10</v>
      </c>
      <c r="E1438" s="4" t="s">
        <v>9</v>
      </c>
    </row>
    <row r="1439" spans="1:15">
      <c r="A1439" t="n">
        <v>11024</v>
      </c>
      <c r="B1439" s="59" t="n">
        <v>101</v>
      </c>
      <c r="C1439" s="7" t="n">
        <v>0</v>
      </c>
      <c r="D1439" s="7" t="n">
        <v>103</v>
      </c>
      <c r="E1439" s="7" t="n">
        <v>1</v>
      </c>
    </row>
    <row r="1440" spans="1:15">
      <c r="A1440" t="s">
        <v>4</v>
      </c>
      <c r="B1440" s="4" t="s">
        <v>5</v>
      </c>
      <c r="C1440" s="4" t="s">
        <v>13</v>
      </c>
      <c r="D1440" s="4" t="s">
        <v>6</v>
      </c>
      <c r="E1440" s="4" t="s">
        <v>10</v>
      </c>
    </row>
    <row r="1441" spans="1:12">
      <c r="A1441" t="n">
        <v>11032</v>
      </c>
      <c r="B1441" s="18" t="n">
        <v>94</v>
      </c>
      <c r="C1441" s="7" t="n">
        <v>1</v>
      </c>
      <c r="D1441" s="7" t="s">
        <v>27</v>
      </c>
      <c r="E1441" s="7" t="n">
        <v>1</v>
      </c>
    </row>
    <row r="1442" spans="1:12">
      <c r="A1442" t="s">
        <v>4</v>
      </c>
      <c r="B1442" s="4" t="s">
        <v>5</v>
      </c>
      <c r="C1442" s="4" t="s">
        <v>13</v>
      </c>
      <c r="D1442" s="4" t="s">
        <v>6</v>
      </c>
      <c r="E1442" s="4" t="s">
        <v>10</v>
      </c>
    </row>
    <row r="1443" spans="1:12">
      <c r="A1443" t="n">
        <v>11048</v>
      </c>
      <c r="B1443" s="18" t="n">
        <v>94</v>
      </c>
      <c r="C1443" s="7" t="n">
        <v>1</v>
      </c>
      <c r="D1443" s="7" t="s">
        <v>27</v>
      </c>
      <c r="E1443" s="7" t="n">
        <v>2</v>
      </c>
    </row>
    <row r="1444" spans="1:12">
      <c r="A1444" t="s">
        <v>4</v>
      </c>
      <c r="B1444" s="4" t="s">
        <v>5</v>
      </c>
      <c r="C1444" s="4" t="s">
        <v>13</v>
      </c>
      <c r="D1444" s="4" t="s">
        <v>6</v>
      </c>
      <c r="E1444" s="4" t="s">
        <v>10</v>
      </c>
    </row>
    <row r="1445" spans="1:12">
      <c r="A1445" t="n">
        <v>11064</v>
      </c>
      <c r="B1445" s="18" t="n">
        <v>94</v>
      </c>
      <c r="C1445" s="7" t="n">
        <v>0</v>
      </c>
      <c r="D1445" s="7" t="s">
        <v>27</v>
      </c>
      <c r="E1445" s="7" t="n">
        <v>4</v>
      </c>
    </row>
    <row r="1446" spans="1:12">
      <c r="A1446" t="s">
        <v>4</v>
      </c>
      <c r="B1446" s="4" t="s">
        <v>5</v>
      </c>
      <c r="C1446" s="4" t="s">
        <v>13</v>
      </c>
      <c r="D1446" s="20" t="s">
        <v>31</v>
      </c>
      <c r="E1446" s="4" t="s">
        <v>5</v>
      </c>
      <c r="F1446" s="4" t="s">
        <v>13</v>
      </c>
      <c r="G1446" s="4" t="s">
        <v>10</v>
      </c>
      <c r="H1446" s="20" t="s">
        <v>32</v>
      </c>
      <c r="I1446" s="4" t="s">
        <v>13</v>
      </c>
      <c r="J1446" s="4" t="s">
        <v>23</v>
      </c>
    </row>
    <row r="1447" spans="1:12">
      <c r="A1447" t="n">
        <v>11080</v>
      </c>
      <c r="B1447" s="12" t="n">
        <v>5</v>
      </c>
      <c r="C1447" s="7" t="n">
        <v>28</v>
      </c>
      <c r="D1447" s="20" t="s">
        <v>3</v>
      </c>
      <c r="E1447" s="25" t="n">
        <v>64</v>
      </c>
      <c r="F1447" s="7" t="n">
        <v>5</v>
      </c>
      <c r="G1447" s="7" t="n">
        <v>6</v>
      </c>
      <c r="H1447" s="20" t="s">
        <v>3</v>
      </c>
      <c r="I1447" s="7" t="n">
        <v>1</v>
      </c>
      <c r="J1447" s="13" t="n">
        <f t="normal" ca="1">A1453</f>
        <v>0</v>
      </c>
    </row>
    <row r="1448" spans="1:12">
      <c r="A1448" t="s">
        <v>4</v>
      </c>
      <c r="B1448" s="4" t="s">
        <v>5</v>
      </c>
      <c r="C1448" s="4" t="s">
        <v>10</v>
      </c>
      <c r="D1448" s="4" t="s">
        <v>13</v>
      </c>
      <c r="E1448" s="4" t="s">
        <v>13</v>
      </c>
      <c r="F1448" s="4" t="s">
        <v>6</v>
      </c>
    </row>
    <row r="1449" spans="1:12">
      <c r="A1449" t="n">
        <v>11091</v>
      </c>
      <c r="B1449" s="22" t="n">
        <v>47</v>
      </c>
      <c r="C1449" s="7" t="n">
        <v>6</v>
      </c>
      <c r="D1449" s="7" t="n">
        <v>0</v>
      </c>
      <c r="E1449" s="7" t="n">
        <v>0</v>
      </c>
      <c r="F1449" s="7" t="s">
        <v>34</v>
      </c>
    </row>
    <row r="1450" spans="1:12">
      <c r="A1450" t="s">
        <v>4</v>
      </c>
      <c r="B1450" s="4" t="s">
        <v>5</v>
      </c>
      <c r="C1450" s="4" t="s">
        <v>23</v>
      </c>
    </row>
    <row r="1451" spans="1:12">
      <c r="A1451" t="n">
        <v>11104</v>
      </c>
      <c r="B1451" s="17" t="n">
        <v>3</v>
      </c>
      <c r="C1451" s="13" t="n">
        <f t="normal" ca="1">A1461</f>
        <v>0</v>
      </c>
    </row>
    <row r="1452" spans="1:12">
      <c r="A1452" t="s">
        <v>4</v>
      </c>
      <c r="B1452" s="4" t="s">
        <v>5</v>
      </c>
      <c r="C1452" s="4" t="s">
        <v>13</v>
      </c>
      <c r="D1452" s="20" t="s">
        <v>31</v>
      </c>
      <c r="E1452" s="4" t="s">
        <v>5</v>
      </c>
      <c r="F1452" s="4" t="s">
        <v>13</v>
      </c>
      <c r="G1452" s="4" t="s">
        <v>10</v>
      </c>
      <c r="H1452" s="20" t="s">
        <v>32</v>
      </c>
      <c r="I1452" s="4" t="s">
        <v>13</v>
      </c>
      <c r="J1452" s="4" t="s">
        <v>23</v>
      </c>
    </row>
    <row r="1453" spans="1:12">
      <c r="A1453" t="n">
        <v>11109</v>
      </c>
      <c r="B1453" s="12" t="n">
        <v>5</v>
      </c>
      <c r="C1453" s="7" t="n">
        <v>28</v>
      </c>
      <c r="D1453" s="20" t="s">
        <v>3</v>
      </c>
      <c r="E1453" s="25" t="n">
        <v>64</v>
      </c>
      <c r="F1453" s="7" t="n">
        <v>5</v>
      </c>
      <c r="G1453" s="7" t="n">
        <v>8</v>
      </c>
      <c r="H1453" s="20" t="s">
        <v>3</v>
      </c>
      <c r="I1453" s="7" t="n">
        <v>1</v>
      </c>
      <c r="J1453" s="13" t="n">
        <f t="normal" ca="1">A1459</f>
        <v>0</v>
      </c>
    </row>
    <row r="1454" spans="1:12">
      <c r="A1454" t="s">
        <v>4</v>
      </c>
      <c r="B1454" s="4" t="s">
        <v>5</v>
      </c>
      <c r="C1454" s="4" t="s">
        <v>10</v>
      </c>
      <c r="D1454" s="4" t="s">
        <v>13</v>
      </c>
      <c r="E1454" s="4" t="s">
        <v>13</v>
      </c>
      <c r="F1454" s="4" t="s">
        <v>6</v>
      </c>
    </row>
    <row r="1455" spans="1:12">
      <c r="A1455" t="n">
        <v>11120</v>
      </c>
      <c r="B1455" s="22" t="n">
        <v>47</v>
      </c>
      <c r="C1455" s="7" t="n">
        <v>8</v>
      </c>
      <c r="D1455" s="7" t="n">
        <v>0</v>
      </c>
      <c r="E1455" s="7" t="n">
        <v>0</v>
      </c>
      <c r="F1455" s="7" t="s">
        <v>34</v>
      </c>
    </row>
    <row r="1456" spans="1:12">
      <c r="A1456" t="s">
        <v>4</v>
      </c>
      <c r="B1456" s="4" t="s">
        <v>5</v>
      </c>
      <c r="C1456" s="4" t="s">
        <v>23</v>
      </c>
    </row>
    <row r="1457" spans="1:10">
      <c r="A1457" t="n">
        <v>11133</v>
      </c>
      <c r="B1457" s="17" t="n">
        <v>3</v>
      </c>
      <c r="C1457" s="13" t="n">
        <f t="normal" ca="1">A1461</f>
        <v>0</v>
      </c>
    </row>
    <row r="1458" spans="1:10">
      <c r="A1458" t="s">
        <v>4</v>
      </c>
      <c r="B1458" s="4" t="s">
        <v>5</v>
      </c>
      <c r="C1458" s="4" t="s">
        <v>10</v>
      </c>
      <c r="D1458" s="4" t="s">
        <v>13</v>
      </c>
      <c r="E1458" s="4" t="s">
        <v>13</v>
      </c>
      <c r="F1458" s="4" t="s">
        <v>6</v>
      </c>
    </row>
    <row r="1459" spans="1:10">
      <c r="A1459" t="n">
        <v>11138</v>
      </c>
      <c r="B1459" s="22" t="n">
        <v>47</v>
      </c>
      <c r="C1459" s="7" t="n">
        <v>0</v>
      </c>
      <c r="D1459" s="7" t="n">
        <v>0</v>
      </c>
      <c r="E1459" s="7" t="n">
        <v>0</v>
      </c>
      <c r="F1459" s="7" t="s">
        <v>34</v>
      </c>
    </row>
    <row r="1460" spans="1:10">
      <c r="A1460" t="s">
        <v>4</v>
      </c>
      <c r="B1460" s="4" t="s">
        <v>5</v>
      </c>
      <c r="C1460" s="4" t="s">
        <v>10</v>
      </c>
      <c r="D1460" s="4" t="s">
        <v>24</v>
      </c>
      <c r="E1460" s="4" t="s">
        <v>24</v>
      </c>
      <c r="F1460" s="4" t="s">
        <v>24</v>
      </c>
      <c r="G1460" s="4" t="s">
        <v>24</v>
      </c>
    </row>
    <row r="1461" spans="1:10">
      <c r="A1461" t="n">
        <v>11151</v>
      </c>
      <c r="B1461" s="34" t="n">
        <v>46</v>
      </c>
      <c r="C1461" s="7" t="n">
        <v>0</v>
      </c>
      <c r="D1461" s="7" t="n">
        <v>-2.09999990463257</v>
      </c>
      <c r="E1461" s="7" t="n">
        <v>23.3700008392334</v>
      </c>
      <c r="F1461" s="7" t="n">
        <v>-64.9499969482422</v>
      </c>
      <c r="G1461" s="7" t="n">
        <v>315</v>
      </c>
    </row>
    <row r="1462" spans="1:10">
      <c r="A1462" t="s">
        <v>4</v>
      </c>
      <c r="B1462" s="4" t="s">
        <v>5</v>
      </c>
      <c r="C1462" s="4" t="s">
        <v>10</v>
      </c>
      <c r="D1462" s="4" t="s">
        <v>24</v>
      </c>
      <c r="E1462" s="4" t="s">
        <v>24</v>
      </c>
      <c r="F1462" s="4" t="s">
        <v>24</v>
      </c>
      <c r="G1462" s="4" t="s">
        <v>24</v>
      </c>
    </row>
    <row r="1463" spans="1:10">
      <c r="A1463" t="n">
        <v>11170</v>
      </c>
      <c r="B1463" s="34" t="n">
        <v>46</v>
      </c>
      <c r="C1463" s="7" t="n">
        <v>7032</v>
      </c>
      <c r="D1463" s="7" t="n">
        <v>-2.69000005722046</v>
      </c>
      <c r="E1463" s="7" t="n">
        <v>23.3700008392334</v>
      </c>
      <c r="F1463" s="7" t="n">
        <v>-65.3600006103516</v>
      </c>
      <c r="G1463" s="7" t="n">
        <v>2.29999995231628</v>
      </c>
    </row>
    <row r="1464" spans="1:10">
      <c r="A1464" t="s">
        <v>4</v>
      </c>
      <c r="B1464" s="4" t="s">
        <v>5</v>
      </c>
      <c r="C1464" s="4" t="s">
        <v>10</v>
      </c>
      <c r="D1464" s="4" t="s">
        <v>24</v>
      </c>
      <c r="E1464" s="4" t="s">
        <v>24</v>
      </c>
      <c r="F1464" s="4" t="s">
        <v>24</v>
      </c>
      <c r="G1464" s="4" t="s">
        <v>24</v>
      </c>
    </row>
    <row r="1465" spans="1:10">
      <c r="A1465" t="n">
        <v>11189</v>
      </c>
      <c r="B1465" s="34" t="n">
        <v>46</v>
      </c>
      <c r="C1465" s="7" t="n">
        <v>7</v>
      </c>
      <c r="D1465" s="7" t="n">
        <v>-1.60000002384186</v>
      </c>
      <c r="E1465" s="7" t="n">
        <v>23.3700008392334</v>
      </c>
      <c r="F1465" s="7" t="n">
        <v>-64.0500030517578</v>
      </c>
      <c r="G1465" s="7" t="n">
        <v>-98.8000030517578</v>
      </c>
    </row>
    <row r="1466" spans="1:10">
      <c r="A1466" t="s">
        <v>4</v>
      </c>
      <c r="B1466" s="4" t="s">
        <v>5</v>
      </c>
      <c r="C1466" s="4" t="s">
        <v>10</v>
      </c>
      <c r="D1466" s="4" t="s">
        <v>24</v>
      </c>
      <c r="E1466" s="4" t="s">
        <v>24</v>
      </c>
      <c r="F1466" s="4" t="s">
        <v>24</v>
      </c>
      <c r="G1466" s="4" t="s">
        <v>24</v>
      </c>
    </row>
    <row r="1467" spans="1:10">
      <c r="A1467" t="n">
        <v>11208</v>
      </c>
      <c r="B1467" s="34" t="n">
        <v>46</v>
      </c>
      <c r="C1467" s="7" t="n">
        <v>5</v>
      </c>
      <c r="D1467" s="7" t="n">
        <v>-3</v>
      </c>
      <c r="E1467" s="7" t="n">
        <v>23.3700008392334</v>
      </c>
      <c r="F1467" s="7" t="n">
        <v>-65.5</v>
      </c>
      <c r="G1467" s="7" t="n">
        <v>348.5</v>
      </c>
    </row>
    <row r="1468" spans="1:10">
      <c r="A1468" t="s">
        <v>4</v>
      </c>
      <c r="B1468" s="4" t="s">
        <v>5</v>
      </c>
      <c r="C1468" s="4" t="s">
        <v>10</v>
      </c>
      <c r="D1468" s="4" t="s">
        <v>24</v>
      </c>
      <c r="E1468" s="4" t="s">
        <v>24</v>
      </c>
      <c r="F1468" s="4" t="s">
        <v>24</v>
      </c>
      <c r="G1468" s="4" t="s">
        <v>24</v>
      </c>
    </row>
    <row r="1469" spans="1:10">
      <c r="A1469" t="n">
        <v>11227</v>
      </c>
      <c r="B1469" s="34" t="n">
        <v>46</v>
      </c>
      <c r="C1469" s="7" t="n">
        <v>61491</v>
      </c>
      <c r="D1469" s="7" t="n">
        <v>-3.40000009536743</v>
      </c>
      <c r="E1469" s="7" t="n">
        <v>23</v>
      </c>
      <c r="F1469" s="7" t="n">
        <v>-63.6500015258789</v>
      </c>
      <c r="G1469" s="7" t="n">
        <v>135</v>
      </c>
    </row>
    <row r="1470" spans="1:10">
      <c r="A1470" t="s">
        <v>4</v>
      </c>
      <c r="B1470" s="4" t="s">
        <v>5</v>
      </c>
      <c r="C1470" s="4" t="s">
        <v>10</v>
      </c>
      <c r="D1470" s="4" t="s">
        <v>24</v>
      </c>
      <c r="E1470" s="4" t="s">
        <v>24</v>
      </c>
      <c r="F1470" s="4" t="s">
        <v>24</v>
      </c>
      <c r="G1470" s="4" t="s">
        <v>24</v>
      </c>
    </row>
    <row r="1471" spans="1:10">
      <c r="A1471" t="n">
        <v>11246</v>
      </c>
      <c r="B1471" s="34" t="n">
        <v>46</v>
      </c>
      <c r="C1471" s="7" t="n">
        <v>61492</v>
      </c>
      <c r="D1471" s="7" t="n">
        <v>-2.59999990463257</v>
      </c>
      <c r="E1471" s="7" t="n">
        <v>23</v>
      </c>
      <c r="F1471" s="7" t="n">
        <v>-62.9500007629395</v>
      </c>
      <c r="G1471" s="7" t="n">
        <v>157</v>
      </c>
    </row>
    <row r="1472" spans="1:10">
      <c r="A1472" t="s">
        <v>4</v>
      </c>
      <c r="B1472" s="4" t="s">
        <v>5</v>
      </c>
      <c r="C1472" s="4" t="s">
        <v>10</v>
      </c>
      <c r="D1472" s="4" t="s">
        <v>24</v>
      </c>
      <c r="E1472" s="4" t="s">
        <v>24</v>
      </c>
      <c r="F1472" s="4" t="s">
        <v>24</v>
      </c>
      <c r="G1472" s="4" t="s">
        <v>24</v>
      </c>
    </row>
    <row r="1473" spans="1:7">
      <c r="A1473" t="n">
        <v>11265</v>
      </c>
      <c r="B1473" s="34" t="n">
        <v>46</v>
      </c>
      <c r="C1473" s="7" t="n">
        <v>61493</v>
      </c>
      <c r="D1473" s="7" t="n">
        <v>-4.05000019073486</v>
      </c>
      <c r="E1473" s="7" t="n">
        <v>23</v>
      </c>
      <c r="F1473" s="7" t="n">
        <v>-64.4300003051758</v>
      </c>
      <c r="G1473" s="7" t="n">
        <v>115.5</v>
      </c>
    </row>
    <row r="1474" spans="1:7">
      <c r="A1474" t="s">
        <v>4</v>
      </c>
      <c r="B1474" s="4" t="s">
        <v>5</v>
      </c>
      <c r="C1474" s="4" t="s">
        <v>10</v>
      </c>
      <c r="D1474" s="4" t="s">
        <v>10</v>
      </c>
      <c r="E1474" s="4" t="s">
        <v>24</v>
      </c>
      <c r="F1474" s="4" t="s">
        <v>13</v>
      </c>
    </row>
    <row r="1475" spans="1:7">
      <c r="A1475" t="n">
        <v>11284</v>
      </c>
      <c r="B1475" s="60" t="n">
        <v>53</v>
      </c>
      <c r="C1475" s="7" t="n">
        <v>0</v>
      </c>
      <c r="D1475" s="7" t="n">
        <v>61491</v>
      </c>
      <c r="E1475" s="7" t="n">
        <v>0</v>
      </c>
      <c r="F1475" s="7" t="n">
        <v>0</v>
      </c>
    </row>
    <row r="1476" spans="1:7">
      <c r="A1476" t="s">
        <v>4</v>
      </c>
      <c r="B1476" s="4" t="s">
        <v>5</v>
      </c>
      <c r="C1476" s="4" t="s">
        <v>10</v>
      </c>
      <c r="D1476" s="4" t="s">
        <v>10</v>
      </c>
      <c r="E1476" s="4" t="s">
        <v>24</v>
      </c>
      <c r="F1476" s="4" t="s">
        <v>13</v>
      </c>
    </row>
    <row r="1477" spans="1:7">
      <c r="A1477" t="n">
        <v>11294</v>
      </c>
      <c r="B1477" s="60" t="n">
        <v>53</v>
      </c>
      <c r="C1477" s="7" t="n">
        <v>7032</v>
      </c>
      <c r="D1477" s="7" t="n">
        <v>61491</v>
      </c>
      <c r="E1477" s="7" t="n">
        <v>0</v>
      </c>
      <c r="F1477" s="7" t="n">
        <v>0</v>
      </c>
    </row>
    <row r="1478" spans="1:7">
      <c r="A1478" t="s">
        <v>4</v>
      </c>
      <c r="B1478" s="4" t="s">
        <v>5</v>
      </c>
      <c r="C1478" s="4" t="s">
        <v>10</v>
      </c>
      <c r="D1478" s="4" t="s">
        <v>10</v>
      </c>
      <c r="E1478" s="4" t="s">
        <v>24</v>
      </c>
      <c r="F1478" s="4" t="s">
        <v>13</v>
      </c>
    </row>
    <row r="1479" spans="1:7">
      <c r="A1479" t="n">
        <v>11304</v>
      </c>
      <c r="B1479" s="60" t="n">
        <v>53</v>
      </c>
      <c r="C1479" s="7" t="n">
        <v>5</v>
      </c>
      <c r="D1479" s="7" t="n">
        <v>61492</v>
      </c>
      <c r="E1479" s="7" t="n">
        <v>0</v>
      </c>
      <c r="F1479" s="7" t="n">
        <v>0</v>
      </c>
    </row>
    <row r="1480" spans="1:7">
      <c r="A1480" t="s">
        <v>4</v>
      </c>
      <c r="B1480" s="4" t="s">
        <v>5</v>
      </c>
      <c r="C1480" s="4" t="s">
        <v>10</v>
      </c>
      <c r="D1480" s="4" t="s">
        <v>10</v>
      </c>
      <c r="E1480" s="4" t="s">
        <v>24</v>
      </c>
      <c r="F1480" s="4" t="s">
        <v>13</v>
      </c>
    </row>
    <row r="1481" spans="1:7">
      <c r="A1481" t="n">
        <v>11314</v>
      </c>
      <c r="B1481" s="60" t="n">
        <v>53</v>
      </c>
      <c r="C1481" s="7" t="n">
        <v>61491</v>
      </c>
      <c r="D1481" s="7" t="n">
        <v>0</v>
      </c>
      <c r="E1481" s="7" t="n">
        <v>0</v>
      </c>
      <c r="F1481" s="7" t="n">
        <v>0</v>
      </c>
    </row>
    <row r="1482" spans="1:7">
      <c r="A1482" t="s">
        <v>4</v>
      </c>
      <c r="B1482" s="4" t="s">
        <v>5</v>
      </c>
      <c r="C1482" s="4" t="s">
        <v>10</v>
      </c>
      <c r="D1482" s="4" t="s">
        <v>10</v>
      </c>
      <c r="E1482" s="4" t="s">
        <v>24</v>
      </c>
      <c r="F1482" s="4" t="s">
        <v>13</v>
      </c>
    </row>
    <row r="1483" spans="1:7">
      <c r="A1483" t="n">
        <v>11324</v>
      </c>
      <c r="B1483" s="60" t="n">
        <v>53</v>
      </c>
      <c r="C1483" s="7" t="n">
        <v>61492</v>
      </c>
      <c r="D1483" s="7" t="n">
        <v>5</v>
      </c>
      <c r="E1483" s="7" t="n">
        <v>0</v>
      </c>
      <c r="F1483" s="7" t="n">
        <v>0</v>
      </c>
    </row>
    <row r="1484" spans="1:7">
      <c r="A1484" t="s">
        <v>4</v>
      </c>
      <c r="B1484" s="4" t="s">
        <v>5</v>
      </c>
      <c r="C1484" s="4" t="s">
        <v>10</v>
      </c>
      <c r="D1484" s="4" t="s">
        <v>24</v>
      </c>
      <c r="E1484" s="4" t="s">
        <v>9</v>
      </c>
      <c r="F1484" s="4" t="s">
        <v>24</v>
      </c>
      <c r="G1484" s="4" t="s">
        <v>24</v>
      </c>
      <c r="H1484" s="4" t="s">
        <v>13</v>
      </c>
    </row>
    <row r="1485" spans="1:7">
      <c r="A1485" t="n">
        <v>11334</v>
      </c>
      <c r="B1485" s="61" t="n">
        <v>100</v>
      </c>
      <c r="C1485" s="7" t="n">
        <v>61493</v>
      </c>
      <c r="D1485" s="7" t="n">
        <v>-1.60000002384186</v>
      </c>
      <c r="E1485" s="7" t="n">
        <v>1102771651</v>
      </c>
      <c r="F1485" s="7" t="n">
        <v>-64.0500030517578</v>
      </c>
      <c r="G1485" s="7" t="n">
        <v>0</v>
      </c>
      <c r="H1485" s="7" t="n">
        <v>0</v>
      </c>
    </row>
    <row r="1486" spans="1:7">
      <c r="A1486" t="s">
        <v>4</v>
      </c>
      <c r="B1486" s="4" t="s">
        <v>5</v>
      </c>
      <c r="C1486" s="4" t="s">
        <v>10</v>
      </c>
      <c r="D1486" s="4" t="s">
        <v>24</v>
      </c>
      <c r="E1486" s="4" t="s">
        <v>24</v>
      </c>
      <c r="F1486" s="4" t="s">
        <v>24</v>
      </c>
      <c r="G1486" s="4" t="s">
        <v>10</v>
      </c>
      <c r="H1486" s="4" t="s">
        <v>10</v>
      </c>
    </row>
    <row r="1487" spans="1:7">
      <c r="A1487" t="n">
        <v>11354</v>
      </c>
      <c r="B1487" s="42" t="n">
        <v>60</v>
      </c>
      <c r="C1487" s="7" t="n">
        <v>0</v>
      </c>
      <c r="D1487" s="7" t="n">
        <v>0</v>
      </c>
      <c r="E1487" s="7" t="n">
        <v>0</v>
      </c>
      <c r="F1487" s="7" t="n">
        <v>0</v>
      </c>
      <c r="G1487" s="7" t="n">
        <v>0</v>
      </c>
      <c r="H1487" s="7" t="n">
        <v>1</v>
      </c>
    </row>
    <row r="1488" spans="1:7">
      <c r="A1488" t="s">
        <v>4</v>
      </c>
      <c r="B1488" s="4" t="s">
        <v>5</v>
      </c>
      <c r="C1488" s="4" t="s">
        <v>10</v>
      </c>
      <c r="D1488" s="4" t="s">
        <v>24</v>
      </c>
      <c r="E1488" s="4" t="s">
        <v>24</v>
      </c>
      <c r="F1488" s="4" t="s">
        <v>24</v>
      </c>
      <c r="G1488" s="4" t="s">
        <v>10</v>
      </c>
      <c r="H1488" s="4" t="s">
        <v>10</v>
      </c>
    </row>
    <row r="1489" spans="1:8">
      <c r="A1489" t="n">
        <v>11373</v>
      </c>
      <c r="B1489" s="42" t="n">
        <v>60</v>
      </c>
      <c r="C1489" s="7" t="n">
        <v>0</v>
      </c>
      <c r="D1489" s="7" t="n">
        <v>0</v>
      </c>
      <c r="E1489" s="7" t="n">
        <v>0</v>
      </c>
      <c r="F1489" s="7" t="n">
        <v>0</v>
      </c>
      <c r="G1489" s="7" t="n">
        <v>0</v>
      </c>
      <c r="H1489" s="7" t="n">
        <v>0</v>
      </c>
    </row>
    <row r="1490" spans="1:8">
      <c r="A1490" t="s">
        <v>4</v>
      </c>
      <c r="B1490" s="4" t="s">
        <v>5</v>
      </c>
      <c r="C1490" s="4" t="s">
        <v>10</v>
      </c>
      <c r="D1490" s="4" t="s">
        <v>10</v>
      </c>
      <c r="E1490" s="4" t="s">
        <v>10</v>
      </c>
    </row>
    <row r="1491" spans="1:8">
      <c r="A1491" t="n">
        <v>11392</v>
      </c>
      <c r="B1491" s="53" t="n">
        <v>61</v>
      </c>
      <c r="C1491" s="7" t="n">
        <v>0</v>
      </c>
      <c r="D1491" s="7" t="n">
        <v>65533</v>
      </c>
      <c r="E1491" s="7" t="n">
        <v>0</v>
      </c>
    </row>
    <row r="1492" spans="1:8">
      <c r="A1492" t="s">
        <v>4</v>
      </c>
      <c r="B1492" s="4" t="s">
        <v>5</v>
      </c>
      <c r="C1492" s="4" t="s">
        <v>10</v>
      </c>
      <c r="D1492" s="4" t="s">
        <v>24</v>
      </c>
      <c r="E1492" s="4" t="s">
        <v>24</v>
      </c>
      <c r="F1492" s="4" t="s">
        <v>24</v>
      </c>
      <c r="G1492" s="4" t="s">
        <v>10</v>
      </c>
      <c r="H1492" s="4" t="s">
        <v>10</v>
      </c>
    </row>
    <row r="1493" spans="1:8">
      <c r="A1493" t="n">
        <v>11399</v>
      </c>
      <c r="B1493" s="42" t="n">
        <v>60</v>
      </c>
      <c r="C1493" s="7" t="n">
        <v>7032</v>
      </c>
      <c r="D1493" s="7" t="n">
        <v>0</v>
      </c>
      <c r="E1493" s="7" t="n">
        <v>0</v>
      </c>
      <c r="F1493" s="7" t="n">
        <v>0</v>
      </c>
      <c r="G1493" s="7" t="n">
        <v>0</v>
      </c>
      <c r="H1493" s="7" t="n">
        <v>1</v>
      </c>
    </row>
    <row r="1494" spans="1:8">
      <c r="A1494" t="s">
        <v>4</v>
      </c>
      <c r="B1494" s="4" t="s">
        <v>5</v>
      </c>
      <c r="C1494" s="4" t="s">
        <v>10</v>
      </c>
      <c r="D1494" s="4" t="s">
        <v>24</v>
      </c>
      <c r="E1494" s="4" t="s">
        <v>24</v>
      </c>
      <c r="F1494" s="4" t="s">
        <v>24</v>
      </c>
      <c r="G1494" s="4" t="s">
        <v>10</v>
      </c>
      <c r="H1494" s="4" t="s">
        <v>10</v>
      </c>
    </row>
    <row r="1495" spans="1:8">
      <c r="A1495" t="n">
        <v>11418</v>
      </c>
      <c r="B1495" s="42" t="n">
        <v>60</v>
      </c>
      <c r="C1495" s="7" t="n">
        <v>7032</v>
      </c>
      <c r="D1495" s="7" t="n">
        <v>0</v>
      </c>
      <c r="E1495" s="7" t="n">
        <v>0</v>
      </c>
      <c r="F1495" s="7" t="n">
        <v>0</v>
      </c>
      <c r="G1495" s="7" t="n">
        <v>0</v>
      </c>
      <c r="H1495" s="7" t="n">
        <v>0</v>
      </c>
    </row>
    <row r="1496" spans="1:8">
      <c r="A1496" t="s">
        <v>4</v>
      </c>
      <c r="B1496" s="4" t="s">
        <v>5</v>
      </c>
      <c r="C1496" s="4" t="s">
        <v>10</v>
      </c>
      <c r="D1496" s="4" t="s">
        <v>10</v>
      </c>
      <c r="E1496" s="4" t="s">
        <v>10</v>
      </c>
    </row>
    <row r="1497" spans="1:8">
      <c r="A1497" t="n">
        <v>11437</v>
      </c>
      <c r="B1497" s="53" t="n">
        <v>61</v>
      </c>
      <c r="C1497" s="7" t="n">
        <v>7032</v>
      </c>
      <c r="D1497" s="7" t="n">
        <v>65533</v>
      </c>
      <c r="E1497" s="7" t="n">
        <v>0</v>
      </c>
    </row>
    <row r="1498" spans="1:8">
      <c r="A1498" t="s">
        <v>4</v>
      </c>
      <c r="B1498" s="4" t="s">
        <v>5</v>
      </c>
      <c r="C1498" s="4" t="s">
        <v>10</v>
      </c>
      <c r="D1498" s="4" t="s">
        <v>24</v>
      </c>
      <c r="E1498" s="4" t="s">
        <v>24</v>
      </c>
      <c r="F1498" s="4" t="s">
        <v>24</v>
      </c>
      <c r="G1498" s="4" t="s">
        <v>10</v>
      </c>
      <c r="H1498" s="4" t="s">
        <v>10</v>
      </c>
    </row>
    <row r="1499" spans="1:8">
      <c r="A1499" t="n">
        <v>11444</v>
      </c>
      <c r="B1499" s="42" t="n">
        <v>60</v>
      </c>
      <c r="C1499" s="7" t="n">
        <v>7</v>
      </c>
      <c r="D1499" s="7" t="n">
        <v>0</v>
      </c>
      <c r="E1499" s="7" t="n">
        <v>0</v>
      </c>
      <c r="F1499" s="7" t="n">
        <v>0</v>
      </c>
      <c r="G1499" s="7" t="n">
        <v>0</v>
      </c>
      <c r="H1499" s="7" t="n">
        <v>1</v>
      </c>
    </row>
    <row r="1500" spans="1:8">
      <c r="A1500" t="s">
        <v>4</v>
      </c>
      <c r="B1500" s="4" t="s">
        <v>5</v>
      </c>
      <c r="C1500" s="4" t="s">
        <v>10</v>
      </c>
      <c r="D1500" s="4" t="s">
        <v>24</v>
      </c>
      <c r="E1500" s="4" t="s">
        <v>24</v>
      </c>
      <c r="F1500" s="4" t="s">
        <v>24</v>
      </c>
      <c r="G1500" s="4" t="s">
        <v>10</v>
      </c>
      <c r="H1500" s="4" t="s">
        <v>10</v>
      </c>
    </row>
    <row r="1501" spans="1:8">
      <c r="A1501" t="n">
        <v>11463</v>
      </c>
      <c r="B1501" s="42" t="n">
        <v>60</v>
      </c>
      <c r="C1501" s="7" t="n">
        <v>7</v>
      </c>
      <c r="D1501" s="7" t="n">
        <v>0</v>
      </c>
      <c r="E1501" s="7" t="n">
        <v>0</v>
      </c>
      <c r="F1501" s="7" t="n">
        <v>0</v>
      </c>
      <c r="G1501" s="7" t="n">
        <v>0</v>
      </c>
      <c r="H1501" s="7" t="n">
        <v>0</v>
      </c>
    </row>
    <row r="1502" spans="1:8">
      <c r="A1502" t="s">
        <v>4</v>
      </c>
      <c r="B1502" s="4" t="s">
        <v>5</v>
      </c>
      <c r="C1502" s="4" t="s">
        <v>10</v>
      </c>
      <c r="D1502" s="4" t="s">
        <v>10</v>
      </c>
      <c r="E1502" s="4" t="s">
        <v>10</v>
      </c>
    </row>
    <row r="1503" spans="1:8">
      <c r="A1503" t="n">
        <v>11482</v>
      </c>
      <c r="B1503" s="53" t="n">
        <v>61</v>
      </c>
      <c r="C1503" s="7" t="n">
        <v>7</v>
      </c>
      <c r="D1503" s="7" t="n">
        <v>65533</v>
      </c>
      <c r="E1503" s="7" t="n">
        <v>0</v>
      </c>
    </row>
    <row r="1504" spans="1:8">
      <c r="A1504" t="s">
        <v>4</v>
      </c>
      <c r="B1504" s="4" t="s">
        <v>5</v>
      </c>
      <c r="C1504" s="4" t="s">
        <v>10</v>
      </c>
      <c r="D1504" s="4" t="s">
        <v>24</v>
      </c>
      <c r="E1504" s="4" t="s">
        <v>24</v>
      </c>
      <c r="F1504" s="4" t="s">
        <v>24</v>
      </c>
      <c r="G1504" s="4" t="s">
        <v>10</v>
      </c>
      <c r="H1504" s="4" t="s">
        <v>10</v>
      </c>
    </row>
    <row r="1505" spans="1:8">
      <c r="A1505" t="n">
        <v>11489</v>
      </c>
      <c r="B1505" s="42" t="n">
        <v>60</v>
      </c>
      <c r="C1505" s="7" t="n">
        <v>5</v>
      </c>
      <c r="D1505" s="7" t="n">
        <v>0</v>
      </c>
      <c r="E1505" s="7" t="n">
        <v>0</v>
      </c>
      <c r="F1505" s="7" t="n">
        <v>0</v>
      </c>
      <c r="G1505" s="7" t="n">
        <v>0</v>
      </c>
      <c r="H1505" s="7" t="n">
        <v>1</v>
      </c>
    </row>
    <row r="1506" spans="1:8">
      <c r="A1506" t="s">
        <v>4</v>
      </c>
      <c r="B1506" s="4" t="s">
        <v>5</v>
      </c>
      <c r="C1506" s="4" t="s">
        <v>10</v>
      </c>
      <c r="D1506" s="4" t="s">
        <v>24</v>
      </c>
      <c r="E1506" s="4" t="s">
        <v>24</v>
      </c>
      <c r="F1506" s="4" t="s">
        <v>24</v>
      </c>
      <c r="G1506" s="4" t="s">
        <v>10</v>
      </c>
      <c r="H1506" s="4" t="s">
        <v>10</v>
      </c>
    </row>
    <row r="1507" spans="1:8">
      <c r="A1507" t="n">
        <v>11508</v>
      </c>
      <c r="B1507" s="42" t="n">
        <v>60</v>
      </c>
      <c r="C1507" s="7" t="n">
        <v>5</v>
      </c>
      <c r="D1507" s="7" t="n">
        <v>0</v>
      </c>
      <c r="E1507" s="7" t="n">
        <v>0</v>
      </c>
      <c r="F1507" s="7" t="n">
        <v>0</v>
      </c>
      <c r="G1507" s="7" t="n">
        <v>0</v>
      </c>
      <c r="H1507" s="7" t="n">
        <v>0</v>
      </c>
    </row>
    <row r="1508" spans="1:8">
      <c r="A1508" t="s">
        <v>4</v>
      </c>
      <c r="B1508" s="4" t="s">
        <v>5</v>
      </c>
      <c r="C1508" s="4" t="s">
        <v>10</v>
      </c>
      <c r="D1508" s="4" t="s">
        <v>10</v>
      </c>
      <c r="E1508" s="4" t="s">
        <v>10</v>
      </c>
    </row>
    <row r="1509" spans="1:8">
      <c r="A1509" t="n">
        <v>11527</v>
      </c>
      <c r="B1509" s="53" t="n">
        <v>61</v>
      </c>
      <c r="C1509" s="7" t="n">
        <v>5</v>
      </c>
      <c r="D1509" s="7" t="n">
        <v>65533</v>
      </c>
      <c r="E1509" s="7" t="n">
        <v>0</v>
      </c>
    </row>
    <row r="1510" spans="1:8">
      <c r="A1510" t="s">
        <v>4</v>
      </c>
      <c r="B1510" s="4" t="s">
        <v>5</v>
      </c>
      <c r="C1510" s="4" t="s">
        <v>10</v>
      </c>
      <c r="D1510" s="4" t="s">
        <v>24</v>
      </c>
      <c r="E1510" s="4" t="s">
        <v>24</v>
      </c>
      <c r="F1510" s="4" t="s">
        <v>24</v>
      </c>
      <c r="G1510" s="4" t="s">
        <v>10</v>
      </c>
      <c r="H1510" s="4" t="s">
        <v>10</v>
      </c>
    </row>
    <row r="1511" spans="1:8">
      <c r="A1511" t="n">
        <v>11534</v>
      </c>
      <c r="B1511" s="42" t="n">
        <v>60</v>
      </c>
      <c r="C1511" s="7" t="n">
        <v>61491</v>
      </c>
      <c r="D1511" s="7" t="n">
        <v>0</v>
      </c>
      <c r="E1511" s="7" t="n">
        <v>0</v>
      </c>
      <c r="F1511" s="7" t="n">
        <v>0</v>
      </c>
      <c r="G1511" s="7" t="n">
        <v>0</v>
      </c>
      <c r="H1511" s="7" t="n">
        <v>1</v>
      </c>
    </row>
    <row r="1512" spans="1:8">
      <c r="A1512" t="s">
        <v>4</v>
      </c>
      <c r="B1512" s="4" t="s">
        <v>5</v>
      </c>
      <c r="C1512" s="4" t="s">
        <v>10</v>
      </c>
      <c r="D1512" s="4" t="s">
        <v>24</v>
      </c>
      <c r="E1512" s="4" t="s">
        <v>24</v>
      </c>
      <c r="F1512" s="4" t="s">
        <v>24</v>
      </c>
      <c r="G1512" s="4" t="s">
        <v>10</v>
      </c>
      <c r="H1512" s="4" t="s">
        <v>10</v>
      </c>
    </row>
    <row r="1513" spans="1:8">
      <c r="A1513" t="n">
        <v>11553</v>
      </c>
      <c r="B1513" s="42" t="n">
        <v>60</v>
      </c>
      <c r="C1513" s="7" t="n">
        <v>61491</v>
      </c>
      <c r="D1513" s="7" t="n">
        <v>0</v>
      </c>
      <c r="E1513" s="7" t="n">
        <v>0</v>
      </c>
      <c r="F1513" s="7" t="n">
        <v>0</v>
      </c>
      <c r="G1513" s="7" t="n">
        <v>0</v>
      </c>
      <c r="H1513" s="7" t="n">
        <v>0</v>
      </c>
    </row>
    <row r="1514" spans="1:8">
      <c r="A1514" t="s">
        <v>4</v>
      </c>
      <c r="B1514" s="4" t="s">
        <v>5</v>
      </c>
      <c r="C1514" s="4" t="s">
        <v>10</v>
      </c>
      <c r="D1514" s="4" t="s">
        <v>10</v>
      </c>
      <c r="E1514" s="4" t="s">
        <v>10</v>
      </c>
    </row>
    <row r="1515" spans="1:8">
      <c r="A1515" t="n">
        <v>11572</v>
      </c>
      <c r="B1515" s="53" t="n">
        <v>61</v>
      </c>
      <c r="C1515" s="7" t="n">
        <v>61491</v>
      </c>
      <c r="D1515" s="7" t="n">
        <v>65533</v>
      </c>
      <c r="E1515" s="7" t="n">
        <v>0</v>
      </c>
    </row>
    <row r="1516" spans="1:8">
      <c r="A1516" t="s">
        <v>4</v>
      </c>
      <c r="B1516" s="4" t="s">
        <v>5</v>
      </c>
      <c r="C1516" s="4" t="s">
        <v>10</v>
      </c>
      <c r="D1516" s="4" t="s">
        <v>24</v>
      </c>
      <c r="E1516" s="4" t="s">
        <v>24</v>
      </c>
      <c r="F1516" s="4" t="s">
        <v>24</v>
      </c>
      <c r="G1516" s="4" t="s">
        <v>10</v>
      </c>
      <c r="H1516" s="4" t="s">
        <v>10</v>
      </c>
    </row>
    <row r="1517" spans="1:8">
      <c r="A1517" t="n">
        <v>11579</v>
      </c>
      <c r="B1517" s="42" t="n">
        <v>60</v>
      </c>
      <c r="C1517" s="7" t="n">
        <v>61492</v>
      </c>
      <c r="D1517" s="7" t="n">
        <v>0</v>
      </c>
      <c r="E1517" s="7" t="n">
        <v>0</v>
      </c>
      <c r="F1517" s="7" t="n">
        <v>0</v>
      </c>
      <c r="G1517" s="7" t="n">
        <v>0</v>
      </c>
      <c r="H1517" s="7" t="n">
        <v>1</v>
      </c>
    </row>
    <row r="1518" spans="1:8">
      <c r="A1518" t="s">
        <v>4</v>
      </c>
      <c r="B1518" s="4" t="s">
        <v>5</v>
      </c>
      <c r="C1518" s="4" t="s">
        <v>10</v>
      </c>
      <c r="D1518" s="4" t="s">
        <v>24</v>
      </c>
      <c r="E1518" s="4" t="s">
        <v>24</v>
      </c>
      <c r="F1518" s="4" t="s">
        <v>24</v>
      </c>
      <c r="G1518" s="4" t="s">
        <v>10</v>
      </c>
      <c r="H1518" s="4" t="s">
        <v>10</v>
      </c>
    </row>
    <row r="1519" spans="1:8">
      <c r="A1519" t="n">
        <v>11598</v>
      </c>
      <c r="B1519" s="42" t="n">
        <v>60</v>
      </c>
      <c r="C1519" s="7" t="n">
        <v>61492</v>
      </c>
      <c r="D1519" s="7" t="n">
        <v>0</v>
      </c>
      <c r="E1519" s="7" t="n">
        <v>0</v>
      </c>
      <c r="F1519" s="7" t="n">
        <v>0</v>
      </c>
      <c r="G1519" s="7" t="n">
        <v>0</v>
      </c>
      <c r="H1519" s="7" t="n">
        <v>0</v>
      </c>
    </row>
    <row r="1520" spans="1:8">
      <c r="A1520" t="s">
        <v>4</v>
      </c>
      <c r="B1520" s="4" t="s">
        <v>5</v>
      </c>
      <c r="C1520" s="4" t="s">
        <v>10</v>
      </c>
      <c r="D1520" s="4" t="s">
        <v>10</v>
      </c>
      <c r="E1520" s="4" t="s">
        <v>10</v>
      </c>
    </row>
    <row r="1521" spans="1:8">
      <c r="A1521" t="n">
        <v>11617</v>
      </c>
      <c r="B1521" s="53" t="n">
        <v>61</v>
      </c>
      <c r="C1521" s="7" t="n">
        <v>61492</v>
      </c>
      <c r="D1521" s="7" t="n">
        <v>65533</v>
      </c>
      <c r="E1521" s="7" t="n">
        <v>0</v>
      </c>
    </row>
    <row r="1522" spans="1:8">
      <c r="A1522" t="s">
        <v>4</v>
      </c>
      <c r="B1522" s="4" t="s">
        <v>5</v>
      </c>
      <c r="C1522" s="4" t="s">
        <v>10</v>
      </c>
      <c r="D1522" s="4" t="s">
        <v>24</v>
      </c>
      <c r="E1522" s="4" t="s">
        <v>24</v>
      </c>
      <c r="F1522" s="4" t="s">
        <v>24</v>
      </c>
      <c r="G1522" s="4" t="s">
        <v>10</v>
      </c>
      <c r="H1522" s="4" t="s">
        <v>10</v>
      </c>
    </row>
    <row r="1523" spans="1:8">
      <c r="A1523" t="n">
        <v>11624</v>
      </c>
      <c r="B1523" s="42" t="n">
        <v>60</v>
      </c>
      <c r="C1523" s="7" t="n">
        <v>61493</v>
      </c>
      <c r="D1523" s="7" t="n">
        <v>0</v>
      </c>
      <c r="E1523" s="7" t="n">
        <v>0</v>
      </c>
      <c r="F1523" s="7" t="n">
        <v>0</v>
      </c>
      <c r="G1523" s="7" t="n">
        <v>0</v>
      </c>
      <c r="H1523" s="7" t="n">
        <v>1</v>
      </c>
    </row>
    <row r="1524" spans="1:8">
      <c r="A1524" t="s">
        <v>4</v>
      </c>
      <c r="B1524" s="4" t="s">
        <v>5</v>
      </c>
      <c r="C1524" s="4" t="s">
        <v>10</v>
      </c>
      <c r="D1524" s="4" t="s">
        <v>24</v>
      </c>
      <c r="E1524" s="4" t="s">
        <v>24</v>
      </c>
      <c r="F1524" s="4" t="s">
        <v>24</v>
      </c>
      <c r="G1524" s="4" t="s">
        <v>10</v>
      </c>
      <c r="H1524" s="4" t="s">
        <v>10</v>
      </c>
    </row>
    <row r="1525" spans="1:8">
      <c r="A1525" t="n">
        <v>11643</v>
      </c>
      <c r="B1525" s="42" t="n">
        <v>60</v>
      </c>
      <c r="C1525" s="7" t="n">
        <v>61493</v>
      </c>
      <c r="D1525" s="7" t="n">
        <v>0</v>
      </c>
      <c r="E1525" s="7" t="n">
        <v>0</v>
      </c>
      <c r="F1525" s="7" t="n">
        <v>0</v>
      </c>
      <c r="G1525" s="7" t="n">
        <v>0</v>
      </c>
      <c r="H1525" s="7" t="n">
        <v>0</v>
      </c>
    </row>
    <row r="1526" spans="1:8">
      <c r="A1526" t="s">
        <v>4</v>
      </c>
      <c r="B1526" s="4" t="s">
        <v>5</v>
      </c>
      <c r="C1526" s="4" t="s">
        <v>10</v>
      </c>
      <c r="D1526" s="4" t="s">
        <v>10</v>
      </c>
      <c r="E1526" s="4" t="s">
        <v>10</v>
      </c>
    </row>
    <row r="1527" spans="1:8">
      <c r="A1527" t="n">
        <v>11662</v>
      </c>
      <c r="B1527" s="53" t="n">
        <v>61</v>
      </c>
      <c r="C1527" s="7" t="n">
        <v>61493</v>
      </c>
      <c r="D1527" s="7" t="n">
        <v>65533</v>
      </c>
      <c r="E1527" s="7" t="n">
        <v>0</v>
      </c>
    </row>
    <row r="1528" spans="1:8">
      <c r="A1528" t="s">
        <v>4</v>
      </c>
      <c r="B1528" s="4" t="s">
        <v>5</v>
      </c>
      <c r="C1528" s="4" t="s">
        <v>13</v>
      </c>
      <c r="D1528" s="4" t="s">
        <v>13</v>
      </c>
      <c r="E1528" s="4" t="s">
        <v>24</v>
      </c>
      <c r="F1528" s="4" t="s">
        <v>24</v>
      </c>
      <c r="G1528" s="4" t="s">
        <v>24</v>
      </c>
      <c r="H1528" s="4" t="s">
        <v>10</v>
      </c>
    </row>
    <row r="1529" spans="1:8">
      <c r="A1529" t="n">
        <v>11669</v>
      </c>
      <c r="B1529" s="35" t="n">
        <v>45</v>
      </c>
      <c r="C1529" s="7" t="n">
        <v>2</v>
      </c>
      <c r="D1529" s="7" t="n">
        <v>3</v>
      </c>
      <c r="E1529" s="7" t="n">
        <v>-2.58999991416931</v>
      </c>
      <c r="F1529" s="7" t="n">
        <v>25.8500003814697</v>
      </c>
      <c r="G1529" s="7" t="n">
        <v>-64.4400024414063</v>
      </c>
      <c r="H1529" s="7" t="n">
        <v>0</v>
      </c>
    </row>
    <row r="1530" spans="1:8">
      <c r="A1530" t="s">
        <v>4</v>
      </c>
      <c r="B1530" s="4" t="s">
        <v>5</v>
      </c>
      <c r="C1530" s="4" t="s">
        <v>13</v>
      </c>
      <c r="D1530" s="4" t="s">
        <v>13</v>
      </c>
      <c r="E1530" s="4" t="s">
        <v>24</v>
      </c>
      <c r="F1530" s="4" t="s">
        <v>24</v>
      </c>
      <c r="G1530" s="4" t="s">
        <v>24</v>
      </c>
      <c r="H1530" s="4" t="s">
        <v>10</v>
      </c>
      <c r="I1530" s="4" t="s">
        <v>13</v>
      </c>
    </row>
    <row r="1531" spans="1:8">
      <c r="A1531" t="n">
        <v>11686</v>
      </c>
      <c r="B1531" s="35" t="n">
        <v>45</v>
      </c>
      <c r="C1531" s="7" t="n">
        <v>4</v>
      </c>
      <c r="D1531" s="7" t="n">
        <v>3</v>
      </c>
      <c r="E1531" s="7" t="n">
        <v>6.05000019073486</v>
      </c>
      <c r="F1531" s="7" t="n">
        <v>310.190002441406</v>
      </c>
      <c r="G1531" s="7" t="n">
        <v>0</v>
      </c>
      <c r="H1531" s="7" t="n">
        <v>0</v>
      </c>
      <c r="I1531" s="7" t="n">
        <v>0</v>
      </c>
    </row>
    <row r="1532" spans="1:8">
      <c r="A1532" t="s">
        <v>4</v>
      </c>
      <c r="B1532" s="4" t="s">
        <v>5</v>
      </c>
      <c r="C1532" s="4" t="s">
        <v>13</v>
      </c>
      <c r="D1532" s="4" t="s">
        <v>13</v>
      </c>
      <c r="E1532" s="4" t="s">
        <v>24</v>
      </c>
      <c r="F1532" s="4" t="s">
        <v>10</v>
      </c>
    </row>
    <row r="1533" spans="1:8">
      <c r="A1533" t="n">
        <v>11704</v>
      </c>
      <c r="B1533" s="35" t="n">
        <v>45</v>
      </c>
      <c r="C1533" s="7" t="n">
        <v>5</v>
      </c>
      <c r="D1533" s="7" t="n">
        <v>3</v>
      </c>
      <c r="E1533" s="7" t="n">
        <v>3.5</v>
      </c>
      <c r="F1533" s="7" t="n">
        <v>0</v>
      </c>
    </row>
    <row r="1534" spans="1:8">
      <c r="A1534" t="s">
        <v>4</v>
      </c>
      <c r="B1534" s="4" t="s">
        <v>5</v>
      </c>
      <c r="C1534" s="4" t="s">
        <v>13</v>
      </c>
      <c r="D1534" s="4" t="s">
        <v>13</v>
      </c>
      <c r="E1534" s="4" t="s">
        <v>24</v>
      </c>
      <c r="F1534" s="4" t="s">
        <v>10</v>
      </c>
    </row>
    <row r="1535" spans="1:8">
      <c r="A1535" t="n">
        <v>11713</v>
      </c>
      <c r="B1535" s="35" t="n">
        <v>45</v>
      </c>
      <c r="C1535" s="7" t="n">
        <v>11</v>
      </c>
      <c r="D1535" s="7" t="n">
        <v>3</v>
      </c>
      <c r="E1535" s="7" t="n">
        <v>40.2000007629395</v>
      </c>
      <c r="F1535" s="7" t="n">
        <v>0</v>
      </c>
    </row>
    <row r="1536" spans="1:8">
      <c r="A1536" t="s">
        <v>4</v>
      </c>
      <c r="B1536" s="4" t="s">
        <v>5</v>
      </c>
      <c r="C1536" s="4" t="s">
        <v>13</v>
      </c>
      <c r="D1536" s="4" t="s">
        <v>13</v>
      </c>
      <c r="E1536" s="4" t="s">
        <v>24</v>
      </c>
      <c r="F1536" s="4" t="s">
        <v>24</v>
      </c>
      <c r="G1536" s="4" t="s">
        <v>24</v>
      </c>
      <c r="H1536" s="4" t="s">
        <v>10</v>
      </c>
    </row>
    <row r="1537" spans="1:9">
      <c r="A1537" t="n">
        <v>11722</v>
      </c>
      <c r="B1537" s="35" t="n">
        <v>45</v>
      </c>
      <c r="C1537" s="7" t="n">
        <v>2</v>
      </c>
      <c r="D1537" s="7" t="n">
        <v>3</v>
      </c>
      <c r="E1537" s="7" t="n">
        <v>-2.58999991416931</v>
      </c>
      <c r="F1537" s="7" t="n">
        <v>24.7000007629395</v>
      </c>
      <c r="G1537" s="7" t="n">
        <v>-64.4400024414063</v>
      </c>
      <c r="H1537" s="7" t="n">
        <v>5000</v>
      </c>
    </row>
    <row r="1538" spans="1:9">
      <c r="A1538" t="s">
        <v>4</v>
      </c>
      <c r="B1538" s="4" t="s">
        <v>5</v>
      </c>
      <c r="C1538" s="4" t="s">
        <v>13</v>
      </c>
      <c r="D1538" s="4" t="s">
        <v>13</v>
      </c>
      <c r="E1538" s="4" t="s">
        <v>24</v>
      </c>
      <c r="F1538" s="4" t="s">
        <v>24</v>
      </c>
      <c r="G1538" s="4" t="s">
        <v>24</v>
      </c>
      <c r="H1538" s="4" t="s">
        <v>10</v>
      </c>
      <c r="I1538" s="4" t="s">
        <v>13</v>
      </c>
    </row>
    <row r="1539" spans="1:9">
      <c r="A1539" t="n">
        <v>11739</v>
      </c>
      <c r="B1539" s="35" t="n">
        <v>45</v>
      </c>
      <c r="C1539" s="7" t="n">
        <v>4</v>
      </c>
      <c r="D1539" s="7" t="n">
        <v>3</v>
      </c>
      <c r="E1539" s="7" t="n">
        <v>357.679992675781</v>
      </c>
      <c r="F1539" s="7" t="n">
        <v>258.829986572266</v>
      </c>
      <c r="G1539" s="7" t="n">
        <v>0</v>
      </c>
      <c r="H1539" s="7" t="n">
        <v>5000</v>
      </c>
      <c r="I1539" s="7" t="n">
        <v>1</v>
      </c>
    </row>
    <row r="1540" spans="1:9">
      <c r="A1540" t="s">
        <v>4</v>
      </c>
      <c r="B1540" s="4" t="s">
        <v>5</v>
      </c>
      <c r="C1540" s="4" t="s">
        <v>13</v>
      </c>
      <c r="D1540" s="4" t="s">
        <v>13</v>
      </c>
      <c r="E1540" s="4" t="s">
        <v>24</v>
      </c>
      <c r="F1540" s="4" t="s">
        <v>10</v>
      </c>
    </row>
    <row r="1541" spans="1:9">
      <c r="A1541" t="n">
        <v>11757</v>
      </c>
      <c r="B1541" s="35" t="n">
        <v>45</v>
      </c>
      <c r="C1541" s="7" t="n">
        <v>5</v>
      </c>
      <c r="D1541" s="7" t="n">
        <v>3</v>
      </c>
      <c r="E1541" s="7" t="n">
        <v>3.5</v>
      </c>
      <c r="F1541" s="7" t="n">
        <v>5000</v>
      </c>
    </row>
    <row r="1542" spans="1:9">
      <c r="A1542" t="s">
        <v>4</v>
      </c>
      <c r="B1542" s="4" t="s">
        <v>5</v>
      </c>
      <c r="C1542" s="4" t="s">
        <v>10</v>
      </c>
      <c r="D1542" s="4" t="s">
        <v>10</v>
      </c>
      <c r="E1542" s="4" t="s">
        <v>10</v>
      </c>
    </row>
    <row r="1543" spans="1:9">
      <c r="A1543" t="n">
        <v>11766</v>
      </c>
      <c r="B1543" s="53" t="n">
        <v>61</v>
      </c>
      <c r="C1543" s="7" t="n">
        <v>0</v>
      </c>
      <c r="D1543" s="7" t="n">
        <v>61491</v>
      </c>
      <c r="E1543" s="7" t="n">
        <v>0</v>
      </c>
    </row>
    <row r="1544" spans="1:9">
      <c r="A1544" t="s">
        <v>4</v>
      </c>
      <c r="B1544" s="4" t="s">
        <v>5</v>
      </c>
      <c r="C1544" s="4" t="s">
        <v>10</v>
      </c>
      <c r="D1544" s="4" t="s">
        <v>10</v>
      </c>
      <c r="E1544" s="4" t="s">
        <v>10</v>
      </c>
    </row>
    <row r="1545" spans="1:9">
      <c r="A1545" t="n">
        <v>11773</v>
      </c>
      <c r="B1545" s="53" t="n">
        <v>61</v>
      </c>
      <c r="C1545" s="7" t="n">
        <v>7032</v>
      </c>
      <c r="D1545" s="7" t="n">
        <v>61491</v>
      </c>
      <c r="E1545" s="7" t="n">
        <v>0</v>
      </c>
    </row>
    <row r="1546" spans="1:9">
      <c r="A1546" t="s">
        <v>4</v>
      </c>
      <c r="B1546" s="4" t="s">
        <v>5</v>
      </c>
      <c r="C1546" s="4" t="s">
        <v>10</v>
      </c>
      <c r="D1546" s="4" t="s">
        <v>10</v>
      </c>
      <c r="E1546" s="4" t="s">
        <v>10</v>
      </c>
    </row>
    <row r="1547" spans="1:9">
      <c r="A1547" t="n">
        <v>11780</v>
      </c>
      <c r="B1547" s="53" t="n">
        <v>61</v>
      </c>
      <c r="C1547" s="7" t="n">
        <v>5</v>
      </c>
      <c r="D1547" s="7" t="n">
        <v>61492</v>
      </c>
      <c r="E1547" s="7" t="n">
        <v>0</v>
      </c>
    </row>
    <row r="1548" spans="1:9">
      <c r="A1548" t="s">
        <v>4</v>
      </c>
      <c r="B1548" s="4" t="s">
        <v>5</v>
      </c>
      <c r="C1548" s="4" t="s">
        <v>10</v>
      </c>
      <c r="D1548" s="4" t="s">
        <v>10</v>
      </c>
      <c r="E1548" s="4" t="s">
        <v>10</v>
      </c>
    </row>
    <row r="1549" spans="1:9">
      <c r="A1549" t="n">
        <v>11787</v>
      </c>
      <c r="B1549" s="53" t="n">
        <v>61</v>
      </c>
      <c r="C1549" s="7" t="n">
        <v>61491</v>
      </c>
      <c r="D1549" s="7" t="n">
        <v>0</v>
      </c>
      <c r="E1549" s="7" t="n">
        <v>0</v>
      </c>
    </row>
    <row r="1550" spans="1:9">
      <c r="A1550" t="s">
        <v>4</v>
      </c>
      <c r="B1550" s="4" t="s">
        <v>5</v>
      </c>
      <c r="C1550" s="4" t="s">
        <v>10</v>
      </c>
      <c r="D1550" s="4" t="s">
        <v>10</v>
      </c>
      <c r="E1550" s="4" t="s">
        <v>10</v>
      </c>
    </row>
    <row r="1551" spans="1:9">
      <c r="A1551" t="n">
        <v>11794</v>
      </c>
      <c r="B1551" s="53" t="n">
        <v>61</v>
      </c>
      <c r="C1551" s="7" t="n">
        <v>61492</v>
      </c>
      <c r="D1551" s="7" t="n">
        <v>5</v>
      </c>
      <c r="E1551" s="7" t="n">
        <v>0</v>
      </c>
    </row>
    <row r="1552" spans="1:9">
      <c r="A1552" t="s">
        <v>4</v>
      </c>
      <c r="B1552" s="4" t="s">
        <v>5</v>
      </c>
      <c r="C1552" s="4" t="s">
        <v>10</v>
      </c>
      <c r="D1552" s="4" t="s">
        <v>13</v>
      </c>
      <c r="E1552" s="4" t="s">
        <v>6</v>
      </c>
      <c r="F1552" s="4" t="s">
        <v>24</v>
      </c>
      <c r="G1552" s="4" t="s">
        <v>24</v>
      </c>
      <c r="H1552" s="4" t="s">
        <v>24</v>
      </c>
    </row>
    <row r="1553" spans="1:9">
      <c r="A1553" t="n">
        <v>11801</v>
      </c>
      <c r="B1553" s="50" t="n">
        <v>48</v>
      </c>
      <c r="C1553" s="7" t="n">
        <v>0</v>
      </c>
      <c r="D1553" s="7" t="n">
        <v>0</v>
      </c>
      <c r="E1553" s="7" t="s">
        <v>44</v>
      </c>
      <c r="F1553" s="7" t="n">
        <v>-1</v>
      </c>
      <c r="G1553" s="7" t="n">
        <v>1</v>
      </c>
      <c r="H1553" s="7" t="n">
        <v>0</v>
      </c>
    </row>
    <row r="1554" spans="1:9">
      <c r="A1554" t="s">
        <v>4</v>
      </c>
      <c r="B1554" s="4" t="s">
        <v>5</v>
      </c>
      <c r="C1554" s="4" t="s">
        <v>13</v>
      </c>
      <c r="D1554" s="4" t="s">
        <v>10</v>
      </c>
      <c r="E1554" s="4" t="s">
        <v>24</v>
      </c>
    </row>
    <row r="1555" spans="1:9">
      <c r="A1555" t="n">
        <v>11826</v>
      </c>
      <c r="B1555" s="21" t="n">
        <v>58</v>
      </c>
      <c r="C1555" s="7" t="n">
        <v>100</v>
      </c>
      <c r="D1555" s="7" t="n">
        <v>1000</v>
      </c>
      <c r="E1555" s="7" t="n">
        <v>1</v>
      </c>
    </row>
    <row r="1556" spans="1:9">
      <c r="A1556" t="s">
        <v>4</v>
      </c>
      <c r="B1556" s="4" t="s">
        <v>5</v>
      </c>
      <c r="C1556" s="4" t="s">
        <v>13</v>
      </c>
      <c r="D1556" s="4" t="s">
        <v>10</v>
      </c>
    </row>
    <row r="1557" spans="1:9">
      <c r="A1557" t="n">
        <v>11834</v>
      </c>
      <c r="B1557" s="21" t="n">
        <v>58</v>
      </c>
      <c r="C1557" s="7" t="n">
        <v>255</v>
      </c>
      <c r="D1557" s="7" t="n">
        <v>0</v>
      </c>
    </row>
    <row r="1558" spans="1:9">
      <c r="A1558" t="s">
        <v>4</v>
      </c>
      <c r="B1558" s="4" t="s">
        <v>5</v>
      </c>
      <c r="C1558" s="4" t="s">
        <v>13</v>
      </c>
      <c r="D1558" s="4" t="s">
        <v>10</v>
      </c>
    </row>
    <row r="1559" spans="1:9">
      <c r="A1559" t="n">
        <v>11838</v>
      </c>
      <c r="B1559" s="35" t="n">
        <v>45</v>
      </c>
      <c r="C1559" s="7" t="n">
        <v>7</v>
      </c>
      <c r="D1559" s="7" t="n">
        <v>255</v>
      </c>
    </row>
    <row r="1560" spans="1:9">
      <c r="A1560" t="s">
        <v>4</v>
      </c>
      <c r="B1560" s="4" t="s">
        <v>5</v>
      </c>
      <c r="C1560" s="4" t="s">
        <v>13</v>
      </c>
      <c r="D1560" s="4" t="s">
        <v>10</v>
      </c>
      <c r="E1560" s="4" t="s">
        <v>6</v>
      </c>
    </row>
    <row r="1561" spans="1:9">
      <c r="A1561" t="n">
        <v>11842</v>
      </c>
      <c r="B1561" s="39" t="n">
        <v>51</v>
      </c>
      <c r="C1561" s="7" t="n">
        <v>4</v>
      </c>
      <c r="D1561" s="7" t="n">
        <v>7</v>
      </c>
      <c r="E1561" s="7" t="s">
        <v>119</v>
      </c>
    </row>
    <row r="1562" spans="1:9">
      <c r="A1562" t="s">
        <v>4</v>
      </c>
      <c r="B1562" s="4" t="s">
        <v>5</v>
      </c>
      <c r="C1562" s="4" t="s">
        <v>10</v>
      </c>
    </row>
    <row r="1563" spans="1:9">
      <c r="A1563" t="n">
        <v>11856</v>
      </c>
      <c r="B1563" s="27" t="n">
        <v>16</v>
      </c>
      <c r="C1563" s="7" t="n">
        <v>0</v>
      </c>
    </row>
    <row r="1564" spans="1:9">
      <c r="A1564" t="s">
        <v>4</v>
      </c>
      <c r="B1564" s="4" t="s">
        <v>5</v>
      </c>
      <c r="C1564" s="4" t="s">
        <v>10</v>
      </c>
      <c r="D1564" s="4" t="s">
        <v>47</v>
      </c>
      <c r="E1564" s="4" t="s">
        <v>13</v>
      </c>
      <c r="F1564" s="4" t="s">
        <v>13</v>
      </c>
    </row>
    <row r="1565" spans="1:9">
      <c r="A1565" t="n">
        <v>11859</v>
      </c>
      <c r="B1565" s="40" t="n">
        <v>26</v>
      </c>
      <c r="C1565" s="7" t="n">
        <v>7</v>
      </c>
      <c r="D1565" s="7" t="s">
        <v>120</v>
      </c>
      <c r="E1565" s="7" t="n">
        <v>2</v>
      </c>
      <c r="F1565" s="7" t="n">
        <v>0</v>
      </c>
    </row>
    <row r="1566" spans="1:9">
      <c r="A1566" t="s">
        <v>4</v>
      </c>
      <c r="B1566" s="4" t="s">
        <v>5</v>
      </c>
    </row>
    <row r="1567" spans="1:9">
      <c r="A1567" t="n">
        <v>11880</v>
      </c>
      <c r="B1567" s="41" t="n">
        <v>28</v>
      </c>
    </row>
    <row r="1568" spans="1:9">
      <c r="A1568" t="s">
        <v>4</v>
      </c>
      <c r="B1568" s="4" t="s">
        <v>5</v>
      </c>
      <c r="C1568" s="4" t="s">
        <v>13</v>
      </c>
      <c r="D1568" s="20" t="s">
        <v>31</v>
      </c>
      <c r="E1568" s="4" t="s">
        <v>5</v>
      </c>
      <c r="F1568" s="4" t="s">
        <v>13</v>
      </c>
      <c r="G1568" s="4" t="s">
        <v>10</v>
      </c>
      <c r="H1568" s="20" t="s">
        <v>32</v>
      </c>
      <c r="I1568" s="4" t="s">
        <v>13</v>
      </c>
      <c r="J1568" s="4" t="s">
        <v>23</v>
      </c>
    </row>
    <row r="1569" spans="1:10">
      <c r="A1569" t="n">
        <v>11881</v>
      </c>
      <c r="B1569" s="12" t="n">
        <v>5</v>
      </c>
      <c r="C1569" s="7" t="n">
        <v>28</v>
      </c>
      <c r="D1569" s="20" t="s">
        <v>3</v>
      </c>
      <c r="E1569" s="25" t="n">
        <v>64</v>
      </c>
      <c r="F1569" s="7" t="n">
        <v>5</v>
      </c>
      <c r="G1569" s="7" t="n">
        <v>9</v>
      </c>
      <c r="H1569" s="20" t="s">
        <v>3</v>
      </c>
      <c r="I1569" s="7" t="n">
        <v>1</v>
      </c>
      <c r="J1569" s="13" t="n">
        <f t="normal" ca="1">A1583</f>
        <v>0</v>
      </c>
    </row>
    <row r="1570" spans="1:10">
      <c r="A1570" t="s">
        <v>4</v>
      </c>
      <c r="B1570" s="4" t="s">
        <v>5</v>
      </c>
      <c r="C1570" s="4" t="s">
        <v>10</v>
      </c>
      <c r="D1570" s="4" t="s">
        <v>13</v>
      </c>
      <c r="E1570" s="4" t="s">
        <v>6</v>
      </c>
      <c r="F1570" s="4" t="s">
        <v>24</v>
      </c>
      <c r="G1570" s="4" t="s">
        <v>24</v>
      </c>
      <c r="H1570" s="4" t="s">
        <v>24</v>
      </c>
    </row>
    <row r="1571" spans="1:10">
      <c r="A1571" t="n">
        <v>11892</v>
      </c>
      <c r="B1571" s="50" t="n">
        <v>48</v>
      </c>
      <c r="C1571" s="7" t="n">
        <v>9</v>
      </c>
      <c r="D1571" s="7" t="n">
        <v>0</v>
      </c>
      <c r="E1571" s="7" t="s">
        <v>112</v>
      </c>
      <c r="F1571" s="7" t="n">
        <v>-1</v>
      </c>
      <c r="G1571" s="7" t="n">
        <v>1</v>
      </c>
      <c r="H1571" s="7" t="n">
        <v>0</v>
      </c>
    </row>
    <row r="1572" spans="1:10">
      <c r="A1572" t="s">
        <v>4</v>
      </c>
      <c r="B1572" s="4" t="s">
        <v>5</v>
      </c>
      <c r="C1572" s="4" t="s">
        <v>13</v>
      </c>
      <c r="D1572" s="4" t="s">
        <v>10</v>
      </c>
      <c r="E1572" s="4" t="s">
        <v>6</v>
      </c>
    </row>
    <row r="1573" spans="1:10">
      <c r="A1573" t="n">
        <v>11924</v>
      </c>
      <c r="B1573" s="39" t="n">
        <v>51</v>
      </c>
      <c r="C1573" s="7" t="n">
        <v>4</v>
      </c>
      <c r="D1573" s="7" t="n">
        <v>9</v>
      </c>
      <c r="E1573" s="7" t="s">
        <v>60</v>
      </c>
    </row>
    <row r="1574" spans="1:10">
      <c r="A1574" t="s">
        <v>4</v>
      </c>
      <c r="B1574" s="4" t="s">
        <v>5</v>
      </c>
      <c r="C1574" s="4" t="s">
        <v>10</v>
      </c>
    </row>
    <row r="1575" spans="1:10">
      <c r="A1575" t="n">
        <v>11938</v>
      </c>
      <c r="B1575" s="27" t="n">
        <v>16</v>
      </c>
      <c r="C1575" s="7" t="n">
        <v>0</v>
      </c>
    </row>
    <row r="1576" spans="1:10">
      <c r="A1576" t="s">
        <v>4</v>
      </c>
      <c r="B1576" s="4" t="s">
        <v>5</v>
      </c>
      <c r="C1576" s="4" t="s">
        <v>10</v>
      </c>
      <c r="D1576" s="4" t="s">
        <v>47</v>
      </c>
      <c r="E1576" s="4" t="s">
        <v>13</v>
      </c>
      <c r="F1576" s="4" t="s">
        <v>13</v>
      </c>
    </row>
    <row r="1577" spans="1:10">
      <c r="A1577" t="n">
        <v>11941</v>
      </c>
      <c r="B1577" s="40" t="n">
        <v>26</v>
      </c>
      <c r="C1577" s="7" t="n">
        <v>9</v>
      </c>
      <c r="D1577" s="7" t="s">
        <v>121</v>
      </c>
      <c r="E1577" s="7" t="n">
        <v>2</v>
      </c>
      <c r="F1577" s="7" t="n">
        <v>0</v>
      </c>
    </row>
    <row r="1578" spans="1:10">
      <c r="A1578" t="s">
        <v>4</v>
      </c>
      <c r="B1578" s="4" t="s">
        <v>5</v>
      </c>
    </row>
    <row r="1579" spans="1:10">
      <c r="A1579" t="n">
        <v>12018</v>
      </c>
      <c r="B1579" s="41" t="n">
        <v>28</v>
      </c>
    </row>
    <row r="1580" spans="1:10">
      <c r="A1580" t="s">
        <v>4</v>
      </c>
      <c r="B1580" s="4" t="s">
        <v>5</v>
      </c>
      <c r="C1580" s="4" t="s">
        <v>23</v>
      </c>
    </row>
    <row r="1581" spans="1:10">
      <c r="A1581" t="n">
        <v>12019</v>
      </c>
      <c r="B1581" s="17" t="n">
        <v>3</v>
      </c>
      <c r="C1581" s="13" t="n">
        <f t="normal" ca="1">A1595</f>
        <v>0</v>
      </c>
    </row>
    <row r="1582" spans="1:10">
      <c r="A1582" t="s">
        <v>4</v>
      </c>
      <c r="B1582" s="4" t="s">
        <v>5</v>
      </c>
      <c r="C1582" s="4" t="s">
        <v>13</v>
      </c>
      <c r="D1582" s="20" t="s">
        <v>31</v>
      </c>
      <c r="E1582" s="4" t="s">
        <v>5</v>
      </c>
      <c r="F1582" s="4" t="s">
        <v>13</v>
      </c>
      <c r="G1582" s="4" t="s">
        <v>10</v>
      </c>
      <c r="H1582" s="20" t="s">
        <v>32</v>
      </c>
      <c r="I1582" s="4" t="s">
        <v>13</v>
      </c>
      <c r="J1582" s="4" t="s">
        <v>23</v>
      </c>
    </row>
    <row r="1583" spans="1:10">
      <c r="A1583" t="n">
        <v>12024</v>
      </c>
      <c r="B1583" s="12" t="n">
        <v>5</v>
      </c>
      <c r="C1583" s="7" t="n">
        <v>28</v>
      </c>
      <c r="D1583" s="20" t="s">
        <v>3</v>
      </c>
      <c r="E1583" s="25" t="n">
        <v>64</v>
      </c>
      <c r="F1583" s="7" t="n">
        <v>5</v>
      </c>
      <c r="G1583" s="7" t="n">
        <v>11</v>
      </c>
      <c r="H1583" s="20" t="s">
        <v>3</v>
      </c>
      <c r="I1583" s="7" t="n">
        <v>1</v>
      </c>
      <c r="J1583" s="13" t="n">
        <f t="normal" ca="1">A1595</f>
        <v>0</v>
      </c>
    </row>
    <row r="1584" spans="1:10">
      <c r="A1584" t="s">
        <v>4</v>
      </c>
      <c r="B1584" s="4" t="s">
        <v>5</v>
      </c>
      <c r="C1584" s="4" t="s">
        <v>10</v>
      </c>
      <c r="D1584" s="4" t="s">
        <v>13</v>
      </c>
      <c r="E1584" s="4" t="s">
        <v>6</v>
      </c>
      <c r="F1584" s="4" t="s">
        <v>24</v>
      </c>
      <c r="G1584" s="4" t="s">
        <v>24</v>
      </c>
      <c r="H1584" s="4" t="s">
        <v>24</v>
      </c>
    </row>
    <row r="1585" spans="1:10">
      <c r="A1585" t="n">
        <v>12035</v>
      </c>
      <c r="B1585" s="50" t="n">
        <v>48</v>
      </c>
      <c r="C1585" s="7" t="n">
        <v>11</v>
      </c>
      <c r="D1585" s="7" t="n">
        <v>0</v>
      </c>
      <c r="E1585" s="7" t="s">
        <v>113</v>
      </c>
      <c r="F1585" s="7" t="n">
        <v>-1</v>
      </c>
      <c r="G1585" s="7" t="n">
        <v>1</v>
      </c>
      <c r="H1585" s="7" t="n">
        <v>0</v>
      </c>
    </row>
    <row r="1586" spans="1:10">
      <c r="A1586" t="s">
        <v>4</v>
      </c>
      <c r="B1586" s="4" t="s">
        <v>5</v>
      </c>
      <c r="C1586" s="4" t="s">
        <v>13</v>
      </c>
      <c r="D1586" s="4" t="s">
        <v>10</v>
      </c>
      <c r="E1586" s="4" t="s">
        <v>6</v>
      </c>
    </row>
    <row r="1587" spans="1:10">
      <c r="A1587" t="n">
        <v>12065</v>
      </c>
      <c r="B1587" s="39" t="n">
        <v>51</v>
      </c>
      <c r="C1587" s="7" t="n">
        <v>4</v>
      </c>
      <c r="D1587" s="7" t="n">
        <v>11</v>
      </c>
      <c r="E1587" s="7" t="s">
        <v>122</v>
      </c>
    </row>
    <row r="1588" spans="1:10">
      <c r="A1588" t="s">
        <v>4</v>
      </c>
      <c r="B1588" s="4" t="s">
        <v>5</v>
      </c>
      <c r="C1588" s="4" t="s">
        <v>10</v>
      </c>
    </row>
    <row r="1589" spans="1:10">
      <c r="A1589" t="n">
        <v>12078</v>
      </c>
      <c r="B1589" s="27" t="n">
        <v>16</v>
      </c>
      <c r="C1589" s="7" t="n">
        <v>0</v>
      </c>
    </row>
    <row r="1590" spans="1:10">
      <c r="A1590" t="s">
        <v>4</v>
      </c>
      <c r="B1590" s="4" t="s">
        <v>5</v>
      </c>
      <c r="C1590" s="4" t="s">
        <v>10</v>
      </c>
      <c r="D1590" s="4" t="s">
        <v>47</v>
      </c>
      <c r="E1590" s="4" t="s">
        <v>13</v>
      </c>
      <c r="F1590" s="4" t="s">
        <v>13</v>
      </c>
    </row>
    <row r="1591" spans="1:10">
      <c r="A1591" t="n">
        <v>12081</v>
      </c>
      <c r="B1591" s="40" t="n">
        <v>26</v>
      </c>
      <c r="C1591" s="7" t="n">
        <v>11</v>
      </c>
      <c r="D1591" s="7" t="s">
        <v>123</v>
      </c>
      <c r="E1591" s="7" t="n">
        <v>2</v>
      </c>
      <c r="F1591" s="7" t="n">
        <v>0</v>
      </c>
    </row>
    <row r="1592" spans="1:10">
      <c r="A1592" t="s">
        <v>4</v>
      </c>
      <c r="B1592" s="4" t="s">
        <v>5</v>
      </c>
    </row>
    <row r="1593" spans="1:10">
      <c r="A1593" t="n">
        <v>12178</v>
      </c>
      <c r="B1593" s="41" t="n">
        <v>28</v>
      </c>
    </row>
    <row r="1594" spans="1:10">
      <c r="A1594" t="s">
        <v>4</v>
      </c>
      <c r="B1594" s="4" t="s">
        <v>5</v>
      </c>
      <c r="C1594" s="4" t="s">
        <v>13</v>
      </c>
      <c r="D1594" s="4" t="s">
        <v>10</v>
      </c>
      <c r="E1594" s="4" t="s">
        <v>6</v>
      </c>
    </row>
    <row r="1595" spans="1:10">
      <c r="A1595" t="n">
        <v>12179</v>
      </c>
      <c r="B1595" s="39" t="n">
        <v>51</v>
      </c>
      <c r="C1595" s="7" t="n">
        <v>4</v>
      </c>
      <c r="D1595" s="7" t="n">
        <v>7032</v>
      </c>
      <c r="E1595" s="7" t="s">
        <v>124</v>
      </c>
    </row>
    <row r="1596" spans="1:10">
      <c r="A1596" t="s">
        <v>4</v>
      </c>
      <c r="B1596" s="4" t="s">
        <v>5</v>
      </c>
      <c r="C1596" s="4" t="s">
        <v>10</v>
      </c>
    </row>
    <row r="1597" spans="1:10">
      <c r="A1597" t="n">
        <v>12193</v>
      </c>
      <c r="B1597" s="27" t="n">
        <v>16</v>
      </c>
      <c r="C1597" s="7" t="n">
        <v>0</v>
      </c>
    </row>
    <row r="1598" spans="1:10">
      <c r="A1598" t="s">
        <v>4</v>
      </c>
      <c r="B1598" s="4" t="s">
        <v>5</v>
      </c>
      <c r="C1598" s="4" t="s">
        <v>10</v>
      </c>
      <c r="D1598" s="4" t="s">
        <v>47</v>
      </c>
      <c r="E1598" s="4" t="s">
        <v>13</v>
      </c>
      <c r="F1598" s="4" t="s">
        <v>13</v>
      </c>
      <c r="G1598" s="4" t="s">
        <v>47</v>
      </c>
      <c r="H1598" s="4" t="s">
        <v>13</v>
      </c>
      <c r="I1598" s="4" t="s">
        <v>13</v>
      </c>
    </row>
    <row r="1599" spans="1:10">
      <c r="A1599" t="n">
        <v>12196</v>
      </c>
      <c r="B1599" s="40" t="n">
        <v>26</v>
      </c>
      <c r="C1599" s="7" t="n">
        <v>7032</v>
      </c>
      <c r="D1599" s="7" t="s">
        <v>125</v>
      </c>
      <c r="E1599" s="7" t="n">
        <v>2</v>
      </c>
      <c r="F1599" s="7" t="n">
        <v>3</v>
      </c>
      <c r="G1599" s="7" t="s">
        <v>126</v>
      </c>
      <c r="H1599" s="7" t="n">
        <v>2</v>
      </c>
      <c r="I1599" s="7" t="n">
        <v>0</v>
      </c>
    </row>
    <row r="1600" spans="1:10">
      <c r="A1600" t="s">
        <v>4</v>
      </c>
      <c r="B1600" s="4" t="s">
        <v>5</v>
      </c>
    </row>
    <row r="1601" spans="1:9">
      <c r="A1601" t="n">
        <v>12327</v>
      </c>
      <c r="B1601" s="41" t="n">
        <v>28</v>
      </c>
    </row>
    <row r="1602" spans="1:9">
      <c r="A1602" t="s">
        <v>4</v>
      </c>
      <c r="B1602" s="4" t="s">
        <v>5</v>
      </c>
      <c r="C1602" s="4" t="s">
        <v>13</v>
      </c>
      <c r="D1602" s="4" t="s">
        <v>10</v>
      </c>
      <c r="E1602" s="4" t="s">
        <v>6</v>
      </c>
    </row>
    <row r="1603" spans="1:9">
      <c r="A1603" t="n">
        <v>12328</v>
      </c>
      <c r="B1603" s="39" t="n">
        <v>51</v>
      </c>
      <c r="C1603" s="7" t="n">
        <v>4</v>
      </c>
      <c r="D1603" s="7" t="n">
        <v>0</v>
      </c>
      <c r="E1603" s="7" t="s">
        <v>127</v>
      </c>
    </row>
    <row r="1604" spans="1:9">
      <c r="A1604" t="s">
        <v>4</v>
      </c>
      <c r="B1604" s="4" t="s">
        <v>5</v>
      </c>
      <c r="C1604" s="4" t="s">
        <v>10</v>
      </c>
    </row>
    <row r="1605" spans="1:9">
      <c r="A1605" t="n">
        <v>12341</v>
      </c>
      <c r="B1605" s="27" t="n">
        <v>16</v>
      </c>
      <c r="C1605" s="7" t="n">
        <v>0</v>
      </c>
    </row>
    <row r="1606" spans="1:9">
      <c r="A1606" t="s">
        <v>4</v>
      </c>
      <c r="B1606" s="4" t="s">
        <v>5</v>
      </c>
      <c r="C1606" s="4" t="s">
        <v>10</v>
      </c>
      <c r="D1606" s="4" t="s">
        <v>47</v>
      </c>
      <c r="E1606" s="4" t="s">
        <v>13</v>
      </c>
      <c r="F1606" s="4" t="s">
        <v>13</v>
      </c>
      <c r="G1606" s="4" t="s">
        <v>47</v>
      </c>
      <c r="H1606" s="4" t="s">
        <v>13</v>
      </c>
      <c r="I1606" s="4" t="s">
        <v>13</v>
      </c>
    </row>
    <row r="1607" spans="1:9">
      <c r="A1607" t="n">
        <v>12344</v>
      </c>
      <c r="B1607" s="40" t="n">
        <v>26</v>
      </c>
      <c r="C1607" s="7" t="n">
        <v>0</v>
      </c>
      <c r="D1607" s="7" t="s">
        <v>128</v>
      </c>
      <c r="E1607" s="7" t="n">
        <v>2</v>
      </c>
      <c r="F1607" s="7" t="n">
        <v>3</v>
      </c>
      <c r="G1607" s="7" t="s">
        <v>129</v>
      </c>
      <c r="H1607" s="7" t="n">
        <v>2</v>
      </c>
      <c r="I1607" s="7" t="n">
        <v>0</v>
      </c>
    </row>
    <row r="1608" spans="1:9">
      <c r="A1608" t="s">
        <v>4</v>
      </c>
      <c r="B1608" s="4" t="s">
        <v>5</v>
      </c>
    </row>
    <row r="1609" spans="1:9">
      <c r="A1609" t="n">
        <v>12470</v>
      </c>
      <c r="B1609" s="41" t="n">
        <v>28</v>
      </c>
    </row>
    <row r="1610" spans="1:9">
      <c r="A1610" t="s">
        <v>4</v>
      </c>
      <c r="B1610" s="4" t="s">
        <v>5</v>
      </c>
      <c r="C1610" s="4" t="s">
        <v>13</v>
      </c>
      <c r="D1610" s="4" t="s">
        <v>10</v>
      </c>
      <c r="E1610" s="4" t="s">
        <v>24</v>
      </c>
    </row>
    <row r="1611" spans="1:9">
      <c r="A1611" t="n">
        <v>12471</v>
      </c>
      <c r="B1611" s="21" t="n">
        <v>58</v>
      </c>
      <c r="C1611" s="7" t="n">
        <v>0</v>
      </c>
      <c r="D1611" s="7" t="n">
        <v>1000</v>
      </c>
      <c r="E1611" s="7" t="n">
        <v>1</v>
      </c>
    </row>
    <row r="1612" spans="1:9">
      <c r="A1612" t="s">
        <v>4</v>
      </c>
      <c r="B1612" s="4" t="s">
        <v>5</v>
      </c>
      <c r="C1612" s="4" t="s">
        <v>13</v>
      </c>
      <c r="D1612" s="4" t="s">
        <v>10</v>
      </c>
    </row>
    <row r="1613" spans="1:9">
      <c r="A1613" t="n">
        <v>12479</v>
      </c>
      <c r="B1613" s="21" t="n">
        <v>58</v>
      </c>
      <c r="C1613" s="7" t="n">
        <v>255</v>
      </c>
      <c r="D1613" s="7" t="n">
        <v>0</v>
      </c>
    </row>
    <row r="1614" spans="1:9">
      <c r="A1614" t="s">
        <v>4</v>
      </c>
      <c r="B1614" s="4" t="s">
        <v>5</v>
      </c>
      <c r="C1614" s="4" t="s">
        <v>10</v>
      </c>
    </row>
    <row r="1615" spans="1:9">
      <c r="A1615" t="n">
        <v>12483</v>
      </c>
      <c r="B1615" s="28" t="n">
        <v>12</v>
      </c>
      <c r="C1615" s="7" t="n">
        <v>9236</v>
      </c>
    </row>
    <row r="1616" spans="1:9">
      <c r="A1616" t="s">
        <v>4</v>
      </c>
      <c r="B1616" s="4" t="s">
        <v>5</v>
      </c>
      <c r="C1616" s="4" t="s">
        <v>10</v>
      </c>
    </row>
    <row r="1617" spans="1:9">
      <c r="A1617" t="n">
        <v>12486</v>
      </c>
      <c r="B1617" s="28" t="n">
        <v>12</v>
      </c>
      <c r="C1617" s="7" t="n">
        <v>9269</v>
      </c>
    </row>
    <row r="1618" spans="1:9">
      <c r="A1618" t="s">
        <v>4</v>
      </c>
      <c r="B1618" s="4" t="s">
        <v>5</v>
      </c>
      <c r="C1618" s="4" t="s">
        <v>10</v>
      </c>
      <c r="D1618" s="4" t="s">
        <v>13</v>
      </c>
      <c r="E1618" s="4" t="s">
        <v>10</v>
      </c>
    </row>
    <row r="1619" spans="1:9">
      <c r="A1619" t="n">
        <v>12489</v>
      </c>
      <c r="B1619" s="54" t="n">
        <v>104</v>
      </c>
      <c r="C1619" s="7" t="n">
        <v>121</v>
      </c>
      <c r="D1619" s="7" t="n">
        <v>1</v>
      </c>
      <c r="E1619" s="7" t="n">
        <v>4</v>
      </c>
    </row>
    <row r="1620" spans="1:9">
      <c r="A1620" t="s">
        <v>4</v>
      </c>
      <c r="B1620" s="4" t="s">
        <v>5</v>
      </c>
    </row>
    <row r="1621" spans="1:9">
      <c r="A1621" t="n">
        <v>12495</v>
      </c>
      <c r="B1621" s="5" t="n">
        <v>1</v>
      </c>
    </row>
    <row r="1622" spans="1:9">
      <c r="A1622" t="s">
        <v>4</v>
      </c>
      <c r="B1622" s="4" t="s">
        <v>5</v>
      </c>
      <c r="C1622" s="4" t="s">
        <v>13</v>
      </c>
      <c r="D1622" s="4" t="s">
        <v>10</v>
      </c>
      <c r="E1622" s="4" t="s">
        <v>13</v>
      </c>
      <c r="F1622" s="4" t="s">
        <v>23</v>
      </c>
    </row>
    <row r="1623" spans="1:9">
      <c r="A1623" t="n">
        <v>12496</v>
      </c>
      <c r="B1623" s="12" t="n">
        <v>5</v>
      </c>
      <c r="C1623" s="7" t="n">
        <v>30</v>
      </c>
      <c r="D1623" s="7" t="n">
        <v>9269</v>
      </c>
      <c r="E1623" s="7" t="n">
        <v>1</v>
      </c>
      <c r="F1623" s="13" t="n">
        <f t="normal" ca="1">A1629</f>
        <v>0</v>
      </c>
    </row>
    <row r="1624" spans="1:9">
      <c r="A1624" t="s">
        <v>4</v>
      </c>
      <c r="B1624" s="4" t="s">
        <v>5</v>
      </c>
      <c r="C1624" s="4" t="s">
        <v>10</v>
      </c>
    </row>
    <row r="1625" spans="1:9">
      <c r="A1625" t="n">
        <v>12505</v>
      </c>
      <c r="B1625" s="28" t="n">
        <v>12</v>
      </c>
      <c r="C1625" s="7" t="n">
        <v>9638</v>
      </c>
    </row>
    <row r="1626" spans="1:9">
      <c r="A1626" t="s">
        <v>4</v>
      </c>
      <c r="B1626" s="4" t="s">
        <v>5</v>
      </c>
      <c r="C1626" s="4" t="s">
        <v>23</v>
      </c>
    </row>
    <row r="1627" spans="1:9">
      <c r="A1627" t="n">
        <v>12508</v>
      </c>
      <c r="B1627" s="17" t="n">
        <v>3</v>
      </c>
      <c r="C1627" s="13" t="n">
        <f t="normal" ca="1">A1631</f>
        <v>0</v>
      </c>
    </row>
    <row r="1628" spans="1:9">
      <c r="A1628" t="s">
        <v>4</v>
      </c>
      <c r="B1628" s="4" t="s">
        <v>5</v>
      </c>
      <c r="C1628" s="4" t="s">
        <v>10</v>
      </c>
    </row>
    <row r="1629" spans="1:9">
      <c r="A1629" t="n">
        <v>12513</v>
      </c>
      <c r="B1629" s="51" t="n">
        <v>13</v>
      </c>
      <c r="C1629" s="7" t="n">
        <v>9638</v>
      </c>
    </row>
    <row r="1630" spans="1:9">
      <c r="A1630" t="s">
        <v>4</v>
      </c>
      <c r="B1630" s="4" t="s">
        <v>5</v>
      </c>
      <c r="C1630" s="4" t="s">
        <v>13</v>
      </c>
      <c r="D1630" s="4" t="s">
        <v>10</v>
      </c>
      <c r="E1630" s="4" t="s">
        <v>13</v>
      </c>
      <c r="F1630" s="4" t="s">
        <v>23</v>
      </c>
    </row>
    <row r="1631" spans="1:9">
      <c r="A1631" t="n">
        <v>12516</v>
      </c>
      <c r="B1631" s="12" t="n">
        <v>5</v>
      </c>
      <c r="C1631" s="7" t="n">
        <v>30</v>
      </c>
      <c r="D1631" s="7" t="n">
        <v>9270</v>
      </c>
      <c r="E1631" s="7" t="n">
        <v>1</v>
      </c>
      <c r="F1631" s="13" t="n">
        <f t="normal" ca="1">A1637</f>
        <v>0</v>
      </c>
    </row>
    <row r="1632" spans="1:9">
      <c r="A1632" t="s">
        <v>4</v>
      </c>
      <c r="B1632" s="4" t="s">
        <v>5</v>
      </c>
      <c r="C1632" s="4" t="s">
        <v>10</v>
      </c>
    </row>
    <row r="1633" spans="1:6">
      <c r="A1633" t="n">
        <v>12525</v>
      </c>
      <c r="B1633" s="28" t="n">
        <v>12</v>
      </c>
      <c r="C1633" s="7" t="n">
        <v>9639</v>
      </c>
    </row>
    <row r="1634" spans="1:6">
      <c r="A1634" t="s">
        <v>4</v>
      </c>
      <c r="B1634" s="4" t="s">
        <v>5</v>
      </c>
      <c r="C1634" s="4" t="s">
        <v>23</v>
      </c>
    </row>
    <row r="1635" spans="1:6">
      <c r="A1635" t="n">
        <v>12528</v>
      </c>
      <c r="B1635" s="17" t="n">
        <v>3</v>
      </c>
      <c r="C1635" s="13" t="n">
        <f t="normal" ca="1">A1639</f>
        <v>0</v>
      </c>
    </row>
    <row r="1636" spans="1:6">
      <c r="A1636" t="s">
        <v>4</v>
      </c>
      <c r="B1636" s="4" t="s">
        <v>5</v>
      </c>
      <c r="C1636" s="4" t="s">
        <v>10</v>
      </c>
    </row>
    <row r="1637" spans="1:6">
      <c r="A1637" t="n">
        <v>12533</v>
      </c>
      <c r="B1637" s="51" t="n">
        <v>13</v>
      </c>
      <c r="C1637" s="7" t="n">
        <v>9639</v>
      </c>
    </row>
    <row r="1638" spans="1:6">
      <c r="A1638" t="s">
        <v>4</v>
      </c>
      <c r="B1638" s="4" t="s">
        <v>5</v>
      </c>
      <c r="C1638" s="4" t="s">
        <v>13</v>
      </c>
      <c r="D1638" s="4" t="s">
        <v>10</v>
      </c>
      <c r="E1638" s="4" t="s">
        <v>13</v>
      </c>
      <c r="F1638" s="4" t="s">
        <v>23</v>
      </c>
    </row>
    <row r="1639" spans="1:6">
      <c r="A1639" t="n">
        <v>12536</v>
      </c>
      <c r="B1639" s="12" t="n">
        <v>5</v>
      </c>
      <c r="C1639" s="7" t="n">
        <v>30</v>
      </c>
      <c r="D1639" s="7" t="n">
        <v>9271</v>
      </c>
      <c r="E1639" s="7" t="n">
        <v>1</v>
      </c>
      <c r="F1639" s="13" t="n">
        <f t="normal" ca="1">A1645</f>
        <v>0</v>
      </c>
    </row>
    <row r="1640" spans="1:6">
      <c r="A1640" t="s">
        <v>4</v>
      </c>
      <c r="B1640" s="4" t="s">
        <v>5</v>
      </c>
      <c r="C1640" s="4" t="s">
        <v>10</v>
      </c>
    </row>
    <row r="1641" spans="1:6">
      <c r="A1641" t="n">
        <v>12545</v>
      </c>
      <c r="B1641" s="28" t="n">
        <v>12</v>
      </c>
      <c r="C1641" s="7" t="n">
        <v>9640</v>
      </c>
    </row>
    <row r="1642" spans="1:6">
      <c r="A1642" t="s">
        <v>4</v>
      </c>
      <c r="B1642" s="4" t="s">
        <v>5</v>
      </c>
      <c r="C1642" s="4" t="s">
        <v>23</v>
      </c>
    </row>
    <row r="1643" spans="1:6">
      <c r="A1643" t="n">
        <v>12548</v>
      </c>
      <c r="B1643" s="17" t="n">
        <v>3</v>
      </c>
      <c r="C1643" s="13" t="n">
        <f t="normal" ca="1">A1647</f>
        <v>0</v>
      </c>
    </row>
    <row r="1644" spans="1:6">
      <c r="A1644" t="s">
        <v>4</v>
      </c>
      <c r="B1644" s="4" t="s">
        <v>5</v>
      </c>
      <c r="C1644" s="4" t="s">
        <v>10</v>
      </c>
    </row>
    <row r="1645" spans="1:6">
      <c r="A1645" t="n">
        <v>12553</v>
      </c>
      <c r="B1645" s="51" t="n">
        <v>13</v>
      </c>
      <c r="C1645" s="7" t="n">
        <v>9640</v>
      </c>
    </row>
    <row r="1646" spans="1:6">
      <c r="A1646" t="s">
        <v>4</v>
      </c>
      <c r="B1646" s="4" t="s">
        <v>5</v>
      </c>
      <c r="C1646" s="4" t="s">
        <v>13</v>
      </c>
      <c r="D1646" s="4" t="s">
        <v>10</v>
      </c>
      <c r="E1646" s="4" t="s">
        <v>13</v>
      </c>
      <c r="F1646" s="4" t="s">
        <v>23</v>
      </c>
    </row>
    <row r="1647" spans="1:6">
      <c r="A1647" t="n">
        <v>12556</v>
      </c>
      <c r="B1647" s="12" t="n">
        <v>5</v>
      </c>
      <c r="C1647" s="7" t="n">
        <v>30</v>
      </c>
      <c r="D1647" s="7" t="n">
        <v>9272</v>
      </c>
      <c r="E1647" s="7" t="n">
        <v>1</v>
      </c>
      <c r="F1647" s="13" t="n">
        <f t="normal" ca="1">A1653</f>
        <v>0</v>
      </c>
    </row>
    <row r="1648" spans="1:6">
      <c r="A1648" t="s">
        <v>4</v>
      </c>
      <c r="B1648" s="4" t="s">
        <v>5</v>
      </c>
      <c r="C1648" s="4" t="s">
        <v>10</v>
      </c>
    </row>
    <row r="1649" spans="1:6">
      <c r="A1649" t="n">
        <v>12565</v>
      </c>
      <c r="B1649" s="28" t="n">
        <v>12</v>
      </c>
      <c r="C1649" s="7" t="n">
        <v>9641</v>
      </c>
    </row>
    <row r="1650" spans="1:6">
      <c r="A1650" t="s">
        <v>4</v>
      </c>
      <c r="B1650" s="4" t="s">
        <v>5</v>
      </c>
      <c r="C1650" s="4" t="s">
        <v>23</v>
      </c>
    </row>
    <row r="1651" spans="1:6">
      <c r="A1651" t="n">
        <v>12568</v>
      </c>
      <c r="B1651" s="17" t="n">
        <v>3</v>
      </c>
      <c r="C1651" s="13" t="n">
        <f t="normal" ca="1">A1655</f>
        <v>0</v>
      </c>
    </row>
    <row r="1652" spans="1:6">
      <c r="A1652" t="s">
        <v>4</v>
      </c>
      <c r="B1652" s="4" t="s">
        <v>5</v>
      </c>
      <c r="C1652" s="4" t="s">
        <v>10</v>
      </c>
    </row>
    <row r="1653" spans="1:6">
      <c r="A1653" t="n">
        <v>12573</v>
      </c>
      <c r="B1653" s="51" t="n">
        <v>13</v>
      </c>
      <c r="C1653" s="7" t="n">
        <v>9641</v>
      </c>
    </row>
    <row r="1654" spans="1:6">
      <c r="A1654" t="s">
        <v>4</v>
      </c>
      <c r="B1654" s="4" t="s">
        <v>5</v>
      </c>
      <c r="C1654" s="4" t="s">
        <v>10</v>
      </c>
    </row>
    <row r="1655" spans="1:6">
      <c r="A1655" t="n">
        <v>12576</v>
      </c>
      <c r="B1655" s="51" t="n">
        <v>13</v>
      </c>
      <c r="C1655" s="7" t="n">
        <v>6713</v>
      </c>
    </row>
    <row r="1656" spans="1:6">
      <c r="A1656" t="s">
        <v>4</v>
      </c>
      <c r="B1656" s="4" t="s">
        <v>5</v>
      </c>
      <c r="C1656" s="4" t="s">
        <v>13</v>
      </c>
      <c r="D1656" s="20" t="s">
        <v>31</v>
      </c>
      <c r="E1656" s="4" t="s">
        <v>5</v>
      </c>
      <c r="F1656" s="4" t="s">
        <v>13</v>
      </c>
      <c r="G1656" s="4" t="s">
        <v>10</v>
      </c>
      <c r="H1656" s="20" t="s">
        <v>32</v>
      </c>
      <c r="I1656" s="4" t="s">
        <v>13</v>
      </c>
      <c r="J1656" s="4" t="s">
        <v>23</v>
      </c>
    </row>
    <row r="1657" spans="1:6">
      <c r="A1657" t="n">
        <v>12579</v>
      </c>
      <c r="B1657" s="12" t="n">
        <v>5</v>
      </c>
      <c r="C1657" s="7" t="n">
        <v>28</v>
      </c>
      <c r="D1657" s="20" t="s">
        <v>3</v>
      </c>
      <c r="E1657" s="25" t="n">
        <v>64</v>
      </c>
      <c r="F1657" s="7" t="n">
        <v>5</v>
      </c>
      <c r="G1657" s="7" t="n">
        <v>6</v>
      </c>
      <c r="H1657" s="20" t="s">
        <v>3</v>
      </c>
      <c r="I1657" s="7" t="n">
        <v>1</v>
      </c>
      <c r="J1657" s="13" t="n">
        <f t="normal" ca="1">A1663</f>
        <v>0</v>
      </c>
    </row>
    <row r="1658" spans="1:6">
      <c r="A1658" t="s">
        <v>4</v>
      </c>
      <c r="B1658" s="4" t="s">
        <v>5</v>
      </c>
      <c r="C1658" s="4" t="s">
        <v>13</v>
      </c>
      <c r="D1658" s="4" t="s">
        <v>10</v>
      </c>
      <c r="E1658" s="4" t="s">
        <v>13</v>
      </c>
    </row>
    <row r="1659" spans="1:6">
      <c r="A1659" t="n">
        <v>12590</v>
      </c>
      <c r="B1659" s="33" t="n">
        <v>36</v>
      </c>
      <c r="C1659" s="7" t="n">
        <v>9</v>
      </c>
      <c r="D1659" s="7" t="n">
        <v>6</v>
      </c>
      <c r="E1659" s="7" t="n">
        <v>0</v>
      </c>
    </row>
    <row r="1660" spans="1:6">
      <c r="A1660" t="s">
        <v>4</v>
      </c>
      <c r="B1660" s="4" t="s">
        <v>5</v>
      </c>
      <c r="C1660" s="4" t="s">
        <v>23</v>
      </c>
    </row>
    <row r="1661" spans="1:6">
      <c r="A1661" t="n">
        <v>12595</v>
      </c>
      <c r="B1661" s="17" t="n">
        <v>3</v>
      </c>
      <c r="C1661" s="13" t="n">
        <f t="normal" ca="1">A1671</f>
        <v>0</v>
      </c>
    </row>
    <row r="1662" spans="1:6">
      <c r="A1662" t="s">
        <v>4</v>
      </c>
      <c r="B1662" s="4" t="s">
        <v>5</v>
      </c>
      <c r="C1662" s="4" t="s">
        <v>13</v>
      </c>
      <c r="D1662" s="20" t="s">
        <v>31</v>
      </c>
      <c r="E1662" s="4" t="s">
        <v>5</v>
      </c>
      <c r="F1662" s="4" t="s">
        <v>13</v>
      </c>
      <c r="G1662" s="4" t="s">
        <v>10</v>
      </c>
      <c r="H1662" s="20" t="s">
        <v>32</v>
      </c>
      <c r="I1662" s="4" t="s">
        <v>13</v>
      </c>
      <c r="J1662" s="4" t="s">
        <v>23</v>
      </c>
    </row>
    <row r="1663" spans="1:6">
      <c r="A1663" t="n">
        <v>12600</v>
      </c>
      <c r="B1663" s="12" t="n">
        <v>5</v>
      </c>
      <c r="C1663" s="7" t="n">
        <v>28</v>
      </c>
      <c r="D1663" s="20" t="s">
        <v>3</v>
      </c>
      <c r="E1663" s="25" t="n">
        <v>64</v>
      </c>
      <c r="F1663" s="7" t="n">
        <v>5</v>
      </c>
      <c r="G1663" s="7" t="n">
        <v>8</v>
      </c>
      <c r="H1663" s="20" t="s">
        <v>3</v>
      </c>
      <c r="I1663" s="7" t="n">
        <v>1</v>
      </c>
      <c r="J1663" s="13" t="n">
        <f t="normal" ca="1">A1669</f>
        <v>0</v>
      </c>
    </row>
    <row r="1664" spans="1:6">
      <c r="A1664" t="s">
        <v>4</v>
      </c>
      <c r="B1664" s="4" t="s">
        <v>5</v>
      </c>
      <c r="C1664" s="4" t="s">
        <v>13</v>
      </c>
      <c r="D1664" s="4" t="s">
        <v>10</v>
      </c>
      <c r="E1664" s="4" t="s">
        <v>13</v>
      </c>
    </row>
    <row r="1665" spans="1:10">
      <c r="A1665" t="n">
        <v>12611</v>
      </c>
      <c r="B1665" s="33" t="n">
        <v>36</v>
      </c>
      <c r="C1665" s="7" t="n">
        <v>9</v>
      </c>
      <c r="D1665" s="7" t="n">
        <v>8</v>
      </c>
      <c r="E1665" s="7" t="n">
        <v>0</v>
      </c>
    </row>
    <row r="1666" spans="1:10">
      <c r="A1666" t="s">
        <v>4</v>
      </c>
      <c r="B1666" s="4" t="s">
        <v>5</v>
      </c>
      <c r="C1666" s="4" t="s">
        <v>23</v>
      </c>
    </row>
    <row r="1667" spans="1:10">
      <c r="A1667" t="n">
        <v>12616</v>
      </c>
      <c r="B1667" s="17" t="n">
        <v>3</v>
      </c>
      <c r="C1667" s="13" t="n">
        <f t="normal" ca="1">A1671</f>
        <v>0</v>
      </c>
    </row>
    <row r="1668" spans="1:10">
      <c r="A1668" t="s">
        <v>4</v>
      </c>
      <c r="B1668" s="4" t="s">
        <v>5</v>
      </c>
      <c r="C1668" s="4" t="s">
        <v>13</v>
      </c>
      <c r="D1668" s="4" t="s">
        <v>10</v>
      </c>
      <c r="E1668" s="4" t="s">
        <v>13</v>
      </c>
    </row>
    <row r="1669" spans="1:10">
      <c r="A1669" t="n">
        <v>12621</v>
      </c>
      <c r="B1669" s="33" t="n">
        <v>36</v>
      </c>
      <c r="C1669" s="7" t="n">
        <v>9</v>
      </c>
      <c r="D1669" s="7" t="n">
        <v>0</v>
      </c>
      <c r="E1669" s="7" t="n">
        <v>0</v>
      </c>
    </row>
    <row r="1670" spans="1:10">
      <c r="A1670" t="s">
        <v>4</v>
      </c>
      <c r="B1670" s="4" t="s">
        <v>5</v>
      </c>
      <c r="C1670" s="4" t="s">
        <v>13</v>
      </c>
      <c r="D1670" s="20" t="s">
        <v>31</v>
      </c>
      <c r="E1670" s="4" t="s">
        <v>5</v>
      </c>
      <c r="F1670" s="4" t="s">
        <v>13</v>
      </c>
      <c r="G1670" s="4" t="s">
        <v>10</v>
      </c>
      <c r="H1670" s="20" t="s">
        <v>32</v>
      </c>
      <c r="I1670" s="4" t="s">
        <v>13</v>
      </c>
      <c r="J1670" s="4" t="s">
        <v>23</v>
      </c>
    </row>
    <row r="1671" spans="1:10">
      <c r="A1671" t="n">
        <v>12626</v>
      </c>
      <c r="B1671" s="12" t="n">
        <v>5</v>
      </c>
      <c r="C1671" s="7" t="n">
        <v>28</v>
      </c>
      <c r="D1671" s="20" t="s">
        <v>3</v>
      </c>
      <c r="E1671" s="25" t="n">
        <v>64</v>
      </c>
      <c r="F1671" s="7" t="n">
        <v>5</v>
      </c>
      <c r="G1671" s="7" t="n">
        <v>9</v>
      </c>
      <c r="H1671" s="20" t="s">
        <v>3</v>
      </c>
      <c r="I1671" s="7" t="n">
        <v>1</v>
      </c>
      <c r="J1671" s="13" t="n">
        <f t="normal" ca="1">A1677</f>
        <v>0</v>
      </c>
    </row>
    <row r="1672" spans="1:10">
      <c r="A1672" t="s">
        <v>4</v>
      </c>
      <c r="B1672" s="4" t="s">
        <v>5</v>
      </c>
      <c r="C1672" s="4" t="s">
        <v>13</v>
      </c>
      <c r="D1672" s="4" t="s">
        <v>10</v>
      </c>
      <c r="E1672" s="4" t="s">
        <v>13</v>
      </c>
    </row>
    <row r="1673" spans="1:10">
      <c r="A1673" t="n">
        <v>12637</v>
      </c>
      <c r="B1673" s="33" t="n">
        <v>36</v>
      </c>
      <c r="C1673" s="7" t="n">
        <v>9</v>
      </c>
      <c r="D1673" s="7" t="n">
        <v>9</v>
      </c>
      <c r="E1673" s="7" t="n">
        <v>0</v>
      </c>
    </row>
    <row r="1674" spans="1:10">
      <c r="A1674" t="s">
        <v>4</v>
      </c>
      <c r="B1674" s="4" t="s">
        <v>5</v>
      </c>
      <c r="C1674" s="4" t="s">
        <v>23</v>
      </c>
    </row>
    <row r="1675" spans="1:10">
      <c r="A1675" t="n">
        <v>12642</v>
      </c>
      <c r="B1675" s="17" t="n">
        <v>3</v>
      </c>
      <c r="C1675" s="13" t="n">
        <f t="normal" ca="1">A1681</f>
        <v>0</v>
      </c>
    </row>
    <row r="1676" spans="1:10">
      <c r="A1676" t="s">
        <v>4</v>
      </c>
      <c r="B1676" s="4" t="s">
        <v>5</v>
      </c>
      <c r="C1676" s="4" t="s">
        <v>13</v>
      </c>
      <c r="D1676" s="20" t="s">
        <v>31</v>
      </c>
      <c r="E1676" s="4" t="s">
        <v>5</v>
      </c>
      <c r="F1676" s="4" t="s">
        <v>13</v>
      </c>
      <c r="G1676" s="4" t="s">
        <v>10</v>
      </c>
      <c r="H1676" s="20" t="s">
        <v>32</v>
      </c>
      <c r="I1676" s="4" t="s">
        <v>13</v>
      </c>
      <c r="J1676" s="4" t="s">
        <v>23</v>
      </c>
    </row>
    <row r="1677" spans="1:10">
      <c r="A1677" t="n">
        <v>12647</v>
      </c>
      <c r="B1677" s="12" t="n">
        <v>5</v>
      </c>
      <c r="C1677" s="7" t="n">
        <v>28</v>
      </c>
      <c r="D1677" s="20" t="s">
        <v>3</v>
      </c>
      <c r="E1677" s="25" t="n">
        <v>64</v>
      </c>
      <c r="F1677" s="7" t="n">
        <v>5</v>
      </c>
      <c r="G1677" s="7" t="n">
        <v>11</v>
      </c>
      <c r="H1677" s="20" t="s">
        <v>3</v>
      </c>
      <c r="I1677" s="7" t="n">
        <v>1</v>
      </c>
      <c r="J1677" s="13" t="n">
        <f t="normal" ca="1">A1681</f>
        <v>0</v>
      </c>
    </row>
    <row r="1678" spans="1:10">
      <c r="A1678" t="s">
        <v>4</v>
      </c>
      <c r="B1678" s="4" t="s">
        <v>5</v>
      </c>
      <c r="C1678" s="4" t="s">
        <v>13</v>
      </c>
      <c r="D1678" s="4" t="s">
        <v>10</v>
      </c>
      <c r="E1678" s="4" t="s">
        <v>13</v>
      </c>
    </row>
    <row r="1679" spans="1:10">
      <c r="A1679" t="n">
        <v>12658</v>
      </c>
      <c r="B1679" s="33" t="n">
        <v>36</v>
      </c>
      <c r="C1679" s="7" t="n">
        <v>9</v>
      </c>
      <c r="D1679" s="7" t="n">
        <v>11</v>
      </c>
      <c r="E1679" s="7" t="n">
        <v>0</v>
      </c>
    </row>
    <row r="1680" spans="1:10">
      <c r="A1680" t="s">
        <v>4</v>
      </c>
      <c r="B1680" s="4" t="s">
        <v>5</v>
      </c>
      <c r="C1680" s="4" t="s">
        <v>10</v>
      </c>
      <c r="D1680" s="4" t="s">
        <v>24</v>
      </c>
      <c r="E1680" s="4" t="s">
        <v>24</v>
      </c>
      <c r="F1680" s="4" t="s">
        <v>24</v>
      </c>
      <c r="G1680" s="4" t="s">
        <v>24</v>
      </c>
    </row>
    <row r="1681" spans="1:10">
      <c r="A1681" t="n">
        <v>12663</v>
      </c>
      <c r="B1681" s="34" t="n">
        <v>46</v>
      </c>
      <c r="C1681" s="7" t="n">
        <v>61456</v>
      </c>
      <c r="D1681" s="7" t="n">
        <v>-2.09999990463257</v>
      </c>
      <c r="E1681" s="7" t="n">
        <v>23.3700008392334</v>
      </c>
      <c r="F1681" s="7" t="n">
        <v>-64.9499969482422</v>
      </c>
      <c r="G1681" s="7" t="n">
        <v>315</v>
      </c>
    </row>
    <row r="1682" spans="1:10">
      <c r="A1682" t="s">
        <v>4</v>
      </c>
      <c r="B1682" s="4" t="s">
        <v>5</v>
      </c>
      <c r="C1682" s="4" t="s">
        <v>13</v>
      </c>
      <c r="D1682" s="4" t="s">
        <v>13</v>
      </c>
      <c r="E1682" s="4" t="s">
        <v>24</v>
      </c>
      <c r="F1682" s="4" t="s">
        <v>24</v>
      </c>
      <c r="G1682" s="4" t="s">
        <v>24</v>
      </c>
      <c r="H1682" s="4" t="s">
        <v>10</v>
      </c>
      <c r="I1682" s="4" t="s">
        <v>13</v>
      </c>
    </row>
    <row r="1683" spans="1:10">
      <c r="A1683" t="n">
        <v>12682</v>
      </c>
      <c r="B1683" s="35" t="n">
        <v>45</v>
      </c>
      <c r="C1683" s="7" t="n">
        <v>4</v>
      </c>
      <c r="D1683" s="7" t="n">
        <v>3</v>
      </c>
      <c r="E1683" s="7" t="n">
        <v>1</v>
      </c>
      <c r="F1683" s="7" t="n">
        <v>292.929992675781</v>
      </c>
      <c r="G1683" s="7" t="n">
        <v>0</v>
      </c>
      <c r="H1683" s="7" t="n">
        <v>0</v>
      </c>
      <c r="I1683" s="7" t="n">
        <v>0</v>
      </c>
    </row>
    <row r="1684" spans="1:10">
      <c r="A1684" t="s">
        <v>4</v>
      </c>
      <c r="B1684" s="4" t="s">
        <v>5</v>
      </c>
      <c r="C1684" s="4" t="s">
        <v>13</v>
      </c>
      <c r="D1684" s="4" t="s">
        <v>6</v>
      </c>
    </row>
    <row r="1685" spans="1:10">
      <c r="A1685" t="n">
        <v>12700</v>
      </c>
      <c r="B1685" s="8" t="n">
        <v>2</v>
      </c>
      <c r="C1685" s="7" t="n">
        <v>10</v>
      </c>
      <c r="D1685" s="7" t="s">
        <v>107</v>
      </c>
    </row>
    <row r="1686" spans="1:10">
      <c r="A1686" t="s">
        <v>4</v>
      </c>
      <c r="B1686" s="4" t="s">
        <v>5</v>
      </c>
      <c r="C1686" s="4" t="s">
        <v>10</v>
      </c>
    </row>
    <row r="1687" spans="1:10">
      <c r="A1687" t="n">
        <v>12715</v>
      </c>
      <c r="B1687" s="27" t="n">
        <v>16</v>
      </c>
      <c r="C1687" s="7" t="n">
        <v>0</v>
      </c>
    </row>
    <row r="1688" spans="1:10">
      <c r="A1688" t="s">
        <v>4</v>
      </c>
      <c r="B1688" s="4" t="s">
        <v>5</v>
      </c>
      <c r="C1688" s="4" t="s">
        <v>13</v>
      </c>
      <c r="D1688" s="4" t="s">
        <v>10</v>
      </c>
    </row>
    <row r="1689" spans="1:10">
      <c r="A1689" t="n">
        <v>12718</v>
      </c>
      <c r="B1689" s="21" t="n">
        <v>58</v>
      </c>
      <c r="C1689" s="7" t="n">
        <v>105</v>
      </c>
      <c r="D1689" s="7" t="n">
        <v>300</v>
      </c>
    </row>
    <row r="1690" spans="1:10">
      <c r="A1690" t="s">
        <v>4</v>
      </c>
      <c r="B1690" s="4" t="s">
        <v>5</v>
      </c>
      <c r="C1690" s="4" t="s">
        <v>24</v>
      </c>
      <c r="D1690" s="4" t="s">
        <v>10</v>
      </c>
    </row>
    <row r="1691" spans="1:10">
      <c r="A1691" t="n">
        <v>12722</v>
      </c>
      <c r="B1691" s="24" t="n">
        <v>103</v>
      </c>
      <c r="C1691" s="7" t="n">
        <v>1</v>
      </c>
      <c r="D1691" s="7" t="n">
        <v>300</v>
      </c>
    </row>
    <row r="1692" spans="1:10">
      <c r="A1692" t="s">
        <v>4</v>
      </c>
      <c r="B1692" s="4" t="s">
        <v>5</v>
      </c>
      <c r="C1692" s="4" t="s">
        <v>13</v>
      </c>
      <c r="D1692" s="4" t="s">
        <v>10</v>
      </c>
    </row>
    <row r="1693" spans="1:10">
      <c r="A1693" t="n">
        <v>12729</v>
      </c>
      <c r="B1693" s="26" t="n">
        <v>72</v>
      </c>
      <c r="C1693" s="7" t="n">
        <v>4</v>
      </c>
      <c r="D1693" s="7" t="n">
        <v>0</v>
      </c>
    </row>
    <row r="1694" spans="1:10">
      <c r="A1694" t="s">
        <v>4</v>
      </c>
      <c r="B1694" s="4" t="s">
        <v>5</v>
      </c>
      <c r="C1694" s="4" t="s">
        <v>9</v>
      </c>
    </row>
    <row r="1695" spans="1:10">
      <c r="A1695" t="n">
        <v>12733</v>
      </c>
      <c r="B1695" s="55" t="n">
        <v>15</v>
      </c>
      <c r="C1695" s="7" t="n">
        <v>1073741824</v>
      </c>
    </row>
    <row r="1696" spans="1:10">
      <c r="A1696" t="s">
        <v>4</v>
      </c>
      <c r="B1696" s="4" t="s">
        <v>5</v>
      </c>
      <c r="C1696" s="4" t="s">
        <v>13</v>
      </c>
    </row>
    <row r="1697" spans="1:9">
      <c r="A1697" t="n">
        <v>12738</v>
      </c>
      <c r="B1697" s="25" t="n">
        <v>64</v>
      </c>
      <c r="C1697" s="7" t="n">
        <v>3</v>
      </c>
    </row>
    <row r="1698" spans="1:9">
      <c r="A1698" t="s">
        <v>4</v>
      </c>
      <c r="B1698" s="4" t="s">
        <v>5</v>
      </c>
      <c r="C1698" s="4" t="s">
        <v>13</v>
      </c>
    </row>
    <row r="1699" spans="1:9">
      <c r="A1699" t="n">
        <v>12740</v>
      </c>
      <c r="B1699" s="11" t="n">
        <v>74</v>
      </c>
      <c r="C1699" s="7" t="n">
        <v>67</v>
      </c>
    </row>
    <row r="1700" spans="1:9">
      <c r="A1700" t="s">
        <v>4</v>
      </c>
      <c r="B1700" s="4" t="s">
        <v>5</v>
      </c>
      <c r="C1700" s="4" t="s">
        <v>13</v>
      </c>
      <c r="D1700" s="4" t="s">
        <v>13</v>
      </c>
      <c r="E1700" s="4" t="s">
        <v>10</v>
      </c>
    </row>
    <row r="1701" spans="1:9">
      <c r="A1701" t="n">
        <v>12742</v>
      </c>
      <c r="B1701" s="35" t="n">
        <v>45</v>
      </c>
      <c r="C1701" s="7" t="n">
        <v>8</v>
      </c>
      <c r="D1701" s="7" t="n">
        <v>1</v>
      </c>
      <c r="E1701" s="7" t="n">
        <v>0</v>
      </c>
    </row>
    <row r="1702" spans="1:9">
      <c r="A1702" t="s">
        <v>4</v>
      </c>
      <c r="B1702" s="4" t="s">
        <v>5</v>
      </c>
      <c r="C1702" s="4" t="s">
        <v>10</v>
      </c>
    </row>
    <row r="1703" spans="1:9">
      <c r="A1703" t="n">
        <v>12747</v>
      </c>
      <c r="B1703" s="51" t="n">
        <v>13</v>
      </c>
      <c r="C1703" s="7" t="n">
        <v>6409</v>
      </c>
    </row>
    <row r="1704" spans="1:9">
      <c r="A1704" t="s">
        <v>4</v>
      </c>
      <c r="B1704" s="4" t="s">
        <v>5</v>
      </c>
      <c r="C1704" s="4" t="s">
        <v>10</v>
      </c>
    </row>
    <row r="1705" spans="1:9">
      <c r="A1705" t="n">
        <v>12750</v>
      </c>
      <c r="B1705" s="51" t="n">
        <v>13</v>
      </c>
      <c r="C1705" s="7" t="n">
        <v>6408</v>
      </c>
    </row>
    <row r="1706" spans="1:9">
      <c r="A1706" t="s">
        <v>4</v>
      </c>
      <c r="B1706" s="4" t="s">
        <v>5</v>
      </c>
      <c r="C1706" s="4" t="s">
        <v>10</v>
      </c>
    </row>
    <row r="1707" spans="1:9">
      <c r="A1707" t="n">
        <v>12753</v>
      </c>
      <c r="B1707" s="28" t="n">
        <v>12</v>
      </c>
      <c r="C1707" s="7" t="n">
        <v>6464</v>
      </c>
    </row>
    <row r="1708" spans="1:9">
      <c r="A1708" t="s">
        <v>4</v>
      </c>
      <c r="B1708" s="4" t="s">
        <v>5</v>
      </c>
      <c r="C1708" s="4" t="s">
        <v>10</v>
      </c>
    </row>
    <row r="1709" spans="1:9">
      <c r="A1709" t="n">
        <v>12756</v>
      </c>
      <c r="B1709" s="51" t="n">
        <v>13</v>
      </c>
      <c r="C1709" s="7" t="n">
        <v>6465</v>
      </c>
    </row>
    <row r="1710" spans="1:9">
      <c r="A1710" t="s">
        <v>4</v>
      </c>
      <c r="B1710" s="4" t="s">
        <v>5</v>
      </c>
      <c r="C1710" s="4" t="s">
        <v>10</v>
      </c>
    </row>
    <row r="1711" spans="1:9">
      <c r="A1711" t="n">
        <v>12759</v>
      </c>
      <c r="B1711" s="51" t="n">
        <v>13</v>
      </c>
      <c r="C1711" s="7" t="n">
        <v>6466</v>
      </c>
    </row>
    <row r="1712" spans="1:9">
      <c r="A1712" t="s">
        <v>4</v>
      </c>
      <c r="B1712" s="4" t="s">
        <v>5</v>
      </c>
      <c r="C1712" s="4" t="s">
        <v>10</v>
      </c>
    </row>
    <row r="1713" spans="1:5">
      <c r="A1713" t="n">
        <v>12762</v>
      </c>
      <c r="B1713" s="51" t="n">
        <v>13</v>
      </c>
      <c r="C1713" s="7" t="n">
        <v>6467</v>
      </c>
    </row>
    <row r="1714" spans="1:5">
      <c r="A1714" t="s">
        <v>4</v>
      </c>
      <c r="B1714" s="4" t="s">
        <v>5</v>
      </c>
      <c r="C1714" s="4" t="s">
        <v>10</v>
      </c>
    </row>
    <row r="1715" spans="1:5">
      <c r="A1715" t="n">
        <v>12765</v>
      </c>
      <c r="B1715" s="51" t="n">
        <v>13</v>
      </c>
      <c r="C1715" s="7" t="n">
        <v>6468</v>
      </c>
    </row>
    <row r="1716" spans="1:5">
      <c r="A1716" t="s">
        <v>4</v>
      </c>
      <c r="B1716" s="4" t="s">
        <v>5</v>
      </c>
      <c r="C1716" s="4" t="s">
        <v>10</v>
      </c>
    </row>
    <row r="1717" spans="1:5">
      <c r="A1717" t="n">
        <v>12768</v>
      </c>
      <c r="B1717" s="51" t="n">
        <v>13</v>
      </c>
      <c r="C1717" s="7" t="n">
        <v>6469</v>
      </c>
    </row>
    <row r="1718" spans="1:5">
      <c r="A1718" t="s">
        <v>4</v>
      </c>
      <c r="B1718" s="4" t="s">
        <v>5</v>
      </c>
      <c r="C1718" s="4" t="s">
        <v>10</v>
      </c>
    </row>
    <row r="1719" spans="1:5">
      <c r="A1719" t="n">
        <v>12771</v>
      </c>
      <c r="B1719" s="51" t="n">
        <v>13</v>
      </c>
      <c r="C1719" s="7" t="n">
        <v>6470</v>
      </c>
    </row>
    <row r="1720" spans="1:5">
      <c r="A1720" t="s">
        <v>4</v>
      </c>
      <c r="B1720" s="4" t="s">
        <v>5</v>
      </c>
      <c r="C1720" s="4" t="s">
        <v>10</v>
      </c>
    </row>
    <row r="1721" spans="1:5">
      <c r="A1721" t="n">
        <v>12774</v>
      </c>
      <c r="B1721" s="51" t="n">
        <v>13</v>
      </c>
      <c r="C1721" s="7" t="n">
        <v>6471</v>
      </c>
    </row>
    <row r="1722" spans="1:5">
      <c r="A1722" t="s">
        <v>4</v>
      </c>
      <c r="B1722" s="4" t="s">
        <v>5</v>
      </c>
      <c r="C1722" s="4" t="s">
        <v>13</v>
      </c>
    </row>
    <row r="1723" spans="1:5">
      <c r="A1723" t="n">
        <v>12777</v>
      </c>
      <c r="B1723" s="11" t="n">
        <v>74</v>
      </c>
      <c r="C1723" s="7" t="n">
        <v>18</v>
      </c>
    </row>
    <row r="1724" spans="1:5">
      <c r="A1724" t="s">
        <v>4</v>
      </c>
      <c r="B1724" s="4" t="s">
        <v>5</v>
      </c>
      <c r="C1724" s="4" t="s">
        <v>13</v>
      </c>
    </row>
    <row r="1725" spans="1:5">
      <c r="A1725" t="n">
        <v>12779</v>
      </c>
      <c r="B1725" s="11" t="n">
        <v>74</v>
      </c>
      <c r="C1725" s="7" t="n">
        <v>45</v>
      </c>
    </row>
    <row r="1726" spans="1:5">
      <c r="A1726" t="s">
        <v>4</v>
      </c>
      <c r="B1726" s="4" t="s">
        <v>5</v>
      </c>
      <c r="C1726" s="4" t="s">
        <v>10</v>
      </c>
    </row>
    <row r="1727" spans="1:5">
      <c r="A1727" t="n">
        <v>12781</v>
      </c>
      <c r="B1727" s="27" t="n">
        <v>16</v>
      </c>
      <c r="C1727" s="7" t="n">
        <v>0</v>
      </c>
    </row>
    <row r="1728" spans="1:5">
      <c r="A1728" t="s">
        <v>4</v>
      </c>
      <c r="B1728" s="4" t="s">
        <v>5</v>
      </c>
      <c r="C1728" s="4" t="s">
        <v>13</v>
      </c>
      <c r="D1728" s="4" t="s">
        <v>13</v>
      </c>
      <c r="E1728" s="4" t="s">
        <v>13</v>
      </c>
      <c r="F1728" s="4" t="s">
        <v>13</v>
      </c>
    </row>
    <row r="1729" spans="1:6">
      <c r="A1729" t="n">
        <v>12784</v>
      </c>
      <c r="B1729" s="19" t="n">
        <v>14</v>
      </c>
      <c r="C1729" s="7" t="n">
        <v>0</v>
      </c>
      <c r="D1729" s="7" t="n">
        <v>8</v>
      </c>
      <c r="E1729" s="7" t="n">
        <v>0</v>
      </c>
      <c r="F1729" s="7" t="n">
        <v>0</v>
      </c>
    </row>
    <row r="1730" spans="1:6">
      <c r="A1730" t="s">
        <v>4</v>
      </c>
      <c r="B1730" s="4" t="s">
        <v>5</v>
      </c>
      <c r="C1730" s="4" t="s">
        <v>13</v>
      </c>
      <c r="D1730" s="4" t="s">
        <v>6</v>
      </c>
    </row>
    <row r="1731" spans="1:6">
      <c r="A1731" t="n">
        <v>12789</v>
      </c>
      <c r="B1731" s="8" t="n">
        <v>2</v>
      </c>
      <c r="C1731" s="7" t="n">
        <v>11</v>
      </c>
      <c r="D1731" s="7" t="s">
        <v>25</v>
      </c>
    </row>
    <row r="1732" spans="1:6">
      <c r="A1732" t="s">
        <v>4</v>
      </c>
      <c r="B1732" s="4" t="s">
        <v>5</v>
      </c>
      <c r="C1732" s="4" t="s">
        <v>10</v>
      </c>
    </row>
    <row r="1733" spans="1:6">
      <c r="A1733" t="n">
        <v>12803</v>
      </c>
      <c r="B1733" s="27" t="n">
        <v>16</v>
      </c>
      <c r="C1733" s="7" t="n">
        <v>0</v>
      </c>
    </row>
    <row r="1734" spans="1:6">
      <c r="A1734" t="s">
        <v>4</v>
      </c>
      <c r="B1734" s="4" t="s">
        <v>5</v>
      </c>
      <c r="C1734" s="4" t="s">
        <v>13</v>
      </c>
      <c r="D1734" s="4" t="s">
        <v>6</v>
      </c>
    </row>
    <row r="1735" spans="1:6">
      <c r="A1735" t="n">
        <v>12806</v>
      </c>
      <c r="B1735" s="8" t="n">
        <v>2</v>
      </c>
      <c r="C1735" s="7" t="n">
        <v>11</v>
      </c>
      <c r="D1735" s="7" t="s">
        <v>108</v>
      </c>
    </row>
    <row r="1736" spans="1:6">
      <c r="A1736" t="s">
        <v>4</v>
      </c>
      <c r="B1736" s="4" t="s">
        <v>5</v>
      </c>
      <c r="C1736" s="4" t="s">
        <v>10</v>
      </c>
    </row>
    <row r="1737" spans="1:6">
      <c r="A1737" t="n">
        <v>12815</v>
      </c>
      <c r="B1737" s="27" t="n">
        <v>16</v>
      </c>
      <c r="C1737" s="7" t="n">
        <v>0</v>
      </c>
    </row>
    <row r="1738" spans="1:6">
      <c r="A1738" t="s">
        <v>4</v>
      </c>
      <c r="B1738" s="4" t="s">
        <v>5</v>
      </c>
      <c r="C1738" s="4" t="s">
        <v>9</v>
      </c>
    </row>
    <row r="1739" spans="1:6">
      <c r="A1739" t="n">
        <v>12818</v>
      </c>
      <c r="B1739" s="55" t="n">
        <v>15</v>
      </c>
      <c r="C1739" s="7" t="n">
        <v>2048</v>
      </c>
    </row>
    <row r="1740" spans="1:6">
      <c r="A1740" t="s">
        <v>4</v>
      </c>
      <c r="B1740" s="4" t="s">
        <v>5</v>
      </c>
      <c r="C1740" s="4" t="s">
        <v>13</v>
      </c>
      <c r="D1740" s="4" t="s">
        <v>6</v>
      </c>
    </row>
    <row r="1741" spans="1:6">
      <c r="A1741" t="n">
        <v>12823</v>
      </c>
      <c r="B1741" s="8" t="n">
        <v>2</v>
      </c>
      <c r="C1741" s="7" t="n">
        <v>10</v>
      </c>
      <c r="D1741" s="7" t="s">
        <v>109</v>
      </c>
    </row>
    <row r="1742" spans="1:6">
      <c r="A1742" t="s">
        <v>4</v>
      </c>
      <c r="B1742" s="4" t="s">
        <v>5</v>
      </c>
      <c r="C1742" s="4" t="s">
        <v>10</v>
      </c>
    </row>
    <row r="1743" spans="1:6">
      <c r="A1743" t="n">
        <v>12841</v>
      </c>
      <c r="B1743" s="27" t="n">
        <v>16</v>
      </c>
      <c r="C1743" s="7" t="n">
        <v>0</v>
      </c>
    </row>
    <row r="1744" spans="1:6">
      <c r="A1744" t="s">
        <v>4</v>
      </c>
      <c r="B1744" s="4" t="s">
        <v>5</v>
      </c>
      <c r="C1744" s="4" t="s">
        <v>13</v>
      </c>
      <c r="D1744" s="4" t="s">
        <v>6</v>
      </c>
    </row>
    <row r="1745" spans="1:6">
      <c r="A1745" t="n">
        <v>12844</v>
      </c>
      <c r="B1745" s="8" t="n">
        <v>2</v>
      </c>
      <c r="C1745" s="7" t="n">
        <v>10</v>
      </c>
      <c r="D1745" s="7" t="s">
        <v>110</v>
      </c>
    </row>
    <row r="1746" spans="1:6">
      <c r="A1746" t="s">
        <v>4</v>
      </c>
      <c r="B1746" s="4" t="s">
        <v>5</v>
      </c>
      <c r="C1746" s="4" t="s">
        <v>10</v>
      </c>
    </row>
    <row r="1747" spans="1:6">
      <c r="A1747" t="n">
        <v>12863</v>
      </c>
      <c r="B1747" s="27" t="n">
        <v>16</v>
      </c>
      <c r="C1747" s="7" t="n">
        <v>0</v>
      </c>
    </row>
    <row r="1748" spans="1:6">
      <c r="A1748" t="s">
        <v>4</v>
      </c>
      <c r="B1748" s="4" t="s">
        <v>5</v>
      </c>
      <c r="C1748" s="4" t="s">
        <v>13</v>
      </c>
      <c r="D1748" s="4" t="s">
        <v>10</v>
      </c>
      <c r="E1748" s="4" t="s">
        <v>24</v>
      </c>
    </row>
    <row r="1749" spans="1:6">
      <c r="A1749" t="n">
        <v>12866</v>
      </c>
      <c r="B1749" s="21" t="n">
        <v>58</v>
      </c>
      <c r="C1749" s="7" t="n">
        <v>100</v>
      </c>
      <c r="D1749" s="7" t="n">
        <v>300</v>
      </c>
      <c r="E1749" s="7" t="n">
        <v>1</v>
      </c>
    </row>
    <row r="1750" spans="1:6">
      <c r="A1750" t="s">
        <v>4</v>
      </c>
      <c r="B1750" s="4" t="s">
        <v>5</v>
      </c>
      <c r="C1750" s="4" t="s">
        <v>13</v>
      </c>
      <c r="D1750" s="4" t="s">
        <v>10</v>
      </c>
    </row>
    <row r="1751" spans="1:6">
      <c r="A1751" t="n">
        <v>12874</v>
      </c>
      <c r="B1751" s="21" t="n">
        <v>58</v>
      </c>
      <c r="C1751" s="7" t="n">
        <v>255</v>
      </c>
      <c r="D1751" s="7" t="n">
        <v>0</v>
      </c>
    </row>
    <row r="1752" spans="1:6">
      <c r="A1752" t="s">
        <v>4</v>
      </c>
      <c r="B1752" s="4" t="s">
        <v>5</v>
      </c>
      <c r="C1752" s="4" t="s">
        <v>13</v>
      </c>
    </row>
    <row r="1753" spans="1:6">
      <c r="A1753" t="n">
        <v>12878</v>
      </c>
      <c r="B1753" s="56" t="n">
        <v>23</v>
      </c>
      <c r="C1753" s="7" t="n">
        <v>0</v>
      </c>
    </row>
    <row r="1754" spans="1:6">
      <c r="A1754" t="s">
        <v>4</v>
      </c>
      <c r="B1754" s="4" t="s">
        <v>5</v>
      </c>
    </row>
    <row r="1755" spans="1:6">
      <c r="A1755" t="n">
        <v>12880</v>
      </c>
      <c r="B1755" s="5" t="n">
        <v>1</v>
      </c>
    </row>
    <row r="1756" spans="1:6" s="3" customFormat="1" customHeight="0">
      <c r="A1756" s="3" t="s">
        <v>2</v>
      </c>
      <c r="B1756" s="3" t="s">
        <v>130</v>
      </c>
    </row>
    <row r="1757" spans="1:6">
      <c r="A1757" t="s">
        <v>4</v>
      </c>
      <c r="B1757" s="4" t="s">
        <v>5</v>
      </c>
      <c r="C1757" s="4" t="s">
        <v>13</v>
      </c>
      <c r="D1757" s="4" t="s">
        <v>13</v>
      </c>
      <c r="E1757" s="4" t="s">
        <v>13</v>
      </c>
      <c r="F1757" s="4" t="s">
        <v>13</v>
      </c>
    </row>
    <row r="1758" spans="1:6">
      <c r="A1758" t="n">
        <v>12884</v>
      </c>
      <c r="B1758" s="19" t="n">
        <v>14</v>
      </c>
      <c r="C1758" s="7" t="n">
        <v>2</v>
      </c>
      <c r="D1758" s="7" t="n">
        <v>0</v>
      </c>
      <c r="E1758" s="7" t="n">
        <v>0</v>
      </c>
      <c r="F1758" s="7" t="n">
        <v>0</v>
      </c>
    </row>
    <row r="1759" spans="1:6">
      <c r="A1759" t="s">
        <v>4</v>
      </c>
      <c r="B1759" s="4" t="s">
        <v>5</v>
      </c>
      <c r="C1759" s="4" t="s">
        <v>13</v>
      </c>
      <c r="D1759" s="20" t="s">
        <v>31</v>
      </c>
      <c r="E1759" s="4" t="s">
        <v>5</v>
      </c>
      <c r="F1759" s="4" t="s">
        <v>13</v>
      </c>
      <c r="G1759" s="4" t="s">
        <v>10</v>
      </c>
      <c r="H1759" s="20" t="s">
        <v>32</v>
      </c>
      <c r="I1759" s="4" t="s">
        <v>13</v>
      </c>
      <c r="J1759" s="4" t="s">
        <v>9</v>
      </c>
      <c r="K1759" s="4" t="s">
        <v>13</v>
      </c>
      <c r="L1759" s="4" t="s">
        <v>13</v>
      </c>
      <c r="M1759" s="20" t="s">
        <v>31</v>
      </c>
      <c r="N1759" s="4" t="s">
        <v>5</v>
      </c>
      <c r="O1759" s="4" t="s">
        <v>13</v>
      </c>
      <c r="P1759" s="4" t="s">
        <v>10</v>
      </c>
      <c r="Q1759" s="20" t="s">
        <v>32</v>
      </c>
      <c r="R1759" s="4" t="s">
        <v>13</v>
      </c>
      <c r="S1759" s="4" t="s">
        <v>9</v>
      </c>
      <c r="T1759" s="4" t="s">
        <v>13</v>
      </c>
      <c r="U1759" s="4" t="s">
        <v>13</v>
      </c>
      <c r="V1759" s="4" t="s">
        <v>13</v>
      </c>
      <c r="W1759" s="4" t="s">
        <v>23</v>
      </c>
    </row>
    <row r="1760" spans="1:6">
      <c r="A1760" t="n">
        <v>12889</v>
      </c>
      <c r="B1760" s="12" t="n">
        <v>5</v>
      </c>
      <c r="C1760" s="7" t="n">
        <v>28</v>
      </c>
      <c r="D1760" s="20" t="s">
        <v>3</v>
      </c>
      <c r="E1760" s="9" t="n">
        <v>162</v>
      </c>
      <c r="F1760" s="7" t="n">
        <v>3</v>
      </c>
      <c r="G1760" s="7" t="n">
        <v>12404</v>
      </c>
      <c r="H1760" s="20" t="s">
        <v>3</v>
      </c>
      <c r="I1760" s="7" t="n">
        <v>0</v>
      </c>
      <c r="J1760" s="7" t="n">
        <v>1</v>
      </c>
      <c r="K1760" s="7" t="n">
        <v>2</v>
      </c>
      <c r="L1760" s="7" t="n">
        <v>28</v>
      </c>
      <c r="M1760" s="20" t="s">
        <v>3</v>
      </c>
      <c r="N1760" s="9" t="n">
        <v>162</v>
      </c>
      <c r="O1760" s="7" t="n">
        <v>3</v>
      </c>
      <c r="P1760" s="7" t="n">
        <v>12404</v>
      </c>
      <c r="Q1760" s="20" t="s">
        <v>3</v>
      </c>
      <c r="R1760" s="7" t="n">
        <v>0</v>
      </c>
      <c r="S1760" s="7" t="n">
        <v>2</v>
      </c>
      <c r="T1760" s="7" t="n">
        <v>2</v>
      </c>
      <c r="U1760" s="7" t="n">
        <v>11</v>
      </c>
      <c r="V1760" s="7" t="n">
        <v>1</v>
      </c>
      <c r="W1760" s="13" t="n">
        <f t="normal" ca="1">A1764</f>
        <v>0</v>
      </c>
    </row>
    <row r="1761" spans="1:23">
      <c r="A1761" t="s">
        <v>4</v>
      </c>
      <c r="B1761" s="4" t="s">
        <v>5</v>
      </c>
      <c r="C1761" s="4" t="s">
        <v>13</v>
      </c>
      <c r="D1761" s="4" t="s">
        <v>10</v>
      </c>
      <c r="E1761" s="4" t="s">
        <v>24</v>
      </c>
    </row>
    <row r="1762" spans="1:23">
      <c r="A1762" t="n">
        <v>12918</v>
      </c>
      <c r="B1762" s="21" t="n">
        <v>58</v>
      </c>
      <c r="C1762" s="7" t="n">
        <v>0</v>
      </c>
      <c r="D1762" s="7" t="n">
        <v>0</v>
      </c>
      <c r="E1762" s="7" t="n">
        <v>1</v>
      </c>
    </row>
    <row r="1763" spans="1:23">
      <c r="A1763" t="s">
        <v>4</v>
      </c>
      <c r="B1763" s="4" t="s">
        <v>5</v>
      </c>
      <c r="C1763" s="4" t="s">
        <v>13</v>
      </c>
      <c r="D1763" s="20" t="s">
        <v>31</v>
      </c>
      <c r="E1763" s="4" t="s">
        <v>5</v>
      </c>
      <c r="F1763" s="4" t="s">
        <v>13</v>
      </c>
      <c r="G1763" s="4" t="s">
        <v>10</v>
      </c>
      <c r="H1763" s="20" t="s">
        <v>32</v>
      </c>
      <c r="I1763" s="4" t="s">
        <v>13</v>
      </c>
      <c r="J1763" s="4" t="s">
        <v>9</v>
      </c>
      <c r="K1763" s="4" t="s">
        <v>13</v>
      </c>
      <c r="L1763" s="4" t="s">
        <v>13</v>
      </c>
      <c r="M1763" s="20" t="s">
        <v>31</v>
      </c>
      <c r="N1763" s="4" t="s">
        <v>5</v>
      </c>
      <c r="O1763" s="4" t="s">
        <v>13</v>
      </c>
      <c r="P1763" s="4" t="s">
        <v>10</v>
      </c>
      <c r="Q1763" s="20" t="s">
        <v>32</v>
      </c>
      <c r="R1763" s="4" t="s">
        <v>13</v>
      </c>
      <c r="S1763" s="4" t="s">
        <v>9</v>
      </c>
      <c r="T1763" s="4" t="s">
        <v>13</v>
      </c>
      <c r="U1763" s="4" t="s">
        <v>13</v>
      </c>
      <c r="V1763" s="4" t="s">
        <v>13</v>
      </c>
      <c r="W1763" s="4" t="s">
        <v>23</v>
      </c>
    </row>
    <row r="1764" spans="1:23">
      <c r="A1764" t="n">
        <v>12926</v>
      </c>
      <c r="B1764" s="12" t="n">
        <v>5</v>
      </c>
      <c r="C1764" s="7" t="n">
        <v>28</v>
      </c>
      <c r="D1764" s="20" t="s">
        <v>3</v>
      </c>
      <c r="E1764" s="9" t="n">
        <v>162</v>
      </c>
      <c r="F1764" s="7" t="n">
        <v>3</v>
      </c>
      <c r="G1764" s="7" t="n">
        <v>12404</v>
      </c>
      <c r="H1764" s="20" t="s">
        <v>3</v>
      </c>
      <c r="I1764" s="7" t="n">
        <v>0</v>
      </c>
      <c r="J1764" s="7" t="n">
        <v>1</v>
      </c>
      <c r="K1764" s="7" t="n">
        <v>3</v>
      </c>
      <c r="L1764" s="7" t="n">
        <v>28</v>
      </c>
      <c r="M1764" s="20" t="s">
        <v>3</v>
      </c>
      <c r="N1764" s="9" t="n">
        <v>162</v>
      </c>
      <c r="O1764" s="7" t="n">
        <v>3</v>
      </c>
      <c r="P1764" s="7" t="n">
        <v>12404</v>
      </c>
      <c r="Q1764" s="20" t="s">
        <v>3</v>
      </c>
      <c r="R1764" s="7" t="n">
        <v>0</v>
      </c>
      <c r="S1764" s="7" t="n">
        <v>2</v>
      </c>
      <c r="T1764" s="7" t="n">
        <v>3</v>
      </c>
      <c r="U1764" s="7" t="n">
        <v>9</v>
      </c>
      <c r="V1764" s="7" t="n">
        <v>1</v>
      </c>
      <c r="W1764" s="13" t="n">
        <f t="normal" ca="1">A1774</f>
        <v>0</v>
      </c>
    </row>
    <row r="1765" spans="1:23">
      <c r="A1765" t="s">
        <v>4</v>
      </c>
      <c r="B1765" s="4" t="s">
        <v>5</v>
      </c>
      <c r="C1765" s="4" t="s">
        <v>13</v>
      </c>
      <c r="D1765" s="20" t="s">
        <v>31</v>
      </c>
      <c r="E1765" s="4" t="s">
        <v>5</v>
      </c>
      <c r="F1765" s="4" t="s">
        <v>10</v>
      </c>
      <c r="G1765" s="4" t="s">
        <v>13</v>
      </c>
      <c r="H1765" s="4" t="s">
        <v>13</v>
      </c>
      <c r="I1765" s="4" t="s">
        <v>6</v>
      </c>
      <c r="J1765" s="20" t="s">
        <v>32</v>
      </c>
      <c r="K1765" s="4" t="s">
        <v>13</v>
      </c>
      <c r="L1765" s="4" t="s">
        <v>13</v>
      </c>
      <c r="M1765" s="20" t="s">
        <v>31</v>
      </c>
      <c r="N1765" s="4" t="s">
        <v>5</v>
      </c>
      <c r="O1765" s="4" t="s">
        <v>13</v>
      </c>
      <c r="P1765" s="20" t="s">
        <v>32</v>
      </c>
      <c r="Q1765" s="4" t="s">
        <v>13</v>
      </c>
      <c r="R1765" s="4" t="s">
        <v>9</v>
      </c>
      <c r="S1765" s="4" t="s">
        <v>13</v>
      </c>
      <c r="T1765" s="4" t="s">
        <v>13</v>
      </c>
      <c r="U1765" s="4" t="s">
        <v>13</v>
      </c>
      <c r="V1765" s="20" t="s">
        <v>31</v>
      </c>
      <c r="W1765" s="4" t="s">
        <v>5</v>
      </c>
      <c r="X1765" s="4" t="s">
        <v>13</v>
      </c>
      <c r="Y1765" s="20" t="s">
        <v>32</v>
      </c>
      <c r="Z1765" s="4" t="s">
        <v>13</v>
      </c>
      <c r="AA1765" s="4" t="s">
        <v>9</v>
      </c>
      <c r="AB1765" s="4" t="s">
        <v>13</v>
      </c>
      <c r="AC1765" s="4" t="s">
        <v>13</v>
      </c>
      <c r="AD1765" s="4" t="s">
        <v>13</v>
      </c>
      <c r="AE1765" s="4" t="s">
        <v>23</v>
      </c>
    </row>
    <row r="1766" spans="1:23">
      <c r="A1766" t="n">
        <v>12955</v>
      </c>
      <c r="B1766" s="12" t="n">
        <v>5</v>
      </c>
      <c r="C1766" s="7" t="n">
        <v>28</v>
      </c>
      <c r="D1766" s="20" t="s">
        <v>3</v>
      </c>
      <c r="E1766" s="22" t="n">
        <v>47</v>
      </c>
      <c r="F1766" s="7" t="n">
        <v>61456</v>
      </c>
      <c r="G1766" s="7" t="n">
        <v>2</v>
      </c>
      <c r="H1766" s="7" t="n">
        <v>0</v>
      </c>
      <c r="I1766" s="7" t="s">
        <v>33</v>
      </c>
      <c r="J1766" s="20" t="s">
        <v>3</v>
      </c>
      <c r="K1766" s="7" t="n">
        <v>8</v>
      </c>
      <c r="L1766" s="7" t="n">
        <v>28</v>
      </c>
      <c r="M1766" s="20" t="s">
        <v>3</v>
      </c>
      <c r="N1766" s="11" t="n">
        <v>74</v>
      </c>
      <c r="O1766" s="7" t="n">
        <v>65</v>
      </c>
      <c r="P1766" s="20" t="s">
        <v>3</v>
      </c>
      <c r="Q1766" s="7" t="n">
        <v>0</v>
      </c>
      <c r="R1766" s="7" t="n">
        <v>1</v>
      </c>
      <c r="S1766" s="7" t="n">
        <v>3</v>
      </c>
      <c r="T1766" s="7" t="n">
        <v>9</v>
      </c>
      <c r="U1766" s="7" t="n">
        <v>28</v>
      </c>
      <c r="V1766" s="20" t="s">
        <v>3</v>
      </c>
      <c r="W1766" s="11" t="n">
        <v>74</v>
      </c>
      <c r="X1766" s="7" t="n">
        <v>65</v>
      </c>
      <c r="Y1766" s="20" t="s">
        <v>3</v>
      </c>
      <c r="Z1766" s="7" t="n">
        <v>0</v>
      </c>
      <c r="AA1766" s="7" t="n">
        <v>2</v>
      </c>
      <c r="AB1766" s="7" t="n">
        <v>3</v>
      </c>
      <c r="AC1766" s="7" t="n">
        <v>9</v>
      </c>
      <c r="AD1766" s="7" t="n">
        <v>1</v>
      </c>
      <c r="AE1766" s="13" t="n">
        <f t="normal" ca="1">A1770</f>
        <v>0</v>
      </c>
    </row>
    <row r="1767" spans="1:23">
      <c r="A1767" t="s">
        <v>4</v>
      </c>
      <c r="B1767" s="4" t="s">
        <v>5</v>
      </c>
      <c r="C1767" s="4" t="s">
        <v>10</v>
      </c>
      <c r="D1767" s="4" t="s">
        <v>13</v>
      </c>
      <c r="E1767" s="4" t="s">
        <v>13</v>
      </c>
      <c r="F1767" s="4" t="s">
        <v>6</v>
      </c>
    </row>
    <row r="1768" spans="1:23">
      <c r="A1768" t="n">
        <v>13003</v>
      </c>
      <c r="B1768" s="22" t="n">
        <v>47</v>
      </c>
      <c r="C1768" s="7" t="n">
        <v>61456</v>
      </c>
      <c r="D1768" s="7" t="n">
        <v>0</v>
      </c>
      <c r="E1768" s="7" t="n">
        <v>0</v>
      </c>
      <c r="F1768" s="7" t="s">
        <v>34</v>
      </c>
    </row>
    <row r="1769" spans="1:23">
      <c r="A1769" t="s">
        <v>4</v>
      </c>
      <c r="B1769" s="4" t="s">
        <v>5</v>
      </c>
      <c r="C1769" s="4" t="s">
        <v>13</v>
      </c>
      <c r="D1769" s="4" t="s">
        <v>10</v>
      </c>
      <c r="E1769" s="4" t="s">
        <v>24</v>
      </c>
    </row>
    <row r="1770" spans="1:23">
      <c r="A1770" t="n">
        <v>13016</v>
      </c>
      <c r="B1770" s="21" t="n">
        <v>58</v>
      </c>
      <c r="C1770" s="7" t="n">
        <v>0</v>
      </c>
      <c r="D1770" s="7" t="n">
        <v>300</v>
      </c>
      <c r="E1770" s="7" t="n">
        <v>1</v>
      </c>
    </row>
    <row r="1771" spans="1:23">
      <c r="A1771" t="s">
        <v>4</v>
      </c>
      <c r="B1771" s="4" t="s">
        <v>5</v>
      </c>
      <c r="C1771" s="4" t="s">
        <v>13</v>
      </c>
      <c r="D1771" s="4" t="s">
        <v>10</v>
      </c>
    </row>
    <row r="1772" spans="1:23">
      <c r="A1772" t="n">
        <v>13024</v>
      </c>
      <c r="B1772" s="21" t="n">
        <v>58</v>
      </c>
      <c r="C1772" s="7" t="n">
        <v>255</v>
      </c>
      <c r="D1772" s="7" t="n">
        <v>0</v>
      </c>
    </row>
    <row r="1773" spans="1:23">
      <c r="A1773" t="s">
        <v>4</v>
      </c>
      <c r="B1773" s="4" t="s">
        <v>5</v>
      </c>
      <c r="C1773" s="4" t="s">
        <v>13</v>
      </c>
      <c r="D1773" s="4" t="s">
        <v>13</v>
      </c>
      <c r="E1773" s="4" t="s">
        <v>13</v>
      </c>
      <c r="F1773" s="4" t="s">
        <v>13</v>
      </c>
    </row>
    <row r="1774" spans="1:23">
      <c r="A1774" t="n">
        <v>13028</v>
      </c>
      <c r="B1774" s="19" t="n">
        <v>14</v>
      </c>
      <c r="C1774" s="7" t="n">
        <v>0</v>
      </c>
      <c r="D1774" s="7" t="n">
        <v>0</v>
      </c>
      <c r="E1774" s="7" t="n">
        <v>0</v>
      </c>
      <c r="F1774" s="7" t="n">
        <v>64</v>
      </c>
    </row>
    <row r="1775" spans="1:23">
      <c r="A1775" t="s">
        <v>4</v>
      </c>
      <c r="B1775" s="4" t="s">
        <v>5</v>
      </c>
      <c r="C1775" s="4" t="s">
        <v>13</v>
      </c>
      <c r="D1775" s="4" t="s">
        <v>10</v>
      </c>
    </row>
    <row r="1776" spans="1:23">
      <c r="A1776" t="n">
        <v>13033</v>
      </c>
      <c r="B1776" s="23" t="n">
        <v>22</v>
      </c>
      <c r="C1776" s="7" t="n">
        <v>0</v>
      </c>
      <c r="D1776" s="7" t="n">
        <v>12404</v>
      </c>
    </row>
    <row r="1777" spans="1:31">
      <c r="A1777" t="s">
        <v>4</v>
      </c>
      <c r="B1777" s="4" t="s">
        <v>5</v>
      </c>
      <c r="C1777" s="4" t="s">
        <v>13</v>
      </c>
      <c r="D1777" s="4" t="s">
        <v>10</v>
      </c>
    </row>
    <row r="1778" spans="1:31">
      <c r="A1778" t="n">
        <v>13037</v>
      </c>
      <c r="B1778" s="21" t="n">
        <v>58</v>
      </c>
      <c r="C1778" s="7" t="n">
        <v>5</v>
      </c>
      <c r="D1778" s="7" t="n">
        <v>300</v>
      </c>
    </row>
    <row r="1779" spans="1:31">
      <c r="A1779" t="s">
        <v>4</v>
      </c>
      <c r="B1779" s="4" t="s">
        <v>5</v>
      </c>
      <c r="C1779" s="4" t="s">
        <v>24</v>
      </c>
      <c r="D1779" s="4" t="s">
        <v>10</v>
      </c>
    </row>
    <row r="1780" spans="1:31">
      <c r="A1780" t="n">
        <v>13041</v>
      </c>
      <c r="B1780" s="24" t="n">
        <v>103</v>
      </c>
      <c r="C1780" s="7" t="n">
        <v>0</v>
      </c>
      <c r="D1780" s="7" t="n">
        <v>300</v>
      </c>
    </row>
    <row r="1781" spans="1:31">
      <c r="A1781" t="s">
        <v>4</v>
      </c>
      <c r="B1781" s="4" t="s">
        <v>5</v>
      </c>
      <c r="C1781" s="4" t="s">
        <v>13</v>
      </c>
    </row>
    <row r="1782" spans="1:31">
      <c r="A1782" t="n">
        <v>13048</v>
      </c>
      <c r="B1782" s="25" t="n">
        <v>64</v>
      </c>
      <c r="C1782" s="7" t="n">
        <v>7</v>
      </c>
    </row>
    <row r="1783" spans="1:31">
      <c r="A1783" t="s">
        <v>4</v>
      </c>
      <c r="B1783" s="4" t="s">
        <v>5</v>
      </c>
      <c r="C1783" s="4" t="s">
        <v>13</v>
      </c>
      <c r="D1783" s="4" t="s">
        <v>10</v>
      </c>
    </row>
    <row r="1784" spans="1:31">
      <c r="A1784" t="n">
        <v>13050</v>
      </c>
      <c r="B1784" s="26" t="n">
        <v>72</v>
      </c>
      <c r="C1784" s="7" t="n">
        <v>5</v>
      </c>
      <c r="D1784" s="7" t="n">
        <v>0</v>
      </c>
    </row>
    <row r="1785" spans="1:31">
      <c r="A1785" t="s">
        <v>4</v>
      </c>
      <c r="B1785" s="4" t="s">
        <v>5</v>
      </c>
      <c r="C1785" s="4" t="s">
        <v>13</v>
      </c>
      <c r="D1785" s="20" t="s">
        <v>31</v>
      </c>
      <c r="E1785" s="4" t="s">
        <v>5</v>
      </c>
      <c r="F1785" s="4" t="s">
        <v>13</v>
      </c>
      <c r="G1785" s="4" t="s">
        <v>10</v>
      </c>
      <c r="H1785" s="20" t="s">
        <v>32</v>
      </c>
      <c r="I1785" s="4" t="s">
        <v>13</v>
      </c>
      <c r="J1785" s="4" t="s">
        <v>9</v>
      </c>
      <c r="K1785" s="4" t="s">
        <v>13</v>
      </c>
      <c r="L1785" s="4" t="s">
        <v>13</v>
      </c>
      <c r="M1785" s="4" t="s">
        <v>23</v>
      </c>
    </row>
    <row r="1786" spans="1:31">
      <c r="A1786" t="n">
        <v>13054</v>
      </c>
      <c r="B1786" s="12" t="n">
        <v>5</v>
      </c>
      <c r="C1786" s="7" t="n">
        <v>28</v>
      </c>
      <c r="D1786" s="20" t="s">
        <v>3</v>
      </c>
      <c r="E1786" s="9" t="n">
        <v>162</v>
      </c>
      <c r="F1786" s="7" t="n">
        <v>4</v>
      </c>
      <c r="G1786" s="7" t="n">
        <v>12404</v>
      </c>
      <c r="H1786" s="20" t="s">
        <v>3</v>
      </c>
      <c r="I1786" s="7" t="n">
        <v>0</v>
      </c>
      <c r="J1786" s="7" t="n">
        <v>1</v>
      </c>
      <c r="K1786" s="7" t="n">
        <v>2</v>
      </c>
      <c r="L1786" s="7" t="n">
        <v>1</v>
      </c>
      <c r="M1786" s="13" t="n">
        <f t="normal" ca="1">A1792</f>
        <v>0</v>
      </c>
    </row>
    <row r="1787" spans="1:31">
      <c r="A1787" t="s">
        <v>4</v>
      </c>
      <c r="B1787" s="4" t="s">
        <v>5</v>
      </c>
      <c r="C1787" s="4" t="s">
        <v>13</v>
      </c>
      <c r="D1787" s="4" t="s">
        <v>6</v>
      </c>
    </row>
    <row r="1788" spans="1:31">
      <c r="A1788" t="n">
        <v>13071</v>
      </c>
      <c r="B1788" s="8" t="n">
        <v>2</v>
      </c>
      <c r="C1788" s="7" t="n">
        <v>10</v>
      </c>
      <c r="D1788" s="7" t="s">
        <v>35</v>
      </c>
    </row>
    <row r="1789" spans="1:31">
      <c r="A1789" t="s">
        <v>4</v>
      </c>
      <c r="B1789" s="4" t="s">
        <v>5</v>
      </c>
      <c r="C1789" s="4" t="s">
        <v>10</v>
      </c>
    </row>
    <row r="1790" spans="1:31">
      <c r="A1790" t="n">
        <v>13088</v>
      </c>
      <c r="B1790" s="27" t="n">
        <v>16</v>
      </c>
      <c r="C1790" s="7" t="n">
        <v>0</v>
      </c>
    </row>
    <row r="1791" spans="1:31">
      <c r="A1791" t="s">
        <v>4</v>
      </c>
      <c r="B1791" s="4" t="s">
        <v>5</v>
      </c>
      <c r="C1791" s="4" t="s">
        <v>10</v>
      </c>
    </row>
    <row r="1792" spans="1:31">
      <c r="A1792" t="n">
        <v>13091</v>
      </c>
      <c r="B1792" s="28" t="n">
        <v>12</v>
      </c>
      <c r="C1792" s="7" t="n">
        <v>6713</v>
      </c>
    </row>
    <row r="1793" spans="1:13">
      <c r="A1793" t="s">
        <v>4</v>
      </c>
      <c r="B1793" s="4" t="s">
        <v>5</v>
      </c>
      <c r="C1793" s="4" t="s">
        <v>13</v>
      </c>
      <c r="D1793" s="4" t="s">
        <v>10</v>
      </c>
      <c r="E1793" s="4" t="s">
        <v>13</v>
      </c>
      <c r="F1793" s="4" t="s">
        <v>6</v>
      </c>
    </row>
    <row r="1794" spans="1:13">
      <c r="A1794" t="n">
        <v>13094</v>
      </c>
      <c r="B1794" s="10" t="n">
        <v>39</v>
      </c>
      <c r="C1794" s="7" t="n">
        <v>10</v>
      </c>
      <c r="D1794" s="7" t="n">
        <v>65533</v>
      </c>
      <c r="E1794" s="7" t="n">
        <v>203</v>
      </c>
      <c r="F1794" s="7" t="s">
        <v>36</v>
      </c>
    </row>
    <row r="1795" spans="1:13">
      <c r="A1795" t="s">
        <v>4</v>
      </c>
      <c r="B1795" s="4" t="s">
        <v>5</v>
      </c>
      <c r="C1795" s="4" t="s">
        <v>13</v>
      </c>
      <c r="D1795" s="4" t="s">
        <v>10</v>
      </c>
      <c r="E1795" s="4" t="s">
        <v>13</v>
      </c>
      <c r="F1795" s="4" t="s">
        <v>6</v>
      </c>
    </row>
    <row r="1796" spans="1:13">
      <c r="A1796" t="n">
        <v>13118</v>
      </c>
      <c r="B1796" s="10" t="n">
        <v>39</v>
      </c>
      <c r="C1796" s="7" t="n">
        <v>10</v>
      </c>
      <c r="D1796" s="7" t="n">
        <v>65533</v>
      </c>
      <c r="E1796" s="7" t="n">
        <v>204</v>
      </c>
      <c r="F1796" s="7" t="s">
        <v>37</v>
      </c>
    </row>
    <row r="1797" spans="1:13">
      <c r="A1797" t="s">
        <v>4</v>
      </c>
      <c r="B1797" s="4" t="s">
        <v>5</v>
      </c>
      <c r="C1797" s="4" t="s">
        <v>10</v>
      </c>
      <c r="D1797" s="4" t="s">
        <v>6</v>
      </c>
      <c r="E1797" s="4" t="s">
        <v>6</v>
      </c>
      <c r="F1797" s="4" t="s">
        <v>6</v>
      </c>
      <c r="G1797" s="4" t="s">
        <v>13</v>
      </c>
      <c r="H1797" s="4" t="s">
        <v>9</v>
      </c>
      <c r="I1797" s="4" t="s">
        <v>24</v>
      </c>
      <c r="J1797" s="4" t="s">
        <v>24</v>
      </c>
      <c r="K1797" s="4" t="s">
        <v>24</v>
      </c>
      <c r="L1797" s="4" t="s">
        <v>24</v>
      </c>
      <c r="M1797" s="4" t="s">
        <v>24</v>
      </c>
      <c r="N1797" s="4" t="s">
        <v>24</v>
      </c>
      <c r="O1797" s="4" t="s">
        <v>24</v>
      </c>
      <c r="P1797" s="4" t="s">
        <v>6</v>
      </c>
      <c r="Q1797" s="4" t="s">
        <v>6</v>
      </c>
      <c r="R1797" s="4" t="s">
        <v>9</v>
      </c>
      <c r="S1797" s="4" t="s">
        <v>13</v>
      </c>
      <c r="T1797" s="4" t="s">
        <v>9</v>
      </c>
      <c r="U1797" s="4" t="s">
        <v>9</v>
      </c>
      <c r="V1797" s="4" t="s">
        <v>10</v>
      </c>
    </row>
    <row r="1798" spans="1:13">
      <c r="A1798" t="n">
        <v>13142</v>
      </c>
      <c r="B1798" s="29" t="n">
        <v>19</v>
      </c>
      <c r="C1798" s="7" t="n">
        <v>7032</v>
      </c>
      <c r="D1798" s="7" t="s">
        <v>38</v>
      </c>
      <c r="E1798" s="7" t="s">
        <v>39</v>
      </c>
      <c r="F1798" s="7" t="s">
        <v>12</v>
      </c>
      <c r="G1798" s="7" t="n">
        <v>0</v>
      </c>
      <c r="H1798" s="7" t="n">
        <v>1</v>
      </c>
      <c r="I1798" s="7" t="n">
        <v>0</v>
      </c>
      <c r="J1798" s="7" t="n">
        <v>0</v>
      </c>
      <c r="K1798" s="7" t="n">
        <v>0</v>
      </c>
      <c r="L1798" s="7" t="n">
        <v>0</v>
      </c>
      <c r="M1798" s="7" t="n">
        <v>1</v>
      </c>
      <c r="N1798" s="7" t="n">
        <v>1.60000002384186</v>
      </c>
      <c r="O1798" s="7" t="n">
        <v>0.0900000035762787</v>
      </c>
      <c r="P1798" s="7" t="s">
        <v>12</v>
      </c>
      <c r="Q1798" s="7" t="s">
        <v>12</v>
      </c>
      <c r="R1798" s="7" t="n">
        <v>-1</v>
      </c>
      <c r="S1798" s="7" t="n">
        <v>0</v>
      </c>
      <c r="T1798" s="7" t="n">
        <v>0</v>
      </c>
      <c r="U1798" s="7" t="n">
        <v>0</v>
      </c>
      <c r="V1798" s="7" t="n">
        <v>0</v>
      </c>
    </row>
    <row r="1799" spans="1:13">
      <c r="A1799" t="s">
        <v>4</v>
      </c>
      <c r="B1799" s="4" t="s">
        <v>5</v>
      </c>
      <c r="C1799" s="4" t="s">
        <v>10</v>
      </c>
      <c r="D1799" s="4" t="s">
        <v>6</v>
      </c>
      <c r="E1799" s="4" t="s">
        <v>6</v>
      </c>
      <c r="F1799" s="4" t="s">
        <v>6</v>
      </c>
      <c r="G1799" s="4" t="s">
        <v>13</v>
      </c>
      <c r="H1799" s="4" t="s">
        <v>9</v>
      </c>
      <c r="I1799" s="4" t="s">
        <v>24</v>
      </c>
      <c r="J1799" s="4" t="s">
        <v>24</v>
      </c>
      <c r="K1799" s="4" t="s">
        <v>24</v>
      </c>
      <c r="L1799" s="4" t="s">
        <v>24</v>
      </c>
      <c r="M1799" s="4" t="s">
        <v>24</v>
      </c>
      <c r="N1799" s="4" t="s">
        <v>24</v>
      </c>
      <c r="O1799" s="4" t="s">
        <v>24</v>
      </c>
      <c r="P1799" s="4" t="s">
        <v>6</v>
      </c>
      <c r="Q1799" s="4" t="s">
        <v>6</v>
      </c>
      <c r="R1799" s="4" t="s">
        <v>9</v>
      </c>
      <c r="S1799" s="4" t="s">
        <v>13</v>
      </c>
      <c r="T1799" s="4" t="s">
        <v>9</v>
      </c>
      <c r="U1799" s="4" t="s">
        <v>9</v>
      </c>
      <c r="V1799" s="4" t="s">
        <v>10</v>
      </c>
    </row>
    <row r="1800" spans="1:13">
      <c r="A1800" t="n">
        <v>13212</v>
      </c>
      <c r="B1800" s="29" t="n">
        <v>19</v>
      </c>
      <c r="C1800" s="7" t="n">
        <v>1660</v>
      </c>
      <c r="D1800" s="7" t="s">
        <v>131</v>
      </c>
      <c r="E1800" s="7" t="s">
        <v>132</v>
      </c>
      <c r="F1800" s="7" t="s">
        <v>12</v>
      </c>
      <c r="G1800" s="7" t="n">
        <v>0</v>
      </c>
      <c r="H1800" s="7" t="n">
        <v>1</v>
      </c>
      <c r="I1800" s="7" t="n">
        <v>0</v>
      </c>
      <c r="J1800" s="7" t="n">
        <v>0</v>
      </c>
      <c r="K1800" s="7" t="n">
        <v>0</v>
      </c>
      <c r="L1800" s="7" t="n">
        <v>0</v>
      </c>
      <c r="M1800" s="7" t="n">
        <v>1</v>
      </c>
      <c r="N1800" s="7" t="n">
        <v>1.60000002384186</v>
      </c>
      <c r="O1800" s="7" t="n">
        <v>0.0900000035762787</v>
      </c>
      <c r="P1800" s="7" t="s">
        <v>15</v>
      </c>
      <c r="Q1800" s="7" t="s">
        <v>12</v>
      </c>
      <c r="R1800" s="7" t="n">
        <v>-1</v>
      </c>
      <c r="S1800" s="7" t="n">
        <v>0</v>
      </c>
      <c r="T1800" s="7" t="n">
        <v>0</v>
      </c>
      <c r="U1800" s="7" t="n">
        <v>0</v>
      </c>
      <c r="V1800" s="7" t="n">
        <v>0</v>
      </c>
    </row>
    <row r="1801" spans="1:13">
      <c r="A1801" t="s">
        <v>4</v>
      </c>
      <c r="B1801" s="4" t="s">
        <v>5</v>
      </c>
      <c r="C1801" s="4" t="s">
        <v>10</v>
      </c>
      <c r="D1801" s="4" t="s">
        <v>13</v>
      </c>
      <c r="E1801" s="4" t="s">
        <v>13</v>
      </c>
      <c r="F1801" s="4" t="s">
        <v>6</v>
      </c>
    </row>
    <row r="1802" spans="1:13">
      <c r="A1802" t="n">
        <v>13305</v>
      </c>
      <c r="B1802" s="30" t="n">
        <v>20</v>
      </c>
      <c r="C1802" s="7" t="n">
        <v>0</v>
      </c>
      <c r="D1802" s="7" t="n">
        <v>3</v>
      </c>
      <c r="E1802" s="7" t="n">
        <v>10</v>
      </c>
      <c r="F1802" s="7" t="s">
        <v>42</v>
      </c>
    </row>
    <row r="1803" spans="1:13">
      <c r="A1803" t="s">
        <v>4</v>
      </c>
      <c r="B1803" s="4" t="s">
        <v>5</v>
      </c>
      <c r="C1803" s="4" t="s">
        <v>10</v>
      </c>
    </row>
    <row r="1804" spans="1:13">
      <c r="A1804" t="n">
        <v>13323</v>
      </c>
      <c r="B1804" s="27" t="n">
        <v>16</v>
      </c>
      <c r="C1804" s="7" t="n">
        <v>0</v>
      </c>
    </row>
    <row r="1805" spans="1:13">
      <c r="A1805" t="s">
        <v>4</v>
      </c>
      <c r="B1805" s="4" t="s">
        <v>5</v>
      </c>
      <c r="C1805" s="4" t="s">
        <v>10</v>
      </c>
      <c r="D1805" s="4" t="s">
        <v>13</v>
      </c>
      <c r="E1805" s="4" t="s">
        <v>13</v>
      </c>
      <c r="F1805" s="4" t="s">
        <v>6</v>
      </c>
    </row>
    <row r="1806" spans="1:13">
      <c r="A1806" t="n">
        <v>13326</v>
      </c>
      <c r="B1806" s="30" t="n">
        <v>20</v>
      </c>
      <c r="C1806" s="7" t="n">
        <v>3</v>
      </c>
      <c r="D1806" s="7" t="n">
        <v>3</v>
      </c>
      <c r="E1806" s="7" t="n">
        <v>10</v>
      </c>
      <c r="F1806" s="7" t="s">
        <v>42</v>
      </c>
    </row>
    <row r="1807" spans="1:13">
      <c r="A1807" t="s">
        <v>4</v>
      </c>
      <c r="B1807" s="4" t="s">
        <v>5</v>
      </c>
      <c r="C1807" s="4" t="s">
        <v>10</v>
      </c>
    </row>
    <row r="1808" spans="1:13">
      <c r="A1808" t="n">
        <v>13344</v>
      </c>
      <c r="B1808" s="27" t="n">
        <v>16</v>
      </c>
      <c r="C1808" s="7" t="n">
        <v>0</v>
      </c>
    </row>
    <row r="1809" spans="1:22">
      <c r="A1809" t="s">
        <v>4</v>
      </c>
      <c r="B1809" s="4" t="s">
        <v>5</v>
      </c>
      <c r="C1809" s="4" t="s">
        <v>10</v>
      </c>
      <c r="D1809" s="4" t="s">
        <v>13</v>
      </c>
      <c r="E1809" s="4" t="s">
        <v>13</v>
      </c>
      <c r="F1809" s="4" t="s">
        <v>6</v>
      </c>
    </row>
    <row r="1810" spans="1:22">
      <c r="A1810" t="n">
        <v>13347</v>
      </c>
      <c r="B1810" s="30" t="n">
        <v>20</v>
      </c>
      <c r="C1810" s="7" t="n">
        <v>5</v>
      </c>
      <c r="D1810" s="7" t="n">
        <v>3</v>
      </c>
      <c r="E1810" s="7" t="n">
        <v>10</v>
      </c>
      <c r="F1810" s="7" t="s">
        <v>42</v>
      </c>
    </row>
    <row r="1811" spans="1:22">
      <c r="A1811" t="s">
        <v>4</v>
      </c>
      <c r="B1811" s="4" t="s">
        <v>5</v>
      </c>
      <c r="C1811" s="4" t="s">
        <v>10</v>
      </c>
    </row>
    <row r="1812" spans="1:22">
      <c r="A1812" t="n">
        <v>13365</v>
      </c>
      <c r="B1812" s="27" t="n">
        <v>16</v>
      </c>
      <c r="C1812" s="7" t="n">
        <v>0</v>
      </c>
    </row>
    <row r="1813" spans="1:22">
      <c r="A1813" t="s">
        <v>4</v>
      </c>
      <c r="B1813" s="4" t="s">
        <v>5</v>
      </c>
      <c r="C1813" s="4" t="s">
        <v>10</v>
      </c>
      <c r="D1813" s="4" t="s">
        <v>13</v>
      </c>
      <c r="E1813" s="4" t="s">
        <v>13</v>
      </c>
      <c r="F1813" s="4" t="s">
        <v>6</v>
      </c>
    </row>
    <row r="1814" spans="1:22">
      <c r="A1814" t="n">
        <v>13368</v>
      </c>
      <c r="B1814" s="30" t="n">
        <v>20</v>
      </c>
      <c r="C1814" s="7" t="n">
        <v>61491</v>
      </c>
      <c r="D1814" s="7" t="n">
        <v>3</v>
      </c>
      <c r="E1814" s="7" t="n">
        <v>10</v>
      </c>
      <c r="F1814" s="7" t="s">
        <v>42</v>
      </c>
    </row>
    <row r="1815" spans="1:22">
      <c r="A1815" t="s">
        <v>4</v>
      </c>
      <c r="B1815" s="4" t="s">
        <v>5</v>
      </c>
      <c r="C1815" s="4" t="s">
        <v>10</v>
      </c>
    </row>
    <row r="1816" spans="1:22">
      <c r="A1816" t="n">
        <v>13386</v>
      </c>
      <c r="B1816" s="27" t="n">
        <v>16</v>
      </c>
      <c r="C1816" s="7" t="n">
        <v>0</v>
      </c>
    </row>
    <row r="1817" spans="1:22">
      <c r="A1817" t="s">
        <v>4</v>
      </c>
      <c r="B1817" s="4" t="s">
        <v>5</v>
      </c>
      <c r="C1817" s="4" t="s">
        <v>10</v>
      </c>
      <c r="D1817" s="4" t="s">
        <v>13</v>
      </c>
      <c r="E1817" s="4" t="s">
        <v>13</v>
      </c>
      <c r="F1817" s="4" t="s">
        <v>6</v>
      </c>
    </row>
    <row r="1818" spans="1:22">
      <c r="A1818" t="n">
        <v>13389</v>
      </c>
      <c r="B1818" s="30" t="n">
        <v>20</v>
      </c>
      <c r="C1818" s="7" t="n">
        <v>61492</v>
      </c>
      <c r="D1818" s="7" t="n">
        <v>3</v>
      </c>
      <c r="E1818" s="7" t="n">
        <v>10</v>
      </c>
      <c r="F1818" s="7" t="s">
        <v>42</v>
      </c>
    </row>
    <row r="1819" spans="1:22">
      <c r="A1819" t="s">
        <v>4</v>
      </c>
      <c r="B1819" s="4" t="s">
        <v>5</v>
      </c>
      <c r="C1819" s="4" t="s">
        <v>10</v>
      </c>
    </row>
    <row r="1820" spans="1:22">
      <c r="A1820" t="n">
        <v>13407</v>
      </c>
      <c r="B1820" s="27" t="n">
        <v>16</v>
      </c>
      <c r="C1820" s="7" t="n">
        <v>0</v>
      </c>
    </row>
    <row r="1821" spans="1:22">
      <c r="A1821" t="s">
        <v>4</v>
      </c>
      <c r="B1821" s="4" t="s">
        <v>5</v>
      </c>
      <c r="C1821" s="4" t="s">
        <v>10</v>
      </c>
      <c r="D1821" s="4" t="s">
        <v>13</v>
      </c>
      <c r="E1821" s="4" t="s">
        <v>13</v>
      </c>
      <c r="F1821" s="4" t="s">
        <v>6</v>
      </c>
    </row>
    <row r="1822" spans="1:22">
      <c r="A1822" t="n">
        <v>13410</v>
      </c>
      <c r="B1822" s="30" t="n">
        <v>20</v>
      </c>
      <c r="C1822" s="7" t="n">
        <v>61493</v>
      </c>
      <c r="D1822" s="7" t="n">
        <v>3</v>
      </c>
      <c r="E1822" s="7" t="n">
        <v>10</v>
      </c>
      <c r="F1822" s="7" t="s">
        <v>42</v>
      </c>
    </row>
    <row r="1823" spans="1:22">
      <c r="A1823" t="s">
        <v>4</v>
      </c>
      <c r="B1823" s="4" t="s">
        <v>5</v>
      </c>
      <c r="C1823" s="4" t="s">
        <v>10</v>
      </c>
    </row>
    <row r="1824" spans="1:22">
      <c r="A1824" t="n">
        <v>13428</v>
      </c>
      <c r="B1824" s="27" t="n">
        <v>16</v>
      </c>
      <c r="C1824" s="7" t="n">
        <v>0</v>
      </c>
    </row>
    <row r="1825" spans="1:6">
      <c r="A1825" t="s">
        <v>4</v>
      </c>
      <c r="B1825" s="4" t="s">
        <v>5</v>
      </c>
      <c r="C1825" s="4" t="s">
        <v>10</v>
      </c>
      <c r="D1825" s="4" t="s">
        <v>13</v>
      </c>
      <c r="E1825" s="4" t="s">
        <v>13</v>
      </c>
      <c r="F1825" s="4" t="s">
        <v>6</v>
      </c>
    </row>
    <row r="1826" spans="1:6">
      <c r="A1826" t="n">
        <v>13431</v>
      </c>
      <c r="B1826" s="30" t="n">
        <v>20</v>
      </c>
      <c r="C1826" s="7" t="n">
        <v>7032</v>
      </c>
      <c r="D1826" s="7" t="n">
        <v>3</v>
      </c>
      <c r="E1826" s="7" t="n">
        <v>10</v>
      </c>
      <c r="F1826" s="7" t="s">
        <v>42</v>
      </c>
    </row>
    <row r="1827" spans="1:6">
      <c r="A1827" t="s">
        <v>4</v>
      </c>
      <c r="B1827" s="4" t="s">
        <v>5</v>
      </c>
      <c r="C1827" s="4" t="s">
        <v>10</v>
      </c>
    </row>
    <row r="1828" spans="1:6">
      <c r="A1828" t="n">
        <v>13449</v>
      </c>
      <c r="B1828" s="27" t="n">
        <v>16</v>
      </c>
      <c r="C1828" s="7" t="n">
        <v>0</v>
      </c>
    </row>
    <row r="1829" spans="1:6">
      <c r="A1829" t="s">
        <v>4</v>
      </c>
      <c r="B1829" s="4" t="s">
        <v>5</v>
      </c>
      <c r="C1829" s="4" t="s">
        <v>10</v>
      </c>
      <c r="D1829" s="4" t="s">
        <v>13</v>
      </c>
      <c r="E1829" s="4" t="s">
        <v>13</v>
      </c>
      <c r="F1829" s="4" t="s">
        <v>6</v>
      </c>
    </row>
    <row r="1830" spans="1:6">
      <c r="A1830" t="n">
        <v>13452</v>
      </c>
      <c r="B1830" s="30" t="n">
        <v>20</v>
      </c>
      <c r="C1830" s="7" t="n">
        <v>1660</v>
      </c>
      <c r="D1830" s="7" t="n">
        <v>3</v>
      </c>
      <c r="E1830" s="7" t="n">
        <v>10</v>
      </c>
      <c r="F1830" s="7" t="s">
        <v>42</v>
      </c>
    </row>
    <row r="1831" spans="1:6">
      <c r="A1831" t="s">
        <v>4</v>
      </c>
      <c r="B1831" s="4" t="s">
        <v>5</v>
      </c>
      <c r="C1831" s="4" t="s">
        <v>10</v>
      </c>
    </row>
    <row r="1832" spans="1:6">
      <c r="A1832" t="n">
        <v>13470</v>
      </c>
      <c r="B1832" s="27" t="n">
        <v>16</v>
      </c>
      <c r="C1832" s="7" t="n">
        <v>0</v>
      </c>
    </row>
    <row r="1833" spans="1:6">
      <c r="A1833" t="s">
        <v>4</v>
      </c>
      <c r="B1833" s="4" t="s">
        <v>5</v>
      </c>
      <c r="C1833" s="4" t="s">
        <v>10</v>
      </c>
      <c r="D1833" s="4" t="s">
        <v>9</v>
      </c>
    </row>
    <row r="1834" spans="1:6">
      <c r="A1834" t="n">
        <v>13473</v>
      </c>
      <c r="B1834" s="31" t="n">
        <v>43</v>
      </c>
      <c r="C1834" s="7" t="n">
        <v>1660</v>
      </c>
      <c r="D1834" s="7" t="n">
        <v>1</v>
      </c>
    </row>
    <row r="1835" spans="1:6">
      <c r="A1835" t="s">
        <v>4</v>
      </c>
      <c r="B1835" s="4" t="s">
        <v>5</v>
      </c>
      <c r="C1835" s="4" t="s">
        <v>10</v>
      </c>
      <c r="D1835" s="4" t="s">
        <v>9</v>
      </c>
      <c r="E1835" s="4" t="s">
        <v>9</v>
      </c>
      <c r="F1835" s="4" t="s">
        <v>9</v>
      </c>
      <c r="G1835" s="4" t="s">
        <v>9</v>
      </c>
      <c r="H1835" s="4" t="s">
        <v>10</v>
      </c>
      <c r="I1835" s="4" t="s">
        <v>13</v>
      </c>
    </row>
    <row r="1836" spans="1:6">
      <c r="A1836" t="n">
        <v>13480</v>
      </c>
      <c r="B1836" s="32" t="n">
        <v>66</v>
      </c>
      <c r="C1836" s="7" t="n">
        <v>1660</v>
      </c>
      <c r="D1836" s="7" t="n">
        <v>1065353216</v>
      </c>
      <c r="E1836" s="7" t="n">
        <v>1065353216</v>
      </c>
      <c r="F1836" s="7" t="n">
        <v>1065353216</v>
      </c>
      <c r="G1836" s="7" t="n">
        <v>0</v>
      </c>
      <c r="H1836" s="7" t="n">
        <v>0</v>
      </c>
      <c r="I1836" s="7" t="n">
        <v>3</v>
      </c>
    </row>
    <row r="1837" spans="1:6">
      <c r="A1837" t="s">
        <v>4</v>
      </c>
      <c r="B1837" s="4" t="s">
        <v>5</v>
      </c>
      <c r="C1837" s="4" t="s">
        <v>13</v>
      </c>
      <c r="D1837" s="4" t="s">
        <v>10</v>
      </c>
      <c r="E1837" s="4" t="s">
        <v>13</v>
      </c>
      <c r="F1837" s="4" t="s">
        <v>6</v>
      </c>
      <c r="G1837" s="4" t="s">
        <v>6</v>
      </c>
      <c r="H1837" s="4" t="s">
        <v>6</v>
      </c>
      <c r="I1837" s="4" t="s">
        <v>6</v>
      </c>
      <c r="J1837" s="4" t="s">
        <v>6</v>
      </c>
      <c r="K1837" s="4" t="s">
        <v>6</v>
      </c>
      <c r="L1837" s="4" t="s">
        <v>6</v>
      </c>
      <c r="M1837" s="4" t="s">
        <v>6</v>
      </c>
      <c r="N1837" s="4" t="s">
        <v>6</v>
      </c>
      <c r="O1837" s="4" t="s">
        <v>6</v>
      </c>
      <c r="P1837" s="4" t="s">
        <v>6</v>
      </c>
      <c r="Q1837" s="4" t="s">
        <v>6</v>
      </c>
      <c r="R1837" s="4" t="s">
        <v>6</v>
      </c>
      <c r="S1837" s="4" t="s">
        <v>6</v>
      </c>
      <c r="T1837" s="4" t="s">
        <v>6</v>
      </c>
      <c r="U1837" s="4" t="s">
        <v>6</v>
      </c>
    </row>
    <row r="1838" spans="1:6">
      <c r="A1838" t="n">
        <v>13502</v>
      </c>
      <c r="B1838" s="33" t="n">
        <v>36</v>
      </c>
      <c r="C1838" s="7" t="n">
        <v>8</v>
      </c>
      <c r="D1838" s="7" t="n">
        <v>0</v>
      </c>
      <c r="E1838" s="7" t="n">
        <v>0</v>
      </c>
      <c r="F1838" s="7" t="s">
        <v>43</v>
      </c>
      <c r="G1838" s="7" t="s">
        <v>12</v>
      </c>
      <c r="H1838" s="7" t="s">
        <v>12</v>
      </c>
      <c r="I1838" s="7" t="s">
        <v>12</v>
      </c>
      <c r="J1838" s="7" t="s">
        <v>12</v>
      </c>
      <c r="K1838" s="7" t="s">
        <v>12</v>
      </c>
      <c r="L1838" s="7" t="s">
        <v>12</v>
      </c>
      <c r="M1838" s="7" t="s">
        <v>12</v>
      </c>
      <c r="N1838" s="7" t="s">
        <v>12</v>
      </c>
      <c r="O1838" s="7" t="s">
        <v>12</v>
      </c>
      <c r="P1838" s="7" t="s">
        <v>12</v>
      </c>
      <c r="Q1838" s="7" t="s">
        <v>12</v>
      </c>
      <c r="R1838" s="7" t="s">
        <v>12</v>
      </c>
      <c r="S1838" s="7" t="s">
        <v>12</v>
      </c>
      <c r="T1838" s="7" t="s">
        <v>12</v>
      </c>
      <c r="U1838" s="7" t="s">
        <v>12</v>
      </c>
    </row>
    <row r="1839" spans="1:6">
      <c r="A1839" t="s">
        <v>4</v>
      </c>
      <c r="B1839" s="4" t="s">
        <v>5</v>
      </c>
      <c r="C1839" s="4" t="s">
        <v>13</v>
      </c>
      <c r="D1839" s="4" t="s">
        <v>10</v>
      </c>
      <c r="E1839" s="4" t="s">
        <v>13</v>
      </c>
      <c r="F1839" s="4" t="s">
        <v>6</v>
      </c>
      <c r="G1839" s="4" t="s">
        <v>6</v>
      </c>
      <c r="H1839" s="4" t="s">
        <v>6</v>
      </c>
      <c r="I1839" s="4" t="s">
        <v>6</v>
      </c>
      <c r="J1839" s="4" t="s">
        <v>6</v>
      </c>
      <c r="K1839" s="4" t="s">
        <v>6</v>
      </c>
      <c r="L1839" s="4" t="s">
        <v>6</v>
      </c>
      <c r="M1839" s="4" t="s">
        <v>6</v>
      </c>
      <c r="N1839" s="4" t="s">
        <v>6</v>
      </c>
      <c r="O1839" s="4" t="s">
        <v>6</v>
      </c>
      <c r="P1839" s="4" t="s">
        <v>6</v>
      </c>
      <c r="Q1839" s="4" t="s">
        <v>6</v>
      </c>
      <c r="R1839" s="4" t="s">
        <v>6</v>
      </c>
      <c r="S1839" s="4" t="s">
        <v>6</v>
      </c>
      <c r="T1839" s="4" t="s">
        <v>6</v>
      </c>
      <c r="U1839" s="4" t="s">
        <v>6</v>
      </c>
    </row>
    <row r="1840" spans="1:6">
      <c r="A1840" t="n">
        <v>13532</v>
      </c>
      <c r="B1840" s="33" t="n">
        <v>36</v>
      </c>
      <c r="C1840" s="7" t="n">
        <v>8</v>
      </c>
      <c r="D1840" s="7" t="n">
        <v>3</v>
      </c>
      <c r="E1840" s="7" t="n">
        <v>0</v>
      </c>
      <c r="F1840" s="7" t="s">
        <v>43</v>
      </c>
      <c r="G1840" s="7" t="s">
        <v>12</v>
      </c>
      <c r="H1840" s="7" t="s">
        <v>12</v>
      </c>
      <c r="I1840" s="7" t="s">
        <v>12</v>
      </c>
      <c r="J1840" s="7" t="s">
        <v>12</v>
      </c>
      <c r="K1840" s="7" t="s">
        <v>12</v>
      </c>
      <c r="L1840" s="7" t="s">
        <v>12</v>
      </c>
      <c r="M1840" s="7" t="s">
        <v>12</v>
      </c>
      <c r="N1840" s="7" t="s">
        <v>12</v>
      </c>
      <c r="O1840" s="7" t="s">
        <v>12</v>
      </c>
      <c r="P1840" s="7" t="s">
        <v>12</v>
      </c>
      <c r="Q1840" s="7" t="s">
        <v>12</v>
      </c>
      <c r="R1840" s="7" t="s">
        <v>12</v>
      </c>
      <c r="S1840" s="7" t="s">
        <v>12</v>
      </c>
      <c r="T1840" s="7" t="s">
        <v>12</v>
      </c>
      <c r="U1840" s="7" t="s">
        <v>12</v>
      </c>
    </row>
    <row r="1841" spans="1:21">
      <c r="A1841" t="s">
        <v>4</v>
      </c>
      <c r="B1841" s="4" t="s">
        <v>5</v>
      </c>
      <c r="C1841" s="4" t="s">
        <v>13</v>
      </c>
      <c r="D1841" s="4" t="s">
        <v>10</v>
      </c>
      <c r="E1841" s="4" t="s">
        <v>13</v>
      </c>
      <c r="F1841" s="4" t="s">
        <v>6</v>
      </c>
      <c r="G1841" s="4" t="s">
        <v>6</v>
      </c>
      <c r="H1841" s="4" t="s">
        <v>6</v>
      </c>
      <c r="I1841" s="4" t="s">
        <v>6</v>
      </c>
      <c r="J1841" s="4" t="s">
        <v>6</v>
      </c>
      <c r="K1841" s="4" t="s">
        <v>6</v>
      </c>
      <c r="L1841" s="4" t="s">
        <v>6</v>
      </c>
      <c r="M1841" s="4" t="s">
        <v>6</v>
      </c>
      <c r="N1841" s="4" t="s">
        <v>6</v>
      </c>
      <c r="O1841" s="4" t="s">
        <v>6</v>
      </c>
      <c r="P1841" s="4" t="s">
        <v>6</v>
      </c>
      <c r="Q1841" s="4" t="s">
        <v>6</v>
      </c>
      <c r="R1841" s="4" t="s">
        <v>6</v>
      </c>
      <c r="S1841" s="4" t="s">
        <v>6</v>
      </c>
      <c r="T1841" s="4" t="s">
        <v>6</v>
      </c>
      <c r="U1841" s="4" t="s">
        <v>6</v>
      </c>
    </row>
    <row r="1842" spans="1:21">
      <c r="A1842" t="n">
        <v>13562</v>
      </c>
      <c r="B1842" s="33" t="n">
        <v>36</v>
      </c>
      <c r="C1842" s="7" t="n">
        <v>8</v>
      </c>
      <c r="D1842" s="7" t="n">
        <v>5</v>
      </c>
      <c r="E1842" s="7" t="n">
        <v>0</v>
      </c>
      <c r="F1842" s="7" t="s">
        <v>43</v>
      </c>
      <c r="G1842" s="7" t="s">
        <v>12</v>
      </c>
      <c r="H1842" s="7" t="s">
        <v>12</v>
      </c>
      <c r="I1842" s="7" t="s">
        <v>12</v>
      </c>
      <c r="J1842" s="7" t="s">
        <v>12</v>
      </c>
      <c r="K1842" s="7" t="s">
        <v>12</v>
      </c>
      <c r="L1842" s="7" t="s">
        <v>12</v>
      </c>
      <c r="M1842" s="7" t="s">
        <v>12</v>
      </c>
      <c r="N1842" s="7" t="s">
        <v>12</v>
      </c>
      <c r="O1842" s="7" t="s">
        <v>12</v>
      </c>
      <c r="P1842" s="7" t="s">
        <v>12</v>
      </c>
      <c r="Q1842" s="7" t="s">
        <v>12</v>
      </c>
      <c r="R1842" s="7" t="s">
        <v>12</v>
      </c>
      <c r="S1842" s="7" t="s">
        <v>12</v>
      </c>
      <c r="T1842" s="7" t="s">
        <v>12</v>
      </c>
      <c r="U1842" s="7" t="s">
        <v>12</v>
      </c>
    </row>
    <row r="1843" spans="1:21">
      <c r="A1843" t="s">
        <v>4</v>
      </c>
      <c r="B1843" s="4" t="s">
        <v>5</v>
      </c>
      <c r="C1843" s="4" t="s">
        <v>13</v>
      </c>
      <c r="D1843" s="4" t="s">
        <v>10</v>
      </c>
      <c r="E1843" s="4" t="s">
        <v>13</v>
      </c>
      <c r="F1843" s="4" t="s">
        <v>6</v>
      </c>
      <c r="G1843" s="4" t="s">
        <v>6</v>
      </c>
      <c r="H1843" s="4" t="s">
        <v>6</v>
      </c>
      <c r="I1843" s="4" t="s">
        <v>6</v>
      </c>
      <c r="J1843" s="4" t="s">
        <v>6</v>
      </c>
      <c r="K1843" s="4" t="s">
        <v>6</v>
      </c>
      <c r="L1843" s="4" t="s">
        <v>6</v>
      </c>
      <c r="M1843" s="4" t="s">
        <v>6</v>
      </c>
      <c r="N1843" s="4" t="s">
        <v>6</v>
      </c>
      <c r="O1843" s="4" t="s">
        <v>6</v>
      </c>
      <c r="P1843" s="4" t="s">
        <v>6</v>
      </c>
      <c r="Q1843" s="4" t="s">
        <v>6</v>
      </c>
      <c r="R1843" s="4" t="s">
        <v>6</v>
      </c>
      <c r="S1843" s="4" t="s">
        <v>6</v>
      </c>
      <c r="T1843" s="4" t="s">
        <v>6</v>
      </c>
      <c r="U1843" s="4" t="s">
        <v>6</v>
      </c>
    </row>
    <row r="1844" spans="1:21">
      <c r="A1844" t="n">
        <v>13592</v>
      </c>
      <c r="B1844" s="33" t="n">
        <v>36</v>
      </c>
      <c r="C1844" s="7" t="n">
        <v>8</v>
      </c>
      <c r="D1844" s="7" t="n">
        <v>61491</v>
      </c>
      <c r="E1844" s="7" t="n">
        <v>0</v>
      </c>
      <c r="F1844" s="7" t="s">
        <v>43</v>
      </c>
      <c r="G1844" s="7" t="s">
        <v>12</v>
      </c>
      <c r="H1844" s="7" t="s">
        <v>12</v>
      </c>
      <c r="I1844" s="7" t="s">
        <v>12</v>
      </c>
      <c r="J1844" s="7" t="s">
        <v>12</v>
      </c>
      <c r="K1844" s="7" t="s">
        <v>12</v>
      </c>
      <c r="L1844" s="7" t="s">
        <v>12</v>
      </c>
      <c r="M1844" s="7" t="s">
        <v>12</v>
      </c>
      <c r="N1844" s="7" t="s">
        <v>12</v>
      </c>
      <c r="O1844" s="7" t="s">
        <v>12</v>
      </c>
      <c r="P1844" s="7" t="s">
        <v>12</v>
      </c>
      <c r="Q1844" s="7" t="s">
        <v>12</v>
      </c>
      <c r="R1844" s="7" t="s">
        <v>12</v>
      </c>
      <c r="S1844" s="7" t="s">
        <v>12</v>
      </c>
      <c r="T1844" s="7" t="s">
        <v>12</v>
      </c>
      <c r="U1844" s="7" t="s">
        <v>12</v>
      </c>
    </row>
    <row r="1845" spans="1:21">
      <c r="A1845" t="s">
        <v>4</v>
      </c>
      <c r="B1845" s="4" t="s">
        <v>5</v>
      </c>
      <c r="C1845" s="4" t="s">
        <v>13</v>
      </c>
      <c r="D1845" s="4" t="s">
        <v>10</v>
      </c>
      <c r="E1845" s="4" t="s">
        <v>13</v>
      </c>
      <c r="F1845" s="4" t="s">
        <v>6</v>
      </c>
      <c r="G1845" s="4" t="s">
        <v>6</v>
      </c>
      <c r="H1845" s="4" t="s">
        <v>6</v>
      </c>
      <c r="I1845" s="4" t="s">
        <v>6</v>
      </c>
      <c r="J1845" s="4" t="s">
        <v>6</v>
      </c>
      <c r="K1845" s="4" t="s">
        <v>6</v>
      </c>
      <c r="L1845" s="4" t="s">
        <v>6</v>
      </c>
      <c r="M1845" s="4" t="s">
        <v>6</v>
      </c>
      <c r="N1845" s="4" t="s">
        <v>6</v>
      </c>
      <c r="O1845" s="4" t="s">
        <v>6</v>
      </c>
      <c r="P1845" s="4" t="s">
        <v>6</v>
      </c>
      <c r="Q1845" s="4" t="s">
        <v>6</v>
      </c>
      <c r="R1845" s="4" t="s">
        <v>6</v>
      </c>
      <c r="S1845" s="4" t="s">
        <v>6</v>
      </c>
      <c r="T1845" s="4" t="s">
        <v>6</v>
      </c>
      <c r="U1845" s="4" t="s">
        <v>6</v>
      </c>
    </row>
    <row r="1846" spans="1:21">
      <c r="A1846" t="n">
        <v>13622</v>
      </c>
      <c r="B1846" s="33" t="n">
        <v>36</v>
      </c>
      <c r="C1846" s="7" t="n">
        <v>8</v>
      </c>
      <c r="D1846" s="7" t="n">
        <v>61492</v>
      </c>
      <c r="E1846" s="7" t="n">
        <v>0</v>
      </c>
      <c r="F1846" s="7" t="s">
        <v>43</v>
      </c>
      <c r="G1846" s="7" t="s">
        <v>12</v>
      </c>
      <c r="H1846" s="7" t="s">
        <v>12</v>
      </c>
      <c r="I1846" s="7" t="s">
        <v>12</v>
      </c>
      <c r="J1846" s="7" t="s">
        <v>12</v>
      </c>
      <c r="K1846" s="7" t="s">
        <v>12</v>
      </c>
      <c r="L1846" s="7" t="s">
        <v>12</v>
      </c>
      <c r="M1846" s="7" t="s">
        <v>12</v>
      </c>
      <c r="N1846" s="7" t="s">
        <v>12</v>
      </c>
      <c r="O1846" s="7" t="s">
        <v>12</v>
      </c>
      <c r="P1846" s="7" t="s">
        <v>12</v>
      </c>
      <c r="Q1846" s="7" t="s">
        <v>12</v>
      </c>
      <c r="R1846" s="7" t="s">
        <v>12</v>
      </c>
      <c r="S1846" s="7" t="s">
        <v>12</v>
      </c>
      <c r="T1846" s="7" t="s">
        <v>12</v>
      </c>
      <c r="U1846" s="7" t="s">
        <v>12</v>
      </c>
    </row>
    <row r="1847" spans="1:21">
      <c r="A1847" t="s">
        <v>4</v>
      </c>
      <c r="B1847" s="4" t="s">
        <v>5</v>
      </c>
      <c r="C1847" s="4" t="s">
        <v>13</v>
      </c>
      <c r="D1847" s="4" t="s">
        <v>10</v>
      </c>
      <c r="E1847" s="4" t="s">
        <v>13</v>
      </c>
      <c r="F1847" s="4" t="s">
        <v>6</v>
      </c>
      <c r="G1847" s="4" t="s">
        <v>6</v>
      </c>
      <c r="H1847" s="4" t="s">
        <v>6</v>
      </c>
      <c r="I1847" s="4" t="s">
        <v>6</v>
      </c>
      <c r="J1847" s="4" t="s">
        <v>6</v>
      </c>
      <c r="K1847" s="4" t="s">
        <v>6</v>
      </c>
      <c r="L1847" s="4" t="s">
        <v>6</v>
      </c>
      <c r="M1847" s="4" t="s">
        <v>6</v>
      </c>
      <c r="N1847" s="4" t="s">
        <v>6</v>
      </c>
      <c r="O1847" s="4" t="s">
        <v>6</v>
      </c>
      <c r="P1847" s="4" t="s">
        <v>6</v>
      </c>
      <c r="Q1847" s="4" t="s">
        <v>6</v>
      </c>
      <c r="R1847" s="4" t="s">
        <v>6</v>
      </c>
      <c r="S1847" s="4" t="s">
        <v>6</v>
      </c>
      <c r="T1847" s="4" t="s">
        <v>6</v>
      </c>
      <c r="U1847" s="4" t="s">
        <v>6</v>
      </c>
    </row>
    <row r="1848" spans="1:21">
      <c r="A1848" t="n">
        <v>13652</v>
      </c>
      <c r="B1848" s="33" t="n">
        <v>36</v>
      </c>
      <c r="C1848" s="7" t="n">
        <v>8</v>
      </c>
      <c r="D1848" s="7" t="n">
        <v>61493</v>
      </c>
      <c r="E1848" s="7" t="n">
        <v>0</v>
      </c>
      <c r="F1848" s="7" t="s">
        <v>43</v>
      </c>
      <c r="G1848" s="7" t="s">
        <v>12</v>
      </c>
      <c r="H1848" s="7" t="s">
        <v>12</v>
      </c>
      <c r="I1848" s="7" t="s">
        <v>12</v>
      </c>
      <c r="J1848" s="7" t="s">
        <v>12</v>
      </c>
      <c r="K1848" s="7" t="s">
        <v>12</v>
      </c>
      <c r="L1848" s="7" t="s">
        <v>12</v>
      </c>
      <c r="M1848" s="7" t="s">
        <v>12</v>
      </c>
      <c r="N1848" s="7" t="s">
        <v>12</v>
      </c>
      <c r="O1848" s="7" t="s">
        <v>12</v>
      </c>
      <c r="P1848" s="7" t="s">
        <v>12</v>
      </c>
      <c r="Q1848" s="7" t="s">
        <v>12</v>
      </c>
      <c r="R1848" s="7" t="s">
        <v>12</v>
      </c>
      <c r="S1848" s="7" t="s">
        <v>12</v>
      </c>
      <c r="T1848" s="7" t="s">
        <v>12</v>
      </c>
      <c r="U1848" s="7" t="s">
        <v>12</v>
      </c>
    </row>
    <row r="1849" spans="1:21">
      <c r="A1849" t="s">
        <v>4</v>
      </c>
      <c r="B1849" s="4" t="s">
        <v>5</v>
      </c>
      <c r="C1849" s="4" t="s">
        <v>13</v>
      </c>
      <c r="D1849" s="4" t="s">
        <v>10</v>
      </c>
      <c r="E1849" s="4" t="s">
        <v>13</v>
      </c>
      <c r="F1849" s="4" t="s">
        <v>6</v>
      </c>
      <c r="G1849" s="4" t="s">
        <v>6</v>
      </c>
      <c r="H1849" s="4" t="s">
        <v>6</v>
      </c>
      <c r="I1849" s="4" t="s">
        <v>6</v>
      </c>
      <c r="J1849" s="4" t="s">
        <v>6</v>
      </c>
      <c r="K1849" s="4" t="s">
        <v>6</v>
      </c>
      <c r="L1849" s="4" t="s">
        <v>6</v>
      </c>
      <c r="M1849" s="4" t="s">
        <v>6</v>
      </c>
      <c r="N1849" s="4" t="s">
        <v>6</v>
      </c>
      <c r="O1849" s="4" t="s">
        <v>6</v>
      </c>
      <c r="P1849" s="4" t="s">
        <v>6</v>
      </c>
      <c r="Q1849" s="4" t="s">
        <v>6</v>
      </c>
      <c r="R1849" s="4" t="s">
        <v>6</v>
      </c>
      <c r="S1849" s="4" t="s">
        <v>6</v>
      </c>
      <c r="T1849" s="4" t="s">
        <v>6</v>
      </c>
      <c r="U1849" s="4" t="s">
        <v>6</v>
      </c>
    </row>
    <row r="1850" spans="1:21">
      <c r="A1850" t="n">
        <v>13682</v>
      </c>
      <c r="B1850" s="33" t="n">
        <v>36</v>
      </c>
      <c r="C1850" s="7" t="n">
        <v>8</v>
      </c>
      <c r="D1850" s="7" t="n">
        <v>7032</v>
      </c>
      <c r="E1850" s="7" t="n">
        <v>0</v>
      </c>
      <c r="F1850" s="7" t="s">
        <v>44</v>
      </c>
      <c r="G1850" s="7" t="s">
        <v>12</v>
      </c>
      <c r="H1850" s="7" t="s">
        <v>12</v>
      </c>
      <c r="I1850" s="7" t="s">
        <v>12</v>
      </c>
      <c r="J1850" s="7" t="s">
        <v>12</v>
      </c>
      <c r="K1850" s="7" t="s">
        <v>12</v>
      </c>
      <c r="L1850" s="7" t="s">
        <v>12</v>
      </c>
      <c r="M1850" s="7" t="s">
        <v>12</v>
      </c>
      <c r="N1850" s="7" t="s">
        <v>12</v>
      </c>
      <c r="O1850" s="7" t="s">
        <v>12</v>
      </c>
      <c r="P1850" s="7" t="s">
        <v>12</v>
      </c>
      <c r="Q1850" s="7" t="s">
        <v>12</v>
      </c>
      <c r="R1850" s="7" t="s">
        <v>12</v>
      </c>
      <c r="S1850" s="7" t="s">
        <v>12</v>
      </c>
      <c r="T1850" s="7" t="s">
        <v>12</v>
      </c>
      <c r="U1850" s="7" t="s">
        <v>12</v>
      </c>
    </row>
    <row r="1851" spans="1:21">
      <c r="A1851" t="s">
        <v>4</v>
      </c>
      <c r="B1851" s="4" t="s">
        <v>5</v>
      </c>
      <c r="C1851" s="4" t="s">
        <v>13</v>
      </c>
      <c r="D1851" s="4" t="s">
        <v>10</v>
      </c>
      <c r="E1851" s="4" t="s">
        <v>13</v>
      </c>
      <c r="F1851" s="4" t="s">
        <v>6</v>
      </c>
      <c r="G1851" s="4" t="s">
        <v>6</v>
      </c>
      <c r="H1851" s="4" t="s">
        <v>6</v>
      </c>
      <c r="I1851" s="4" t="s">
        <v>6</v>
      </c>
      <c r="J1851" s="4" t="s">
        <v>6</v>
      </c>
      <c r="K1851" s="4" t="s">
        <v>6</v>
      </c>
      <c r="L1851" s="4" t="s">
        <v>6</v>
      </c>
      <c r="M1851" s="4" t="s">
        <v>6</v>
      </c>
      <c r="N1851" s="4" t="s">
        <v>6</v>
      </c>
      <c r="O1851" s="4" t="s">
        <v>6</v>
      </c>
      <c r="P1851" s="4" t="s">
        <v>6</v>
      </c>
      <c r="Q1851" s="4" t="s">
        <v>6</v>
      </c>
      <c r="R1851" s="4" t="s">
        <v>6</v>
      </c>
      <c r="S1851" s="4" t="s">
        <v>6</v>
      </c>
      <c r="T1851" s="4" t="s">
        <v>6</v>
      </c>
      <c r="U1851" s="4" t="s">
        <v>6</v>
      </c>
    </row>
    <row r="1852" spans="1:21">
      <c r="A1852" t="n">
        <v>13711</v>
      </c>
      <c r="B1852" s="33" t="n">
        <v>36</v>
      </c>
      <c r="C1852" s="7" t="n">
        <v>8</v>
      </c>
      <c r="D1852" s="7" t="n">
        <v>1660</v>
      </c>
      <c r="E1852" s="7" t="n">
        <v>0</v>
      </c>
      <c r="F1852" s="7" t="s">
        <v>45</v>
      </c>
      <c r="G1852" s="7" t="s">
        <v>12</v>
      </c>
      <c r="H1852" s="7" t="s">
        <v>12</v>
      </c>
      <c r="I1852" s="7" t="s">
        <v>12</v>
      </c>
      <c r="J1852" s="7" t="s">
        <v>12</v>
      </c>
      <c r="K1852" s="7" t="s">
        <v>12</v>
      </c>
      <c r="L1852" s="7" t="s">
        <v>12</v>
      </c>
      <c r="M1852" s="7" t="s">
        <v>12</v>
      </c>
      <c r="N1852" s="7" t="s">
        <v>12</v>
      </c>
      <c r="O1852" s="7" t="s">
        <v>12</v>
      </c>
      <c r="P1852" s="7" t="s">
        <v>12</v>
      </c>
      <c r="Q1852" s="7" t="s">
        <v>12</v>
      </c>
      <c r="R1852" s="7" t="s">
        <v>12</v>
      </c>
      <c r="S1852" s="7" t="s">
        <v>12</v>
      </c>
      <c r="T1852" s="7" t="s">
        <v>12</v>
      </c>
      <c r="U1852" s="7" t="s">
        <v>12</v>
      </c>
    </row>
    <row r="1853" spans="1:21">
      <c r="A1853" t="s">
        <v>4</v>
      </c>
      <c r="B1853" s="4" t="s">
        <v>5</v>
      </c>
      <c r="C1853" s="4" t="s">
        <v>10</v>
      </c>
      <c r="D1853" s="4" t="s">
        <v>24</v>
      </c>
      <c r="E1853" s="4" t="s">
        <v>24</v>
      </c>
      <c r="F1853" s="4" t="s">
        <v>24</v>
      </c>
      <c r="G1853" s="4" t="s">
        <v>24</v>
      </c>
    </row>
    <row r="1854" spans="1:21">
      <c r="A1854" t="n">
        <v>13742</v>
      </c>
      <c r="B1854" s="34" t="n">
        <v>46</v>
      </c>
      <c r="C1854" s="7" t="n">
        <v>0</v>
      </c>
      <c r="D1854" s="7" t="n">
        <v>0</v>
      </c>
      <c r="E1854" s="7" t="n">
        <v>1</v>
      </c>
      <c r="F1854" s="7" t="n">
        <v>18.5</v>
      </c>
      <c r="G1854" s="7" t="n">
        <v>180</v>
      </c>
    </row>
    <row r="1855" spans="1:21">
      <c r="A1855" t="s">
        <v>4</v>
      </c>
      <c r="B1855" s="4" t="s">
        <v>5</v>
      </c>
      <c r="C1855" s="4" t="s">
        <v>10</v>
      </c>
      <c r="D1855" s="4" t="s">
        <v>24</v>
      </c>
      <c r="E1855" s="4" t="s">
        <v>24</v>
      </c>
      <c r="F1855" s="4" t="s">
        <v>24</v>
      </c>
      <c r="G1855" s="4" t="s">
        <v>24</v>
      </c>
    </row>
    <row r="1856" spans="1:21">
      <c r="A1856" t="n">
        <v>13761</v>
      </c>
      <c r="B1856" s="34" t="n">
        <v>46</v>
      </c>
      <c r="C1856" s="7" t="n">
        <v>7032</v>
      </c>
      <c r="D1856" s="7" t="n">
        <v>-0.850000023841858</v>
      </c>
      <c r="E1856" s="7" t="n">
        <v>1</v>
      </c>
      <c r="F1856" s="7" t="n">
        <v>19.6000003814697</v>
      </c>
      <c r="G1856" s="7" t="n">
        <v>180</v>
      </c>
    </row>
    <row r="1857" spans="1:21">
      <c r="A1857" t="s">
        <v>4</v>
      </c>
      <c r="B1857" s="4" t="s">
        <v>5</v>
      </c>
      <c r="C1857" s="4" t="s">
        <v>10</v>
      </c>
      <c r="D1857" s="4" t="s">
        <v>24</v>
      </c>
      <c r="E1857" s="4" t="s">
        <v>24</v>
      </c>
      <c r="F1857" s="4" t="s">
        <v>24</v>
      </c>
      <c r="G1857" s="4" t="s">
        <v>24</v>
      </c>
    </row>
    <row r="1858" spans="1:21">
      <c r="A1858" t="n">
        <v>13780</v>
      </c>
      <c r="B1858" s="34" t="n">
        <v>46</v>
      </c>
      <c r="C1858" s="7" t="n">
        <v>3</v>
      </c>
      <c r="D1858" s="7" t="n">
        <v>1.5</v>
      </c>
      <c r="E1858" s="7" t="n">
        <v>1</v>
      </c>
      <c r="F1858" s="7" t="n">
        <v>19.5</v>
      </c>
      <c r="G1858" s="7" t="n">
        <v>180</v>
      </c>
    </row>
    <row r="1859" spans="1:21">
      <c r="A1859" t="s">
        <v>4</v>
      </c>
      <c r="B1859" s="4" t="s">
        <v>5</v>
      </c>
      <c r="C1859" s="4" t="s">
        <v>10</v>
      </c>
      <c r="D1859" s="4" t="s">
        <v>24</v>
      </c>
      <c r="E1859" s="4" t="s">
        <v>24</v>
      </c>
      <c r="F1859" s="4" t="s">
        <v>24</v>
      </c>
      <c r="G1859" s="4" t="s">
        <v>24</v>
      </c>
    </row>
    <row r="1860" spans="1:21">
      <c r="A1860" t="n">
        <v>13799</v>
      </c>
      <c r="B1860" s="34" t="n">
        <v>46</v>
      </c>
      <c r="C1860" s="7" t="n">
        <v>5</v>
      </c>
      <c r="D1860" s="7" t="n">
        <v>-1.54999995231628</v>
      </c>
      <c r="E1860" s="7" t="n">
        <v>1</v>
      </c>
      <c r="F1860" s="7" t="n">
        <v>19.8999996185303</v>
      </c>
      <c r="G1860" s="7" t="n">
        <v>180</v>
      </c>
    </row>
    <row r="1861" spans="1:21">
      <c r="A1861" t="s">
        <v>4</v>
      </c>
      <c r="B1861" s="4" t="s">
        <v>5</v>
      </c>
      <c r="C1861" s="4" t="s">
        <v>10</v>
      </c>
      <c r="D1861" s="4" t="s">
        <v>24</v>
      </c>
      <c r="E1861" s="4" t="s">
        <v>24</v>
      </c>
      <c r="F1861" s="4" t="s">
        <v>24</v>
      </c>
      <c r="G1861" s="4" t="s">
        <v>24</v>
      </c>
    </row>
    <row r="1862" spans="1:21">
      <c r="A1862" t="n">
        <v>13818</v>
      </c>
      <c r="B1862" s="34" t="n">
        <v>46</v>
      </c>
      <c r="C1862" s="7" t="n">
        <v>61491</v>
      </c>
      <c r="D1862" s="7" t="n">
        <v>-0.25</v>
      </c>
      <c r="E1862" s="7" t="n">
        <v>1</v>
      </c>
      <c r="F1862" s="7" t="n">
        <v>20.3999996185303</v>
      </c>
      <c r="G1862" s="7" t="n">
        <v>180</v>
      </c>
    </row>
    <row r="1863" spans="1:21">
      <c r="A1863" t="s">
        <v>4</v>
      </c>
      <c r="B1863" s="4" t="s">
        <v>5</v>
      </c>
      <c r="C1863" s="4" t="s">
        <v>10</v>
      </c>
      <c r="D1863" s="4" t="s">
        <v>24</v>
      </c>
      <c r="E1863" s="4" t="s">
        <v>24</v>
      </c>
      <c r="F1863" s="4" t="s">
        <v>24</v>
      </c>
      <c r="G1863" s="4" t="s">
        <v>24</v>
      </c>
    </row>
    <row r="1864" spans="1:21">
      <c r="A1864" t="n">
        <v>13837</v>
      </c>
      <c r="B1864" s="34" t="n">
        <v>46</v>
      </c>
      <c r="C1864" s="7" t="n">
        <v>61492</v>
      </c>
      <c r="D1864" s="7" t="n">
        <v>0.850000023841858</v>
      </c>
      <c r="E1864" s="7" t="n">
        <v>1</v>
      </c>
      <c r="F1864" s="7" t="n">
        <v>21.5499992370605</v>
      </c>
      <c r="G1864" s="7" t="n">
        <v>180</v>
      </c>
    </row>
    <row r="1865" spans="1:21">
      <c r="A1865" t="s">
        <v>4</v>
      </c>
      <c r="B1865" s="4" t="s">
        <v>5</v>
      </c>
      <c r="C1865" s="4" t="s">
        <v>10</v>
      </c>
      <c r="D1865" s="4" t="s">
        <v>24</v>
      </c>
      <c r="E1865" s="4" t="s">
        <v>24</v>
      </c>
      <c r="F1865" s="4" t="s">
        <v>24</v>
      </c>
      <c r="G1865" s="4" t="s">
        <v>24</v>
      </c>
    </row>
    <row r="1866" spans="1:21">
      <c r="A1866" t="n">
        <v>13856</v>
      </c>
      <c r="B1866" s="34" t="n">
        <v>46</v>
      </c>
      <c r="C1866" s="7" t="n">
        <v>61493</v>
      </c>
      <c r="D1866" s="7" t="n">
        <v>-0.649999976158142</v>
      </c>
      <c r="E1866" s="7" t="n">
        <v>1</v>
      </c>
      <c r="F1866" s="7" t="n">
        <v>21.7999992370605</v>
      </c>
      <c r="G1866" s="7" t="n">
        <v>180</v>
      </c>
    </row>
    <row r="1867" spans="1:21">
      <c r="A1867" t="s">
        <v>4</v>
      </c>
      <c r="B1867" s="4" t="s">
        <v>5</v>
      </c>
      <c r="C1867" s="4" t="s">
        <v>10</v>
      </c>
      <c r="D1867" s="4" t="s">
        <v>24</v>
      </c>
      <c r="E1867" s="4" t="s">
        <v>24</v>
      </c>
      <c r="F1867" s="4" t="s">
        <v>24</v>
      </c>
      <c r="G1867" s="4" t="s">
        <v>24</v>
      </c>
    </row>
    <row r="1868" spans="1:21">
      <c r="A1868" t="n">
        <v>13875</v>
      </c>
      <c r="B1868" s="34" t="n">
        <v>46</v>
      </c>
      <c r="C1868" s="7" t="n">
        <v>1660</v>
      </c>
      <c r="D1868" s="7" t="n">
        <v>0</v>
      </c>
      <c r="E1868" s="7" t="n">
        <v>1</v>
      </c>
      <c r="F1868" s="7" t="n">
        <v>5</v>
      </c>
      <c r="G1868" s="7" t="n">
        <v>0</v>
      </c>
    </row>
    <row r="1869" spans="1:21">
      <c r="A1869" t="s">
        <v>4</v>
      </c>
      <c r="B1869" s="4" t="s">
        <v>5</v>
      </c>
      <c r="C1869" s="4" t="s">
        <v>13</v>
      </c>
      <c r="D1869" s="4" t="s">
        <v>13</v>
      </c>
      <c r="E1869" s="4" t="s">
        <v>24</v>
      </c>
      <c r="F1869" s="4" t="s">
        <v>24</v>
      </c>
      <c r="G1869" s="4" t="s">
        <v>24</v>
      </c>
      <c r="H1869" s="4" t="s">
        <v>10</v>
      </c>
    </row>
    <row r="1870" spans="1:21">
      <c r="A1870" t="n">
        <v>13894</v>
      </c>
      <c r="B1870" s="35" t="n">
        <v>45</v>
      </c>
      <c r="C1870" s="7" t="n">
        <v>2</v>
      </c>
      <c r="D1870" s="7" t="n">
        <v>3</v>
      </c>
      <c r="E1870" s="7" t="n">
        <v>0</v>
      </c>
      <c r="F1870" s="7" t="n">
        <v>3.29999995231628</v>
      </c>
      <c r="G1870" s="7" t="n">
        <v>13.3999996185303</v>
      </c>
      <c r="H1870" s="7" t="n">
        <v>0</v>
      </c>
    </row>
    <row r="1871" spans="1:21">
      <c r="A1871" t="s">
        <v>4</v>
      </c>
      <c r="B1871" s="4" t="s">
        <v>5</v>
      </c>
      <c r="C1871" s="4" t="s">
        <v>13</v>
      </c>
      <c r="D1871" s="4" t="s">
        <v>13</v>
      </c>
      <c r="E1871" s="4" t="s">
        <v>24</v>
      </c>
      <c r="F1871" s="4" t="s">
        <v>24</v>
      </c>
      <c r="G1871" s="4" t="s">
        <v>24</v>
      </c>
      <c r="H1871" s="4" t="s">
        <v>10</v>
      </c>
      <c r="I1871" s="4" t="s">
        <v>13</v>
      </c>
    </row>
    <row r="1872" spans="1:21">
      <c r="A1872" t="n">
        <v>13911</v>
      </c>
      <c r="B1872" s="35" t="n">
        <v>45</v>
      </c>
      <c r="C1872" s="7" t="n">
        <v>4</v>
      </c>
      <c r="D1872" s="7" t="n">
        <v>3</v>
      </c>
      <c r="E1872" s="7" t="n">
        <v>5</v>
      </c>
      <c r="F1872" s="7" t="n">
        <v>6.75</v>
      </c>
      <c r="G1872" s="7" t="n">
        <v>0</v>
      </c>
      <c r="H1872" s="7" t="n">
        <v>0</v>
      </c>
      <c r="I1872" s="7" t="n">
        <v>0</v>
      </c>
    </row>
    <row r="1873" spans="1:9">
      <c r="A1873" t="s">
        <v>4</v>
      </c>
      <c r="B1873" s="4" t="s">
        <v>5</v>
      </c>
      <c r="C1873" s="4" t="s">
        <v>13</v>
      </c>
      <c r="D1873" s="4" t="s">
        <v>13</v>
      </c>
      <c r="E1873" s="4" t="s">
        <v>24</v>
      </c>
      <c r="F1873" s="4" t="s">
        <v>10</v>
      </c>
    </row>
    <row r="1874" spans="1:9">
      <c r="A1874" t="n">
        <v>13929</v>
      </c>
      <c r="B1874" s="35" t="n">
        <v>45</v>
      </c>
      <c r="C1874" s="7" t="n">
        <v>5</v>
      </c>
      <c r="D1874" s="7" t="n">
        <v>3</v>
      </c>
      <c r="E1874" s="7" t="n">
        <v>9</v>
      </c>
      <c r="F1874" s="7" t="n">
        <v>0</v>
      </c>
    </row>
    <row r="1875" spans="1:9">
      <c r="A1875" t="s">
        <v>4</v>
      </c>
      <c r="B1875" s="4" t="s">
        <v>5</v>
      </c>
      <c r="C1875" s="4" t="s">
        <v>13</v>
      </c>
      <c r="D1875" s="4" t="s">
        <v>13</v>
      </c>
      <c r="E1875" s="4" t="s">
        <v>24</v>
      </c>
      <c r="F1875" s="4" t="s">
        <v>10</v>
      </c>
    </row>
    <row r="1876" spans="1:9">
      <c r="A1876" t="n">
        <v>13938</v>
      </c>
      <c r="B1876" s="35" t="n">
        <v>45</v>
      </c>
      <c r="C1876" s="7" t="n">
        <v>11</v>
      </c>
      <c r="D1876" s="7" t="n">
        <v>3</v>
      </c>
      <c r="E1876" s="7" t="n">
        <v>28.7000007629395</v>
      </c>
      <c r="F1876" s="7" t="n">
        <v>0</v>
      </c>
    </row>
    <row r="1877" spans="1:9">
      <c r="A1877" t="s">
        <v>4</v>
      </c>
      <c r="B1877" s="4" t="s">
        <v>5</v>
      </c>
      <c r="C1877" s="4" t="s">
        <v>13</v>
      </c>
    </row>
    <row r="1878" spans="1:9">
      <c r="A1878" t="n">
        <v>13947</v>
      </c>
      <c r="B1878" s="36" t="n">
        <v>116</v>
      </c>
      <c r="C1878" s="7" t="n">
        <v>0</v>
      </c>
    </row>
    <row r="1879" spans="1:9">
      <c r="A1879" t="s">
        <v>4</v>
      </c>
      <c r="B1879" s="4" t="s">
        <v>5</v>
      </c>
      <c r="C1879" s="4" t="s">
        <v>13</v>
      </c>
      <c r="D1879" s="4" t="s">
        <v>10</v>
      </c>
    </row>
    <row r="1880" spans="1:9">
      <c r="A1880" t="n">
        <v>13949</v>
      </c>
      <c r="B1880" s="36" t="n">
        <v>116</v>
      </c>
      <c r="C1880" s="7" t="n">
        <v>2</v>
      </c>
      <c r="D1880" s="7" t="n">
        <v>1</v>
      </c>
    </row>
    <row r="1881" spans="1:9">
      <c r="A1881" t="s">
        <v>4</v>
      </c>
      <c r="B1881" s="4" t="s">
        <v>5</v>
      </c>
      <c r="C1881" s="4" t="s">
        <v>13</v>
      </c>
      <c r="D1881" s="4" t="s">
        <v>9</v>
      </c>
    </row>
    <row r="1882" spans="1:9">
      <c r="A1882" t="n">
        <v>13953</v>
      </c>
      <c r="B1882" s="36" t="n">
        <v>116</v>
      </c>
      <c r="C1882" s="7" t="n">
        <v>5</v>
      </c>
      <c r="D1882" s="7" t="n">
        <v>1120403456</v>
      </c>
    </row>
    <row r="1883" spans="1:9">
      <c r="A1883" t="s">
        <v>4</v>
      </c>
      <c r="B1883" s="4" t="s">
        <v>5</v>
      </c>
      <c r="C1883" s="4" t="s">
        <v>13</v>
      </c>
      <c r="D1883" s="4" t="s">
        <v>10</v>
      </c>
    </row>
    <row r="1884" spans="1:9">
      <c r="A1884" t="n">
        <v>13959</v>
      </c>
      <c r="B1884" s="36" t="n">
        <v>116</v>
      </c>
      <c r="C1884" s="7" t="n">
        <v>6</v>
      </c>
      <c r="D1884" s="7" t="n">
        <v>1</v>
      </c>
    </row>
    <row r="1885" spans="1:9">
      <c r="A1885" t="s">
        <v>4</v>
      </c>
      <c r="B1885" s="4" t="s">
        <v>5</v>
      </c>
      <c r="C1885" s="4" t="s">
        <v>13</v>
      </c>
      <c r="D1885" s="4" t="s">
        <v>13</v>
      </c>
      <c r="E1885" s="4" t="s">
        <v>24</v>
      </c>
      <c r="F1885" s="4" t="s">
        <v>24</v>
      </c>
      <c r="G1885" s="4" t="s">
        <v>24</v>
      </c>
      <c r="H1885" s="4" t="s">
        <v>10</v>
      </c>
    </row>
    <row r="1886" spans="1:9">
      <c r="A1886" t="n">
        <v>13963</v>
      </c>
      <c r="B1886" s="35" t="n">
        <v>45</v>
      </c>
      <c r="C1886" s="7" t="n">
        <v>2</v>
      </c>
      <c r="D1886" s="7" t="n">
        <v>3</v>
      </c>
      <c r="E1886" s="7" t="n">
        <v>0</v>
      </c>
      <c r="F1886" s="7" t="n">
        <v>3.59999990463257</v>
      </c>
      <c r="G1886" s="7" t="n">
        <v>13.3999996185303</v>
      </c>
      <c r="H1886" s="7" t="n">
        <v>5000</v>
      </c>
    </row>
    <row r="1887" spans="1:9">
      <c r="A1887" t="s">
        <v>4</v>
      </c>
      <c r="B1887" s="4" t="s">
        <v>5</v>
      </c>
      <c r="C1887" s="4" t="s">
        <v>13</v>
      </c>
      <c r="D1887" s="4" t="s">
        <v>13</v>
      </c>
      <c r="E1887" s="4" t="s">
        <v>24</v>
      </c>
      <c r="F1887" s="4" t="s">
        <v>24</v>
      </c>
      <c r="G1887" s="4" t="s">
        <v>24</v>
      </c>
      <c r="H1887" s="4" t="s">
        <v>10</v>
      </c>
      <c r="I1887" s="4" t="s">
        <v>13</v>
      </c>
    </row>
    <row r="1888" spans="1:9">
      <c r="A1888" t="n">
        <v>13980</v>
      </c>
      <c r="B1888" s="35" t="n">
        <v>45</v>
      </c>
      <c r="C1888" s="7" t="n">
        <v>4</v>
      </c>
      <c r="D1888" s="7" t="n">
        <v>3</v>
      </c>
      <c r="E1888" s="7" t="n">
        <v>355</v>
      </c>
      <c r="F1888" s="7" t="n">
        <v>6.75</v>
      </c>
      <c r="G1888" s="7" t="n">
        <v>0</v>
      </c>
      <c r="H1888" s="7" t="n">
        <v>5000</v>
      </c>
      <c r="I1888" s="7" t="n">
        <v>1</v>
      </c>
    </row>
    <row r="1889" spans="1:9">
      <c r="A1889" t="s">
        <v>4</v>
      </c>
      <c r="B1889" s="4" t="s">
        <v>5</v>
      </c>
      <c r="C1889" s="4" t="s">
        <v>13</v>
      </c>
      <c r="D1889" s="4" t="s">
        <v>13</v>
      </c>
      <c r="E1889" s="4" t="s">
        <v>24</v>
      </c>
      <c r="F1889" s="4" t="s">
        <v>10</v>
      </c>
    </row>
    <row r="1890" spans="1:9">
      <c r="A1890" t="n">
        <v>13998</v>
      </c>
      <c r="B1890" s="35" t="n">
        <v>45</v>
      </c>
      <c r="C1890" s="7" t="n">
        <v>5</v>
      </c>
      <c r="D1890" s="7" t="n">
        <v>3</v>
      </c>
      <c r="E1890" s="7" t="n">
        <v>12</v>
      </c>
      <c r="F1890" s="7" t="n">
        <v>5000</v>
      </c>
    </row>
    <row r="1891" spans="1:9">
      <c r="A1891" t="s">
        <v>4</v>
      </c>
      <c r="B1891" s="4" t="s">
        <v>5</v>
      </c>
      <c r="C1891" s="4" t="s">
        <v>10</v>
      </c>
      <c r="D1891" s="4" t="s">
        <v>10</v>
      </c>
      <c r="E1891" s="4" t="s">
        <v>24</v>
      </c>
      <c r="F1891" s="4" t="s">
        <v>24</v>
      </c>
      <c r="G1891" s="4" t="s">
        <v>24</v>
      </c>
      <c r="H1891" s="4" t="s">
        <v>24</v>
      </c>
      <c r="I1891" s="4" t="s">
        <v>13</v>
      </c>
      <c r="J1891" s="4" t="s">
        <v>10</v>
      </c>
    </row>
    <row r="1892" spans="1:9">
      <c r="A1892" t="n">
        <v>14007</v>
      </c>
      <c r="B1892" s="37" t="n">
        <v>55</v>
      </c>
      <c r="C1892" s="7" t="n">
        <v>0</v>
      </c>
      <c r="D1892" s="7" t="n">
        <v>65533</v>
      </c>
      <c r="E1892" s="7" t="n">
        <v>0</v>
      </c>
      <c r="F1892" s="7" t="n">
        <v>1</v>
      </c>
      <c r="G1892" s="7" t="n">
        <v>13.5</v>
      </c>
      <c r="H1892" s="7" t="n">
        <v>1.20000004768372</v>
      </c>
      <c r="I1892" s="7" t="n">
        <v>1</v>
      </c>
      <c r="J1892" s="7" t="n">
        <v>0</v>
      </c>
    </row>
    <row r="1893" spans="1:9">
      <c r="A1893" t="s">
        <v>4</v>
      </c>
      <c r="B1893" s="4" t="s">
        <v>5</v>
      </c>
      <c r="C1893" s="4" t="s">
        <v>10</v>
      </c>
    </row>
    <row r="1894" spans="1:9">
      <c r="A1894" t="n">
        <v>14031</v>
      </c>
      <c r="B1894" s="27" t="n">
        <v>16</v>
      </c>
      <c r="C1894" s="7" t="n">
        <v>100</v>
      </c>
    </row>
    <row r="1895" spans="1:9">
      <c r="A1895" t="s">
        <v>4</v>
      </c>
      <c r="B1895" s="4" t="s">
        <v>5</v>
      </c>
      <c r="C1895" s="4" t="s">
        <v>10</v>
      </c>
      <c r="D1895" s="4" t="s">
        <v>10</v>
      </c>
      <c r="E1895" s="4" t="s">
        <v>24</v>
      </c>
      <c r="F1895" s="4" t="s">
        <v>24</v>
      </c>
      <c r="G1895" s="4" t="s">
        <v>24</v>
      </c>
      <c r="H1895" s="4" t="s">
        <v>24</v>
      </c>
      <c r="I1895" s="4" t="s">
        <v>13</v>
      </c>
      <c r="J1895" s="4" t="s">
        <v>10</v>
      </c>
    </row>
    <row r="1896" spans="1:9">
      <c r="A1896" t="n">
        <v>14034</v>
      </c>
      <c r="B1896" s="37" t="n">
        <v>55</v>
      </c>
      <c r="C1896" s="7" t="n">
        <v>7032</v>
      </c>
      <c r="D1896" s="7" t="n">
        <v>65533</v>
      </c>
      <c r="E1896" s="7" t="n">
        <v>-0.850000023841858</v>
      </c>
      <c r="F1896" s="7" t="n">
        <v>1</v>
      </c>
      <c r="G1896" s="7" t="n">
        <v>14.6000003814697</v>
      </c>
      <c r="H1896" s="7" t="n">
        <v>1.20000004768372</v>
      </c>
      <c r="I1896" s="7" t="n">
        <v>1</v>
      </c>
      <c r="J1896" s="7" t="n">
        <v>0</v>
      </c>
    </row>
    <row r="1897" spans="1:9">
      <c r="A1897" t="s">
        <v>4</v>
      </c>
      <c r="B1897" s="4" t="s">
        <v>5</v>
      </c>
      <c r="C1897" s="4" t="s">
        <v>10</v>
      </c>
    </row>
    <row r="1898" spans="1:9">
      <c r="A1898" t="n">
        <v>14058</v>
      </c>
      <c r="B1898" s="27" t="n">
        <v>16</v>
      </c>
      <c r="C1898" s="7" t="n">
        <v>100</v>
      </c>
    </row>
    <row r="1899" spans="1:9">
      <c r="A1899" t="s">
        <v>4</v>
      </c>
      <c r="B1899" s="4" t="s">
        <v>5</v>
      </c>
      <c r="C1899" s="4" t="s">
        <v>10</v>
      </c>
      <c r="D1899" s="4" t="s">
        <v>10</v>
      </c>
      <c r="E1899" s="4" t="s">
        <v>24</v>
      </c>
      <c r="F1899" s="4" t="s">
        <v>24</v>
      </c>
      <c r="G1899" s="4" t="s">
        <v>24</v>
      </c>
      <c r="H1899" s="4" t="s">
        <v>24</v>
      </c>
      <c r="I1899" s="4" t="s">
        <v>13</v>
      </c>
      <c r="J1899" s="4" t="s">
        <v>10</v>
      </c>
    </row>
    <row r="1900" spans="1:9">
      <c r="A1900" t="n">
        <v>14061</v>
      </c>
      <c r="B1900" s="37" t="n">
        <v>55</v>
      </c>
      <c r="C1900" s="7" t="n">
        <v>3</v>
      </c>
      <c r="D1900" s="7" t="n">
        <v>65533</v>
      </c>
      <c r="E1900" s="7" t="n">
        <v>1.5</v>
      </c>
      <c r="F1900" s="7" t="n">
        <v>1</v>
      </c>
      <c r="G1900" s="7" t="n">
        <v>14.5</v>
      </c>
      <c r="H1900" s="7" t="n">
        <v>1.20000004768372</v>
      </c>
      <c r="I1900" s="7" t="n">
        <v>1</v>
      </c>
      <c r="J1900" s="7" t="n">
        <v>0</v>
      </c>
    </row>
    <row r="1901" spans="1:9">
      <c r="A1901" t="s">
        <v>4</v>
      </c>
      <c r="B1901" s="4" t="s">
        <v>5</v>
      </c>
      <c r="C1901" s="4" t="s">
        <v>10</v>
      </c>
    </row>
    <row r="1902" spans="1:9">
      <c r="A1902" t="n">
        <v>14085</v>
      </c>
      <c r="B1902" s="27" t="n">
        <v>16</v>
      </c>
      <c r="C1902" s="7" t="n">
        <v>100</v>
      </c>
    </row>
    <row r="1903" spans="1:9">
      <c r="A1903" t="s">
        <v>4</v>
      </c>
      <c r="B1903" s="4" t="s">
        <v>5</v>
      </c>
      <c r="C1903" s="4" t="s">
        <v>10</v>
      </c>
      <c r="D1903" s="4" t="s">
        <v>10</v>
      </c>
      <c r="E1903" s="4" t="s">
        <v>24</v>
      </c>
      <c r="F1903" s="4" t="s">
        <v>24</v>
      </c>
      <c r="G1903" s="4" t="s">
        <v>24</v>
      </c>
      <c r="H1903" s="4" t="s">
        <v>24</v>
      </c>
      <c r="I1903" s="4" t="s">
        <v>13</v>
      </c>
      <c r="J1903" s="4" t="s">
        <v>10</v>
      </c>
    </row>
    <row r="1904" spans="1:9">
      <c r="A1904" t="n">
        <v>14088</v>
      </c>
      <c r="B1904" s="37" t="n">
        <v>55</v>
      </c>
      <c r="C1904" s="7" t="n">
        <v>5</v>
      </c>
      <c r="D1904" s="7" t="n">
        <v>65533</v>
      </c>
      <c r="E1904" s="7" t="n">
        <v>-1.54999995231628</v>
      </c>
      <c r="F1904" s="7" t="n">
        <v>1</v>
      </c>
      <c r="G1904" s="7" t="n">
        <v>14.8999996185303</v>
      </c>
      <c r="H1904" s="7" t="n">
        <v>1.20000004768372</v>
      </c>
      <c r="I1904" s="7" t="n">
        <v>1</v>
      </c>
      <c r="J1904" s="7" t="n">
        <v>0</v>
      </c>
    </row>
    <row r="1905" spans="1:10">
      <c r="A1905" t="s">
        <v>4</v>
      </c>
      <c r="B1905" s="4" t="s">
        <v>5</v>
      </c>
      <c r="C1905" s="4" t="s">
        <v>10</v>
      </c>
    </row>
    <row r="1906" spans="1:10">
      <c r="A1906" t="n">
        <v>14112</v>
      </c>
      <c r="B1906" s="27" t="n">
        <v>16</v>
      </c>
      <c r="C1906" s="7" t="n">
        <v>100</v>
      </c>
    </row>
    <row r="1907" spans="1:10">
      <c r="A1907" t="s">
        <v>4</v>
      </c>
      <c r="B1907" s="4" t="s">
        <v>5</v>
      </c>
      <c r="C1907" s="4" t="s">
        <v>10</v>
      </c>
      <c r="D1907" s="4" t="s">
        <v>10</v>
      </c>
      <c r="E1907" s="4" t="s">
        <v>24</v>
      </c>
      <c r="F1907" s="4" t="s">
        <v>24</v>
      </c>
      <c r="G1907" s="4" t="s">
        <v>24</v>
      </c>
      <c r="H1907" s="4" t="s">
        <v>24</v>
      </c>
      <c r="I1907" s="4" t="s">
        <v>13</v>
      </c>
      <c r="J1907" s="4" t="s">
        <v>10</v>
      </c>
    </row>
    <row r="1908" spans="1:10">
      <c r="A1908" t="n">
        <v>14115</v>
      </c>
      <c r="B1908" s="37" t="n">
        <v>55</v>
      </c>
      <c r="C1908" s="7" t="n">
        <v>61491</v>
      </c>
      <c r="D1908" s="7" t="n">
        <v>65533</v>
      </c>
      <c r="E1908" s="7" t="n">
        <v>-0.25</v>
      </c>
      <c r="F1908" s="7" t="n">
        <v>1</v>
      </c>
      <c r="G1908" s="7" t="n">
        <v>15.3999996185303</v>
      </c>
      <c r="H1908" s="7" t="n">
        <v>1.20000004768372</v>
      </c>
      <c r="I1908" s="7" t="n">
        <v>1</v>
      </c>
      <c r="J1908" s="7" t="n">
        <v>0</v>
      </c>
    </row>
    <row r="1909" spans="1:10">
      <c r="A1909" t="s">
        <v>4</v>
      </c>
      <c r="B1909" s="4" t="s">
        <v>5</v>
      </c>
      <c r="C1909" s="4" t="s">
        <v>10</v>
      </c>
    </row>
    <row r="1910" spans="1:10">
      <c r="A1910" t="n">
        <v>14139</v>
      </c>
      <c r="B1910" s="27" t="n">
        <v>16</v>
      </c>
      <c r="C1910" s="7" t="n">
        <v>100</v>
      </c>
    </row>
    <row r="1911" spans="1:10">
      <c r="A1911" t="s">
        <v>4</v>
      </c>
      <c r="B1911" s="4" t="s">
        <v>5</v>
      </c>
      <c r="C1911" s="4" t="s">
        <v>10</v>
      </c>
      <c r="D1911" s="4" t="s">
        <v>10</v>
      </c>
      <c r="E1911" s="4" t="s">
        <v>24</v>
      </c>
      <c r="F1911" s="4" t="s">
        <v>24</v>
      </c>
      <c r="G1911" s="4" t="s">
        <v>24</v>
      </c>
      <c r="H1911" s="4" t="s">
        <v>24</v>
      </c>
      <c r="I1911" s="4" t="s">
        <v>13</v>
      </c>
      <c r="J1911" s="4" t="s">
        <v>10</v>
      </c>
    </row>
    <row r="1912" spans="1:10">
      <c r="A1912" t="n">
        <v>14142</v>
      </c>
      <c r="B1912" s="37" t="n">
        <v>55</v>
      </c>
      <c r="C1912" s="7" t="n">
        <v>61492</v>
      </c>
      <c r="D1912" s="7" t="n">
        <v>65533</v>
      </c>
      <c r="E1912" s="7" t="n">
        <v>0.850000023841858</v>
      </c>
      <c r="F1912" s="7" t="n">
        <v>1</v>
      </c>
      <c r="G1912" s="7" t="n">
        <v>16.5499992370605</v>
      </c>
      <c r="H1912" s="7" t="n">
        <v>1.20000004768372</v>
      </c>
      <c r="I1912" s="7" t="n">
        <v>1</v>
      </c>
      <c r="J1912" s="7" t="n">
        <v>0</v>
      </c>
    </row>
    <row r="1913" spans="1:10">
      <c r="A1913" t="s">
        <v>4</v>
      </c>
      <c r="B1913" s="4" t="s">
        <v>5</v>
      </c>
      <c r="C1913" s="4" t="s">
        <v>10</v>
      </c>
    </row>
    <row r="1914" spans="1:10">
      <c r="A1914" t="n">
        <v>14166</v>
      </c>
      <c r="B1914" s="27" t="n">
        <v>16</v>
      </c>
      <c r="C1914" s="7" t="n">
        <v>100</v>
      </c>
    </row>
    <row r="1915" spans="1:10">
      <c r="A1915" t="s">
        <v>4</v>
      </c>
      <c r="B1915" s="4" t="s">
        <v>5</v>
      </c>
      <c r="C1915" s="4" t="s">
        <v>10</v>
      </c>
      <c r="D1915" s="4" t="s">
        <v>10</v>
      </c>
      <c r="E1915" s="4" t="s">
        <v>24</v>
      </c>
      <c r="F1915" s="4" t="s">
        <v>24</v>
      </c>
      <c r="G1915" s="4" t="s">
        <v>24</v>
      </c>
      <c r="H1915" s="4" t="s">
        <v>24</v>
      </c>
      <c r="I1915" s="4" t="s">
        <v>13</v>
      </c>
      <c r="J1915" s="4" t="s">
        <v>10</v>
      </c>
    </row>
    <row r="1916" spans="1:10">
      <c r="A1916" t="n">
        <v>14169</v>
      </c>
      <c r="B1916" s="37" t="n">
        <v>55</v>
      </c>
      <c r="C1916" s="7" t="n">
        <v>61493</v>
      </c>
      <c r="D1916" s="7" t="n">
        <v>65533</v>
      </c>
      <c r="E1916" s="7" t="n">
        <v>-0.649999976158142</v>
      </c>
      <c r="F1916" s="7" t="n">
        <v>1</v>
      </c>
      <c r="G1916" s="7" t="n">
        <v>16.7999992370605</v>
      </c>
      <c r="H1916" s="7" t="n">
        <v>1.20000004768372</v>
      </c>
      <c r="I1916" s="7" t="n">
        <v>1</v>
      </c>
      <c r="J1916" s="7" t="n">
        <v>0</v>
      </c>
    </row>
    <row r="1917" spans="1:10">
      <c r="A1917" t="s">
        <v>4</v>
      </c>
      <c r="B1917" s="4" t="s">
        <v>5</v>
      </c>
      <c r="C1917" s="4" t="s">
        <v>13</v>
      </c>
      <c r="D1917" s="4" t="s">
        <v>10</v>
      </c>
      <c r="E1917" s="4" t="s">
        <v>24</v>
      </c>
    </row>
    <row r="1918" spans="1:10">
      <c r="A1918" t="n">
        <v>14193</v>
      </c>
      <c r="B1918" s="21" t="n">
        <v>58</v>
      </c>
      <c r="C1918" s="7" t="n">
        <v>100</v>
      </c>
      <c r="D1918" s="7" t="n">
        <v>1000</v>
      </c>
      <c r="E1918" s="7" t="n">
        <v>1</v>
      </c>
    </row>
    <row r="1919" spans="1:10">
      <c r="A1919" t="s">
        <v>4</v>
      </c>
      <c r="B1919" s="4" t="s">
        <v>5</v>
      </c>
      <c r="C1919" s="4" t="s">
        <v>13</v>
      </c>
      <c r="D1919" s="4" t="s">
        <v>10</v>
      </c>
    </row>
    <row r="1920" spans="1:10">
      <c r="A1920" t="n">
        <v>14201</v>
      </c>
      <c r="B1920" s="21" t="n">
        <v>58</v>
      </c>
      <c r="C1920" s="7" t="n">
        <v>255</v>
      </c>
      <c r="D1920" s="7" t="n">
        <v>0</v>
      </c>
    </row>
    <row r="1921" spans="1:10">
      <c r="A1921" t="s">
        <v>4</v>
      </c>
      <c r="B1921" s="4" t="s">
        <v>5</v>
      </c>
      <c r="C1921" s="4" t="s">
        <v>10</v>
      </c>
      <c r="D1921" s="4" t="s">
        <v>13</v>
      </c>
    </row>
    <row r="1922" spans="1:10">
      <c r="A1922" t="n">
        <v>14205</v>
      </c>
      <c r="B1922" s="38" t="n">
        <v>56</v>
      </c>
      <c r="C1922" s="7" t="n">
        <v>0</v>
      </c>
      <c r="D1922" s="7" t="n">
        <v>0</v>
      </c>
    </row>
    <row r="1923" spans="1:10">
      <c r="A1923" t="s">
        <v>4</v>
      </c>
      <c r="B1923" s="4" t="s">
        <v>5</v>
      </c>
      <c r="C1923" s="4" t="s">
        <v>10</v>
      </c>
      <c r="D1923" s="4" t="s">
        <v>13</v>
      </c>
    </row>
    <row r="1924" spans="1:10">
      <c r="A1924" t="n">
        <v>14209</v>
      </c>
      <c r="B1924" s="38" t="n">
        <v>56</v>
      </c>
      <c r="C1924" s="7" t="n">
        <v>7032</v>
      </c>
      <c r="D1924" s="7" t="n">
        <v>0</v>
      </c>
    </row>
    <row r="1925" spans="1:10">
      <c r="A1925" t="s">
        <v>4</v>
      </c>
      <c r="B1925" s="4" t="s">
        <v>5</v>
      </c>
      <c r="C1925" s="4" t="s">
        <v>10</v>
      </c>
      <c r="D1925" s="4" t="s">
        <v>13</v>
      </c>
    </row>
    <row r="1926" spans="1:10">
      <c r="A1926" t="n">
        <v>14213</v>
      </c>
      <c r="B1926" s="38" t="n">
        <v>56</v>
      </c>
      <c r="C1926" s="7" t="n">
        <v>3</v>
      </c>
      <c r="D1926" s="7" t="n">
        <v>0</v>
      </c>
    </row>
    <row r="1927" spans="1:10">
      <c r="A1927" t="s">
        <v>4</v>
      </c>
      <c r="B1927" s="4" t="s">
        <v>5</v>
      </c>
      <c r="C1927" s="4" t="s">
        <v>10</v>
      </c>
      <c r="D1927" s="4" t="s">
        <v>13</v>
      </c>
    </row>
    <row r="1928" spans="1:10">
      <c r="A1928" t="n">
        <v>14217</v>
      </c>
      <c r="B1928" s="38" t="n">
        <v>56</v>
      </c>
      <c r="C1928" s="7" t="n">
        <v>5</v>
      </c>
      <c r="D1928" s="7" t="n">
        <v>0</v>
      </c>
    </row>
    <row r="1929" spans="1:10">
      <c r="A1929" t="s">
        <v>4</v>
      </c>
      <c r="B1929" s="4" t="s">
        <v>5</v>
      </c>
      <c r="C1929" s="4" t="s">
        <v>10</v>
      </c>
      <c r="D1929" s="4" t="s">
        <v>13</v>
      </c>
    </row>
    <row r="1930" spans="1:10">
      <c r="A1930" t="n">
        <v>14221</v>
      </c>
      <c r="B1930" s="38" t="n">
        <v>56</v>
      </c>
      <c r="C1930" s="7" t="n">
        <v>61491</v>
      </c>
      <c r="D1930" s="7" t="n">
        <v>0</v>
      </c>
    </row>
    <row r="1931" spans="1:10">
      <c r="A1931" t="s">
        <v>4</v>
      </c>
      <c r="B1931" s="4" t="s">
        <v>5</v>
      </c>
      <c r="C1931" s="4" t="s">
        <v>10</v>
      </c>
      <c r="D1931" s="4" t="s">
        <v>13</v>
      </c>
    </row>
    <row r="1932" spans="1:10">
      <c r="A1932" t="n">
        <v>14225</v>
      </c>
      <c r="B1932" s="38" t="n">
        <v>56</v>
      </c>
      <c r="C1932" s="7" t="n">
        <v>61492</v>
      </c>
      <c r="D1932" s="7" t="n">
        <v>0</v>
      </c>
    </row>
    <row r="1933" spans="1:10">
      <c r="A1933" t="s">
        <v>4</v>
      </c>
      <c r="B1933" s="4" t="s">
        <v>5</v>
      </c>
      <c r="C1933" s="4" t="s">
        <v>10</v>
      </c>
      <c r="D1933" s="4" t="s">
        <v>13</v>
      </c>
    </row>
    <row r="1934" spans="1:10">
      <c r="A1934" t="n">
        <v>14229</v>
      </c>
      <c r="B1934" s="38" t="n">
        <v>56</v>
      </c>
      <c r="C1934" s="7" t="n">
        <v>61493</v>
      </c>
      <c r="D1934" s="7" t="n">
        <v>0</v>
      </c>
    </row>
    <row r="1935" spans="1:10">
      <c r="A1935" t="s">
        <v>4</v>
      </c>
      <c r="B1935" s="4" t="s">
        <v>5</v>
      </c>
      <c r="C1935" s="4" t="s">
        <v>10</v>
      </c>
    </row>
    <row r="1936" spans="1:10">
      <c r="A1936" t="n">
        <v>14233</v>
      </c>
      <c r="B1936" s="27" t="n">
        <v>16</v>
      </c>
      <c r="C1936" s="7" t="n">
        <v>1000</v>
      </c>
    </row>
    <row r="1937" spans="1:4">
      <c r="A1937" t="s">
        <v>4</v>
      </c>
      <c r="B1937" s="4" t="s">
        <v>5</v>
      </c>
      <c r="C1937" s="4" t="s">
        <v>13</v>
      </c>
      <c r="D1937" s="4" t="s">
        <v>10</v>
      </c>
    </row>
    <row r="1938" spans="1:4">
      <c r="A1938" t="n">
        <v>14236</v>
      </c>
      <c r="B1938" s="35" t="n">
        <v>45</v>
      </c>
      <c r="C1938" s="7" t="n">
        <v>7</v>
      </c>
      <c r="D1938" s="7" t="n">
        <v>255</v>
      </c>
    </row>
    <row r="1939" spans="1:4">
      <c r="A1939" t="s">
        <v>4</v>
      </c>
      <c r="B1939" s="4" t="s">
        <v>5</v>
      </c>
      <c r="C1939" s="4" t="s">
        <v>13</v>
      </c>
      <c r="D1939" s="20" t="s">
        <v>31</v>
      </c>
      <c r="E1939" s="4" t="s">
        <v>5</v>
      </c>
      <c r="F1939" s="4" t="s">
        <v>13</v>
      </c>
      <c r="G1939" s="4" t="s">
        <v>10</v>
      </c>
      <c r="H1939" s="20" t="s">
        <v>32</v>
      </c>
      <c r="I1939" s="4" t="s">
        <v>13</v>
      </c>
      <c r="J1939" s="4" t="s">
        <v>23</v>
      </c>
    </row>
    <row r="1940" spans="1:4">
      <c r="A1940" t="n">
        <v>14240</v>
      </c>
      <c r="B1940" s="12" t="n">
        <v>5</v>
      </c>
      <c r="C1940" s="7" t="n">
        <v>28</v>
      </c>
      <c r="D1940" s="20" t="s">
        <v>3</v>
      </c>
      <c r="E1940" s="25" t="n">
        <v>64</v>
      </c>
      <c r="F1940" s="7" t="n">
        <v>5</v>
      </c>
      <c r="G1940" s="7" t="n">
        <v>1</v>
      </c>
      <c r="H1940" s="20" t="s">
        <v>3</v>
      </c>
      <c r="I1940" s="7" t="n">
        <v>1</v>
      </c>
      <c r="J1940" s="13" t="n">
        <f t="normal" ca="1">A1950</f>
        <v>0</v>
      </c>
    </row>
    <row r="1941" spans="1:4">
      <c r="A1941" t="s">
        <v>4</v>
      </c>
      <c r="B1941" s="4" t="s">
        <v>5</v>
      </c>
      <c r="C1941" s="4" t="s">
        <v>13</v>
      </c>
      <c r="D1941" s="4" t="s">
        <v>10</v>
      </c>
      <c r="E1941" s="4" t="s">
        <v>6</v>
      </c>
    </row>
    <row r="1942" spans="1:4">
      <c r="A1942" t="n">
        <v>14251</v>
      </c>
      <c r="B1942" s="39" t="n">
        <v>51</v>
      </c>
      <c r="C1942" s="7" t="n">
        <v>4</v>
      </c>
      <c r="D1942" s="7" t="n">
        <v>1</v>
      </c>
      <c r="E1942" s="7" t="s">
        <v>104</v>
      </c>
    </row>
    <row r="1943" spans="1:4">
      <c r="A1943" t="s">
        <v>4</v>
      </c>
      <c r="B1943" s="4" t="s">
        <v>5</v>
      </c>
      <c r="C1943" s="4" t="s">
        <v>10</v>
      </c>
    </row>
    <row r="1944" spans="1:4">
      <c r="A1944" t="n">
        <v>14264</v>
      </c>
      <c r="B1944" s="27" t="n">
        <v>16</v>
      </c>
      <c r="C1944" s="7" t="n">
        <v>0</v>
      </c>
    </row>
    <row r="1945" spans="1:4">
      <c r="A1945" t="s">
        <v>4</v>
      </c>
      <c r="B1945" s="4" t="s">
        <v>5</v>
      </c>
      <c r="C1945" s="4" t="s">
        <v>10</v>
      </c>
      <c r="D1945" s="4" t="s">
        <v>47</v>
      </c>
      <c r="E1945" s="4" t="s">
        <v>13</v>
      </c>
      <c r="F1945" s="4" t="s">
        <v>13</v>
      </c>
    </row>
    <row r="1946" spans="1:4">
      <c r="A1946" t="n">
        <v>14267</v>
      </c>
      <c r="B1946" s="40" t="n">
        <v>26</v>
      </c>
      <c r="C1946" s="7" t="n">
        <v>1</v>
      </c>
      <c r="D1946" s="7" t="s">
        <v>133</v>
      </c>
      <c r="E1946" s="7" t="n">
        <v>2</v>
      </c>
      <c r="F1946" s="7" t="n">
        <v>0</v>
      </c>
    </row>
    <row r="1947" spans="1:4">
      <c r="A1947" t="s">
        <v>4</v>
      </c>
      <c r="B1947" s="4" t="s">
        <v>5</v>
      </c>
    </row>
    <row r="1948" spans="1:4">
      <c r="A1948" t="n">
        <v>14295</v>
      </c>
      <c r="B1948" s="41" t="n">
        <v>28</v>
      </c>
    </row>
    <row r="1949" spans="1:4">
      <c r="A1949" t="s">
        <v>4</v>
      </c>
      <c r="B1949" s="4" t="s">
        <v>5</v>
      </c>
      <c r="C1949" s="4" t="s">
        <v>13</v>
      </c>
      <c r="D1949" s="20" t="s">
        <v>31</v>
      </c>
      <c r="E1949" s="4" t="s">
        <v>5</v>
      </c>
      <c r="F1949" s="4" t="s">
        <v>13</v>
      </c>
      <c r="G1949" s="4" t="s">
        <v>10</v>
      </c>
      <c r="H1949" s="20" t="s">
        <v>32</v>
      </c>
      <c r="I1949" s="4" t="s">
        <v>13</v>
      </c>
      <c r="J1949" s="4" t="s">
        <v>23</v>
      </c>
    </row>
    <row r="1950" spans="1:4">
      <c r="A1950" t="n">
        <v>14296</v>
      </c>
      <c r="B1950" s="12" t="n">
        <v>5</v>
      </c>
      <c r="C1950" s="7" t="n">
        <v>28</v>
      </c>
      <c r="D1950" s="20" t="s">
        <v>3</v>
      </c>
      <c r="E1950" s="25" t="n">
        <v>64</v>
      </c>
      <c r="F1950" s="7" t="n">
        <v>5</v>
      </c>
      <c r="G1950" s="7" t="n">
        <v>2</v>
      </c>
      <c r="H1950" s="20" t="s">
        <v>3</v>
      </c>
      <c r="I1950" s="7" t="n">
        <v>1</v>
      </c>
      <c r="J1950" s="13" t="n">
        <f t="normal" ca="1">A1964</f>
        <v>0</v>
      </c>
    </row>
    <row r="1951" spans="1:4">
      <c r="A1951" t="s">
        <v>4</v>
      </c>
      <c r="B1951" s="4" t="s">
        <v>5</v>
      </c>
      <c r="C1951" s="4" t="s">
        <v>10</v>
      </c>
      <c r="D1951" s="4" t="s">
        <v>24</v>
      </c>
      <c r="E1951" s="4" t="s">
        <v>24</v>
      </c>
      <c r="F1951" s="4" t="s">
        <v>24</v>
      </c>
      <c r="G1951" s="4" t="s">
        <v>10</v>
      </c>
      <c r="H1951" s="4" t="s">
        <v>10</v>
      </c>
    </row>
    <row r="1952" spans="1:4">
      <c r="A1952" t="n">
        <v>14307</v>
      </c>
      <c r="B1952" s="42" t="n">
        <v>60</v>
      </c>
      <c r="C1952" s="7" t="n">
        <v>2</v>
      </c>
      <c r="D1952" s="7" t="n">
        <v>0</v>
      </c>
      <c r="E1952" s="7" t="n">
        <v>20</v>
      </c>
      <c r="F1952" s="7" t="n">
        <v>0</v>
      </c>
      <c r="G1952" s="7" t="n">
        <v>300</v>
      </c>
      <c r="H1952" s="7" t="n">
        <v>0</v>
      </c>
    </row>
    <row r="1953" spans="1:10">
      <c r="A1953" t="s">
        <v>4</v>
      </c>
      <c r="B1953" s="4" t="s">
        <v>5</v>
      </c>
      <c r="C1953" s="4" t="s">
        <v>10</v>
      </c>
    </row>
    <row r="1954" spans="1:10">
      <c r="A1954" t="n">
        <v>14326</v>
      </c>
      <c r="B1954" s="27" t="n">
        <v>16</v>
      </c>
      <c r="C1954" s="7" t="n">
        <v>300</v>
      </c>
    </row>
    <row r="1955" spans="1:10">
      <c r="A1955" t="s">
        <v>4</v>
      </c>
      <c r="B1955" s="4" t="s">
        <v>5</v>
      </c>
      <c r="C1955" s="4" t="s">
        <v>13</v>
      </c>
      <c r="D1955" s="4" t="s">
        <v>10</v>
      </c>
      <c r="E1955" s="4" t="s">
        <v>6</v>
      </c>
    </row>
    <row r="1956" spans="1:10">
      <c r="A1956" t="n">
        <v>14329</v>
      </c>
      <c r="B1956" s="39" t="n">
        <v>51</v>
      </c>
      <c r="C1956" s="7" t="n">
        <v>4</v>
      </c>
      <c r="D1956" s="7" t="n">
        <v>2</v>
      </c>
      <c r="E1956" s="7" t="s">
        <v>56</v>
      </c>
    </row>
    <row r="1957" spans="1:10">
      <c r="A1957" t="s">
        <v>4</v>
      </c>
      <c r="B1957" s="4" t="s">
        <v>5</v>
      </c>
      <c r="C1957" s="4" t="s">
        <v>10</v>
      </c>
    </row>
    <row r="1958" spans="1:10">
      <c r="A1958" t="n">
        <v>14343</v>
      </c>
      <c r="B1958" s="27" t="n">
        <v>16</v>
      </c>
      <c r="C1958" s="7" t="n">
        <v>0</v>
      </c>
    </row>
    <row r="1959" spans="1:10">
      <c r="A1959" t="s">
        <v>4</v>
      </c>
      <c r="B1959" s="4" t="s">
        <v>5</v>
      </c>
      <c r="C1959" s="4" t="s">
        <v>10</v>
      </c>
      <c r="D1959" s="4" t="s">
        <v>47</v>
      </c>
      <c r="E1959" s="4" t="s">
        <v>13</v>
      </c>
      <c r="F1959" s="4" t="s">
        <v>13</v>
      </c>
    </row>
    <row r="1960" spans="1:10">
      <c r="A1960" t="n">
        <v>14346</v>
      </c>
      <c r="B1960" s="40" t="n">
        <v>26</v>
      </c>
      <c r="C1960" s="7" t="n">
        <v>2</v>
      </c>
      <c r="D1960" s="7" t="s">
        <v>134</v>
      </c>
      <c r="E1960" s="7" t="n">
        <v>2</v>
      </c>
      <c r="F1960" s="7" t="n">
        <v>0</v>
      </c>
    </row>
    <row r="1961" spans="1:10">
      <c r="A1961" t="s">
        <v>4</v>
      </c>
      <c r="B1961" s="4" t="s">
        <v>5</v>
      </c>
    </row>
    <row r="1962" spans="1:10">
      <c r="A1962" t="n">
        <v>14371</v>
      </c>
      <c r="B1962" s="41" t="n">
        <v>28</v>
      </c>
    </row>
    <row r="1963" spans="1:10">
      <c r="A1963" t="s">
        <v>4</v>
      </c>
      <c r="B1963" s="4" t="s">
        <v>5</v>
      </c>
      <c r="C1963" s="4" t="s">
        <v>10</v>
      </c>
      <c r="D1963" s="4" t="s">
        <v>13</v>
      </c>
    </row>
    <row r="1964" spans="1:10">
      <c r="A1964" t="n">
        <v>14372</v>
      </c>
      <c r="B1964" s="44" t="n">
        <v>89</v>
      </c>
      <c r="C1964" s="7" t="n">
        <v>65533</v>
      </c>
      <c r="D1964" s="7" t="n">
        <v>1</v>
      </c>
    </row>
    <row r="1965" spans="1:10">
      <c r="A1965" t="s">
        <v>4</v>
      </c>
      <c r="B1965" s="4" t="s">
        <v>5</v>
      </c>
      <c r="C1965" s="4" t="s">
        <v>13</v>
      </c>
      <c r="D1965" s="4" t="s">
        <v>10</v>
      </c>
      <c r="E1965" s="4" t="s">
        <v>24</v>
      </c>
    </row>
    <row r="1966" spans="1:10">
      <c r="A1966" t="n">
        <v>14376</v>
      </c>
      <c r="B1966" s="21" t="n">
        <v>58</v>
      </c>
      <c r="C1966" s="7" t="n">
        <v>101</v>
      </c>
      <c r="D1966" s="7" t="n">
        <v>500</v>
      </c>
      <c r="E1966" s="7" t="n">
        <v>1</v>
      </c>
    </row>
    <row r="1967" spans="1:10">
      <c r="A1967" t="s">
        <v>4</v>
      </c>
      <c r="B1967" s="4" t="s">
        <v>5</v>
      </c>
      <c r="C1967" s="4" t="s">
        <v>13</v>
      </c>
      <c r="D1967" s="4" t="s">
        <v>10</v>
      </c>
    </row>
    <row r="1968" spans="1:10">
      <c r="A1968" t="n">
        <v>14384</v>
      </c>
      <c r="B1968" s="21" t="n">
        <v>58</v>
      </c>
      <c r="C1968" s="7" t="n">
        <v>254</v>
      </c>
      <c r="D1968" s="7" t="n">
        <v>0</v>
      </c>
    </row>
    <row r="1969" spans="1:6">
      <c r="A1969" t="s">
        <v>4</v>
      </c>
      <c r="B1969" s="4" t="s">
        <v>5</v>
      </c>
      <c r="C1969" s="4" t="s">
        <v>13</v>
      </c>
    </row>
    <row r="1970" spans="1:6">
      <c r="A1970" t="n">
        <v>14388</v>
      </c>
      <c r="B1970" s="36" t="n">
        <v>116</v>
      </c>
      <c r="C1970" s="7" t="n">
        <v>0</v>
      </c>
    </row>
    <row r="1971" spans="1:6">
      <c r="A1971" t="s">
        <v>4</v>
      </c>
      <c r="B1971" s="4" t="s">
        <v>5</v>
      </c>
      <c r="C1971" s="4" t="s">
        <v>13</v>
      </c>
      <c r="D1971" s="4" t="s">
        <v>10</v>
      </c>
    </row>
    <row r="1972" spans="1:6">
      <c r="A1972" t="n">
        <v>14390</v>
      </c>
      <c r="B1972" s="36" t="n">
        <v>116</v>
      </c>
      <c r="C1972" s="7" t="n">
        <v>2</v>
      </c>
      <c r="D1972" s="7" t="n">
        <v>1</v>
      </c>
    </row>
    <row r="1973" spans="1:6">
      <c r="A1973" t="s">
        <v>4</v>
      </c>
      <c r="B1973" s="4" t="s">
        <v>5</v>
      </c>
      <c r="C1973" s="4" t="s">
        <v>13</v>
      </c>
      <c r="D1973" s="4" t="s">
        <v>9</v>
      </c>
    </row>
    <row r="1974" spans="1:6">
      <c r="A1974" t="n">
        <v>14394</v>
      </c>
      <c r="B1974" s="36" t="n">
        <v>116</v>
      </c>
      <c r="C1974" s="7" t="n">
        <v>5</v>
      </c>
      <c r="D1974" s="7" t="n">
        <v>1106247680</v>
      </c>
    </row>
    <row r="1975" spans="1:6">
      <c r="A1975" t="s">
        <v>4</v>
      </c>
      <c r="B1975" s="4" t="s">
        <v>5</v>
      </c>
      <c r="C1975" s="4" t="s">
        <v>13</v>
      </c>
      <c r="D1975" s="4" t="s">
        <v>10</v>
      </c>
    </row>
    <row r="1976" spans="1:6">
      <c r="A1976" t="n">
        <v>14400</v>
      </c>
      <c r="B1976" s="36" t="n">
        <v>116</v>
      </c>
      <c r="C1976" s="7" t="n">
        <v>6</v>
      </c>
      <c r="D1976" s="7" t="n">
        <v>1</v>
      </c>
    </row>
    <row r="1977" spans="1:6">
      <c r="A1977" t="s">
        <v>4</v>
      </c>
      <c r="B1977" s="4" t="s">
        <v>5</v>
      </c>
      <c r="C1977" s="4" t="s">
        <v>13</v>
      </c>
      <c r="D1977" s="4" t="s">
        <v>13</v>
      </c>
      <c r="E1977" s="4" t="s">
        <v>24</v>
      </c>
      <c r="F1977" s="4" t="s">
        <v>24</v>
      </c>
      <c r="G1977" s="4" t="s">
        <v>24</v>
      </c>
      <c r="H1977" s="4" t="s">
        <v>10</v>
      </c>
    </row>
    <row r="1978" spans="1:6">
      <c r="A1978" t="n">
        <v>14404</v>
      </c>
      <c r="B1978" s="35" t="n">
        <v>45</v>
      </c>
      <c r="C1978" s="7" t="n">
        <v>2</v>
      </c>
      <c r="D1978" s="7" t="n">
        <v>3</v>
      </c>
      <c r="E1978" s="7" t="n">
        <v>0</v>
      </c>
      <c r="F1978" s="7" t="n">
        <v>25.25</v>
      </c>
      <c r="G1978" s="7" t="n">
        <v>-67.1999969482422</v>
      </c>
      <c r="H1978" s="7" t="n">
        <v>0</v>
      </c>
    </row>
    <row r="1979" spans="1:6">
      <c r="A1979" t="s">
        <v>4</v>
      </c>
      <c r="B1979" s="4" t="s">
        <v>5</v>
      </c>
      <c r="C1979" s="4" t="s">
        <v>13</v>
      </c>
      <c r="D1979" s="4" t="s">
        <v>13</v>
      </c>
      <c r="E1979" s="4" t="s">
        <v>24</v>
      </c>
      <c r="F1979" s="4" t="s">
        <v>24</v>
      </c>
      <c r="G1979" s="4" t="s">
        <v>24</v>
      </c>
      <c r="H1979" s="4" t="s">
        <v>10</v>
      </c>
      <c r="I1979" s="4" t="s">
        <v>13</v>
      </c>
    </row>
    <row r="1980" spans="1:6">
      <c r="A1980" t="n">
        <v>14421</v>
      </c>
      <c r="B1980" s="35" t="n">
        <v>45</v>
      </c>
      <c r="C1980" s="7" t="n">
        <v>4</v>
      </c>
      <c r="D1980" s="7" t="n">
        <v>3</v>
      </c>
      <c r="E1980" s="7" t="n">
        <v>10</v>
      </c>
      <c r="F1980" s="7" t="n">
        <v>8.44999980926514</v>
      </c>
      <c r="G1980" s="7" t="n">
        <v>0</v>
      </c>
      <c r="H1980" s="7" t="n">
        <v>0</v>
      </c>
      <c r="I1980" s="7" t="n">
        <v>0</v>
      </c>
    </row>
    <row r="1981" spans="1:6">
      <c r="A1981" t="s">
        <v>4</v>
      </c>
      <c r="B1981" s="4" t="s">
        <v>5</v>
      </c>
      <c r="C1981" s="4" t="s">
        <v>13</v>
      </c>
      <c r="D1981" s="4" t="s">
        <v>13</v>
      </c>
      <c r="E1981" s="4" t="s">
        <v>24</v>
      </c>
      <c r="F1981" s="4" t="s">
        <v>10</v>
      </c>
    </row>
    <row r="1982" spans="1:6">
      <c r="A1982" t="n">
        <v>14439</v>
      </c>
      <c r="B1982" s="35" t="n">
        <v>45</v>
      </c>
      <c r="C1982" s="7" t="n">
        <v>5</v>
      </c>
      <c r="D1982" s="7" t="n">
        <v>3</v>
      </c>
      <c r="E1982" s="7" t="n">
        <v>10</v>
      </c>
      <c r="F1982" s="7" t="n">
        <v>0</v>
      </c>
    </row>
    <row r="1983" spans="1:6">
      <c r="A1983" t="s">
        <v>4</v>
      </c>
      <c r="B1983" s="4" t="s">
        <v>5</v>
      </c>
      <c r="C1983" s="4" t="s">
        <v>13</v>
      </c>
      <c r="D1983" s="4" t="s">
        <v>13</v>
      </c>
      <c r="E1983" s="4" t="s">
        <v>24</v>
      </c>
      <c r="F1983" s="4" t="s">
        <v>10</v>
      </c>
    </row>
    <row r="1984" spans="1:6">
      <c r="A1984" t="n">
        <v>14448</v>
      </c>
      <c r="B1984" s="35" t="n">
        <v>45</v>
      </c>
      <c r="C1984" s="7" t="n">
        <v>11</v>
      </c>
      <c r="D1984" s="7" t="n">
        <v>3</v>
      </c>
      <c r="E1984" s="7" t="n">
        <v>42.5</v>
      </c>
      <c r="F1984" s="7" t="n">
        <v>0</v>
      </c>
    </row>
    <row r="1985" spans="1:9">
      <c r="A1985" t="s">
        <v>4</v>
      </c>
      <c r="B1985" s="4" t="s">
        <v>5</v>
      </c>
      <c r="C1985" s="4" t="s">
        <v>13</v>
      </c>
      <c r="D1985" s="4" t="s">
        <v>13</v>
      </c>
      <c r="E1985" s="4" t="s">
        <v>24</v>
      </c>
      <c r="F1985" s="4" t="s">
        <v>24</v>
      </c>
      <c r="G1985" s="4" t="s">
        <v>24</v>
      </c>
      <c r="H1985" s="4" t="s">
        <v>10</v>
      </c>
      <c r="I1985" s="4" t="s">
        <v>13</v>
      </c>
    </row>
    <row r="1986" spans="1:9">
      <c r="A1986" t="n">
        <v>14457</v>
      </c>
      <c r="B1986" s="35" t="n">
        <v>45</v>
      </c>
      <c r="C1986" s="7" t="n">
        <v>4</v>
      </c>
      <c r="D1986" s="7" t="n">
        <v>0</v>
      </c>
      <c r="E1986" s="7" t="n">
        <v>10</v>
      </c>
      <c r="F1986" s="7" t="n">
        <v>38.4500007629395</v>
      </c>
      <c r="G1986" s="7" t="n">
        <v>0</v>
      </c>
      <c r="H1986" s="7" t="n">
        <v>30000</v>
      </c>
      <c r="I1986" s="7" t="n">
        <v>0</v>
      </c>
    </row>
    <row r="1987" spans="1:9">
      <c r="A1987" t="s">
        <v>4</v>
      </c>
      <c r="B1987" s="4" t="s">
        <v>5</v>
      </c>
      <c r="C1987" s="4" t="s">
        <v>13</v>
      </c>
      <c r="D1987" s="4" t="s">
        <v>10</v>
      </c>
    </row>
    <row r="1988" spans="1:9">
      <c r="A1988" t="n">
        <v>14475</v>
      </c>
      <c r="B1988" s="21" t="n">
        <v>58</v>
      </c>
      <c r="C1988" s="7" t="n">
        <v>255</v>
      </c>
      <c r="D1988" s="7" t="n">
        <v>0</v>
      </c>
    </row>
    <row r="1989" spans="1:9">
      <c r="A1989" t="s">
        <v>4</v>
      </c>
      <c r="B1989" s="4" t="s">
        <v>5</v>
      </c>
      <c r="C1989" s="4" t="s">
        <v>13</v>
      </c>
      <c r="D1989" s="4" t="s">
        <v>10</v>
      </c>
      <c r="E1989" s="4" t="s">
        <v>10</v>
      </c>
      <c r="F1989" s="4" t="s">
        <v>13</v>
      </c>
    </row>
    <row r="1990" spans="1:9">
      <c r="A1990" t="n">
        <v>14479</v>
      </c>
      <c r="B1990" s="45" t="n">
        <v>25</v>
      </c>
      <c r="C1990" s="7" t="n">
        <v>1</v>
      </c>
      <c r="D1990" s="7" t="n">
        <v>260</v>
      </c>
      <c r="E1990" s="7" t="n">
        <v>640</v>
      </c>
      <c r="F1990" s="7" t="n">
        <v>2</v>
      </c>
    </row>
    <row r="1991" spans="1:9">
      <c r="A1991" t="s">
        <v>4</v>
      </c>
      <c r="B1991" s="4" t="s">
        <v>5</v>
      </c>
      <c r="C1991" s="4" t="s">
        <v>13</v>
      </c>
      <c r="D1991" s="4" t="s">
        <v>10</v>
      </c>
      <c r="E1991" s="4" t="s">
        <v>6</v>
      </c>
    </row>
    <row r="1992" spans="1:9">
      <c r="A1992" t="n">
        <v>14486</v>
      </c>
      <c r="B1992" s="39" t="n">
        <v>51</v>
      </c>
      <c r="C1992" s="7" t="n">
        <v>4</v>
      </c>
      <c r="D1992" s="7" t="n">
        <v>0</v>
      </c>
      <c r="E1992" s="7" t="s">
        <v>82</v>
      </c>
    </row>
    <row r="1993" spans="1:9">
      <c r="A1993" t="s">
        <v>4</v>
      </c>
      <c r="B1993" s="4" t="s">
        <v>5</v>
      </c>
      <c r="C1993" s="4" t="s">
        <v>10</v>
      </c>
    </row>
    <row r="1994" spans="1:9">
      <c r="A1994" t="n">
        <v>14499</v>
      </c>
      <c r="B1994" s="27" t="n">
        <v>16</v>
      </c>
      <c r="C1994" s="7" t="n">
        <v>0</v>
      </c>
    </row>
    <row r="1995" spans="1:9">
      <c r="A1995" t="s">
        <v>4</v>
      </c>
      <c r="B1995" s="4" t="s">
        <v>5</v>
      </c>
      <c r="C1995" s="4" t="s">
        <v>10</v>
      </c>
      <c r="D1995" s="4" t="s">
        <v>47</v>
      </c>
      <c r="E1995" s="4" t="s">
        <v>13</v>
      </c>
      <c r="F1995" s="4" t="s">
        <v>13</v>
      </c>
      <c r="G1995" s="4" t="s">
        <v>47</v>
      </c>
      <c r="H1995" s="4" t="s">
        <v>13</v>
      </c>
      <c r="I1995" s="4" t="s">
        <v>13</v>
      </c>
    </row>
    <row r="1996" spans="1:9">
      <c r="A1996" t="n">
        <v>14502</v>
      </c>
      <c r="B1996" s="40" t="n">
        <v>26</v>
      </c>
      <c r="C1996" s="7" t="n">
        <v>0</v>
      </c>
      <c r="D1996" s="7" t="s">
        <v>135</v>
      </c>
      <c r="E1996" s="7" t="n">
        <v>2</v>
      </c>
      <c r="F1996" s="7" t="n">
        <v>3</v>
      </c>
      <c r="G1996" s="7" t="s">
        <v>136</v>
      </c>
      <c r="H1996" s="7" t="n">
        <v>2</v>
      </c>
      <c r="I1996" s="7" t="n">
        <v>0</v>
      </c>
    </row>
    <row r="1997" spans="1:9">
      <c r="A1997" t="s">
        <v>4</v>
      </c>
      <c r="B1997" s="4" t="s">
        <v>5</v>
      </c>
    </row>
    <row r="1998" spans="1:9">
      <c r="A1998" t="n">
        <v>14599</v>
      </c>
      <c r="B1998" s="41" t="n">
        <v>28</v>
      </c>
    </row>
    <row r="1999" spans="1:9">
      <c r="A1999" t="s">
        <v>4</v>
      </c>
      <c r="B1999" s="4" t="s">
        <v>5</v>
      </c>
      <c r="C1999" s="4" t="s">
        <v>13</v>
      </c>
      <c r="D1999" s="4" t="s">
        <v>10</v>
      </c>
      <c r="E1999" s="4" t="s">
        <v>10</v>
      </c>
      <c r="F1999" s="4" t="s">
        <v>13</v>
      </c>
    </row>
    <row r="2000" spans="1:9">
      <c r="A2000" t="n">
        <v>14600</v>
      </c>
      <c r="B2000" s="45" t="n">
        <v>25</v>
      </c>
      <c r="C2000" s="7" t="n">
        <v>1</v>
      </c>
      <c r="D2000" s="7" t="n">
        <v>65535</v>
      </c>
      <c r="E2000" s="7" t="n">
        <v>65535</v>
      </c>
      <c r="F2000" s="7" t="n">
        <v>0</v>
      </c>
    </row>
    <row r="2001" spans="1:9">
      <c r="A2001" t="s">
        <v>4</v>
      </c>
      <c r="B2001" s="4" t="s">
        <v>5</v>
      </c>
      <c r="C2001" s="4" t="s">
        <v>13</v>
      </c>
      <c r="D2001" s="20" t="s">
        <v>31</v>
      </c>
      <c r="E2001" s="4" t="s">
        <v>5</v>
      </c>
      <c r="F2001" s="4" t="s">
        <v>13</v>
      </c>
      <c r="G2001" s="4" t="s">
        <v>10</v>
      </c>
      <c r="H2001" s="20" t="s">
        <v>32</v>
      </c>
      <c r="I2001" s="4" t="s">
        <v>13</v>
      </c>
      <c r="J2001" s="4" t="s">
        <v>23</v>
      </c>
    </row>
    <row r="2002" spans="1:9">
      <c r="A2002" t="n">
        <v>14607</v>
      </c>
      <c r="B2002" s="12" t="n">
        <v>5</v>
      </c>
      <c r="C2002" s="7" t="n">
        <v>28</v>
      </c>
      <c r="D2002" s="20" t="s">
        <v>3</v>
      </c>
      <c r="E2002" s="25" t="n">
        <v>64</v>
      </c>
      <c r="F2002" s="7" t="n">
        <v>5</v>
      </c>
      <c r="G2002" s="7" t="n">
        <v>6</v>
      </c>
      <c r="H2002" s="20" t="s">
        <v>3</v>
      </c>
      <c r="I2002" s="7" t="n">
        <v>1</v>
      </c>
      <c r="J2002" s="13" t="n">
        <f t="normal" ca="1">A2018</f>
        <v>0</v>
      </c>
    </row>
    <row r="2003" spans="1:9">
      <c r="A2003" t="s">
        <v>4</v>
      </c>
      <c r="B2003" s="4" t="s">
        <v>5</v>
      </c>
      <c r="C2003" s="4" t="s">
        <v>13</v>
      </c>
      <c r="D2003" s="4" t="s">
        <v>10</v>
      </c>
      <c r="E2003" s="4" t="s">
        <v>10</v>
      </c>
      <c r="F2003" s="4" t="s">
        <v>13</v>
      </c>
    </row>
    <row r="2004" spans="1:9">
      <c r="A2004" t="n">
        <v>14618</v>
      </c>
      <c r="B2004" s="45" t="n">
        <v>25</v>
      </c>
      <c r="C2004" s="7" t="n">
        <v>1</v>
      </c>
      <c r="D2004" s="7" t="n">
        <v>260</v>
      </c>
      <c r="E2004" s="7" t="n">
        <v>640</v>
      </c>
      <c r="F2004" s="7" t="n">
        <v>1</v>
      </c>
    </row>
    <row r="2005" spans="1:9">
      <c r="A2005" t="s">
        <v>4</v>
      </c>
      <c r="B2005" s="4" t="s">
        <v>5</v>
      </c>
      <c r="C2005" s="4" t="s">
        <v>13</v>
      </c>
      <c r="D2005" s="4" t="s">
        <v>10</v>
      </c>
      <c r="E2005" s="4" t="s">
        <v>6</v>
      </c>
    </row>
    <row r="2006" spans="1:9">
      <c r="A2006" t="n">
        <v>14625</v>
      </c>
      <c r="B2006" s="39" t="n">
        <v>51</v>
      </c>
      <c r="C2006" s="7" t="n">
        <v>4</v>
      </c>
      <c r="D2006" s="7" t="n">
        <v>6</v>
      </c>
      <c r="E2006" s="7" t="s">
        <v>64</v>
      </c>
    </row>
    <row r="2007" spans="1:9">
      <c r="A2007" t="s">
        <v>4</v>
      </c>
      <c r="B2007" s="4" t="s">
        <v>5</v>
      </c>
      <c r="C2007" s="4" t="s">
        <v>10</v>
      </c>
    </row>
    <row r="2008" spans="1:9">
      <c r="A2008" t="n">
        <v>14638</v>
      </c>
      <c r="B2008" s="27" t="n">
        <v>16</v>
      </c>
      <c r="C2008" s="7" t="n">
        <v>0</v>
      </c>
    </row>
    <row r="2009" spans="1:9">
      <c r="A2009" t="s">
        <v>4</v>
      </c>
      <c r="B2009" s="4" t="s">
        <v>5</v>
      </c>
      <c r="C2009" s="4" t="s">
        <v>10</v>
      </c>
      <c r="D2009" s="4" t="s">
        <v>47</v>
      </c>
      <c r="E2009" s="4" t="s">
        <v>13</v>
      </c>
      <c r="F2009" s="4" t="s">
        <v>13</v>
      </c>
    </row>
    <row r="2010" spans="1:9">
      <c r="A2010" t="n">
        <v>14641</v>
      </c>
      <c r="B2010" s="40" t="n">
        <v>26</v>
      </c>
      <c r="C2010" s="7" t="n">
        <v>6</v>
      </c>
      <c r="D2010" s="7" t="s">
        <v>137</v>
      </c>
      <c r="E2010" s="7" t="n">
        <v>2</v>
      </c>
      <c r="F2010" s="7" t="n">
        <v>0</v>
      </c>
    </row>
    <row r="2011" spans="1:9">
      <c r="A2011" t="s">
        <v>4</v>
      </c>
      <c r="B2011" s="4" t="s">
        <v>5</v>
      </c>
    </row>
    <row r="2012" spans="1:9">
      <c r="A2012" t="n">
        <v>14739</v>
      </c>
      <c r="B2012" s="41" t="n">
        <v>28</v>
      </c>
    </row>
    <row r="2013" spans="1:9">
      <c r="A2013" t="s">
        <v>4</v>
      </c>
      <c r="B2013" s="4" t="s">
        <v>5</v>
      </c>
      <c r="C2013" s="4" t="s">
        <v>13</v>
      </c>
      <c r="D2013" s="4" t="s">
        <v>10</v>
      </c>
      <c r="E2013" s="4" t="s">
        <v>10</v>
      </c>
      <c r="F2013" s="4" t="s">
        <v>13</v>
      </c>
    </row>
    <row r="2014" spans="1:9">
      <c r="A2014" t="n">
        <v>14740</v>
      </c>
      <c r="B2014" s="45" t="n">
        <v>25</v>
      </c>
      <c r="C2014" s="7" t="n">
        <v>1</v>
      </c>
      <c r="D2014" s="7" t="n">
        <v>65535</v>
      </c>
      <c r="E2014" s="7" t="n">
        <v>65535</v>
      </c>
      <c r="F2014" s="7" t="n">
        <v>0</v>
      </c>
    </row>
    <row r="2015" spans="1:9">
      <c r="A2015" t="s">
        <v>4</v>
      </c>
      <c r="B2015" s="4" t="s">
        <v>5</v>
      </c>
      <c r="C2015" s="4" t="s">
        <v>23</v>
      </c>
    </row>
    <row r="2016" spans="1:9">
      <c r="A2016" t="n">
        <v>14747</v>
      </c>
      <c r="B2016" s="17" t="n">
        <v>3</v>
      </c>
      <c r="C2016" s="13" t="n">
        <f t="normal" ca="1">A2032</f>
        <v>0</v>
      </c>
    </row>
    <row r="2017" spans="1:10">
      <c r="A2017" t="s">
        <v>4</v>
      </c>
      <c r="B2017" s="4" t="s">
        <v>5</v>
      </c>
      <c r="C2017" s="4" t="s">
        <v>10</v>
      </c>
    </row>
    <row r="2018" spans="1:10">
      <c r="A2018" t="n">
        <v>14752</v>
      </c>
      <c r="B2018" s="27" t="n">
        <v>16</v>
      </c>
      <c r="C2018" s="7" t="n">
        <v>300</v>
      </c>
    </row>
    <row r="2019" spans="1:10">
      <c r="A2019" t="s">
        <v>4</v>
      </c>
      <c r="B2019" s="4" t="s">
        <v>5</v>
      </c>
      <c r="C2019" s="4" t="s">
        <v>13</v>
      </c>
      <c r="D2019" s="4" t="s">
        <v>10</v>
      </c>
      <c r="E2019" s="4" t="s">
        <v>10</v>
      </c>
      <c r="F2019" s="4" t="s">
        <v>13</v>
      </c>
    </row>
    <row r="2020" spans="1:10">
      <c r="A2020" t="n">
        <v>14755</v>
      </c>
      <c r="B2020" s="45" t="n">
        <v>25</v>
      </c>
      <c r="C2020" s="7" t="n">
        <v>1</v>
      </c>
      <c r="D2020" s="7" t="n">
        <v>260</v>
      </c>
      <c r="E2020" s="7" t="n">
        <v>640</v>
      </c>
      <c r="F2020" s="7" t="n">
        <v>2</v>
      </c>
    </row>
    <row r="2021" spans="1:10">
      <c r="A2021" t="s">
        <v>4</v>
      </c>
      <c r="B2021" s="4" t="s">
        <v>5</v>
      </c>
      <c r="C2021" s="4" t="s">
        <v>13</v>
      </c>
      <c r="D2021" s="4" t="s">
        <v>10</v>
      </c>
      <c r="E2021" s="4" t="s">
        <v>6</v>
      </c>
    </row>
    <row r="2022" spans="1:10">
      <c r="A2022" t="n">
        <v>14762</v>
      </c>
      <c r="B2022" s="39" t="n">
        <v>51</v>
      </c>
      <c r="C2022" s="7" t="n">
        <v>4</v>
      </c>
      <c r="D2022" s="7" t="n">
        <v>0</v>
      </c>
      <c r="E2022" s="7" t="s">
        <v>68</v>
      </c>
    </row>
    <row r="2023" spans="1:10">
      <c r="A2023" t="s">
        <v>4</v>
      </c>
      <c r="B2023" s="4" t="s">
        <v>5</v>
      </c>
      <c r="C2023" s="4" t="s">
        <v>10</v>
      </c>
    </row>
    <row r="2024" spans="1:10">
      <c r="A2024" t="n">
        <v>14775</v>
      </c>
      <c r="B2024" s="27" t="n">
        <v>16</v>
      </c>
      <c r="C2024" s="7" t="n">
        <v>0</v>
      </c>
    </row>
    <row r="2025" spans="1:10">
      <c r="A2025" t="s">
        <v>4</v>
      </c>
      <c r="B2025" s="4" t="s">
        <v>5</v>
      </c>
      <c r="C2025" s="4" t="s">
        <v>10</v>
      </c>
      <c r="D2025" s="4" t="s">
        <v>47</v>
      </c>
      <c r="E2025" s="4" t="s">
        <v>13</v>
      </c>
      <c r="F2025" s="4" t="s">
        <v>13</v>
      </c>
    </row>
    <row r="2026" spans="1:10">
      <c r="A2026" t="n">
        <v>14778</v>
      </c>
      <c r="B2026" s="40" t="n">
        <v>26</v>
      </c>
      <c r="C2026" s="7" t="n">
        <v>0</v>
      </c>
      <c r="D2026" s="7" t="s">
        <v>138</v>
      </c>
      <c r="E2026" s="7" t="n">
        <v>2</v>
      </c>
      <c r="F2026" s="7" t="n">
        <v>0</v>
      </c>
    </row>
    <row r="2027" spans="1:10">
      <c r="A2027" t="s">
        <v>4</v>
      </c>
      <c r="B2027" s="4" t="s">
        <v>5</v>
      </c>
    </row>
    <row r="2028" spans="1:10">
      <c r="A2028" t="n">
        <v>14872</v>
      </c>
      <c r="B2028" s="41" t="n">
        <v>28</v>
      </c>
    </row>
    <row r="2029" spans="1:10">
      <c r="A2029" t="s">
        <v>4</v>
      </c>
      <c r="B2029" s="4" t="s">
        <v>5</v>
      </c>
      <c r="C2029" s="4" t="s">
        <v>13</v>
      </c>
      <c r="D2029" s="4" t="s">
        <v>10</v>
      </c>
      <c r="E2029" s="4" t="s">
        <v>10</v>
      </c>
      <c r="F2029" s="4" t="s">
        <v>13</v>
      </c>
    </row>
    <row r="2030" spans="1:10">
      <c r="A2030" t="n">
        <v>14873</v>
      </c>
      <c r="B2030" s="45" t="n">
        <v>25</v>
      </c>
      <c r="C2030" s="7" t="n">
        <v>1</v>
      </c>
      <c r="D2030" s="7" t="n">
        <v>65535</v>
      </c>
      <c r="E2030" s="7" t="n">
        <v>65535</v>
      </c>
      <c r="F2030" s="7" t="n">
        <v>0</v>
      </c>
    </row>
    <row r="2031" spans="1:10">
      <c r="A2031" t="s">
        <v>4</v>
      </c>
      <c r="B2031" s="4" t="s">
        <v>5</v>
      </c>
      <c r="C2031" s="4" t="s">
        <v>13</v>
      </c>
      <c r="D2031" s="4" t="s">
        <v>10</v>
      </c>
      <c r="E2031" s="4" t="s">
        <v>10</v>
      </c>
      <c r="F2031" s="4" t="s">
        <v>13</v>
      </c>
    </row>
    <row r="2032" spans="1:10">
      <c r="A2032" t="n">
        <v>14880</v>
      </c>
      <c r="B2032" s="45" t="n">
        <v>25</v>
      </c>
      <c r="C2032" s="7" t="n">
        <v>1</v>
      </c>
      <c r="D2032" s="7" t="n">
        <v>60</v>
      </c>
      <c r="E2032" s="7" t="n">
        <v>640</v>
      </c>
      <c r="F2032" s="7" t="n">
        <v>1</v>
      </c>
    </row>
    <row r="2033" spans="1:6">
      <c r="A2033" t="s">
        <v>4</v>
      </c>
      <c r="B2033" s="4" t="s">
        <v>5</v>
      </c>
      <c r="C2033" s="4" t="s">
        <v>13</v>
      </c>
      <c r="D2033" s="4" t="s">
        <v>10</v>
      </c>
      <c r="E2033" s="4" t="s">
        <v>6</v>
      </c>
    </row>
    <row r="2034" spans="1:6">
      <c r="A2034" t="n">
        <v>14887</v>
      </c>
      <c r="B2034" s="39" t="n">
        <v>51</v>
      </c>
      <c r="C2034" s="7" t="n">
        <v>4</v>
      </c>
      <c r="D2034" s="7" t="n">
        <v>5</v>
      </c>
      <c r="E2034" s="7" t="s">
        <v>52</v>
      </c>
    </row>
    <row r="2035" spans="1:6">
      <c r="A2035" t="s">
        <v>4</v>
      </c>
      <c r="B2035" s="4" t="s">
        <v>5</v>
      </c>
      <c r="C2035" s="4" t="s">
        <v>10</v>
      </c>
    </row>
    <row r="2036" spans="1:6">
      <c r="A2036" t="n">
        <v>14900</v>
      </c>
      <c r="B2036" s="27" t="n">
        <v>16</v>
      </c>
      <c r="C2036" s="7" t="n">
        <v>0</v>
      </c>
    </row>
    <row r="2037" spans="1:6">
      <c r="A2037" t="s">
        <v>4</v>
      </c>
      <c r="B2037" s="4" t="s">
        <v>5</v>
      </c>
      <c r="C2037" s="4" t="s">
        <v>10</v>
      </c>
      <c r="D2037" s="4" t="s">
        <v>47</v>
      </c>
      <c r="E2037" s="4" t="s">
        <v>13</v>
      </c>
      <c r="F2037" s="4" t="s">
        <v>13</v>
      </c>
    </row>
    <row r="2038" spans="1:6">
      <c r="A2038" t="n">
        <v>14903</v>
      </c>
      <c r="B2038" s="40" t="n">
        <v>26</v>
      </c>
      <c r="C2038" s="7" t="n">
        <v>5</v>
      </c>
      <c r="D2038" s="7" t="s">
        <v>139</v>
      </c>
      <c r="E2038" s="7" t="n">
        <v>2</v>
      </c>
      <c r="F2038" s="7" t="n">
        <v>0</v>
      </c>
    </row>
    <row r="2039" spans="1:6">
      <c r="A2039" t="s">
        <v>4</v>
      </c>
      <c r="B2039" s="4" t="s">
        <v>5</v>
      </c>
    </row>
    <row r="2040" spans="1:6">
      <c r="A2040" t="n">
        <v>14934</v>
      </c>
      <c r="B2040" s="41" t="n">
        <v>28</v>
      </c>
    </row>
    <row r="2041" spans="1:6">
      <c r="A2041" t="s">
        <v>4</v>
      </c>
      <c r="B2041" s="4" t="s">
        <v>5</v>
      </c>
      <c r="C2041" s="4" t="s">
        <v>13</v>
      </c>
      <c r="D2041" s="4" t="s">
        <v>10</v>
      </c>
      <c r="E2041" s="4" t="s">
        <v>10</v>
      </c>
      <c r="F2041" s="4" t="s">
        <v>13</v>
      </c>
    </row>
    <row r="2042" spans="1:6">
      <c r="A2042" t="n">
        <v>14935</v>
      </c>
      <c r="B2042" s="45" t="n">
        <v>25</v>
      </c>
      <c r="C2042" s="7" t="n">
        <v>1</v>
      </c>
      <c r="D2042" s="7" t="n">
        <v>65535</v>
      </c>
      <c r="E2042" s="7" t="n">
        <v>65535</v>
      </c>
      <c r="F2042" s="7" t="n">
        <v>0</v>
      </c>
    </row>
    <row r="2043" spans="1:6">
      <c r="A2043" t="s">
        <v>4</v>
      </c>
      <c r="B2043" s="4" t="s">
        <v>5</v>
      </c>
      <c r="C2043" s="4" t="s">
        <v>10</v>
      </c>
      <c r="D2043" s="4" t="s">
        <v>13</v>
      </c>
    </row>
    <row r="2044" spans="1:6">
      <c r="A2044" t="n">
        <v>14942</v>
      </c>
      <c r="B2044" s="44" t="n">
        <v>89</v>
      </c>
      <c r="C2044" s="7" t="n">
        <v>65533</v>
      </c>
      <c r="D2044" s="7" t="n">
        <v>1</v>
      </c>
    </row>
    <row r="2045" spans="1:6">
      <c r="A2045" t="s">
        <v>4</v>
      </c>
      <c r="B2045" s="4" t="s">
        <v>5</v>
      </c>
      <c r="C2045" s="4" t="s">
        <v>13</v>
      </c>
      <c r="D2045" s="4" t="s">
        <v>10</v>
      </c>
      <c r="E2045" s="4" t="s">
        <v>13</v>
      </c>
    </row>
    <row r="2046" spans="1:6">
      <c r="A2046" t="n">
        <v>14946</v>
      </c>
      <c r="B2046" s="14" t="n">
        <v>49</v>
      </c>
      <c r="C2046" s="7" t="n">
        <v>1</v>
      </c>
      <c r="D2046" s="7" t="n">
        <v>4000</v>
      </c>
      <c r="E2046" s="7" t="n">
        <v>0</v>
      </c>
    </row>
    <row r="2047" spans="1:6">
      <c r="A2047" t="s">
        <v>4</v>
      </c>
      <c r="B2047" s="4" t="s">
        <v>5</v>
      </c>
      <c r="C2047" s="4" t="s">
        <v>13</v>
      </c>
      <c r="D2047" s="4" t="s">
        <v>10</v>
      </c>
      <c r="E2047" s="4" t="s">
        <v>24</v>
      </c>
    </row>
    <row r="2048" spans="1:6">
      <c r="A2048" t="n">
        <v>14951</v>
      </c>
      <c r="B2048" s="21" t="n">
        <v>58</v>
      </c>
      <c r="C2048" s="7" t="n">
        <v>101</v>
      </c>
      <c r="D2048" s="7" t="n">
        <v>300</v>
      </c>
      <c r="E2048" s="7" t="n">
        <v>1</v>
      </c>
    </row>
    <row r="2049" spans="1:6">
      <c r="A2049" t="s">
        <v>4</v>
      </c>
      <c r="B2049" s="4" t="s">
        <v>5</v>
      </c>
      <c r="C2049" s="4" t="s">
        <v>13</v>
      </c>
      <c r="D2049" s="4" t="s">
        <v>10</v>
      </c>
    </row>
    <row r="2050" spans="1:6">
      <c r="A2050" t="n">
        <v>14959</v>
      </c>
      <c r="B2050" s="21" t="n">
        <v>58</v>
      </c>
      <c r="C2050" s="7" t="n">
        <v>254</v>
      </c>
      <c r="D2050" s="7" t="n">
        <v>0</v>
      </c>
    </row>
    <row r="2051" spans="1:6">
      <c r="A2051" t="s">
        <v>4</v>
      </c>
      <c r="B2051" s="4" t="s">
        <v>5</v>
      </c>
      <c r="C2051" s="4" t="s">
        <v>13</v>
      </c>
    </row>
    <row r="2052" spans="1:6">
      <c r="A2052" t="n">
        <v>14963</v>
      </c>
      <c r="B2052" s="36" t="n">
        <v>116</v>
      </c>
      <c r="C2052" s="7" t="n">
        <v>0</v>
      </c>
    </row>
    <row r="2053" spans="1:6">
      <c r="A2053" t="s">
        <v>4</v>
      </c>
      <c r="B2053" s="4" t="s">
        <v>5</v>
      </c>
      <c r="C2053" s="4" t="s">
        <v>13</v>
      </c>
      <c r="D2053" s="4" t="s">
        <v>10</v>
      </c>
    </row>
    <row r="2054" spans="1:6">
      <c r="A2054" t="n">
        <v>14965</v>
      </c>
      <c r="B2054" s="36" t="n">
        <v>116</v>
      </c>
      <c r="C2054" s="7" t="n">
        <v>2</v>
      </c>
      <c r="D2054" s="7" t="n">
        <v>1</v>
      </c>
    </row>
    <row r="2055" spans="1:6">
      <c r="A2055" t="s">
        <v>4</v>
      </c>
      <c r="B2055" s="4" t="s">
        <v>5</v>
      </c>
      <c r="C2055" s="4" t="s">
        <v>13</v>
      </c>
      <c r="D2055" s="4" t="s">
        <v>9</v>
      </c>
    </row>
    <row r="2056" spans="1:6">
      <c r="A2056" t="n">
        <v>14969</v>
      </c>
      <c r="B2056" s="36" t="n">
        <v>116</v>
      </c>
      <c r="C2056" s="7" t="n">
        <v>5</v>
      </c>
      <c r="D2056" s="7" t="n">
        <v>1113325568</v>
      </c>
    </row>
    <row r="2057" spans="1:6">
      <c r="A2057" t="s">
        <v>4</v>
      </c>
      <c r="B2057" s="4" t="s">
        <v>5</v>
      </c>
      <c r="C2057" s="4" t="s">
        <v>13</v>
      </c>
      <c r="D2057" s="4" t="s">
        <v>10</v>
      </c>
    </row>
    <row r="2058" spans="1:6">
      <c r="A2058" t="n">
        <v>14975</v>
      </c>
      <c r="B2058" s="36" t="n">
        <v>116</v>
      </c>
      <c r="C2058" s="7" t="n">
        <v>6</v>
      </c>
      <c r="D2058" s="7" t="n">
        <v>1</v>
      </c>
    </row>
    <row r="2059" spans="1:6">
      <c r="A2059" t="s">
        <v>4</v>
      </c>
      <c r="B2059" s="4" t="s">
        <v>5</v>
      </c>
      <c r="C2059" s="4" t="s">
        <v>10</v>
      </c>
      <c r="D2059" s="4" t="s">
        <v>9</v>
      </c>
    </row>
    <row r="2060" spans="1:6">
      <c r="A2060" t="n">
        <v>14979</v>
      </c>
      <c r="B2060" s="46" t="n">
        <v>44</v>
      </c>
      <c r="C2060" s="7" t="n">
        <v>1660</v>
      </c>
      <c r="D2060" s="7" t="n">
        <v>1</v>
      </c>
    </row>
    <row r="2061" spans="1:6">
      <c r="A2061" t="s">
        <v>4</v>
      </c>
      <c r="B2061" s="4" t="s">
        <v>5</v>
      </c>
      <c r="C2061" s="4" t="s">
        <v>13</v>
      </c>
    </row>
    <row r="2062" spans="1:6">
      <c r="A2062" t="n">
        <v>14986</v>
      </c>
      <c r="B2062" s="35" t="n">
        <v>45</v>
      </c>
      <c r="C2062" s="7" t="n">
        <v>0</v>
      </c>
    </row>
    <row r="2063" spans="1:6">
      <c r="A2063" t="s">
        <v>4</v>
      </c>
      <c r="B2063" s="4" t="s">
        <v>5</v>
      </c>
      <c r="C2063" s="4" t="s">
        <v>13</v>
      </c>
      <c r="D2063" s="4" t="s">
        <v>13</v>
      </c>
      <c r="E2063" s="4" t="s">
        <v>24</v>
      </c>
      <c r="F2063" s="4" t="s">
        <v>24</v>
      </c>
      <c r="G2063" s="4" t="s">
        <v>24</v>
      </c>
      <c r="H2063" s="4" t="s">
        <v>10</v>
      </c>
    </row>
    <row r="2064" spans="1:6">
      <c r="A2064" t="n">
        <v>14988</v>
      </c>
      <c r="B2064" s="35" t="n">
        <v>45</v>
      </c>
      <c r="C2064" s="7" t="n">
        <v>2</v>
      </c>
      <c r="D2064" s="7" t="n">
        <v>3</v>
      </c>
      <c r="E2064" s="7" t="n">
        <v>0</v>
      </c>
      <c r="F2064" s="7" t="n">
        <v>2.79999995231628</v>
      </c>
      <c r="G2064" s="7" t="n">
        <v>11.1499996185303</v>
      </c>
      <c r="H2064" s="7" t="n">
        <v>0</v>
      </c>
    </row>
    <row r="2065" spans="1:8">
      <c r="A2065" t="s">
        <v>4</v>
      </c>
      <c r="B2065" s="4" t="s">
        <v>5</v>
      </c>
      <c r="C2065" s="4" t="s">
        <v>13</v>
      </c>
      <c r="D2065" s="4" t="s">
        <v>13</v>
      </c>
      <c r="E2065" s="4" t="s">
        <v>24</v>
      </c>
      <c r="F2065" s="4" t="s">
        <v>24</v>
      </c>
      <c r="G2065" s="4" t="s">
        <v>24</v>
      </c>
      <c r="H2065" s="4" t="s">
        <v>10</v>
      </c>
      <c r="I2065" s="4" t="s">
        <v>13</v>
      </c>
    </row>
    <row r="2066" spans="1:8">
      <c r="A2066" t="n">
        <v>15005</v>
      </c>
      <c r="B2066" s="35" t="n">
        <v>45</v>
      </c>
      <c r="C2066" s="7" t="n">
        <v>4</v>
      </c>
      <c r="D2066" s="7" t="n">
        <v>3</v>
      </c>
      <c r="E2066" s="7" t="n">
        <v>7.19999980926514</v>
      </c>
      <c r="F2066" s="7" t="n">
        <v>0</v>
      </c>
      <c r="G2066" s="7" t="n">
        <v>0</v>
      </c>
      <c r="H2066" s="7" t="n">
        <v>0</v>
      </c>
      <c r="I2066" s="7" t="n">
        <v>0</v>
      </c>
    </row>
    <row r="2067" spans="1:8">
      <c r="A2067" t="s">
        <v>4</v>
      </c>
      <c r="B2067" s="4" t="s">
        <v>5</v>
      </c>
      <c r="C2067" s="4" t="s">
        <v>13</v>
      </c>
      <c r="D2067" s="4" t="s">
        <v>13</v>
      </c>
      <c r="E2067" s="4" t="s">
        <v>24</v>
      </c>
      <c r="F2067" s="4" t="s">
        <v>10</v>
      </c>
    </row>
    <row r="2068" spans="1:8">
      <c r="A2068" t="n">
        <v>15023</v>
      </c>
      <c r="B2068" s="35" t="n">
        <v>45</v>
      </c>
      <c r="C2068" s="7" t="n">
        <v>5</v>
      </c>
      <c r="D2068" s="7" t="n">
        <v>3</v>
      </c>
      <c r="E2068" s="7" t="n">
        <v>10.5</v>
      </c>
      <c r="F2068" s="7" t="n">
        <v>0</v>
      </c>
    </row>
    <row r="2069" spans="1:8">
      <c r="A2069" t="s">
        <v>4</v>
      </c>
      <c r="B2069" s="4" t="s">
        <v>5</v>
      </c>
      <c r="C2069" s="4" t="s">
        <v>13</v>
      </c>
      <c r="D2069" s="4" t="s">
        <v>13</v>
      </c>
      <c r="E2069" s="4" t="s">
        <v>24</v>
      </c>
      <c r="F2069" s="4" t="s">
        <v>10</v>
      </c>
    </row>
    <row r="2070" spans="1:8">
      <c r="A2070" t="n">
        <v>15032</v>
      </c>
      <c r="B2070" s="35" t="n">
        <v>45</v>
      </c>
      <c r="C2070" s="7" t="n">
        <v>11</v>
      </c>
      <c r="D2070" s="7" t="n">
        <v>3</v>
      </c>
      <c r="E2070" s="7" t="n">
        <v>42.5</v>
      </c>
      <c r="F2070" s="7" t="n">
        <v>0</v>
      </c>
    </row>
    <row r="2071" spans="1:8">
      <c r="A2071" t="s">
        <v>4</v>
      </c>
      <c r="B2071" s="4" t="s">
        <v>5</v>
      </c>
      <c r="C2071" s="4" t="s">
        <v>13</v>
      </c>
      <c r="D2071" s="4" t="s">
        <v>10</v>
      </c>
    </row>
    <row r="2072" spans="1:8">
      <c r="A2072" t="n">
        <v>15041</v>
      </c>
      <c r="B2072" s="21" t="n">
        <v>58</v>
      </c>
      <c r="C2072" s="7" t="n">
        <v>255</v>
      </c>
      <c r="D2072" s="7" t="n">
        <v>0</v>
      </c>
    </row>
    <row r="2073" spans="1:8">
      <c r="A2073" t="s">
        <v>4</v>
      </c>
      <c r="B2073" s="4" t="s">
        <v>5</v>
      </c>
      <c r="C2073" s="4" t="s">
        <v>13</v>
      </c>
      <c r="D2073" s="4" t="s">
        <v>10</v>
      </c>
      <c r="E2073" s="4" t="s">
        <v>10</v>
      </c>
      <c r="F2073" s="4" t="s">
        <v>10</v>
      </c>
      <c r="G2073" s="4" t="s">
        <v>10</v>
      </c>
      <c r="H2073" s="4" t="s">
        <v>10</v>
      </c>
      <c r="I2073" s="4" t="s">
        <v>6</v>
      </c>
      <c r="J2073" s="4" t="s">
        <v>24</v>
      </c>
      <c r="K2073" s="4" t="s">
        <v>24</v>
      </c>
      <c r="L2073" s="4" t="s">
        <v>24</v>
      </c>
      <c r="M2073" s="4" t="s">
        <v>9</v>
      </c>
      <c r="N2073" s="4" t="s">
        <v>9</v>
      </c>
      <c r="O2073" s="4" t="s">
        <v>24</v>
      </c>
      <c r="P2073" s="4" t="s">
        <v>24</v>
      </c>
      <c r="Q2073" s="4" t="s">
        <v>24</v>
      </c>
      <c r="R2073" s="4" t="s">
        <v>24</v>
      </c>
      <c r="S2073" s="4" t="s">
        <v>13</v>
      </c>
    </row>
    <row r="2074" spans="1:8">
      <c r="A2074" t="n">
        <v>15045</v>
      </c>
      <c r="B2074" s="10" t="n">
        <v>39</v>
      </c>
      <c r="C2074" s="7" t="n">
        <v>12</v>
      </c>
      <c r="D2074" s="7" t="n">
        <v>65533</v>
      </c>
      <c r="E2074" s="7" t="n">
        <v>203</v>
      </c>
      <c r="F2074" s="7" t="n">
        <v>0</v>
      </c>
      <c r="G2074" s="7" t="n">
        <v>1660</v>
      </c>
      <c r="H2074" s="7" t="n">
        <v>3</v>
      </c>
      <c r="I2074" s="7" t="s">
        <v>70</v>
      </c>
      <c r="J2074" s="7" t="n">
        <v>0</v>
      </c>
      <c r="K2074" s="7" t="n">
        <v>0</v>
      </c>
      <c r="L2074" s="7" t="n">
        <v>0</v>
      </c>
      <c r="M2074" s="7" t="n">
        <v>0</v>
      </c>
      <c r="N2074" s="7" t="n">
        <v>0</v>
      </c>
      <c r="O2074" s="7" t="n">
        <v>0</v>
      </c>
      <c r="P2074" s="7" t="n">
        <v>1</v>
      </c>
      <c r="Q2074" s="7" t="n">
        <v>1</v>
      </c>
      <c r="R2074" s="7" t="n">
        <v>1</v>
      </c>
      <c r="S2074" s="7" t="n">
        <v>103</v>
      </c>
    </row>
    <row r="2075" spans="1:8">
      <c r="A2075" t="s">
        <v>4</v>
      </c>
      <c r="B2075" s="4" t="s">
        <v>5</v>
      </c>
      <c r="C2075" s="4" t="s">
        <v>13</v>
      </c>
      <c r="D2075" s="4" t="s">
        <v>24</v>
      </c>
      <c r="E2075" s="4" t="s">
        <v>24</v>
      </c>
      <c r="F2075" s="4" t="s">
        <v>24</v>
      </c>
    </row>
    <row r="2076" spans="1:8">
      <c r="A2076" t="n">
        <v>15106</v>
      </c>
      <c r="B2076" s="35" t="n">
        <v>45</v>
      </c>
      <c r="C2076" s="7" t="n">
        <v>9</v>
      </c>
      <c r="D2076" s="7" t="n">
        <v>0.0299999993294477</v>
      </c>
      <c r="E2076" s="7" t="n">
        <v>0.0299999993294477</v>
      </c>
      <c r="F2076" s="7" t="n">
        <v>1000</v>
      </c>
    </row>
    <row r="2077" spans="1:8">
      <c r="A2077" t="s">
        <v>4</v>
      </c>
      <c r="B2077" s="4" t="s">
        <v>5</v>
      </c>
      <c r="C2077" s="4" t="s">
        <v>13</v>
      </c>
      <c r="D2077" s="4" t="s">
        <v>10</v>
      </c>
      <c r="E2077" s="4" t="s">
        <v>10</v>
      </c>
      <c r="F2077" s="4" t="s">
        <v>9</v>
      </c>
    </row>
    <row r="2078" spans="1:8">
      <c r="A2078" t="n">
        <v>15120</v>
      </c>
      <c r="B2078" s="47" t="n">
        <v>84</v>
      </c>
      <c r="C2078" s="7" t="n">
        <v>0</v>
      </c>
      <c r="D2078" s="7" t="n">
        <v>2</v>
      </c>
      <c r="E2078" s="7" t="n">
        <v>1000</v>
      </c>
      <c r="F2078" s="7" t="n">
        <v>1050253722</v>
      </c>
    </row>
    <row r="2079" spans="1:8">
      <c r="A2079" t="s">
        <v>4</v>
      </c>
      <c r="B2079" s="4" t="s">
        <v>5</v>
      </c>
      <c r="C2079" s="4" t="s">
        <v>13</v>
      </c>
      <c r="D2079" s="4" t="s">
        <v>10</v>
      </c>
      <c r="E2079" s="4" t="s">
        <v>24</v>
      </c>
      <c r="F2079" s="4" t="s">
        <v>10</v>
      </c>
      <c r="G2079" s="4" t="s">
        <v>9</v>
      </c>
      <c r="H2079" s="4" t="s">
        <v>9</v>
      </c>
      <c r="I2079" s="4" t="s">
        <v>10</v>
      </c>
      <c r="J2079" s="4" t="s">
        <v>10</v>
      </c>
      <c r="K2079" s="4" t="s">
        <v>9</v>
      </c>
      <c r="L2079" s="4" t="s">
        <v>9</v>
      </c>
      <c r="M2079" s="4" t="s">
        <v>9</v>
      </c>
      <c r="N2079" s="4" t="s">
        <v>9</v>
      </c>
      <c r="O2079" s="4" t="s">
        <v>6</v>
      </c>
    </row>
    <row r="2080" spans="1:8">
      <c r="A2080" t="n">
        <v>15130</v>
      </c>
      <c r="B2080" s="15" t="n">
        <v>50</v>
      </c>
      <c r="C2080" s="7" t="n">
        <v>0</v>
      </c>
      <c r="D2080" s="7" t="n">
        <v>2038</v>
      </c>
      <c r="E2080" s="7" t="n">
        <v>1</v>
      </c>
      <c r="F2080" s="7" t="n">
        <v>0</v>
      </c>
      <c r="G2080" s="7" t="n">
        <v>0</v>
      </c>
      <c r="H2080" s="7" t="n">
        <v>0</v>
      </c>
      <c r="I2080" s="7" t="n">
        <v>0</v>
      </c>
      <c r="J2080" s="7" t="n">
        <v>65533</v>
      </c>
      <c r="K2080" s="7" t="n">
        <v>0</v>
      </c>
      <c r="L2080" s="7" t="n">
        <v>0</v>
      </c>
      <c r="M2080" s="7" t="n">
        <v>0</v>
      </c>
      <c r="N2080" s="7" t="n">
        <v>0</v>
      </c>
      <c r="O2080" s="7" t="s">
        <v>12</v>
      </c>
    </row>
    <row r="2081" spans="1:19">
      <c r="A2081" t="s">
        <v>4</v>
      </c>
      <c r="B2081" s="4" t="s">
        <v>5</v>
      </c>
      <c r="C2081" s="4" t="s">
        <v>13</v>
      </c>
      <c r="D2081" s="4" t="s">
        <v>10</v>
      </c>
      <c r="E2081" s="4" t="s">
        <v>24</v>
      </c>
      <c r="F2081" s="4" t="s">
        <v>10</v>
      </c>
      <c r="G2081" s="4" t="s">
        <v>9</v>
      </c>
      <c r="H2081" s="4" t="s">
        <v>9</v>
      </c>
      <c r="I2081" s="4" t="s">
        <v>10</v>
      </c>
      <c r="J2081" s="4" t="s">
        <v>10</v>
      </c>
      <c r="K2081" s="4" t="s">
        <v>9</v>
      </c>
      <c r="L2081" s="4" t="s">
        <v>9</v>
      </c>
      <c r="M2081" s="4" t="s">
        <v>9</v>
      </c>
      <c r="N2081" s="4" t="s">
        <v>9</v>
      </c>
      <c r="O2081" s="4" t="s">
        <v>6</v>
      </c>
    </row>
    <row r="2082" spans="1:19">
      <c r="A2082" t="n">
        <v>15169</v>
      </c>
      <c r="B2082" s="15" t="n">
        <v>50</v>
      </c>
      <c r="C2082" s="7" t="n">
        <v>0</v>
      </c>
      <c r="D2082" s="7" t="n">
        <v>2243</v>
      </c>
      <c r="E2082" s="7" t="n">
        <v>1</v>
      </c>
      <c r="F2082" s="7" t="n">
        <v>1000</v>
      </c>
      <c r="G2082" s="7" t="n">
        <v>0</v>
      </c>
      <c r="H2082" s="7" t="n">
        <v>0</v>
      </c>
      <c r="I2082" s="7" t="n">
        <v>1</v>
      </c>
      <c r="J2082" s="7" t="n">
        <v>1660</v>
      </c>
      <c r="K2082" s="7" t="n">
        <v>0</v>
      </c>
      <c r="L2082" s="7" t="n">
        <v>0</v>
      </c>
      <c r="M2082" s="7" t="n">
        <v>0</v>
      </c>
      <c r="N2082" s="7" t="n">
        <v>1101004800</v>
      </c>
      <c r="O2082" s="7" t="s">
        <v>12</v>
      </c>
    </row>
    <row r="2083" spans="1:19">
      <c r="A2083" t="s">
        <v>4</v>
      </c>
      <c r="B2083" s="4" t="s">
        <v>5</v>
      </c>
      <c r="C2083" s="4" t="s">
        <v>10</v>
      </c>
    </row>
    <row r="2084" spans="1:19">
      <c r="A2084" t="n">
        <v>15208</v>
      </c>
      <c r="B2084" s="27" t="n">
        <v>16</v>
      </c>
      <c r="C2084" s="7" t="n">
        <v>1000</v>
      </c>
    </row>
    <row r="2085" spans="1:19">
      <c r="A2085" t="s">
        <v>4</v>
      </c>
      <c r="B2085" s="4" t="s">
        <v>5</v>
      </c>
      <c r="C2085" s="4" t="s">
        <v>10</v>
      </c>
      <c r="D2085" s="4" t="s">
        <v>13</v>
      </c>
      <c r="E2085" s="4" t="s">
        <v>13</v>
      </c>
      <c r="F2085" s="4" t="s">
        <v>6</v>
      </c>
    </row>
    <row r="2086" spans="1:19">
      <c r="A2086" t="n">
        <v>15211</v>
      </c>
      <c r="B2086" s="30" t="n">
        <v>20</v>
      </c>
      <c r="C2086" s="7" t="n">
        <v>0</v>
      </c>
      <c r="D2086" s="7" t="n">
        <v>3</v>
      </c>
      <c r="E2086" s="7" t="n">
        <v>11</v>
      </c>
      <c r="F2086" s="7" t="s">
        <v>140</v>
      </c>
    </row>
    <row r="2087" spans="1:19">
      <c r="A2087" t="s">
        <v>4</v>
      </c>
      <c r="B2087" s="4" t="s">
        <v>5</v>
      </c>
      <c r="C2087" s="4" t="s">
        <v>10</v>
      </c>
    </row>
    <row r="2088" spans="1:19">
      <c r="A2088" t="n">
        <v>15236</v>
      </c>
      <c r="B2088" s="27" t="n">
        <v>16</v>
      </c>
      <c r="C2088" s="7" t="n">
        <v>100</v>
      </c>
    </row>
    <row r="2089" spans="1:19">
      <c r="A2089" t="s">
        <v>4</v>
      </c>
      <c r="B2089" s="4" t="s">
        <v>5</v>
      </c>
      <c r="C2089" s="4" t="s">
        <v>10</v>
      </c>
      <c r="D2089" s="4" t="s">
        <v>13</v>
      </c>
      <c r="E2089" s="4" t="s">
        <v>13</v>
      </c>
      <c r="F2089" s="4" t="s">
        <v>6</v>
      </c>
    </row>
    <row r="2090" spans="1:19">
      <c r="A2090" t="n">
        <v>15239</v>
      </c>
      <c r="B2090" s="30" t="n">
        <v>20</v>
      </c>
      <c r="C2090" s="7" t="n">
        <v>3</v>
      </c>
      <c r="D2090" s="7" t="n">
        <v>3</v>
      </c>
      <c r="E2090" s="7" t="n">
        <v>11</v>
      </c>
      <c r="F2090" s="7" t="s">
        <v>140</v>
      </c>
    </row>
    <row r="2091" spans="1:19">
      <c r="A2091" t="s">
        <v>4</v>
      </c>
      <c r="B2091" s="4" t="s">
        <v>5</v>
      </c>
      <c r="C2091" s="4" t="s">
        <v>10</v>
      </c>
      <c r="D2091" s="4" t="s">
        <v>13</v>
      </c>
      <c r="E2091" s="4" t="s">
        <v>13</v>
      </c>
      <c r="F2091" s="4" t="s">
        <v>6</v>
      </c>
    </row>
    <row r="2092" spans="1:19">
      <c r="A2092" t="n">
        <v>15264</v>
      </c>
      <c r="B2092" s="30" t="n">
        <v>20</v>
      </c>
      <c r="C2092" s="7" t="n">
        <v>5</v>
      </c>
      <c r="D2092" s="7" t="n">
        <v>3</v>
      </c>
      <c r="E2092" s="7" t="n">
        <v>11</v>
      </c>
      <c r="F2092" s="7" t="s">
        <v>140</v>
      </c>
    </row>
    <row r="2093" spans="1:19">
      <c r="A2093" t="s">
        <v>4</v>
      </c>
      <c r="B2093" s="4" t="s">
        <v>5</v>
      </c>
      <c r="C2093" s="4" t="s">
        <v>10</v>
      </c>
    </row>
    <row r="2094" spans="1:19">
      <c r="A2094" t="n">
        <v>15289</v>
      </c>
      <c r="B2094" s="27" t="n">
        <v>16</v>
      </c>
      <c r="C2094" s="7" t="n">
        <v>100</v>
      </c>
    </row>
    <row r="2095" spans="1:19">
      <c r="A2095" t="s">
        <v>4</v>
      </c>
      <c r="B2095" s="4" t="s">
        <v>5</v>
      </c>
      <c r="C2095" s="4" t="s">
        <v>10</v>
      </c>
      <c r="D2095" s="4" t="s">
        <v>13</v>
      </c>
      <c r="E2095" s="4" t="s">
        <v>13</v>
      </c>
      <c r="F2095" s="4" t="s">
        <v>6</v>
      </c>
    </row>
    <row r="2096" spans="1:19">
      <c r="A2096" t="n">
        <v>15292</v>
      </c>
      <c r="B2096" s="30" t="n">
        <v>20</v>
      </c>
      <c r="C2096" s="7" t="n">
        <v>61491</v>
      </c>
      <c r="D2096" s="7" t="n">
        <v>3</v>
      </c>
      <c r="E2096" s="7" t="n">
        <v>11</v>
      </c>
      <c r="F2096" s="7" t="s">
        <v>140</v>
      </c>
    </row>
    <row r="2097" spans="1:15">
      <c r="A2097" t="s">
        <v>4</v>
      </c>
      <c r="B2097" s="4" t="s">
        <v>5</v>
      </c>
      <c r="C2097" s="4" t="s">
        <v>10</v>
      </c>
      <c r="D2097" s="4" t="s">
        <v>13</v>
      </c>
      <c r="E2097" s="4" t="s">
        <v>13</v>
      </c>
      <c r="F2097" s="4" t="s">
        <v>6</v>
      </c>
    </row>
    <row r="2098" spans="1:15">
      <c r="A2098" t="n">
        <v>15317</v>
      </c>
      <c r="B2098" s="30" t="n">
        <v>20</v>
      </c>
      <c r="C2098" s="7" t="n">
        <v>61492</v>
      </c>
      <c r="D2098" s="7" t="n">
        <v>3</v>
      </c>
      <c r="E2098" s="7" t="n">
        <v>11</v>
      </c>
      <c r="F2098" s="7" t="s">
        <v>140</v>
      </c>
    </row>
    <row r="2099" spans="1:15">
      <c r="A2099" t="s">
        <v>4</v>
      </c>
      <c r="B2099" s="4" t="s">
        <v>5</v>
      </c>
      <c r="C2099" s="4" t="s">
        <v>10</v>
      </c>
      <c r="D2099" s="4" t="s">
        <v>13</v>
      </c>
      <c r="E2099" s="4" t="s">
        <v>13</v>
      </c>
      <c r="F2099" s="4" t="s">
        <v>6</v>
      </c>
    </row>
    <row r="2100" spans="1:15">
      <c r="A2100" t="n">
        <v>15342</v>
      </c>
      <c r="B2100" s="30" t="n">
        <v>20</v>
      </c>
      <c r="C2100" s="7" t="n">
        <v>61493</v>
      </c>
      <c r="D2100" s="7" t="n">
        <v>3</v>
      </c>
      <c r="E2100" s="7" t="n">
        <v>11</v>
      </c>
      <c r="F2100" s="7" t="s">
        <v>140</v>
      </c>
    </row>
    <row r="2101" spans="1:15">
      <c r="A2101" t="s">
        <v>4</v>
      </c>
      <c r="B2101" s="4" t="s">
        <v>5</v>
      </c>
      <c r="C2101" s="4" t="s">
        <v>10</v>
      </c>
      <c r="D2101" s="4" t="s">
        <v>13</v>
      </c>
    </row>
    <row r="2102" spans="1:15">
      <c r="A2102" t="n">
        <v>15367</v>
      </c>
      <c r="B2102" s="48" t="n">
        <v>67</v>
      </c>
      <c r="C2102" s="7" t="n">
        <v>0</v>
      </c>
      <c r="D2102" s="7" t="n">
        <v>3</v>
      </c>
    </row>
    <row r="2103" spans="1:15">
      <c r="A2103" t="s">
        <v>4</v>
      </c>
      <c r="B2103" s="4" t="s">
        <v>5</v>
      </c>
      <c r="C2103" s="4" t="s">
        <v>10</v>
      </c>
      <c r="D2103" s="4" t="s">
        <v>13</v>
      </c>
    </row>
    <row r="2104" spans="1:15">
      <c r="A2104" t="n">
        <v>15371</v>
      </c>
      <c r="B2104" s="48" t="n">
        <v>67</v>
      </c>
      <c r="C2104" s="7" t="n">
        <v>3</v>
      </c>
      <c r="D2104" s="7" t="n">
        <v>3</v>
      </c>
    </row>
    <row r="2105" spans="1:15">
      <c r="A2105" t="s">
        <v>4</v>
      </c>
      <c r="B2105" s="4" t="s">
        <v>5</v>
      </c>
      <c r="C2105" s="4" t="s">
        <v>10</v>
      </c>
      <c r="D2105" s="4" t="s">
        <v>13</v>
      </c>
    </row>
    <row r="2106" spans="1:15">
      <c r="A2106" t="n">
        <v>15375</v>
      </c>
      <c r="B2106" s="48" t="n">
        <v>67</v>
      </c>
      <c r="C2106" s="7" t="n">
        <v>5</v>
      </c>
      <c r="D2106" s="7" t="n">
        <v>3</v>
      </c>
    </row>
    <row r="2107" spans="1:15">
      <c r="A2107" t="s">
        <v>4</v>
      </c>
      <c r="B2107" s="4" t="s">
        <v>5</v>
      </c>
      <c r="C2107" s="4" t="s">
        <v>10</v>
      </c>
      <c r="D2107" s="4" t="s">
        <v>13</v>
      </c>
    </row>
    <row r="2108" spans="1:15">
      <c r="A2108" t="n">
        <v>15379</v>
      </c>
      <c r="B2108" s="48" t="n">
        <v>67</v>
      </c>
      <c r="C2108" s="7" t="n">
        <v>61491</v>
      </c>
      <c r="D2108" s="7" t="n">
        <v>3</v>
      </c>
    </row>
    <row r="2109" spans="1:15">
      <c r="A2109" t="s">
        <v>4</v>
      </c>
      <c r="B2109" s="4" t="s">
        <v>5</v>
      </c>
      <c r="C2109" s="4" t="s">
        <v>10</v>
      </c>
      <c r="D2109" s="4" t="s">
        <v>13</v>
      </c>
    </row>
    <row r="2110" spans="1:15">
      <c r="A2110" t="n">
        <v>15383</v>
      </c>
      <c r="B2110" s="48" t="n">
        <v>67</v>
      </c>
      <c r="C2110" s="7" t="n">
        <v>61492</v>
      </c>
      <c r="D2110" s="7" t="n">
        <v>3</v>
      </c>
    </row>
    <row r="2111" spans="1:15">
      <c r="A2111" t="s">
        <v>4</v>
      </c>
      <c r="B2111" s="4" t="s">
        <v>5</v>
      </c>
      <c r="C2111" s="4" t="s">
        <v>10</v>
      </c>
      <c r="D2111" s="4" t="s">
        <v>13</v>
      </c>
    </row>
    <row r="2112" spans="1:15">
      <c r="A2112" t="n">
        <v>15387</v>
      </c>
      <c r="B2112" s="48" t="n">
        <v>67</v>
      </c>
      <c r="C2112" s="7" t="n">
        <v>61493</v>
      </c>
      <c r="D2112" s="7" t="n">
        <v>3</v>
      </c>
    </row>
    <row r="2113" spans="1:6">
      <c r="A2113" t="s">
        <v>4</v>
      </c>
      <c r="B2113" s="4" t="s">
        <v>5</v>
      </c>
      <c r="C2113" s="4" t="s">
        <v>10</v>
      </c>
    </row>
    <row r="2114" spans="1:6">
      <c r="A2114" t="n">
        <v>15391</v>
      </c>
      <c r="B2114" s="27" t="n">
        <v>16</v>
      </c>
      <c r="C2114" s="7" t="n">
        <v>2000</v>
      </c>
    </row>
    <row r="2115" spans="1:6">
      <c r="A2115" t="s">
        <v>4</v>
      </c>
      <c r="B2115" s="4" t="s">
        <v>5</v>
      </c>
      <c r="C2115" s="4" t="s">
        <v>13</v>
      </c>
      <c r="D2115" s="4" t="s">
        <v>10</v>
      </c>
      <c r="E2115" s="4" t="s">
        <v>24</v>
      </c>
    </row>
    <row r="2116" spans="1:6">
      <c r="A2116" t="n">
        <v>15394</v>
      </c>
      <c r="B2116" s="21" t="n">
        <v>58</v>
      </c>
      <c r="C2116" s="7" t="n">
        <v>101</v>
      </c>
      <c r="D2116" s="7" t="n">
        <v>300</v>
      </c>
      <c r="E2116" s="7" t="n">
        <v>1</v>
      </c>
    </row>
    <row r="2117" spans="1:6">
      <c r="A2117" t="s">
        <v>4</v>
      </c>
      <c r="B2117" s="4" t="s">
        <v>5</v>
      </c>
      <c r="C2117" s="4" t="s">
        <v>13</v>
      </c>
      <c r="D2117" s="4" t="s">
        <v>10</v>
      </c>
    </row>
    <row r="2118" spans="1:6">
      <c r="A2118" t="n">
        <v>15402</v>
      </c>
      <c r="B2118" s="21" t="n">
        <v>58</v>
      </c>
      <c r="C2118" s="7" t="n">
        <v>254</v>
      </c>
      <c r="D2118" s="7" t="n">
        <v>0</v>
      </c>
    </row>
    <row r="2119" spans="1:6">
      <c r="A2119" t="s">
        <v>4</v>
      </c>
      <c r="B2119" s="4" t="s">
        <v>5</v>
      </c>
      <c r="C2119" s="4" t="s">
        <v>13</v>
      </c>
    </row>
    <row r="2120" spans="1:6">
      <c r="A2120" t="n">
        <v>15406</v>
      </c>
      <c r="B2120" s="35" t="n">
        <v>45</v>
      </c>
      <c r="C2120" s="7" t="n">
        <v>0</v>
      </c>
    </row>
    <row r="2121" spans="1:6">
      <c r="A2121" t="s">
        <v>4</v>
      </c>
      <c r="B2121" s="4" t="s">
        <v>5</v>
      </c>
      <c r="C2121" s="4" t="s">
        <v>13</v>
      </c>
      <c r="D2121" s="4" t="s">
        <v>13</v>
      </c>
      <c r="E2121" s="4" t="s">
        <v>24</v>
      </c>
      <c r="F2121" s="4" t="s">
        <v>24</v>
      </c>
      <c r="G2121" s="4" t="s">
        <v>24</v>
      </c>
      <c r="H2121" s="4" t="s">
        <v>10</v>
      </c>
    </row>
    <row r="2122" spans="1:6">
      <c r="A2122" t="n">
        <v>15408</v>
      </c>
      <c r="B2122" s="35" t="n">
        <v>45</v>
      </c>
      <c r="C2122" s="7" t="n">
        <v>2</v>
      </c>
      <c r="D2122" s="7" t="n">
        <v>3</v>
      </c>
      <c r="E2122" s="7" t="n">
        <v>0</v>
      </c>
      <c r="F2122" s="7" t="n">
        <v>4.5</v>
      </c>
      <c r="G2122" s="7" t="n">
        <v>5</v>
      </c>
      <c r="H2122" s="7" t="n">
        <v>0</v>
      </c>
    </row>
    <row r="2123" spans="1:6">
      <c r="A2123" t="s">
        <v>4</v>
      </c>
      <c r="B2123" s="4" t="s">
        <v>5</v>
      </c>
      <c r="C2123" s="4" t="s">
        <v>13</v>
      </c>
      <c r="D2123" s="4" t="s">
        <v>13</v>
      </c>
      <c r="E2123" s="4" t="s">
        <v>24</v>
      </c>
      <c r="F2123" s="4" t="s">
        <v>24</v>
      </c>
      <c r="G2123" s="4" t="s">
        <v>24</v>
      </c>
      <c r="H2123" s="4" t="s">
        <v>10</v>
      </c>
      <c r="I2123" s="4" t="s">
        <v>13</v>
      </c>
    </row>
    <row r="2124" spans="1:6">
      <c r="A2124" t="n">
        <v>15425</v>
      </c>
      <c r="B2124" s="35" t="n">
        <v>45</v>
      </c>
      <c r="C2124" s="7" t="n">
        <v>4</v>
      </c>
      <c r="D2124" s="7" t="n">
        <v>3</v>
      </c>
      <c r="E2124" s="7" t="n">
        <v>15</v>
      </c>
      <c r="F2124" s="7" t="n">
        <v>335</v>
      </c>
      <c r="G2124" s="7" t="n">
        <v>-10</v>
      </c>
      <c r="H2124" s="7" t="n">
        <v>0</v>
      </c>
      <c r="I2124" s="7" t="n">
        <v>0</v>
      </c>
    </row>
    <row r="2125" spans="1:6">
      <c r="A2125" t="s">
        <v>4</v>
      </c>
      <c r="B2125" s="4" t="s">
        <v>5</v>
      </c>
      <c r="C2125" s="4" t="s">
        <v>13</v>
      </c>
      <c r="D2125" s="4" t="s">
        <v>13</v>
      </c>
      <c r="E2125" s="4" t="s">
        <v>24</v>
      </c>
      <c r="F2125" s="4" t="s">
        <v>10</v>
      </c>
    </row>
    <row r="2126" spans="1:6">
      <c r="A2126" t="n">
        <v>15443</v>
      </c>
      <c r="B2126" s="35" t="n">
        <v>45</v>
      </c>
      <c r="C2126" s="7" t="n">
        <v>5</v>
      </c>
      <c r="D2126" s="7" t="n">
        <v>3</v>
      </c>
      <c r="E2126" s="7" t="n">
        <v>5.5</v>
      </c>
      <c r="F2126" s="7" t="n">
        <v>0</v>
      </c>
    </row>
    <row r="2127" spans="1:6">
      <c r="A2127" t="s">
        <v>4</v>
      </c>
      <c r="B2127" s="4" t="s">
        <v>5</v>
      </c>
      <c r="C2127" s="4" t="s">
        <v>13</v>
      </c>
      <c r="D2127" s="4" t="s">
        <v>13</v>
      </c>
      <c r="E2127" s="4" t="s">
        <v>24</v>
      </c>
      <c r="F2127" s="4" t="s">
        <v>10</v>
      </c>
    </row>
    <row r="2128" spans="1:6">
      <c r="A2128" t="n">
        <v>15452</v>
      </c>
      <c r="B2128" s="35" t="n">
        <v>45</v>
      </c>
      <c r="C2128" s="7" t="n">
        <v>11</v>
      </c>
      <c r="D2128" s="7" t="n">
        <v>3</v>
      </c>
      <c r="E2128" s="7" t="n">
        <v>42.5</v>
      </c>
      <c r="F2128" s="7" t="n">
        <v>0</v>
      </c>
    </row>
    <row r="2129" spans="1:9">
      <c r="A2129" t="s">
        <v>4</v>
      </c>
      <c r="B2129" s="4" t="s">
        <v>5</v>
      </c>
      <c r="C2129" s="4" t="s">
        <v>13</v>
      </c>
      <c r="D2129" s="4" t="s">
        <v>13</v>
      </c>
      <c r="E2129" s="4" t="s">
        <v>24</v>
      </c>
      <c r="F2129" s="4" t="s">
        <v>24</v>
      </c>
      <c r="G2129" s="4" t="s">
        <v>24</v>
      </c>
      <c r="H2129" s="4" t="s">
        <v>10</v>
      </c>
      <c r="I2129" s="4" t="s">
        <v>13</v>
      </c>
    </row>
    <row r="2130" spans="1:9">
      <c r="A2130" t="n">
        <v>15461</v>
      </c>
      <c r="B2130" s="35" t="n">
        <v>45</v>
      </c>
      <c r="C2130" s="7" t="n">
        <v>4</v>
      </c>
      <c r="D2130" s="7" t="n">
        <v>3</v>
      </c>
      <c r="E2130" s="7" t="n">
        <v>15</v>
      </c>
      <c r="F2130" s="7" t="n">
        <v>25</v>
      </c>
      <c r="G2130" s="7" t="n">
        <v>-10</v>
      </c>
      <c r="H2130" s="7" t="n">
        <v>30000</v>
      </c>
      <c r="I2130" s="7" t="n">
        <v>1</v>
      </c>
    </row>
    <row r="2131" spans="1:9">
      <c r="A2131" t="s">
        <v>4</v>
      </c>
      <c r="B2131" s="4" t="s">
        <v>5</v>
      </c>
      <c r="C2131" s="4" t="s">
        <v>13</v>
      </c>
      <c r="D2131" s="4" t="s">
        <v>10</v>
      </c>
      <c r="E2131" s="4" t="s">
        <v>10</v>
      </c>
      <c r="F2131" s="4" t="s">
        <v>9</v>
      </c>
    </row>
    <row r="2132" spans="1:9">
      <c r="A2132" t="n">
        <v>15479</v>
      </c>
      <c r="B2132" s="47" t="n">
        <v>84</v>
      </c>
      <c r="C2132" s="7" t="n">
        <v>0</v>
      </c>
      <c r="D2132" s="7" t="n">
        <v>2</v>
      </c>
      <c r="E2132" s="7" t="n">
        <v>0</v>
      </c>
      <c r="F2132" s="7" t="n">
        <v>1056964608</v>
      </c>
    </row>
    <row r="2133" spans="1:9">
      <c r="A2133" t="s">
        <v>4</v>
      </c>
      <c r="B2133" s="4" t="s">
        <v>5</v>
      </c>
      <c r="C2133" s="4" t="s">
        <v>13</v>
      </c>
      <c r="D2133" s="4" t="s">
        <v>24</v>
      </c>
      <c r="E2133" s="4" t="s">
        <v>24</v>
      </c>
      <c r="F2133" s="4" t="s">
        <v>24</v>
      </c>
    </row>
    <row r="2134" spans="1:9">
      <c r="A2134" t="n">
        <v>15489</v>
      </c>
      <c r="B2134" s="35" t="n">
        <v>45</v>
      </c>
      <c r="C2134" s="7" t="n">
        <v>9</v>
      </c>
      <c r="D2134" s="7" t="n">
        <v>0.100000001490116</v>
      </c>
      <c r="E2134" s="7" t="n">
        <v>0.100000001490116</v>
      </c>
      <c r="F2134" s="7" t="n">
        <v>1.29999995231628</v>
      </c>
    </row>
    <row r="2135" spans="1:9">
      <c r="A2135" t="s">
        <v>4</v>
      </c>
      <c r="B2135" s="4" t="s">
        <v>5</v>
      </c>
      <c r="C2135" s="4" t="s">
        <v>13</v>
      </c>
      <c r="D2135" s="4" t="s">
        <v>13</v>
      </c>
      <c r="E2135" s="4" t="s">
        <v>24</v>
      </c>
      <c r="F2135" s="4" t="s">
        <v>10</v>
      </c>
    </row>
    <row r="2136" spans="1:9">
      <c r="A2136" t="n">
        <v>15503</v>
      </c>
      <c r="B2136" s="35" t="n">
        <v>45</v>
      </c>
      <c r="C2136" s="7" t="n">
        <v>5</v>
      </c>
      <c r="D2136" s="7" t="n">
        <v>3</v>
      </c>
      <c r="E2136" s="7" t="n">
        <v>10.5</v>
      </c>
      <c r="F2136" s="7" t="n">
        <v>1300</v>
      </c>
    </row>
    <row r="2137" spans="1:9">
      <c r="A2137" t="s">
        <v>4</v>
      </c>
      <c r="B2137" s="4" t="s">
        <v>5</v>
      </c>
      <c r="C2137" s="4" t="s">
        <v>10</v>
      </c>
      <c r="D2137" s="4" t="s">
        <v>13</v>
      </c>
      <c r="E2137" s="4" t="s">
        <v>13</v>
      </c>
      <c r="F2137" s="4" t="s">
        <v>6</v>
      </c>
    </row>
    <row r="2138" spans="1:9">
      <c r="A2138" t="n">
        <v>15512</v>
      </c>
      <c r="B2138" s="22" t="n">
        <v>47</v>
      </c>
      <c r="C2138" s="7" t="n">
        <v>1660</v>
      </c>
      <c r="D2138" s="7" t="n">
        <v>0</v>
      </c>
      <c r="E2138" s="7" t="n">
        <v>1</v>
      </c>
      <c r="F2138" s="7" t="s">
        <v>34</v>
      </c>
    </row>
    <row r="2139" spans="1:9">
      <c r="A2139" t="s">
        <v>4</v>
      </c>
      <c r="B2139" s="4" t="s">
        <v>5</v>
      </c>
      <c r="C2139" s="4" t="s">
        <v>13</v>
      </c>
      <c r="D2139" s="4" t="s">
        <v>10</v>
      </c>
    </row>
    <row r="2140" spans="1:9">
      <c r="A2140" t="n">
        <v>15525</v>
      </c>
      <c r="B2140" s="21" t="n">
        <v>58</v>
      </c>
      <c r="C2140" s="7" t="n">
        <v>255</v>
      </c>
      <c r="D2140" s="7" t="n">
        <v>0</v>
      </c>
    </row>
    <row r="2141" spans="1:9">
      <c r="A2141" t="s">
        <v>4</v>
      </c>
      <c r="B2141" s="4" t="s">
        <v>5</v>
      </c>
      <c r="C2141" s="4" t="s">
        <v>13</v>
      </c>
      <c r="D2141" s="4" t="s">
        <v>10</v>
      </c>
      <c r="E2141" s="4" t="s">
        <v>9</v>
      </c>
      <c r="F2141" s="4" t="s">
        <v>10</v>
      </c>
      <c r="G2141" s="4" t="s">
        <v>9</v>
      </c>
      <c r="H2141" s="4" t="s">
        <v>13</v>
      </c>
    </row>
    <row r="2142" spans="1:9">
      <c r="A2142" t="n">
        <v>15529</v>
      </c>
      <c r="B2142" s="14" t="n">
        <v>49</v>
      </c>
      <c r="C2142" s="7" t="n">
        <v>0</v>
      </c>
      <c r="D2142" s="7" t="n">
        <v>432</v>
      </c>
      <c r="E2142" s="7" t="n">
        <v>1065353216</v>
      </c>
      <c r="F2142" s="7" t="n">
        <v>0</v>
      </c>
      <c r="G2142" s="7" t="n">
        <v>0</v>
      </c>
      <c r="H2142" s="7" t="n">
        <v>0</v>
      </c>
    </row>
    <row r="2143" spans="1:9">
      <c r="A2143" t="s">
        <v>4</v>
      </c>
      <c r="B2143" s="4" t="s">
        <v>5</v>
      </c>
      <c r="C2143" s="4" t="s">
        <v>13</v>
      </c>
      <c r="D2143" s="4" t="s">
        <v>10</v>
      </c>
      <c r="E2143" s="4" t="s">
        <v>13</v>
      </c>
    </row>
    <row r="2144" spans="1:9">
      <c r="A2144" t="n">
        <v>15544</v>
      </c>
      <c r="B2144" s="10" t="n">
        <v>39</v>
      </c>
      <c r="C2144" s="7" t="n">
        <v>14</v>
      </c>
      <c r="D2144" s="7" t="n">
        <v>65533</v>
      </c>
      <c r="E2144" s="7" t="n">
        <v>103</v>
      </c>
    </row>
    <row r="2145" spans="1:9">
      <c r="A2145" t="s">
        <v>4</v>
      </c>
      <c r="B2145" s="4" t="s">
        <v>5</v>
      </c>
      <c r="C2145" s="4" t="s">
        <v>13</v>
      </c>
      <c r="D2145" s="4" t="s">
        <v>10</v>
      </c>
      <c r="E2145" s="4" t="s">
        <v>10</v>
      </c>
      <c r="F2145" s="4" t="s">
        <v>10</v>
      </c>
      <c r="G2145" s="4" t="s">
        <v>10</v>
      </c>
      <c r="H2145" s="4" t="s">
        <v>10</v>
      </c>
      <c r="I2145" s="4" t="s">
        <v>6</v>
      </c>
      <c r="J2145" s="4" t="s">
        <v>24</v>
      </c>
      <c r="K2145" s="4" t="s">
        <v>24</v>
      </c>
      <c r="L2145" s="4" t="s">
        <v>24</v>
      </c>
      <c r="M2145" s="4" t="s">
        <v>9</v>
      </c>
      <c r="N2145" s="4" t="s">
        <v>9</v>
      </c>
      <c r="O2145" s="4" t="s">
        <v>24</v>
      </c>
      <c r="P2145" s="4" t="s">
        <v>24</v>
      </c>
      <c r="Q2145" s="4" t="s">
        <v>24</v>
      </c>
      <c r="R2145" s="4" t="s">
        <v>24</v>
      </c>
      <c r="S2145" s="4" t="s">
        <v>13</v>
      </c>
    </row>
    <row r="2146" spans="1:9">
      <c r="A2146" t="n">
        <v>15549</v>
      </c>
      <c r="B2146" s="10" t="n">
        <v>39</v>
      </c>
      <c r="C2146" s="7" t="n">
        <v>12</v>
      </c>
      <c r="D2146" s="7" t="n">
        <v>65533</v>
      </c>
      <c r="E2146" s="7" t="n">
        <v>204</v>
      </c>
      <c r="F2146" s="7" t="n">
        <v>0</v>
      </c>
      <c r="G2146" s="7" t="n">
        <v>1660</v>
      </c>
      <c r="H2146" s="7" t="n">
        <v>3</v>
      </c>
      <c r="I2146" s="7" t="s">
        <v>70</v>
      </c>
      <c r="J2146" s="7" t="n">
        <v>0</v>
      </c>
      <c r="K2146" s="7" t="n">
        <v>0</v>
      </c>
      <c r="L2146" s="7" t="n">
        <v>0</v>
      </c>
      <c r="M2146" s="7" t="n">
        <v>0</v>
      </c>
      <c r="N2146" s="7" t="n">
        <v>0</v>
      </c>
      <c r="O2146" s="7" t="n">
        <v>0</v>
      </c>
      <c r="P2146" s="7" t="n">
        <v>1</v>
      </c>
      <c r="Q2146" s="7" t="n">
        <v>1</v>
      </c>
      <c r="R2146" s="7" t="n">
        <v>1</v>
      </c>
      <c r="S2146" s="7" t="n">
        <v>255</v>
      </c>
    </row>
    <row r="2147" spans="1:9">
      <c r="A2147" t="s">
        <v>4</v>
      </c>
      <c r="B2147" s="4" t="s">
        <v>5</v>
      </c>
      <c r="C2147" s="4" t="s">
        <v>10</v>
      </c>
      <c r="D2147" s="4" t="s">
        <v>9</v>
      </c>
      <c r="E2147" s="4" t="s">
        <v>9</v>
      </c>
      <c r="F2147" s="4" t="s">
        <v>9</v>
      </c>
      <c r="G2147" s="4" t="s">
        <v>9</v>
      </c>
      <c r="H2147" s="4" t="s">
        <v>10</v>
      </c>
      <c r="I2147" s="4" t="s">
        <v>13</v>
      </c>
    </row>
    <row r="2148" spans="1:9">
      <c r="A2148" t="n">
        <v>15610</v>
      </c>
      <c r="B2148" s="32" t="n">
        <v>66</v>
      </c>
      <c r="C2148" s="7" t="n">
        <v>1660</v>
      </c>
      <c r="D2148" s="7" t="n">
        <v>1065353216</v>
      </c>
      <c r="E2148" s="7" t="n">
        <v>1065353216</v>
      </c>
      <c r="F2148" s="7" t="n">
        <v>1065353216</v>
      </c>
      <c r="G2148" s="7" t="n">
        <v>1065353216</v>
      </c>
      <c r="H2148" s="7" t="n">
        <v>1000</v>
      </c>
      <c r="I2148" s="7" t="n">
        <v>3</v>
      </c>
    </row>
    <row r="2149" spans="1:9">
      <c r="A2149" t="s">
        <v>4</v>
      </c>
      <c r="B2149" s="4" t="s">
        <v>5</v>
      </c>
      <c r="C2149" s="4" t="s">
        <v>13</v>
      </c>
      <c r="D2149" s="4" t="s">
        <v>10</v>
      </c>
      <c r="E2149" s="4" t="s">
        <v>24</v>
      </c>
      <c r="F2149" s="4" t="s">
        <v>10</v>
      </c>
      <c r="G2149" s="4" t="s">
        <v>9</v>
      </c>
      <c r="H2149" s="4" t="s">
        <v>9</v>
      </c>
      <c r="I2149" s="4" t="s">
        <v>10</v>
      </c>
      <c r="J2149" s="4" t="s">
        <v>10</v>
      </c>
      <c r="K2149" s="4" t="s">
        <v>9</v>
      </c>
      <c r="L2149" s="4" t="s">
        <v>9</v>
      </c>
      <c r="M2149" s="4" t="s">
        <v>9</v>
      </c>
      <c r="N2149" s="4" t="s">
        <v>9</v>
      </c>
      <c r="O2149" s="4" t="s">
        <v>6</v>
      </c>
    </row>
    <row r="2150" spans="1:9">
      <c r="A2150" t="n">
        <v>15632</v>
      </c>
      <c r="B2150" s="15" t="n">
        <v>50</v>
      </c>
      <c r="C2150" s="7" t="n">
        <v>0</v>
      </c>
      <c r="D2150" s="7" t="n">
        <v>2101</v>
      </c>
      <c r="E2150" s="7" t="n">
        <v>1</v>
      </c>
      <c r="F2150" s="7" t="n">
        <v>0</v>
      </c>
      <c r="G2150" s="7" t="n">
        <v>0</v>
      </c>
      <c r="H2150" s="7" t="n">
        <v>0</v>
      </c>
      <c r="I2150" s="7" t="n">
        <v>0</v>
      </c>
      <c r="J2150" s="7" t="n">
        <v>65533</v>
      </c>
      <c r="K2150" s="7" t="n">
        <v>0</v>
      </c>
      <c r="L2150" s="7" t="n">
        <v>0</v>
      </c>
      <c r="M2150" s="7" t="n">
        <v>0</v>
      </c>
      <c r="N2150" s="7" t="n">
        <v>0</v>
      </c>
      <c r="O2150" s="7" t="s">
        <v>12</v>
      </c>
    </row>
    <row r="2151" spans="1:9">
      <c r="A2151" t="s">
        <v>4</v>
      </c>
      <c r="B2151" s="4" t="s">
        <v>5</v>
      </c>
      <c r="C2151" s="4" t="s">
        <v>13</v>
      </c>
      <c r="D2151" s="4" t="s">
        <v>10</v>
      </c>
      <c r="E2151" s="4" t="s">
        <v>10</v>
      </c>
    </row>
    <row r="2152" spans="1:9">
      <c r="A2152" t="n">
        <v>15671</v>
      </c>
      <c r="B2152" s="15" t="n">
        <v>50</v>
      </c>
      <c r="C2152" s="7" t="n">
        <v>1</v>
      </c>
      <c r="D2152" s="7" t="n">
        <v>2243</v>
      </c>
      <c r="E2152" s="7" t="n">
        <v>1000</v>
      </c>
    </row>
    <row r="2153" spans="1:9">
      <c r="A2153" t="s">
        <v>4</v>
      </c>
      <c r="B2153" s="4" t="s">
        <v>5</v>
      </c>
      <c r="C2153" s="4" t="s">
        <v>10</v>
      </c>
    </row>
    <row r="2154" spans="1:9">
      <c r="A2154" t="n">
        <v>15677</v>
      </c>
      <c r="B2154" s="27" t="n">
        <v>16</v>
      </c>
      <c r="C2154" s="7" t="n">
        <v>1000</v>
      </c>
    </row>
    <row r="2155" spans="1:9">
      <c r="A2155" t="s">
        <v>4</v>
      </c>
      <c r="B2155" s="4" t="s">
        <v>5</v>
      </c>
      <c r="C2155" s="4" t="s">
        <v>13</v>
      </c>
      <c r="D2155" s="4" t="s">
        <v>10</v>
      </c>
      <c r="E2155" s="4" t="s">
        <v>10</v>
      </c>
      <c r="F2155" s="4" t="s">
        <v>9</v>
      </c>
    </row>
    <row r="2156" spans="1:9">
      <c r="A2156" t="n">
        <v>15680</v>
      </c>
      <c r="B2156" s="47" t="n">
        <v>84</v>
      </c>
      <c r="C2156" s="7" t="n">
        <v>1</v>
      </c>
      <c r="D2156" s="7" t="n">
        <v>0</v>
      </c>
      <c r="E2156" s="7" t="n">
        <v>1000</v>
      </c>
      <c r="F2156" s="7" t="n">
        <v>0</v>
      </c>
    </row>
    <row r="2157" spans="1:9">
      <c r="A2157" t="s">
        <v>4</v>
      </c>
      <c r="B2157" s="4" t="s">
        <v>5</v>
      </c>
      <c r="C2157" s="4" t="s">
        <v>10</v>
      </c>
    </row>
    <row r="2158" spans="1:9">
      <c r="A2158" t="n">
        <v>15690</v>
      </c>
      <c r="B2158" s="27" t="n">
        <v>16</v>
      </c>
      <c r="C2158" s="7" t="n">
        <v>500</v>
      </c>
    </row>
    <row r="2159" spans="1:9">
      <c r="A2159" t="s">
        <v>4</v>
      </c>
      <c r="B2159" s="4" t="s">
        <v>5</v>
      </c>
      <c r="C2159" s="4" t="s">
        <v>10</v>
      </c>
      <c r="D2159" s="4" t="s">
        <v>10</v>
      </c>
      <c r="E2159" s="4" t="s">
        <v>6</v>
      </c>
      <c r="F2159" s="4" t="s">
        <v>13</v>
      </c>
      <c r="G2159" s="4" t="s">
        <v>10</v>
      </c>
    </row>
    <row r="2160" spans="1:9">
      <c r="A2160" t="n">
        <v>15693</v>
      </c>
      <c r="B2160" s="49" t="n">
        <v>80</v>
      </c>
      <c r="C2160" s="7" t="n">
        <v>744</v>
      </c>
      <c r="D2160" s="7" t="n">
        <v>508</v>
      </c>
      <c r="E2160" s="7" t="s">
        <v>141</v>
      </c>
      <c r="F2160" s="7" t="n">
        <v>1</v>
      </c>
      <c r="G2160" s="7" t="n">
        <v>0</v>
      </c>
    </row>
    <row r="2161" spans="1:19">
      <c r="A2161" t="s">
        <v>4</v>
      </c>
      <c r="B2161" s="4" t="s">
        <v>5</v>
      </c>
      <c r="C2161" s="4" t="s">
        <v>10</v>
      </c>
    </row>
    <row r="2162" spans="1:19">
      <c r="A2162" t="n">
        <v>15711</v>
      </c>
      <c r="B2162" s="27" t="n">
        <v>16</v>
      </c>
      <c r="C2162" s="7" t="n">
        <v>5000</v>
      </c>
    </row>
    <row r="2163" spans="1:19">
      <c r="A2163" t="s">
        <v>4</v>
      </c>
      <c r="B2163" s="4" t="s">
        <v>5</v>
      </c>
      <c r="C2163" s="4" t="s">
        <v>13</v>
      </c>
      <c r="D2163" s="4" t="s">
        <v>10</v>
      </c>
      <c r="E2163" s="4" t="s">
        <v>10</v>
      </c>
      <c r="F2163" s="4" t="s">
        <v>13</v>
      </c>
    </row>
    <row r="2164" spans="1:19">
      <c r="A2164" t="n">
        <v>15714</v>
      </c>
      <c r="B2164" s="45" t="n">
        <v>25</v>
      </c>
      <c r="C2164" s="7" t="n">
        <v>1</v>
      </c>
      <c r="D2164" s="7" t="n">
        <v>60</v>
      </c>
      <c r="E2164" s="7" t="n">
        <v>640</v>
      </c>
      <c r="F2164" s="7" t="n">
        <v>2</v>
      </c>
    </row>
    <row r="2165" spans="1:19">
      <c r="A2165" t="s">
        <v>4</v>
      </c>
      <c r="B2165" s="4" t="s">
        <v>5</v>
      </c>
      <c r="C2165" s="4" t="s">
        <v>13</v>
      </c>
      <c r="D2165" s="4" t="s">
        <v>10</v>
      </c>
      <c r="E2165" s="4" t="s">
        <v>6</v>
      </c>
    </row>
    <row r="2166" spans="1:19">
      <c r="A2166" t="n">
        <v>15721</v>
      </c>
      <c r="B2166" s="39" t="n">
        <v>51</v>
      </c>
      <c r="C2166" s="7" t="n">
        <v>4</v>
      </c>
      <c r="D2166" s="7" t="n">
        <v>7032</v>
      </c>
      <c r="E2166" s="7" t="s">
        <v>52</v>
      </c>
    </row>
    <row r="2167" spans="1:19">
      <c r="A2167" t="s">
        <v>4</v>
      </c>
      <c r="B2167" s="4" t="s">
        <v>5</v>
      </c>
      <c r="C2167" s="4" t="s">
        <v>10</v>
      </c>
    </row>
    <row r="2168" spans="1:19">
      <c r="A2168" t="n">
        <v>15734</v>
      </c>
      <c r="B2168" s="27" t="n">
        <v>16</v>
      </c>
      <c r="C2168" s="7" t="n">
        <v>0</v>
      </c>
    </row>
    <row r="2169" spans="1:19">
      <c r="A2169" t="s">
        <v>4</v>
      </c>
      <c r="B2169" s="4" t="s">
        <v>5</v>
      </c>
      <c r="C2169" s="4" t="s">
        <v>10</v>
      </c>
      <c r="D2169" s="4" t="s">
        <v>47</v>
      </c>
      <c r="E2169" s="4" t="s">
        <v>13</v>
      </c>
      <c r="F2169" s="4" t="s">
        <v>13</v>
      </c>
    </row>
    <row r="2170" spans="1:19">
      <c r="A2170" t="n">
        <v>15737</v>
      </c>
      <c r="B2170" s="40" t="n">
        <v>26</v>
      </c>
      <c r="C2170" s="7" t="n">
        <v>7032</v>
      </c>
      <c r="D2170" s="7" t="s">
        <v>142</v>
      </c>
      <c r="E2170" s="7" t="n">
        <v>2</v>
      </c>
      <c r="F2170" s="7" t="n">
        <v>0</v>
      </c>
    </row>
    <row r="2171" spans="1:19">
      <c r="A2171" t="s">
        <v>4</v>
      </c>
      <c r="B2171" s="4" t="s">
        <v>5</v>
      </c>
    </row>
    <row r="2172" spans="1:19">
      <c r="A2172" t="n">
        <v>15771</v>
      </c>
      <c r="B2172" s="41" t="n">
        <v>28</v>
      </c>
    </row>
    <row r="2173" spans="1:19">
      <c r="A2173" t="s">
        <v>4</v>
      </c>
      <c r="B2173" s="4" t="s">
        <v>5</v>
      </c>
      <c r="C2173" s="4" t="s">
        <v>10</v>
      </c>
      <c r="D2173" s="4" t="s">
        <v>13</v>
      </c>
    </row>
    <row r="2174" spans="1:19">
      <c r="A2174" t="n">
        <v>15772</v>
      </c>
      <c r="B2174" s="44" t="n">
        <v>89</v>
      </c>
      <c r="C2174" s="7" t="n">
        <v>65533</v>
      </c>
      <c r="D2174" s="7" t="n">
        <v>1</v>
      </c>
    </row>
    <row r="2175" spans="1:19">
      <c r="A2175" t="s">
        <v>4</v>
      </c>
      <c r="B2175" s="4" t="s">
        <v>5</v>
      </c>
      <c r="C2175" s="4" t="s">
        <v>13</v>
      </c>
      <c r="D2175" s="20" t="s">
        <v>31</v>
      </c>
      <c r="E2175" s="4" t="s">
        <v>5</v>
      </c>
      <c r="F2175" s="4" t="s">
        <v>13</v>
      </c>
      <c r="G2175" s="4" t="s">
        <v>10</v>
      </c>
      <c r="H2175" s="20" t="s">
        <v>32</v>
      </c>
      <c r="I2175" s="4" t="s">
        <v>13</v>
      </c>
      <c r="J2175" s="4" t="s">
        <v>23</v>
      </c>
    </row>
    <row r="2176" spans="1:19">
      <c r="A2176" t="n">
        <v>15776</v>
      </c>
      <c r="B2176" s="12" t="n">
        <v>5</v>
      </c>
      <c r="C2176" s="7" t="n">
        <v>28</v>
      </c>
      <c r="D2176" s="20" t="s">
        <v>3</v>
      </c>
      <c r="E2176" s="25" t="n">
        <v>64</v>
      </c>
      <c r="F2176" s="7" t="n">
        <v>5</v>
      </c>
      <c r="G2176" s="7" t="n">
        <v>7</v>
      </c>
      <c r="H2176" s="20" t="s">
        <v>3</v>
      </c>
      <c r="I2176" s="7" t="n">
        <v>1</v>
      </c>
      <c r="J2176" s="13" t="n">
        <f t="normal" ca="1">A2188</f>
        <v>0</v>
      </c>
    </row>
    <row r="2177" spans="1:10">
      <c r="A2177" t="s">
        <v>4</v>
      </c>
      <c r="B2177" s="4" t="s">
        <v>5</v>
      </c>
      <c r="C2177" s="4" t="s">
        <v>13</v>
      </c>
      <c r="D2177" s="4" t="s">
        <v>10</v>
      </c>
      <c r="E2177" s="4" t="s">
        <v>10</v>
      </c>
      <c r="F2177" s="4" t="s">
        <v>13</v>
      </c>
    </row>
    <row r="2178" spans="1:10">
      <c r="A2178" t="n">
        <v>15787</v>
      </c>
      <c r="B2178" s="45" t="n">
        <v>25</v>
      </c>
      <c r="C2178" s="7" t="n">
        <v>1</v>
      </c>
      <c r="D2178" s="7" t="n">
        <v>260</v>
      </c>
      <c r="E2178" s="7" t="n">
        <v>640</v>
      </c>
      <c r="F2178" s="7" t="n">
        <v>1</v>
      </c>
    </row>
    <row r="2179" spans="1:10">
      <c r="A2179" t="s">
        <v>4</v>
      </c>
      <c r="B2179" s="4" t="s">
        <v>5</v>
      </c>
      <c r="C2179" s="4" t="s">
        <v>13</v>
      </c>
      <c r="D2179" s="4" t="s">
        <v>10</v>
      </c>
      <c r="E2179" s="4" t="s">
        <v>6</v>
      </c>
    </row>
    <row r="2180" spans="1:10">
      <c r="A2180" t="n">
        <v>15794</v>
      </c>
      <c r="B2180" s="39" t="n">
        <v>51</v>
      </c>
      <c r="C2180" s="7" t="n">
        <v>4</v>
      </c>
      <c r="D2180" s="7" t="n">
        <v>7</v>
      </c>
      <c r="E2180" s="7" t="s">
        <v>82</v>
      </c>
    </row>
    <row r="2181" spans="1:10">
      <c r="A2181" t="s">
        <v>4</v>
      </c>
      <c r="B2181" s="4" t="s">
        <v>5</v>
      </c>
      <c r="C2181" s="4" t="s">
        <v>10</v>
      </c>
    </row>
    <row r="2182" spans="1:10">
      <c r="A2182" t="n">
        <v>15807</v>
      </c>
      <c r="B2182" s="27" t="n">
        <v>16</v>
      </c>
      <c r="C2182" s="7" t="n">
        <v>0</v>
      </c>
    </row>
    <row r="2183" spans="1:10">
      <c r="A2183" t="s">
        <v>4</v>
      </c>
      <c r="B2183" s="4" t="s">
        <v>5</v>
      </c>
      <c r="C2183" s="4" t="s">
        <v>10</v>
      </c>
      <c r="D2183" s="4" t="s">
        <v>47</v>
      </c>
      <c r="E2183" s="4" t="s">
        <v>13</v>
      </c>
      <c r="F2183" s="4" t="s">
        <v>13</v>
      </c>
    </row>
    <row r="2184" spans="1:10">
      <c r="A2184" t="n">
        <v>15810</v>
      </c>
      <c r="B2184" s="40" t="n">
        <v>26</v>
      </c>
      <c r="C2184" s="7" t="n">
        <v>7</v>
      </c>
      <c r="D2184" s="7" t="s">
        <v>143</v>
      </c>
      <c r="E2184" s="7" t="n">
        <v>2</v>
      </c>
      <c r="F2184" s="7" t="n">
        <v>0</v>
      </c>
    </row>
    <row r="2185" spans="1:10">
      <c r="A2185" t="s">
        <v>4</v>
      </c>
      <c r="B2185" s="4" t="s">
        <v>5</v>
      </c>
    </row>
    <row r="2186" spans="1:10">
      <c r="A2186" t="n">
        <v>15848</v>
      </c>
      <c r="B2186" s="41" t="n">
        <v>28</v>
      </c>
    </row>
    <row r="2187" spans="1:10">
      <c r="A2187" t="s">
        <v>4</v>
      </c>
      <c r="B2187" s="4" t="s">
        <v>5</v>
      </c>
      <c r="C2187" s="4" t="s">
        <v>13</v>
      </c>
      <c r="D2187" s="20" t="s">
        <v>31</v>
      </c>
      <c r="E2187" s="4" t="s">
        <v>5</v>
      </c>
      <c r="F2187" s="4" t="s">
        <v>13</v>
      </c>
      <c r="G2187" s="4" t="s">
        <v>10</v>
      </c>
      <c r="H2187" s="20" t="s">
        <v>32</v>
      </c>
      <c r="I2187" s="4" t="s">
        <v>13</v>
      </c>
      <c r="J2187" s="4" t="s">
        <v>23</v>
      </c>
    </row>
    <row r="2188" spans="1:10">
      <c r="A2188" t="n">
        <v>15849</v>
      </c>
      <c r="B2188" s="12" t="n">
        <v>5</v>
      </c>
      <c r="C2188" s="7" t="n">
        <v>28</v>
      </c>
      <c r="D2188" s="20" t="s">
        <v>3</v>
      </c>
      <c r="E2188" s="25" t="n">
        <v>64</v>
      </c>
      <c r="F2188" s="7" t="n">
        <v>5</v>
      </c>
      <c r="G2188" s="7" t="n">
        <v>11</v>
      </c>
      <c r="H2188" s="20" t="s">
        <v>3</v>
      </c>
      <c r="I2188" s="7" t="n">
        <v>1</v>
      </c>
      <c r="J2188" s="13" t="n">
        <f t="normal" ca="1">A2200</f>
        <v>0</v>
      </c>
    </row>
    <row r="2189" spans="1:10">
      <c r="A2189" t="s">
        <v>4</v>
      </c>
      <c r="B2189" s="4" t="s">
        <v>5</v>
      </c>
      <c r="C2189" s="4" t="s">
        <v>13</v>
      </c>
      <c r="D2189" s="4" t="s">
        <v>10</v>
      </c>
      <c r="E2189" s="4" t="s">
        <v>10</v>
      </c>
      <c r="F2189" s="4" t="s">
        <v>13</v>
      </c>
    </row>
    <row r="2190" spans="1:10">
      <c r="A2190" t="n">
        <v>15860</v>
      </c>
      <c r="B2190" s="45" t="n">
        <v>25</v>
      </c>
      <c r="C2190" s="7" t="n">
        <v>1</v>
      </c>
      <c r="D2190" s="7" t="n">
        <v>260</v>
      </c>
      <c r="E2190" s="7" t="n">
        <v>640</v>
      </c>
      <c r="F2190" s="7" t="n">
        <v>2</v>
      </c>
    </row>
    <row r="2191" spans="1:10">
      <c r="A2191" t="s">
        <v>4</v>
      </c>
      <c r="B2191" s="4" t="s">
        <v>5</v>
      </c>
      <c r="C2191" s="4" t="s">
        <v>13</v>
      </c>
      <c r="D2191" s="4" t="s">
        <v>10</v>
      </c>
      <c r="E2191" s="4" t="s">
        <v>6</v>
      </c>
    </row>
    <row r="2192" spans="1:10">
      <c r="A2192" t="n">
        <v>15867</v>
      </c>
      <c r="B2192" s="39" t="n">
        <v>51</v>
      </c>
      <c r="C2192" s="7" t="n">
        <v>4</v>
      </c>
      <c r="D2192" s="7" t="n">
        <v>11</v>
      </c>
      <c r="E2192" s="7" t="s">
        <v>82</v>
      </c>
    </row>
    <row r="2193" spans="1:10">
      <c r="A2193" t="s">
        <v>4</v>
      </c>
      <c r="B2193" s="4" t="s">
        <v>5</v>
      </c>
      <c r="C2193" s="4" t="s">
        <v>10</v>
      </c>
    </row>
    <row r="2194" spans="1:10">
      <c r="A2194" t="n">
        <v>15880</v>
      </c>
      <c r="B2194" s="27" t="n">
        <v>16</v>
      </c>
      <c r="C2194" s="7" t="n">
        <v>0</v>
      </c>
    </row>
    <row r="2195" spans="1:10">
      <c r="A2195" t="s">
        <v>4</v>
      </c>
      <c r="B2195" s="4" t="s">
        <v>5</v>
      </c>
      <c r="C2195" s="4" t="s">
        <v>10</v>
      </c>
      <c r="D2195" s="4" t="s">
        <v>47</v>
      </c>
      <c r="E2195" s="4" t="s">
        <v>13</v>
      </c>
      <c r="F2195" s="4" t="s">
        <v>13</v>
      </c>
    </row>
    <row r="2196" spans="1:10">
      <c r="A2196" t="n">
        <v>15883</v>
      </c>
      <c r="B2196" s="40" t="n">
        <v>26</v>
      </c>
      <c r="C2196" s="7" t="n">
        <v>11</v>
      </c>
      <c r="D2196" s="7" t="s">
        <v>144</v>
      </c>
      <c r="E2196" s="7" t="n">
        <v>2</v>
      </c>
      <c r="F2196" s="7" t="n">
        <v>0</v>
      </c>
    </row>
    <row r="2197" spans="1:10">
      <c r="A2197" t="s">
        <v>4</v>
      </c>
      <c r="B2197" s="4" t="s">
        <v>5</v>
      </c>
    </row>
    <row r="2198" spans="1:10">
      <c r="A2198" t="n">
        <v>15936</v>
      </c>
      <c r="B2198" s="41" t="n">
        <v>28</v>
      </c>
    </row>
    <row r="2199" spans="1:10">
      <c r="A2199" t="s">
        <v>4</v>
      </c>
      <c r="B2199" s="4" t="s">
        <v>5</v>
      </c>
      <c r="C2199" s="4" t="s">
        <v>13</v>
      </c>
      <c r="D2199" s="20" t="s">
        <v>31</v>
      </c>
      <c r="E2199" s="4" t="s">
        <v>5</v>
      </c>
      <c r="F2199" s="4" t="s">
        <v>13</v>
      </c>
      <c r="G2199" s="4" t="s">
        <v>10</v>
      </c>
      <c r="H2199" s="20" t="s">
        <v>32</v>
      </c>
      <c r="I2199" s="4" t="s">
        <v>13</v>
      </c>
      <c r="J2199" s="4" t="s">
        <v>23</v>
      </c>
    </row>
    <row r="2200" spans="1:10">
      <c r="A2200" t="n">
        <v>15937</v>
      </c>
      <c r="B2200" s="12" t="n">
        <v>5</v>
      </c>
      <c r="C2200" s="7" t="n">
        <v>28</v>
      </c>
      <c r="D2200" s="20" t="s">
        <v>3</v>
      </c>
      <c r="E2200" s="25" t="n">
        <v>64</v>
      </c>
      <c r="F2200" s="7" t="n">
        <v>5</v>
      </c>
      <c r="G2200" s="7" t="n">
        <v>4</v>
      </c>
      <c r="H2200" s="20" t="s">
        <v>3</v>
      </c>
      <c r="I2200" s="7" t="n">
        <v>1</v>
      </c>
      <c r="J2200" s="13" t="n">
        <f t="normal" ca="1">A2212</f>
        <v>0</v>
      </c>
    </row>
    <row r="2201" spans="1:10">
      <c r="A2201" t="s">
        <v>4</v>
      </c>
      <c r="B2201" s="4" t="s">
        <v>5</v>
      </c>
      <c r="C2201" s="4" t="s">
        <v>13</v>
      </c>
      <c r="D2201" s="4" t="s">
        <v>10</v>
      </c>
      <c r="E2201" s="4" t="s">
        <v>10</v>
      </c>
      <c r="F2201" s="4" t="s">
        <v>13</v>
      </c>
    </row>
    <row r="2202" spans="1:10">
      <c r="A2202" t="n">
        <v>15948</v>
      </c>
      <c r="B2202" s="45" t="n">
        <v>25</v>
      </c>
      <c r="C2202" s="7" t="n">
        <v>1</v>
      </c>
      <c r="D2202" s="7" t="n">
        <v>60</v>
      </c>
      <c r="E2202" s="7" t="n">
        <v>640</v>
      </c>
      <c r="F2202" s="7" t="n">
        <v>1</v>
      </c>
    </row>
    <row r="2203" spans="1:10">
      <c r="A2203" t="s">
        <v>4</v>
      </c>
      <c r="B2203" s="4" t="s">
        <v>5</v>
      </c>
      <c r="C2203" s="4" t="s">
        <v>13</v>
      </c>
      <c r="D2203" s="4" t="s">
        <v>10</v>
      </c>
      <c r="E2203" s="4" t="s">
        <v>6</v>
      </c>
    </row>
    <row r="2204" spans="1:10">
      <c r="A2204" t="n">
        <v>15955</v>
      </c>
      <c r="B2204" s="39" t="n">
        <v>51</v>
      </c>
      <c r="C2204" s="7" t="n">
        <v>4</v>
      </c>
      <c r="D2204" s="7" t="n">
        <v>4</v>
      </c>
      <c r="E2204" s="7" t="s">
        <v>145</v>
      </c>
    </row>
    <row r="2205" spans="1:10">
      <c r="A2205" t="s">
        <v>4</v>
      </c>
      <c r="B2205" s="4" t="s">
        <v>5</v>
      </c>
      <c r="C2205" s="4" t="s">
        <v>10</v>
      </c>
    </row>
    <row r="2206" spans="1:10">
      <c r="A2206" t="n">
        <v>15968</v>
      </c>
      <c r="B2206" s="27" t="n">
        <v>16</v>
      </c>
      <c r="C2206" s="7" t="n">
        <v>0</v>
      </c>
    </row>
    <row r="2207" spans="1:10">
      <c r="A2207" t="s">
        <v>4</v>
      </c>
      <c r="B2207" s="4" t="s">
        <v>5</v>
      </c>
      <c r="C2207" s="4" t="s">
        <v>10</v>
      </c>
      <c r="D2207" s="4" t="s">
        <v>47</v>
      </c>
      <c r="E2207" s="4" t="s">
        <v>13</v>
      </c>
      <c r="F2207" s="4" t="s">
        <v>13</v>
      </c>
    </row>
    <row r="2208" spans="1:10">
      <c r="A2208" t="n">
        <v>15971</v>
      </c>
      <c r="B2208" s="40" t="n">
        <v>26</v>
      </c>
      <c r="C2208" s="7" t="n">
        <v>4</v>
      </c>
      <c r="D2208" s="7" t="s">
        <v>146</v>
      </c>
      <c r="E2208" s="7" t="n">
        <v>2</v>
      </c>
      <c r="F2208" s="7" t="n">
        <v>0</v>
      </c>
    </row>
    <row r="2209" spans="1:10">
      <c r="A2209" t="s">
        <v>4</v>
      </c>
      <c r="B2209" s="4" t="s">
        <v>5</v>
      </c>
    </row>
    <row r="2210" spans="1:10">
      <c r="A2210" t="n">
        <v>16052</v>
      </c>
      <c r="B2210" s="41" t="n">
        <v>28</v>
      </c>
    </row>
    <row r="2211" spans="1:10">
      <c r="A2211" t="s">
        <v>4</v>
      </c>
      <c r="B2211" s="4" t="s">
        <v>5</v>
      </c>
      <c r="C2211" s="4" t="s">
        <v>10</v>
      </c>
      <c r="D2211" s="4" t="s">
        <v>13</v>
      </c>
    </row>
    <row r="2212" spans="1:10">
      <c r="A2212" t="n">
        <v>16053</v>
      </c>
      <c r="B2212" s="44" t="n">
        <v>89</v>
      </c>
      <c r="C2212" s="7" t="n">
        <v>65533</v>
      </c>
      <c r="D2212" s="7" t="n">
        <v>1</v>
      </c>
    </row>
    <row r="2213" spans="1:10">
      <c r="A2213" t="s">
        <v>4</v>
      </c>
      <c r="B2213" s="4" t="s">
        <v>5</v>
      </c>
      <c r="C2213" s="4" t="s">
        <v>13</v>
      </c>
      <c r="D2213" s="4" t="s">
        <v>10</v>
      </c>
      <c r="E2213" s="4" t="s">
        <v>10</v>
      </c>
      <c r="F2213" s="4" t="s">
        <v>13</v>
      </c>
    </row>
    <row r="2214" spans="1:10">
      <c r="A2214" t="n">
        <v>16057</v>
      </c>
      <c r="B2214" s="45" t="n">
        <v>25</v>
      </c>
      <c r="C2214" s="7" t="n">
        <v>1</v>
      </c>
      <c r="D2214" s="7" t="n">
        <v>65535</v>
      </c>
      <c r="E2214" s="7" t="n">
        <v>65535</v>
      </c>
      <c r="F2214" s="7" t="n">
        <v>0</v>
      </c>
    </row>
    <row r="2215" spans="1:10">
      <c r="A2215" t="s">
        <v>4</v>
      </c>
      <c r="B2215" s="4" t="s">
        <v>5</v>
      </c>
      <c r="C2215" s="4" t="s">
        <v>13</v>
      </c>
      <c r="D2215" s="4" t="s">
        <v>10</v>
      </c>
      <c r="E2215" s="4" t="s">
        <v>24</v>
      </c>
    </row>
    <row r="2216" spans="1:10">
      <c r="A2216" t="n">
        <v>16064</v>
      </c>
      <c r="B2216" s="21" t="n">
        <v>58</v>
      </c>
      <c r="C2216" s="7" t="n">
        <v>101</v>
      </c>
      <c r="D2216" s="7" t="n">
        <v>300</v>
      </c>
      <c r="E2216" s="7" t="n">
        <v>1</v>
      </c>
    </row>
    <row r="2217" spans="1:10">
      <c r="A2217" t="s">
        <v>4</v>
      </c>
      <c r="B2217" s="4" t="s">
        <v>5</v>
      </c>
      <c r="C2217" s="4" t="s">
        <v>13</v>
      </c>
      <c r="D2217" s="4" t="s">
        <v>10</v>
      </c>
    </row>
    <row r="2218" spans="1:10">
      <c r="A2218" t="n">
        <v>16072</v>
      </c>
      <c r="B2218" s="21" t="n">
        <v>58</v>
      </c>
      <c r="C2218" s="7" t="n">
        <v>254</v>
      </c>
      <c r="D2218" s="7" t="n">
        <v>0</v>
      </c>
    </row>
    <row r="2219" spans="1:10">
      <c r="A2219" t="s">
        <v>4</v>
      </c>
      <c r="B2219" s="4" t="s">
        <v>5</v>
      </c>
      <c r="C2219" s="4" t="s">
        <v>13</v>
      </c>
    </row>
    <row r="2220" spans="1:10">
      <c r="A2220" t="n">
        <v>16076</v>
      </c>
      <c r="B2220" s="35" t="n">
        <v>45</v>
      </c>
      <c r="C2220" s="7" t="n">
        <v>0</v>
      </c>
    </row>
    <row r="2221" spans="1:10">
      <c r="A2221" t="s">
        <v>4</v>
      </c>
      <c r="B2221" s="4" t="s">
        <v>5</v>
      </c>
      <c r="C2221" s="4" t="s">
        <v>13</v>
      </c>
      <c r="D2221" s="4" t="s">
        <v>13</v>
      </c>
      <c r="E2221" s="4" t="s">
        <v>24</v>
      </c>
      <c r="F2221" s="4" t="s">
        <v>24</v>
      </c>
      <c r="G2221" s="4" t="s">
        <v>24</v>
      </c>
      <c r="H2221" s="4" t="s">
        <v>10</v>
      </c>
    </row>
    <row r="2222" spans="1:10">
      <c r="A2222" t="n">
        <v>16078</v>
      </c>
      <c r="B2222" s="35" t="n">
        <v>45</v>
      </c>
      <c r="C2222" s="7" t="n">
        <v>2</v>
      </c>
      <c r="D2222" s="7" t="n">
        <v>3</v>
      </c>
      <c r="E2222" s="7" t="n">
        <v>0</v>
      </c>
      <c r="F2222" s="7" t="n">
        <v>2.90000009536743</v>
      </c>
      <c r="G2222" s="7" t="n">
        <v>13.5500001907349</v>
      </c>
      <c r="H2222" s="7" t="n">
        <v>0</v>
      </c>
    </row>
    <row r="2223" spans="1:10">
      <c r="A2223" t="s">
        <v>4</v>
      </c>
      <c r="B2223" s="4" t="s">
        <v>5</v>
      </c>
      <c r="C2223" s="4" t="s">
        <v>13</v>
      </c>
      <c r="D2223" s="4" t="s">
        <v>13</v>
      </c>
      <c r="E2223" s="4" t="s">
        <v>24</v>
      </c>
      <c r="F2223" s="4" t="s">
        <v>24</v>
      </c>
      <c r="G2223" s="4" t="s">
        <v>24</v>
      </c>
      <c r="H2223" s="4" t="s">
        <v>10</v>
      </c>
      <c r="I2223" s="4" t="s">
        <v>13</v>
      </c>
    </row>
    <row r="2224" spans="1:10">
      <c r="A2224" t="n">
        <v>16095</v>
      </c>
      <c r="B2224" s="35" t="n">
        <v>45</v>
      </c>
      <c r="C2224" s="7" t="n">
        <v>4</v>
      </c>
      <c r="D2224" s="7" t="n">
        <v>3</v>
      </c>
      <c r="E2224" s="7" t="n">
        <v>-2.84999990463257</v>
      </c>
      <c r="F2224" s="7" t="n">
        <v>325</v>
      </c>
      <c r="G2224" s="7" t="n">
        <v>-5</v>
      </c>
      <c r="H2224" s="7" t="n">
        <v>0</v>
      </c>
      <c r="I2224" s="7" t="n">
        <v>0</v>
      </c>
    </row>
    <row r="2225" spans="1:9">
      <c r="A2225" t="s">
        <v>4</v>
      </c>
      <c r="B2225" s="4" t="s">
        <v>5</v>
      </c>
      <c r="C2225" s="4" t="s">
        <v>13</v>
      </c>
      <c r="D2225" s="4" t="s">
        <v>13</v>
      </c>
      <c r="E2225" s="4" t="s">
        <v>24</v>
      </c>
      <c r="F2225" s="4" t="s">
        <v>10</v>
      </c>
    </row>
    <row r="2226" spans="1:9">
      <c r="A2226" t="n">
        <v>16113</v>
      </c>
      <c r="B2226" s="35" t="n">
        <v>45</v>
      </c>
      <c r="C2226" s="7" t="n">
        <v>5</v>
      </c>
      <c r="D2226" s="7" t="n">
        <v>3</v>
      </c>
      <c r="E2226" s="7" t="n">
        <v>6.5</v>
      </c>
      <c r="F2226" s="7" t="n">
        <v>0</v>
      </c>
    </row>
    <row r="2227" spans="1:9">
      <c r="A2227" t="s">
        <v>4</v>
      </c>
      <c r="B2227" s="4" t="s">
        <v>5</v>
      </c>
      <c r="C2227" s="4" t="s">
        <v>13</v>
      </c>
      <c r="D2227" s="4" t="s">
        <v>13</v>
      </c>
      <c r="E2227" s="4" t="s">
        <v>24</v>
      </c>
      <c r="F2227" s="4" t="s">
        <v>10</v>
      </c>
    </row>
    <row r="2228" spans="1:9">
      <c r="A2228" t="n">
        <v>16122</v>
      </c>
      <c r="B2228" s="35" t="n">
        <v>45</v>
      </c>
      <c r="C2228" s="7" t="n">
        <v>11</v>
      </c>
      <c r="D2228" s="7" t="n">
        <v>3</v>
      </c>
      <c r="E2228" s="7" t="n">
        <v>42.5</v>
      </c>
      <c r="F2228" s="7" t="n">
        <v>0</v>
      </c>
    </row>
    <row r="2229" spans="1:9">
      <c r="A2229" t="s">
        <v>4</v>
      </c>
      <c r="B2229" s="4" t="s">
        <v>5</v>
      </c>
      <c r="C2229" s="4" t="s">
        <v>13</v>
      </c>
      <c r="D2229" s="4" t="s">
        <v>10</v>
      </c>
    </row>
    <row r="2230" spans="1:9">
      <c r="A2230" t="n">
        <v>16131</v>
      </c>
      <c r="B2230" s="21" t="n">
        <v>58</v>
      </c>
      <c r="C2230" s="7" t="n">
        <v>255</v>
      </c>
      <c r="D2230" s="7" t="n">
        <v>0</v>
      </c>
    </row>
    <row r="2231" spans="1:9">
      <c r="A2231" t="s">
        <v>4</v>
      </c>
      <c r="B2231" s="4" t="s">
        <v>5</v>
      </c>
      <c r="C2231" s="4" t="s">
        <v>10</v>
      </c>
      <c r="D2231" s="4" t="s">
        <v>13</v>
      </c>
      <c r="E2231" s="4" t="s">
        <v>13</v>
      </c>
      <c r="F2231" s="4" t="s">
        <v>6</v>
      </c>
    </row>
    <row r="2232" spans="1:9">
      <c r="A2232" t="n">
        <v>16135</v>
      </c>
      <c r="B2232" s="30" t="n">
        <v>20</v>
      </c>
      <c r="C2232" s="7" t="n">
        <v>0</v>
      </c>
      <c r="D2232" s="7" t="n">
        <v>3</v>
      </c>
      <c r="E2232" s="7" t="n">
        <v>11</v>
      </c>
      <c r="F2232" s="7" t="s">
        <v>147</v>
      </c>
    </row>
    <row r="2233" spans="1:9">
      <c r="A2233" t="s">
        <v>4</v>
      </c>
      <c r="B2233" s="4" t="s">
        <v>5</v>
      </c>
      <c r="C2233" s="4" t="s">
        <v>10</v>
      </c>
    </row>
    <row r="2234" spans="1:9">
      <c r="A2234" t="n">
        <v>16162</v>
      </c>
      <c r="B2234" s="27" t="n">
        <v>16</v>
      </c>
      <c r="C2234" s="7" t="n">
        <v>100</v>
      </c>
    </row>
    <row r="2235" spans="1:9">
      <c r="A2235" t="s">
        <v>4</v>
      </c>
      <c r="B2235" s="4" t="s">
        <v>5</v>
      </c>
      <c r="C2235" s="4" t="s">
        <v>10</v>
      </c>
      <c r="D2235" s="4" t="s">
        <v>13</v>
      </c>
      <c r="E2235" s="4" t="s">
        <v>13</v>
      </c>
      <c r="F2235" s="4" t="s">
        <v>6</v>
      </c>
    </row>
    <row r="2236" spans="1:9">
      <c r="A2236" t="n">
        <v>16165</v>
      </c>
      <c r="B2236" s="30" t="n">
        <v>20</v>
      </c>
      <c r="C2236" s="7" t="n">
        <v>3</v>
      </c>
      <c r="D2236" s="7" t="n">
        <v>3</v>
      </c>
      <c r="E2236" s="7" t="n">
        <v>11</v>
      </c>
      <c r="F2236" s="7" t="s">
        <v>147</v>
      </c>
    </row>
    <row r="2237" spans="1:9">
      <c r="A2237" t="s">
        <v>4</v>
      </c>
      <c r="B2237" s="4" t="s">
        <v>5</v>
      </c>
      <c r="C2237" s="4" t="s">
        <v>10</v>
      </c>
      <c r="D2237" s="4" t="s">
        <v>13</v>
      </c>
      <c r="E2237" s="4" t="s">
        <v>13</v>
      </c>
      <c r="F2237" s="4" t="s">
        <v>6</v>
      </c>
    </row>
    <row r="2238" spans="1:9">
      <c r="A2238" t="n">
        <v>16192</v>
      </c>
      <c r="B2238" s="30" t="n">
        <v>20</v>
      </c>
      <c r="C2238" s="7" t="n">
        <v>5</v>
      </c>
      <c r="D2238" s="7" t="n">
        <v>3</v>
      </c>
      <c r="E2238" s="7" t="n">
        <v>11</v>
      </c>
      <c r="F2238" s="7" t="s">
        <v>147</v>
      </c>
    </row>
    <row r="2239" spans="1:9">
      <c r="A2239" t="s">
        <v>4</v>
      </c>
      <c r="B2239" s="4" t="s">
        <v>5</v>
      </c>
      <c r="C2239" s="4" t="s">
        <v>10</v>
      </c>
    </row>
    <row r="2240" spans="1:9">
      <c r="A2240" t="n">
        <v>16219</v>
      </c>
      <c r="B2240" s="27" t="n">
        <v>16</v>
      </c>
      <c r="C2240" s="7" t="n">
        <v>100</v>
      </c>
    </row>
    <row r="2241" spans="1:6">
      <c r="A2241" t="s">
        <v>4</v>
      </c>
      <c r="B2241" s="4" t="s">
        <v>5</v>
      </c>
      <c r="C2241" s="4" t="s">
        <v>10</v>
      </c>
      <c r="D2241" s="4" t="s">
        <v>13</v>
      </c>
      <c r="E2241" s="4" t="s">
        <v>13</v>
      </c>
      <c r="F2241" s="4" t="s">
        <v>6</v>
      </c>
    </row>
    <row r="2242" spans="1:6">
      <c r="A2242" t="n">
        <v>16222</v>
      </c>
      <c r="B2242" s="30" t="n">
        <v>20</v>
      </c>
      <c r="C2242" s="7" t="n">
        <v>61491</v>
      </c>
      <c r="D2242" s="7" t="n">
        <v>3</v>
      </c>
      <c r="E2242" s="7" t="n">
        <v>11</v>
      </c>
      <c r="F2242" s="7" t="s">
        <v>147</v>
      </c>
    </row>
    <row r="2243" spans="1:6">
      <c r="A2243" t="s">
        <v>4</v>
      </c>
      <c r="B2243" s="4" t="s">
        <v>5</v>
      </c>
      <c r="C2243" s="4" t="s">
        <v>10</v>
      </c>
      <c r="D2243" s="4" t="s">
        <v>13</v>
      </c>
      <c r="E2243" s="4" t="s">
        <v>13</v>
      </c>
      <c r="F2243" s="4" t="s">
        <v>6</v>
      </c>
    </row>
    <row r="2244" spans="1:6">
      <c r="A2244" t="n">
        <v>16249</v>
      </c>
      <c r="B2244" s="30" t="n">
        <v>20</v>
      </c>
      <c r="C2244" s="7" t="n">
        <v>61492</v>
      </c>
      <c r="D2244" s="7" t="n">
        <v>3</v>
      </c>
      <c r="E2244" s="7" t="n">
        <v>11</v>
      </c>
      <c r="F2244" s="7" t="s">
        <v>147</v>
      </c>
    </row>
    <row r="2245" spans="1:6">
      <c r="A2245" t="s">
        <v>4</v>
      </c>
      <c r="B2245" s="4" t="s">
        <v>5</v>
      </c>
      <c r="C2245" s="4" t="s">
        <v>10</v>
      </c>
      <c r="D2245" s="4" t="s">
        <v>13</v>
      </c>
      <c r="E2245" s="4" t="s">
        <v>13</v>
      </c>
      <c r="F2245" s="4" t="s">
        <v>6</v>
      </c>
    </row>
    <row r="2246" spans="1:6">
      <c r="A2246" t="n">
        <v>16276</v>
      </c>
      <c r="B2246" s="30" t="n">
        <v>20</v>
      </c>
      <c r="C2246" s="7" t="n">
        <v>61493</v>
      </c>
      <c r="D2246" s="7" t="n">
        <v>3</v>
      </c>
      <c r="E2246" s="7" t="n">
        <v>11</v>
      </c>
      <c r="F2246" s="7" t="s">
        <v>147</v>
      </c>
    </row>
    <row r="2247" spans="1:6">
      <c r="A2247" t="s">
        <v>4</v>
      </c>
      <c r="B2247" s="4" t="s">
        <v>5</v>
      </c>
      <c r="C2247" s="4" t="s">
        <v>10</v>
      </c>
      <c r="D2247" s="4" t="s">
        <v>13</v>
      </c>
      <c r="E2247" s="4" t="s">
        <v>6</v>
      </c>
      <c r="F2247" s="4" t="s">
        <v>24</v>
      </c>
      <c r="G2247" s="4" t="s">
        <v>24</v>
      </c>
      <c r="H2247" s="4" t="s">
        <v>24</v>
      </c>
    </row>
    <row r="2248" spans="1:6">
      <c r="A2248" t="n">
        <v>16303</v>
      </c>
      <c r="B2248" s="50" t="n">
        <v>48</v>
      </c>
      <c r="C2248" s="7" t="n">
        <v>7032</v>
      </c>
      <c r="D2248" s="7" t="n">
        <v>0</v>
      </c>
      <c r="E2248" s="7" t="s">
        <v>44</v>
      </c>
      <c r="F2248" s="7" t="n">
        <v>-1</v>
      </c>
      <c r="G2248" s="7" t="n">
        <v>1</v>
      </c>
      <c r="H2248" s="7" t="n">
        <v>0</v>
      </c>
    </row>
    <row r="2249" spans="1:6">
      <c r="A2249" t="s">
        <v>4</v>
      </c>
      <c r="B2249" s="4" t="s">
        <v>5</v>
      </c>
      <c r="C2249" s="4" t="s">
        <v>10</v>
      </c>
      <c r="D2249" s="4" t="s">
        <v>13</v>
      </c>
    </row>
    <row r="2250" spans="1:6">
      <c r="A2250" t="n">
        <v>16328</v>
      </c>
      <c r="B2250" s="48" t="n">
        <v>67</v>
      </c>
      <c r="C2250" s="7" t="n">
        <v>0</v>
      </c>
      <c r="D2250" s="7" t="n">
        <v>3</v>
      </c>
    </row>
    <row r="2251" spans="1:6">
      <c r="A2251" t="s">
        <v>4</v>
      </c>
      <c r="B2251" s="4" t="s">
        <v>5</v>
      </c>
      <c r="C2251" s="4" t="s">
        <v>10</v>
      </c>
      <c r="D2251" s="4" t="s">
        <v>13</v>
      </c>
    </row>
    <row r="2252" spans="1:6">
      <c r="A2252" t="n">
        <v>16332</v>
      </c>
      <c r="B2252" s="48" t="n">
        <v>67</v>
      </c>
      <c r="C2252" s="7" t="n">
        <v>3</v>
      </c>
      <c r="D2252" s="7" t="n">
        <v>3</v>
      </c>
    </row>
    <row r="2253" spans="1:6">
      <c r="A2253" t="s">
        <v>4</v>
      </c>
      <c r="B2253" s="4" t="s">
        <v>5</v>
      </c>
      <c r="C2253" s="4" t="s">
        <v>10</v>
      </c>
      <c r="D2253" s="4" t="s">
        <v>13</v>
      </c>
    </row>
    <row r="2254" spans="1:6">
      <c r="A2254" t="n">
        <v>16336</v>
      </c>
      <c r="B2254" s="48" t="n">
        <v>67</v>
      </c>
      <c r="C2254" s="7" t="n">
        <v>5</v>
      </c>
      <c r="D2254" s="7" t="n">
        <v>3</v>
      </c>
    </row>
    <row r="2255" spans="1:6">
      <c r="A2255" t="s">
        <v>4</v>
      </c>
      <c r="B2255" s="4" t="s">
        <v>5</v>
      </c>
      <c r="C2255" s="4" t="s">
        <v>10</v>
      </c>
      <c r="D2255" s="4" t="s">
        <v>13</v>
      </c>
    </row>
    <row r="2256" spans="1:6">
      <c r="A2256" t="n">
        <v>16340</v>
      </c>
      <c r="B2256" s="48" t="n">
        <v>67</v>
      </c>
      <c r="C2256" s="7" t="n">
        <v>61491</v>
      </c>
      <c r="D2256" s="7" t="n">
        <v>3</v>
      </c>
    </row>
    <row r="2257" spans="1:8">
      <c r="A2257" t="s">
        <v>4</v>
      </c>
      <c r="B2257" s="4" t="s">
        <v>5</v>
      </c>
      <c r="C2257" s="4" t="s">
        <v>10</v>
      </c>
      <c r="D2257" s="4" t="s">
        <v>13</v>
      </c>
    </row>
    <row r="2258" spans="1:8">
      <c r="A2258" t="n">
        <v>16344</v>
      </c>
      <c r="B2258" s="48" t="n">
        <v>67</v>
      </c>
      <c r="C2258" s="7" t="n">
        <v>61492</v>
      </c>
      <c r="D2258" s="7" t="n">
        <v>3</v>
      </c>
    </row>
    <row r="2259" spans="1:8">
      <c r="A2259" t="s">
        <v>4</v>
      </c>
      <c r="B2259" s="4" t="s">
        <v>5</v>
      </c>
      <c r="C2259" s="4" t="s">
        <v>10</v>
      </c>
      <c r="D2259" s="4" t="s">
        <v>13</v>
      </c>
    </row>
    <row r="2260" spans="1:8">
      <c r="A2260" t="n">
        <v>16348</v>
      </c>
      <c r="B2260" s="48" t="n">
        <v>67</v>
      </c>
      <c r="C2260" s="7" t="n">
        <v>61493</v>
      </c>
      <c r="D2260" s="7" t="n">
        <v>3</v>
      </c>
    </row>
    <row r="2261" spans="1:8">
      <c r="A2261" t="s">
        <v>4</v>
      </c>
      <c r="B2261" s="4" t="s">
        <v>5</v>
      </c>
      <c r="C2261" s="4" t="s">
        <v>13</v>
      </c>
      <c r="D2261" s="4" t="s">
        <v>10</v>
      </c>
      <c r="E2261" s="4" t="s">
        <v>6</v>
      </c>
    </row>
    <row r="2262" spans="1:8">
      <c r="A2262" t="n">
        <v>16352</v>
      </c>
      <c r="B2262" s="39" t="n">
        <v>51</v>
      </c>
      <c r="C2262" s="7" t="n">
        <v>4</v>
      </c>
      <c r="D2262" s="7" t="n">
        <v>0</v>
      </c>
      <c r="E2262" s="7" t="s">
        <v>72</v>
      </c>
    </row>
    <row r="2263" spans="1:8">
      <c r="A2263" t="s">
        <v>4</v>
      </c>
      <c r="B2263" s="4" t="s">
        <v>5</v>
      </c>
      <c r="C2263" s="4" t="s">
        <v>10</v>
      </c>
    </row>
    <row r="2264" spans="1:8">
      <c r="A2264" t="n">
        <v>16365</v>
      </c>
      <c r="B2264" s="27" t="n">
        <v>16</v>
      </c>
      <c r="C2264" s="7" t="n">
        <v>0</v>
      </c>
    </row>
    <row r="2265" spans="1:8">
      <c r="A2265" t="s">
        <v>4</v>
      </c>
      <c r="B2265" s="4" t="s">
        <v>5</v>
      </c>
      <c r="C2265" s="4" t="s">
        <v>10</v>
      </c>
      <c r="D2265" s="4" t="s">
        <v>47</v>
      </c>
      <c r="E2265" s="4" t="s">
        <v>13</v>
      </c>
      <c r="F2265" s="4" t="s">
        <v>13</v>
      </c>
    </row>
    <row r="2266" spans="1:8">
      <c r="A2266" t="n">
        <v>16368</v>
      </c>
      <c r="B2266" s="40" t="n">
        <v>26</v>
      </c>
      <c r="C2266" s="7" t="n">
        <v>0</v>
      </c>
      <c r="D2266" s="7" t="s">
        <v>148</v>
      </c>
      <c r="E2266" s="7" t="n">
        <v>2</v>
      </c>
      <c r="F2266" s="7" t="n">
        <v>0</v>
      </c>
    </row>
    <row r="2267" spans="1:8">
      <c r="A2267" t="s">
        <v>4</v>
      </c>
      <c r="B2267" s="4" t="s">
        <v>5</v>
      </c>
    </row>
    <row r="2268" spans="1:8">
      <c r="A2268" t="n">
        <v>16440</v>
      </c>
      <c r="B2268" s="41" t="n">
        <v>28</v>
      </c>
    </row>
    <row r="2269" spans="1:8">
      <c r="A2269" t="s">
        <v>4</v>
      </c>
      <c r="B2269" s="4" t="s">
        <v>5</v>
      </c>
      <c r="C2269" s="4" t="s">
        <v>13</v>
      </c>
      <c r="D2269" s="4" t="s">
        <v>10</v>
      </c>
      <c r="E2269" s="4" t="s">
        <v>6</v>
      </c>
    </row>
    <row r="2270" spans="1:8">
      <c r="A2270" t="n">
        <v>16441</v>
      </c>
      <c r="B2270" s="39" t="n">
        <v>51</v>
      </c>
      <c r="C2270" s="7" t="n">
        <v>4</v>
      </c>
      <c r="D2270" s="7" t="n">
        <v>3</v>
      </c>
      <c r="E2270" s="7" t="s">
        <v>72</v>
      </c>
    </row>
    <row r="2271" spans="1:8">
      <c r="A2271" t="s">
        <v>4</v>
      </c>
      <c r="B2271" s="4" t="s">
        <v>5</v>
      </c>
      <c r="C2271" s="4" t="s">
        <v>10</v>
      </c>
    </row>
    <row r="2272" spans="1:8">
      <c r="A2272" t="n">
        <v>16454</v>
      </c>
      <c r="B2272" s="27" t="n">
        <v>16</v>
      </c>
      <c r="C2272" s="7" t="n">
        <v>0</v>
      </c>
    </row>
    <row r="2273" spans="1:6">
      <c r="A2273" t="s">
        <v>4</v>
      </c>
      <c r="B2273" s="4" t="s">
        <v>5</v>
      </c>
      <c r="C2273" s="4" t="s">
        <v>10</v>
      </c>
      <c r="D2273" s="4" t="s">
        <v>47</v>
      </c>
      <c r="E2273" s="4" t="s">
        <v>13</v>
      </c>
      <c r="F2273" s="4" t="s">
        <v>13</v>
      </c>
    </row>
    <row r="2274" spans="1:6">
      <c r="A2274" t="n">
        <v>16457</v>
      </c>
      <c r="B2274" s="40" t="n">
        <v>26</v>
      </c>
      <c r="C2274" s="7" t="n">
        <v>3</v>
      </c>
      <c r="D2274" s="7" t="s">
        <v>149</v>
      </c>
      <c r="E2274" s="7" t="n">
        <v>2</v>
      </c>
      <c r="F2274" s="7" t="n">
        <v>0</v>
      </c>
    </row>
    <row r="2275" spans="1:6">
      <c r="A2275" t="s">
        <v>4</v>
      </c>
      <c r="B2275" s="4" t="s">
        <v>5</v>
      </c>
    </row>
    <row r="2276" spans="1:6">
      <c r="A2276" t="n">
        <v>16476</v>
      </c>
      <c r="B2276" s="41" t="n">
        <v>28</v>
      </c>
    </row>
    <row r="2277" spans="1:6">
      <c r="A2277" t="s">
        <v>4</v>
      </c>
      <c r="B2277" s="4" t="s">
        <v>5</v>
      </c>
      <c r="C2277" s="4" t="s">
        <v>13</v>
      </c>
      <c r="D2277" s="4" t="s">
        <v>13</v>
      </c>
      <c r="E2277" s="4" t="s">
        <v>24</v>
      </c>
      <c r="F2277" s="4" t="s">
        <v>24</v>
      </c>
      <c r="G2277" s="4" t="s">
        <v>24</v>
      </c>
      <c r="H2277" s="4" t="s">
        <v>10</v>
      </c>
    </row>
    <row r="2278" spans="1:6">
      <c r="A2278" t="n">
        <v>16477</v>
      </c>
      <c r="B2278" s="35" t="n">
        <v>45</v>
      </c>
      <c r="C2278" s="7" t="n">
        <v>2</v>
      </c>
      <c r="D2278" s="7" t="n">
        <v>3</v>
      </c>
      <c r="E2278" s="7" t="n">
        <v>0</v>
      </c>
      <c r="F2278" s="7" t="n">
        <v>5.92000007629395</v>
      </c>
      <c r="G2278" s="7" t="n">
        <v>6.05000019073486</v>
      </c>
      <c r="H2278" s="7" t="n">
        <v>1500</v>
      </c>
    </row>
    <row r="2279" spans="1:6">
      <c r="A2279" t="s">
        <v>4</v>
      </c>
      <c r="B2279" s="4" t="s">
        <v>5</v>
      </c>
      <c r="C2279" s="4" t="s">
        <v>13</v>
      </c>
      <c r="D2279" s="4" t="s">
        <v>13</v>
      </c>
      <c r="E2279" s="4" t="s">
        <v>24</v>
      </c>
      <c r="F2279" s="4" t="s">
        <v>24</v>
      </c>
      <c r="G2279" s="4" t="s">
        <v>24</v>
      </c>
      <c r="H2279" s="4" t="s">
        <v>10</v>
      </c>
      <c r="I2279" s="4" t="s">
        <v>13</v>
      </c>
    </row>
    <row r="2280" spans="1:6">
      <c r="A2280" t="n">
        <v>16494</v>
      </c>
      <c r="B2280" s="35" t="n">
        <v>45</v>
      </c>
      <c r="C2280" s="7" t="n">
        <v>4</v>
      </c>
      <c r="D2280" s="7" t="n">
        <v>3</v>
      </c>
      <c r="E2280" s="7" t="n">
        <v>30.1499996185303</v>
      </c>
      <c r="F2280" s="7" t="n">
        <v>340</v>
      </c>
      <c r="G2280" s="7" t="n">
        <v>-10</v>
      </c>
      <c r="H2280" s="7" t="n">
        <v>1500</v>
      </c>
      <c r="I2280" s="7" t="n">
        <v>0</v>
      </c>
    </row>
    <row r="2281" spans="1:6">
      <c r="A2281" t="s">
        <v>4</v>
      </c>
      <c r="B2281" s="4" t="s">
        <v>5</v>
      </c>
      <c r="C2281" s="4" t="s">
        <v>13</v>
      </c>
      <c r="D2281" s="4" t="s">
        <v>13</v>
      </c>
      <c r="E2281" s="4" t="s">
        <v>24</v>
      </c>
      <c r="F2281" s="4" t="s">
        <v>10</v>
      </c>
    </row>
    <row r="2282" spans="1:6">
      <c r="A2282" t="n">
        <v>16512</v>
      </c>
      <c r="B2282" s="35" t="n">
        <v>45</v>
      </c>
      <c r="C2282" s="7" t="n">
        <v>5</v>
      </c>
      <c r="D2282" s="7" t="n">
        <v>3</v>
      </c>
      <c r="E2282" s="7" t="n">
        <v>5.25</v>
      </c>
      <c r="F2282" s="7" t="n">
        <v>1500</v>
      </c>
    </row>
    <row r="2283" spans="1:6">
      <c r="A2283" t="s">
        <v>4</v>
      </c>
      <c r="B2283" s="4" t="s">
        <v>5</v>
      </c>
      <c r="C2283" s="4" t="s">
        <v>13</v>
      </c>
      <c r="D2283" s="4" t="s">
        <v>10</v>
      </c>
      <c r="E2283" s="4" t="s">
        <v>10</v>
      </c>
      <c r="F2283" s="4" t="s">
        <v>9</v>
      </c>
    </row>
    <row r="2284" spans="1:6">
      <c r="A2284" t="n">
        <v>16521</v>
      </c>
      <c r="B2284" s="47" t="n">
        <v>84</v>
      </c>
      <c r="C2284" s="7" t="n">
        <v>0</v>
      </c>
      <c r="D2284" s="7" t="n">
        <v>0</v>
      </c>
      <c r="E2284" s="7" t="n">
        <v>500</v>
      </c>
      <c r="F2284" s="7" t="n">
        <v>1053609165</v>
      </c>
    </row>
    <row r="2285" spans="1:6">
      <c r="A2285" t="s">
        <v>4</v>
      </c>
      <c r="B2285" s="4" t="s">
        <v>5</v>
      </c>
      <c r="C2285" s="4" t="s">
        <v>10</v>
      </c>
      <c r="D2285" s="4" t="s">
        <v>13</v>
      </c>
      <c r="E2285" s="4" t="s">
        <v>6</v>
      </c>
      <c r="F2285" s="4" t="s">
        <v>24</v>
      </c>
      <c r="G2285" s="4" t="s">
        <v>24</v>
      </c>
      <c r="H2285" s="4" t="s">
        <v>24</v>
      </c>
    </row>
    <row r="2286" spans="1:6">
      <c r="A2286" t="n">
        <v>16531</v>
      </c>
      <c r="B2286" s="50" t="n">
        <v>48</v>
      </c>
      <c r="C2286" s="7" t="n">
        <v>1660</v>
      </c>
      <c r="D2286" s="7" t="n">
        <v>0</v>
      </c>
      <c r="E2286" s="7" t="s">
        <v>45</v>
      </c>
      <c r="F2286" s="7" t="n">
        <v>-1</v>
      </c>
      <c r="G2286" s="7" t="n">
        <v>1</v>
      </c>
      <c r="H2286" s="7" t="n">
        <v>0</v>
      </c>
    </row>
    <row r="2287" spans="1:6">
      <c r="A2287" t="s">
        <v>4</v>
      </c>
      <c r="B2287" s="4" t="s">
        <v>5</v>
      </c>
      <c r="C2287" s="4" t="s">
        <v>13</v>
      </c>
      <c r="D2287" s="4" t="s">
        <v>10</v>
      </c>
    </row>
    <row r="2288" spans="1:6">
      <c r="A2288" t="n">
        <v>16558</v>
      </c>
      <c r="B2288" s="35" t="n">
        <v>45</v>
      </c>
      <c r="C2288" s="7" t="n">
        <v>7</v>
      </c>
      <c r="D2288" s="7" t="n">
        <v>255</v>
      </c>
    </row>
    <row r="2289" spans="1:9">
      <c r="A2289" t="s">
        <v>4</v>
      </c>
      <c r="B2289" s="4" t="s">
        <v>5</v>
      </c>
      <c r="C2289" s="4" t="s">
        <v>13</v>
      </c>
      <c r="D2289" s="4" t="s">
        <v>10</v>
      </c>
      <c r="E2289" s="4" t="s">
        <v>10</v>
      </c>
      <c r="F2289" s="4" t="s">
        <v>9</v>
      </c>
    </row>
    <row r="2290" spans="1:9">
      <c r="A2290" t="n">
        <v>16562</v>
      </c>
      <c r="B2290" s="47" t="n">
        <v>84</v>
      </c>
      <c r="C2290" s="7" t="n">
        <v>0</v>
      </c>
      <c r="D2290" s="7" t="n">
        <v>2</v>
      </c>
      <c r="E2290" s="7" t="n">
        <v>0</v>
      </c>
      <c r="F2290" s="7" t="n">
        <v>1058642330</v>
      </c>
    </row>
    <row r="2291" spans="1:9">
      <c r="A2291" t="s">
        <v>4</v>
      </c>
      <c r="B2291" s="4" t="s">
        <v>5</v>
      </c>
      <c r="C2291" s="4" t="s">
        <v>13</v>
      </c>
      <c r="D2291" s="4" t="s">
        <v>24</v>
      </c>
      <c r="E2291" s="4" t="s">
        <v>24</v>
      </c>
      <c r="F2291" s="4" t="s">
        <v>24</v>
      </c>
    </row>
    <row r="2292" spans="1:9">
      <c r="A2292" t="n">
        <v>16572</v>
      </c>
      <c r="B2292" s="35" t="n">
        <v>45</v>
      </c>
      <c r="C2292" s="7" t="n">
        <v>9</v>
      </c>
      <c r="D2292" s="7" t="n">
        <v>0.0500000007450581</v>
      </c>
      <c r="E2292" s="7" t="n">
        <v>0.0500000007450581</v>
      </c>
      <c r="F2292" s="7" t="n">
        <v>0.699999988079071</v>
      </c>
    </row>
    <row r="2293" spans="1:9">
      <c r="A2293" t="s">
        <v>4</v>
      </c>
      <c r="B2293" s="4" t="s">
        <v>5</v>
      </c>
      <c r="C2293" s="4" t="s">
        <v>13</v>
      </c>
      <c r="D2293" s="4" t="s">
        <v>10</v>
      </c>
      <c r="E2293" s="4" t="s">
        <v>24</v>
      </c>
      <c r="F2293" s="4" t="s">
        <v>10</v>
      </c>
      <c r="G2293" s="4" t="s">
        <v>9</v>
      </c>
      <c r="H2293" s="4" t="s">
        <v>9</v>
      </c>
      <c r="I2293" s="4" t="s">
        <v>10</v>
      </c>
      <c r="J2293" s="4" t="s">
        <v>10</v>
      </c>
      <c r="K2293" s="4" t="s">
        <v>9</v>
      </c>
      <c r="L2293" s="4" t="s">
        <v>9</v>
      </c>
      <c r="M2293" s="4" t="s">
        <v>9</v>
      </c>
      <c r="N2293" s="4" t="s">
        <v>9</v>
      </c>
      <c r="O2293" s="4" t="s">
        <v>6</v>
      </c>
    </row>
    <row r="2294" spans="1:9">
      <c r="A2294" t="n">
        <v>16586</v>
      </c>
      <c r="B2294" s="15" t="n">
        <v>50</v>
      </c>
      <c r="C2294" s="7" t="n">
        <v>0</v>
      </c>
      <c r="D2294" s="7" t="n">
        <v>2134</v>
      </c>
      <c r="E2294" s="7" t="n">
        <v>1</v>
      </c>
      <c r="F2294" s="7" t="n">
        <v>0</v>
      </c>
      <c r="G2294" s="7" t="n">
        <v>0</v>
      </c>
      <c r="H2294" s="7" t="n">
        <v>0</v>
      </c>
      <c r="I2294" s="7" t="n">
        <v>0</v>
      </c>
      <c r="J2294" s="7" t="n">
        <v>65533</v>
      </c>
      <c r="K2294" s="7" t="n">
        <v>0</v>
      </c>
      <c r="L2294" s="7" t="n">
        <v>0</v>
      </c>
      <c r="M2294" s="7" t="n">
        <v>0</v>
      </c>
      <c r="N2294" s="7" t="n">
        <v>0</v>
      </c>
      <c r="O2294" s="7" t="s">
        <v>12</v>
      </c>
    </row>
    <row r="2295" spans="1:9">
      <c r="A2295" t="s">
        <v>4</v>
      </c>
      <c r="B2295" s="4" t="s">
        <v>5</v>
      </c>
      <c r="C2295" s="4" t="s">
        <v>13</v>
      </c>
      <c r="D2295" s="4" t="s">
        <v>13</v>
      </c>
      <c r="E2295" s="4" t="s">
        <v>24</v>
      </c>
      <c r="F2295" s="4" t="s">
        <v>10</v>
      </c>
    </row>
    <row r="2296" spans="1:9">
      <c r="A2296" t="n">
        <v>16625</v>
      </c>
      <c r="B2296" s="35" t="n">
        <v>45</v>
      </c>
      <c r="C2296" s="7" t="n">
        <v>5</v>
      </c>
      <c r="D2296" s="7" t="n">
        <v>3</v>
      </c>
      <c r="E2296" s="7" t="n">
        <v>5.5</v>
      </c>
      <c r="F2296" s="7" t="n">
        <v>700</v>
      </c>
    </row>
    <row r="2297" spans="1:9">
      <c r="A2297" t="s">
        <v>4</v>
      </c>
      <c r="B2297" s="4" t="s">
        <v>5</v>
      </c>
      <c r="C2297" s="4" t="s">
        <v>10</v>
      </c>
    </row>
    <row r="2298" spans="1:9">
      <c r="A2298" t="n">
        <v>16634</v>
      </c>
      <c r="B2298" s="27" t="n">
        <v>16</v>
      </c>
      <c r="C2298" s="7" t="n">
        <v>700</v>
      </c>
    </row>
    <row r="2299" spans="1:9">
      <c r="A2299" t="s">
        <v>4</v>
      </c>
      <c r="B2299" s="4" t="s">
        <v>5</v>
      </c>
      <c r="C2299" s="4" t="s">
        <v>10</v>
      </c>
    </row>
    <row r="2300" spans="1:9">
      <c r="A2300" t="n">
        <v>16637</v>
      </c>
      <c r="B2300" s="51" t="n">
        <v>13</v>
      </c>
      <c r="C2300" s="7" t="n">
        <v>6713</v>
      </c>
    </row>
    <row r="2301" spans="1:9">
      <c r="A2301" t="s">
        <v>4</v>
      </c>
      <c r="B2301" s="4" t="s">
        <v>5</v>
      </c>
      <c r="C2301" s="4" t="s">
        <v>10</v>
      </c>
    </row>
    <row r="2302" spans="1:9">
      <c r="A2302" t="n">
        <v>16640</v>
      </c>
      <c r="B2302" s="28" t="n">
        <v>12</v>
      </c>
      <c r="C2302" s="7" t="n">
        <v>6466</v>
      </c>
    </row>
    <row r="2303" spans="1:9">
      <c r="A2303" t="s">
        <v>4</v>
      </c>
      <c r="B2303" s="4" t="s">
        <v>5</v>
      </c>
      <c r="C2303" s="4" t="s">
        <v>13</v>
      </c>
      <c r="D2303" s="4" t="s">
        <v>9</v>
      </c>
      <c r="E2303" s="4" t="s">
        <v>13</v>
      </c>
      <c r="F2303" s="4" t="s">
        <v>13</v>
      </c>
      <c r="G2303" s="4" t="s">
        <v>9</v>
      </c>
      <c r="H2303" s="4" t="s">
        <v>13</v>
      </c>
      <c r="I2303" s="4" t="s">
        <v>9</v>
      </c>
      <c r="J2303" s="4" t="s">
        <v>13</v>
      </c>
    </row>
    <row r="2304" spans="1:9">
      <c r="A2304" t="n">
        <v>16643</v>
      </c>
      <c r="B2304" s="52" t="n">
        <v>33</v>
      </c>
      <c r="C2304" s="7" t="n">
        <v>0</v>
      </c>
      <c r="D2304" s="7" t="n">
        <v>1</v>
      </c>
      <c r="E2304" s="7" t="n">
        <v>1</v>
      </c>
      <c r="F2304" s="7" t="n">
        <v>0</v>
      </c>
      <c r="G2304" s="7" t="n">
        <v>-1</v>
      </c>
      <c r="H2304" s="7" t="n">
        <v>0</v>
      </c>
      <c r="I2304" s="7" t="n">
        <v>-1</v>
      </c>
      <c r="J2304" s="7" t="n">
        <v>0</v>
      </c>
    </row>
    <row r="2305" spans="1:15">
      <c r="A2305" t="s">
        <v>4</v>
      </c>
      <c r="B2305" s="4" t="s">
        <v>5</v>
      </c>
    </row>
    <row r="2306" spans="1:15">
      <c r="A2306" t="n">
        <v>16661</v>
      </c>
      <c r="B2306" s="5" t="n">
        <v>1</v>
      </c>
    </row>
    <row r="2307" spans="1:15" s="3" customFormat="1" customHeight="0">
      <c r="A2307" s="3" t="s">
        <v>2</v>
      </c>
      <c r="B2307" s="3" t="s">
        <v>150</v>
      </c>
    </row>
    <row r="2308" spans="1:15">
      <c r="A2308" t="s">
        <v>4</v>
      </c>
      <c r="B2308" s="4" t="s">
        <v>5</v>
      </c>
      <c r="C2308" s="4" t="s">
        <v>10</v>
      </c>
      <c r="D2308" s="4" t="s">
        <v>13</v>
      </c>
      <c r="E2308" s="4" t="s">
        <v>24</v>
      </c>
      <c r="F2308" s="4" t="s">
        <v>10</v>
      </c>
    </row>
    <row r="2309" spans="1:15">
      <c r="A2309" t="n">
        <v>16664</v>
      </c>
      <c r="B2309" s="43" t="n">
        <v>59</v>
      </c>
      <c r="C2309" s="7" t="n">
        <v>65534</v>
      </c>
      <c r="D2309" s="7" t="n">
        <v>1</v>
      </c>
      <c r="E2309" s="7" t="n">
        <v>0.150000005960464</v>
      </c>
      <c r="F2309" s="7" t="n">
        <v>0</v>
      </c>
    </row>
    <row r="2310" spans="1:15">
      <c r="A2310" t="s">
        <v>4</v>
      </c>
      <c r="B2310" s="4" t="s">
        <v>5</v>
      </c>
      <c r="C2310" s="4" t="s">
        <v>10</v>
      </c>
      <c r="D2310" s="4" t="s">
        <v>24</v>
      </c>
      <c r="E2310" s="4" t="s">
        <v>24</v>
      </c>
      <c r="F2310" s="4" t="s">
        <v>24</v>
      </c>
      <c r="G2310" s="4" t="s">
        <v>10</v>
      </c>
      <c r="H2310" s="4" t="s">
        <v>10</v>
      </c>
    </row>
    <row r="2311" spans="1:15">
      <c r="A2311" t="n">
        <v>16674</v>
      </c>
      <c r="B2311" s="42" t="n">
        <v>60</v>
      </c>
      <c r="C2311" s="7" t="n">
        <v>65534</v>
      </c>
      <c r="D2311" s="7" t="n">
        <v>0</v>
      </c>
      <c r="E2311" s="7" t="n">
        <v>0</v>
      </c>
      <c r="F2311" s="7" t="n">
        <v>0</v>
      </c>
      <c r="G2311" s="7" t="n">
        <v>300</v>
      </c>
      <c r="H2311" s="7" t="n">
        <v>0</v>
      </c>
    </row>
    <row r="2312" spans="1:15">
      <c r="A2312" t="s">
        <v>4</v>
      </c>
      <c r="B2312" s="4" t="s">
        <v>5</v>
      </c>
      <c r="C2312" s="4" t="s">
        <v>10</v>
      </c>
      <c r="D2312" s="4" t="s">
        <v>10</v>
      </c>
      <c r="E2312" s="4" t="s">
        <v>10</v>
      </c>
    </row>
    <row r="2313" spans="1:15">
      <c r="A2313" t="n">
        <v>16693</v>
      </c>
      <c r="B2313" s="53" t="n">
        <v>61</v>
      </c>
      <c r="C2313" s="7" t="n">
        <v>65534</v>
      </c>
      <c r="D2313" s="7" t="n">
        <v>1660</v>
      </c>
      <c r="E2313" s="7" t="n">
        <v>1000</v>
      </c>
    </row>
    <row r="2314" spans="1:15">
      <c r="A2314" t="s">
        <v>4</v>
      </c>
      <c r="B2314" s="4" t="s">
        <v>5</v>
      </c>
      <c r="C2314" s="4" t="s">
        <v>10</v>
      </c>
    </row>
    <row r="2315" spans="1:15">
      <c r="A2315" t="n">
        <v>16700</v>
      </c>
      <c r="B2315" s="27" t="n">
        <v>16</v>
      </c>
      <c r="C2315" s="7" t="n">
        <v>300</v>
      </c>
    </row>
    <row r="2316" spans="1:15">
      <c r="A2316" t="s">
        <v>4</v>
      </c>
      <c r="B2316" s="4" t="s">
        <v>5</v>
      </c>
      <c r="C2316" s="4" t="s">
        <v>13</v>
      </c>
      <c r="D2316" s="4" t="s">
        <v>10</v>
      </c>
      <c r="E2316" s="4" t="s">
        <v>6</v>
      </c>
      <c r="F2316" s="4" t="s">
        <v>6</v>
      </c>
      <c r="G2316" s="4" t="s">
        <v>6</v>
      </c>
      <c r="H2316" s="4" t="s">
        <v>6</v>
      </c>
    </row>
    <row r="2317" spans="1:15">
      <c r="A2317" t="n">
        <v>16703</v>
      </c>
      <c r="B2317" s="39" t="n">
        <v>51</v>
      </c>
      <c r="C2317" s="7" t="n">
        <v>3</v>
      </c>
      <c r="D2317" s="7" t="n">
        <v>65534</v>
      </c>
      <c r="E2317" s="7" t="s">
        <v>86</v>
      </c>
      <c r="F2317" s="7" t="s">
        <v>87</v>
      </c>
      <c r="G2317" s="7" t="s">
        <v>51</v>
      </c>
      <c r="H2317" s="7" t="s">
        <v>18</v>
      </c>
    </row>
    <row r="2318" spans="1:15">
      <c r="A2318" t="s">
        <v>4</v>
      </c>
      <c r="B2318" s="4" t="s">
        <v>5</v>
      </c>
      <c r="C2318" s="4" t="s">
        <v>10</v>
      </c>
    </row>
    <row r="2319" spans="1:15">
      <c r="A2319" t="n">
        <v>16732</v>
      </c>
      <c r="B2319" s="27" t="n">
        <v>16</v>
      </c>
      <c r="C2319" s="7" t="n">
        <v>1500</v>
      </c>
    </row>
    <row r="2320" spans="1:15">
      <c r="A2320" t="s">
        <v>4</v>
      </c>
      <c r="B2320" s="4" t="s">
        <v>5</v>
      </c>
    </row>
    <row r="2321" spans="1:8">
      <c r="A2321" t="n">
        <v>16735</v>
      </c>
      <c r="B2321" s="5" t="n">
        <v>1</v>
      </c>
    </row>
    <row r="2322" spans="1:8" s="3" customFormat="1" customHeight="0">
      <c r="A2322" s="3" t="s">
        <v>2</v>
      </c>
      <c r="B2322" s="3" t="s">
        <v>151</v>
      </c>
    </row>
    <row r="2323" spans="1:8">
      <c r="A2323" t="s">
        <v>4</v>
      </c>
      <c r="B2323" s="4" t="s">
        <v>5</v>
      </c>
      <c r="C2323" s="4" t="s">
        <v>13</v>
      </c>
      <c r="D2323" s="4" t="s">
        <v>10</v>
      </c>
      <c r="E2323" s="4" t="s">
        <v>6</v>
      </c>
      <c r="F2323" s="4" t="s">
        <v>6</v>
      </c>
      <c r="G2323" s="4" t="s">
        <v>6</v>
      </c>
      <c r="H2323" s="4" t="s">
        <v>6</v>
      </c>
    </row>
    <row r="2324" spans="1:8">
      <c r="A2324" t="n">
        <v>16736</v>
      </c>
      <c r="B2324" s="39" t="n">
        <v>51</v>
      </c>
      <c r="C2324" s="7" t="n">
        <v>3</v>
      </c>
      <c r="D2324" s="7" t="n">
        <v>65534</v>
      </c>
      <c r="E2324" s="7" t="s">
        <v>86</v>
      </c>
      <c r="F2324" s="7" t="s">
        <v>87</v>
      </c>
      <c r="G2324" s="7" t="s">
        <v>51</v>
      </c>
      <c r="H2324" s="7" t="s">
        <v>18</v>
      </c>
    </row>
    <row r="2325" spans="1:8">
      <c r="A2325" t="s">
        <v>4</v>
      </c>
      <c r="B2325" s="4" t="s">
        <v>5</v>
      </c>
      <c r="C2325" s="4" t="s">
        <v>10</v>
      </c>
      <c r="D2325" s="4" t="s">
        <v>13</v>
      </c>
      <c r="E2325" s="4" t="s">
        <v>6</v>
      </c>
      <c r="F2325" s="4" t="s">
        <v>24</v>
      </c>
      <c r="G2325" s="4" t="s">
        <v>24</v>
      </c>
      <c r="H2325" s="4" t="s">
        <v>24</v>
      </c>
    </row>
    <row r="2326" spans="1:8">
      <c r="A2326" t="n">
        <v>16765</v>
      </c>
      <c r="B2326" s="50" t="n">
        <v>48</v>
      </c>
      <c r="C2326" s="7" t="n">
        <v>65534</v>
      </c>
      <c r="D2326" s="7" t="n">
        <v>0</v>
      </c>
      <c r="E2326" s="7" t="s">
        <v>43</v>
      </c>
      <c r="F2326" s="7" t="n">
        <v>-1</v>
      </c>
      <c r="G2326" s="7" t="n">
        <v>1</v>
      </c>
      <c r="H2326" s="7" t="n">
        <v>0</v>
      </c>
    </row>
    <row r="2327" spans="1:8">
      <c r="A2327" t="s">
        <v>4</v>
      </c>
      <c r="B2327" s="4" t="s">
        <v>5</v>
      </c>
      <c r="C2327" s="4" t="s">
        <v>10</v>
      </c>
    </row>
    <row r="2328" spans="1:8">
      <c r="A2328" t="n">
        <v>16791</v>
      </c>
      <c r="B2328" s="27" t="n">
        <v>16</v>
      </c>
      <c r="C2328" s="7" t="n">
        <v>1500</v>
      </c>
    </row>
    <row r="2329" spans="1:8">
      <c r="A2329" t="s">
        <v>4</v>
      </c>
      <c r="B2329" s="4" t="s">
        <v>5</v>
      </c>
    </row>
    <row r="2330" spans="1:8">
      <c r="A2330" t="n">
        <v>16794</v>
      </c>
      <c r="B2330" s="5" t="n">
        <v>1</v>
      </c>
    </row>
    <row r="2331" spans="1:8" s="3" customFormat="1" customHeight="0">
      <c r="A2331" s="3" t="s">
        <v>2</v>
      </c>
      <c r="B2331" s="3" t="s">
        <v>152</v>
      </c>
    </row>
    <row r="2332" spans="1:8">
      <c r="A2332" t="s">
        <v>4</v>
      </c>
      <c r="B2332" s="4" t="s">
        <v>5</v>
      </c>
      <c r="C2332" s="4" t="s">
        <v>13</v>
      </c>
      <c r="D2332" s="4" t="s">
        <v>13</v>
      </c>
      <c r="E2332" s="4" t="s">
        <v>13</v>
      </c>
      <c r="F2332" s="4" t="s">
        <v>13</v>
      </c>
    </row>
    <row r="2333" spans="1:8">
      <c r="A2333" t="n">
        <v>16796</v>
      </c>
      <c r="B2333" s="19" t="n">
        <v>14</v>
      </c>
      <c r="C2333" s="7" t="n">
        <v>2</v>
      </c>
      <c r="D2333" s="7" t="n">
        <v>0</v>
      </c>
      <c r="E2333" s="7" t="n">
        <v>0</v>
      </c>
      <c r="F2333" s="7" t="n">
        <v>0</v>
      </c>
    </row>
    <row r="2334" spans="1:8">
      <c r="A2334" t="s">
        <v>4</v>
      </c>
      <c r="B2334" s="4" t="s">
        <v>5</v>
      </c>
      <c r="C2334" s="4" t="s">
        <v>13</v>
      </c>
      <c r="D2334" s="20" t="s">
        <v>31</v>
      </c>
      <c r="E2334" s="4" t="s">
        <v>5</v>
      </c>
      <c r="F2334" s="4" t="s">
        <v>13</v>
      </c>
      <c r="G2334" s="4" t="s">
        <v>10</v>
      </c>
      <c r="H2334" s="20" t="s">
        <v>32</v>
      </c>
      <c r="I2334" s="4" t="s">
        <v>13</v>
      </c>
      <c r="J2334" s="4" t="s">
        <v>9</v>
      </c>
      <c r="K2334" s="4" t="s">
        <v>13</v>
      </c>
      <c r="L2334" s="4" t="s">
        <v>13</v>
      </c>
      <c r="M2334" s="20" t="s">
        <v>31</v>
      </c>
      <c r="N2334" s="4" t="s">
        <v>5</v>
      </c>
      <c r="O2334" s="4" t="s">
        <v>13</v>
      </c>
      <c r="P2334" s="4" t="s">
        <v>10</v>
      </c>
      <c r="Q2334" s="20" t="s">
        <v>32</v>
      </c>
      <c r="R2334" s="4" t="s">
        <v>13</v>
      </c>
      <c r="S2334" s="4" t="s">
        <v>9</v>
      </c>
      <c r="T2334" s="4" t="s">
        <v>13</v>
      </c>
      <c r="U2334" s="4" t="s">
        <v>13</v>
      </c>
      <c r="V2334" s="4" t="s">
        <v>13</v>
      </c>
      <c r="W2334" s="4" t="s">
        <v>23</v>
      </c>
    </row>
    <row r="2335" spans="1:8">
      <c r="A2335" t="n">
        <v>16801</v>
      </c>
      <c r="B2335" s="12" t="n">
        <v>5</v>
      </c>
      <c r="C2335" s="7" t="n">
        <v>28</v>
      </c>
      <c r="D2335" s="20" t="s">
        <v>3</v>
      </c>
      <c r="E2335" s="9" t="n">
        <v>162</v>
      </c>
      <c r="F2335" s="7" t="n">
        <v>3</v>
      </c>
      <c r="G2335" s="7" t="n">
        <v>12481</v>
      </c>
      <c r="H2335" s="20" t="s">
        <v>3</v>
      </c>
      <c r="I2335" s="7" t="n">
        <v>0</v>
      </c>
      <c r="J2335" s="7" t="n">
        <v>1</v>
      </c>
      <c r="K2335" s="7" t="n">
        <v>2</v>
      </c>
      <c r="L2335" s="7" t="n">
        <v>28</v>
      </c>
      <c r="M2335" s="20" t="s">
        <v>3</v>
      </c>
      <c r="N2335" s="9" t="n">
        <v>162</v>
      </c>
      <c r="O2335" s="7" t="n">
        <v>3</v>
      </c>
      <c r="P2335" s="7" t="n">
        <v>12481</v>
      </c>
      <c r="Q2335" s="20" t="s">
        <v>3</v>
      </c>
      <c r="R2335" s="7" t="n">
        <v>0</v>
      </c>
      <c r="S2335" s="7" t="n">
        <v>2</v>
      </c>
      <c r="T2335" s="7" t="n">
        <v>2</v>
      </c>
      <c r="U2335" s="7" t="n">
        <v>11</v>
      </c>
      <c r="V2335" s="7" t="n">
        <v>1</v>
      </c>
      <c r="W2335" s="13" t="n">
        <f t="normal" ca="1">A2339</f>
        <v>0</v>
      </c>
    </row>
    <row r="2336" spans="1:8">
      <c r="A2336" t="s">
        <v>4</v>
      </c>
      <c r="B2336" s="4" t="s">
        <v>5</v>
      </c>
      <c r="C2336" s="4" t="s">
        <v>13</v>
      </c>
      <c r="D2336" s="4" t="s">
        <v>10</v>
      </c>
      <c r="E2336" s="4" t="s">
        <v>24</v>
      </c>
    </row>
    <row r="2337" spans="1:23">
      <c r="A2337" t="n">
        <v>16830</v>
      </c>
      <c r="B2337" s="21" t="n">
        <v>58</v>
      </c>
      <c r="C2337" s="7" t="n">
        <v>0</v>
      </c>
      <c r="D2337" s="7" t="n">
        <v>0</v>
      </c>
      <c r="E2337" s="7" t="n">
        <v>1</v>
      </c>
    </row>
    <row r="2338" spans="1:23">
      <c r="A2338" t="s">
        <v>4</v>
      </c>
      <c r="B2338" s="4" t="s">
        <v>5</v>
      </c>
      <c r="C2338" s="4" t="s">
        <v>13</v>
      </c>
      <c r="D2338" s="20" t="s">
        <v>31</v>
      </c>
      <c r="E2338" s="4" t="s">
        <v>5</v>
      </c>
      <c r="F2338" s="4" t="s">
        <v>13</v>
      </c>
      <c r="G2338" s="4" t="s">
        <v>10</v>
      </c>
      <c r="H2338" s="20" t="s">
        <v>32</v>
      </c>
      <c r="I2338" s="4" t="s">
        <v>13</v>
      </c>
      <c r="J2338" s="4" t="s">
        <v>9</v>
      </c>
      <c r="K2338" s="4" t="s">
        <v>13</v>
      </c>
      <c r="L2338" s="4" t="s">
        <v>13</v>
      </c>
      <c r="M2338" s="20" t="s">
        <v>31</v>
      </c>
      <c r="N2338" s="4" t="s">
        <v>5</v>
      </c>
      <c r="O2338" s="4" t="s">
        <v>13</v>
      </c>
      <c r="P2338" s="4" t="s">
        <v>10</v>
      </c>
      <c r="Q2338" s="20" t="s">
        <v>32</v>
      </c>
      <c r="R2338" s="4" t="s">
        <v>13</v>
      </c>
      <c r="S2338" s="4" t="s">
        <v>9</v>
      </c>
      <c r="T2338" s="4" t="s">
        <v>13</v>
      </c>
      <c r="U2338" s="4" t="s">
        <v>13</v>
      </c>
      <c r="V2338" s="4" t="s">
        <v>13</v>
      </c>
      <c r="W2338" s="4" t="s">
        <v>23</v>
      </c>
    </row>
    <row r="2339" spans="1:23">
      <c r="A2339" t="n">
        <v>16838</v>
      </c>
      <c r="B2339" s="12" t="n">
        <v>5</v>
      </c>
      <c r="C2339" s="7" t="n">
        <v>28</v>
      </c>
      <c r="D2339" s="20" t="s">
        <v>3</v>
      </c>
      <c r="E2339" s="9" t="n">
        <v>162</v>
      </c>
      <c r="F2339" s="7" t="n">
        <v>3</v>
      </c>
      <c r="G2339" s="7" t="n">
        <v>12481</v>
      </c>
      <c r="H2339" s="20" t="s">
        <v>3</v>
      </c>
      <c r="I2339" s="7" t="n">
        <v>0</v>
      </c>
      <c r="J2339" s="7" t="n">
        <v>1</v>
      </c>
      <c r="K2339" s="7" t="n">
        <v>3</v>
      </c>
      <c r="L2339" s="7" t="n">
        <v>28</v>
      </c>
      <c r="M2339" s="20" t="s">
        <v>3</v>
      </c>
      <c r="N2339" s="9" t="n">
        <v>162</v>
      </c>
      <c r="O2339" s="7" t="n">
        <v>3</v>
      </c>
      <c r="P2339" s="7" t="n">
        <v>12481</v>
      </c>
      <c r="Q2339" s="20" t="s">
        <v>3</v>
      </c>
      <c r="R2339" s="7" t="n">
        <v>0</v>
      </c>
      <c r="S2339" s="7" t="n">
        <v>2</v>
      </c>
      <c r="T2339" s="7" t="n">
        <v>3</v>
      </c>
      <c r="U2339" s="7" t="n">
        <v>9</v>
      </c>
      <c r="V2339" s="7" t="n">
        <v>1</v>
      </c>
      <c r="W2339" s="13" t="n">
        <f t="normal" ca="1">A2349</f>
        <v>0</v>
      </c>
    </row>
    <row r="2340" spans="1:23">
      <c r="A2340" t="s">
        <v>4</v>
      </c>
      <c r="B2340" s="4" t="s">
        <v>5</v>
      </c>
      <c r="C2340" s="4" t="s">
        <v>13</v>
      </c>
      <c r="D2340" s="20" t="s">
        <v>31</v>
      </c>
      <c r="E2340" s="4" t="s">
        <v>5</v>
      </c>
      <c r="F2340" s="4" t="s">
        <v>10</v>
      </c>
      <c r="G2340" s="4" t="s">
        <v>13</v>
      </c>
      <c r="H2340" s="4" t="s">
        <v>13</v>
      </c>
      <c r="I2340" s="4" t="s">
        <v>6</v>
      </c>
      <c r="J2340" s="20" t="s">
        <v>32</v>
      </c>
      <c r="K2340" s="4" t="s">
        <v>13</v>
      </c>
      <c r="L2340" s="4" t="s">
        <v>13</v>
      </c>
      <c r="M2340" s="20" t="s">
        <v>31</v>
      </c>
      <c r="N2340" s="4" t="s">
        <v>5</v>
      </c>
      <c r="O2340" s="4" t="s">
        <v>13</v>
      </c>
      <c r="P2340" s="20" t="s">
        <v>32</v>
      </c>
      <c r="Q2340" s="4" t="s">
        <v>13</v>
      </c>
      <c r="R2340" s="4" t="s">
        <v>9</v>
      </c>
      <c r="S2340" s="4" t="s">
        <v>13</v>
      </c>
      <c r="T2340" s="4" t="s">
        <v>13</v>
      </c>
      <c r="U2340" s="4" t="s">
        <v>13</v>
      </c>
      <c r="V2340" s="20" t="s">
        <v>31</v>
      </c>
      <c r="W2340" s="4" t="s">
        <v>5</v>
      </c>
      <c r="X2340" s="4" t="s">
        <v>13</v>
      </c>
      <c r="Y2340" s="20" t="s">
        <v>32</v>
      </c>
      <c r="Z2340" s="4" t="s">
        <v>13</v>
      </c>
      <c r="AA2340" s="4" t="s">
        <v>9</v>
      </c>
      <c r="AB2340" s="4" t="s">
        <v>13</v>
      </c>
      <c r="AC2340" s="4" t="s">
        <v>13</v>
      </c>
      <c r="AD2340" s="4" t="s">
        <v>13</v>
      </c>
      <c r="AE2340" s="4" t="s">
        <v>23</v>
      </c>
    </row>
    <row r="2341" spans="1:23">
      <c r="A2341" t="n">
        <v>16867</v>
      </c>
      <c r="B2341" s="12" t="n">
        <v>5</v>
      </c>
      <c r="C2341" s="7" t="n">
        <v>28</v>
      </c>
      <c r="D2341" s="20" t="s">
        <v>3</v>
      </c>
      <c r="E2341" s="22" t="n">
        <v>47</v>
      </c>
      <c r="F2341" s="7" t="n">
        <v>61456</v>
      </c>
      <c r="G2341" s="7" t="n">
        <v>2</v>
      </c>
      <c r="H2341" s="7" t="n">
        <v>0</v>
      </c>
      <c r="I2341" s="7" t="s">
        <v>33</v>
      </c>
      <c r="J2341" s="20" t="s">
        <v>3</v>
      </c>
      <c r="K2341" s="7" t="n">
        <v>8</v>
      </c>
      <c r="L2341" s="7" t="n">
        <v>28</v>
      </c>
      <c r="M2341" s="20" t="s">
        <v>3</v>
      </c>
      <c r="N2341" s="11" t="n">
        <v>74</v>
      </c>
      <c r="O2341" s="7" t="n">
        <v>65</v>
      </c>
      <c r="P2341" s="20" t="s">
        <v>3</v>
      </c>
      <c r="Q2341" s="7" t="n">
        <v>0</v>
      </c>
      <c r="R2341" s="7" t="n">
        <v>1</v>
      </c>
      <c r="S2341" s="7" t="n">
        <v>3</v>
      </c>
      <c r="T2341" s="7" t="n">
        <v>9</v>
      </c>
      <c r="U2341" s="7" t="n">
        <v>28</v>
      </c>
      <c r="V2341" s="20" t="s">
        <v>3</v>
      </c>
      <c r="W2341" s="11" t="n">
        <v>74</v>
      </c>
      <c r="X2341" s="7" t="n">
        <v>65</v>
      </c>
      <c r="Y2341" s="20" t="s">
        <v>3</v>
      </c>
      <c r="Z2341" s="7" t="n">
        <v>0</v>
      </c>
      <c r="AA2341" s="7" t="n">
        <v>2</v>
      </c>
      <c r="AB2341" s="7" t="n">
        <v>3</v>
      </c>
      <c r="AC2341" s="7" t="n">
        <v>9</v>
      </c>
      <c r="AD2341" s="7" t="n">
        <v>1</v>
      </c>
      <c r="AE2341" s="13" t="n">
        <f t="normal" ca="1">A2345</f>
        <v>0</v>
      </c>
    </row>
    <row r="2342" spans="1:23">
      <c r="A2342" t="s">
        <v>4</v>
      </c>
      <c r="B2342" s="4" t="s">
        <v>5</v>
      </c>
      <c r="C2342" s="4" t="s">
        <v>10</v>
      </c>
      <c r="D2342" s="4" t="s">
        <v>13</v>
      </c>
      <c r="E2342" s="4" t="s">
        <v>13</v>
      </c>
      <c r="F2342" s="4" t="s">
        <v>6</v>
      </c>
    </row>
    <row r="2343" spans="1:23">
      <c r="A2343" t="n">
        <v>16915</v>
      </c>
      <c r="B2343" s="22" t="n">
        <v>47</v>
      </c>
      <c r="C2343" s="7" t="n">
        <v>61456</v>
      </c>
      <c r="D2343" s="7" t="n">
        <v>0</v>
      </c>
      <c r="E2343" s="7" t="n">
        <v>0</v>
      </c>
      <c r="F2343" s="7" t="s">
        <v>34</v>
      </c>
    </row>
    <row r="2344" spans="1:23">
      <c r="A2344" t="s">
        <v>4</v>
      </c>
      <c r="B2344" s="4" t="s">
        <v>5</v>
      </c>
      <c r="C2344" s="4" t="s">
        <v>13</v>
      </c>
      <c r="D2344" s="4" t="s">
        <v>10</v>
      </c>
      <c r="E2344" s="4" t="s">
        <v>24</v>
      </c>
    </row>
    <row r="2345" spans="1:23">
      <c r="A2345" t="n">
        <v>16928</v>
      </c>
      <c r="B2345" s="21" t="n">
        <v>58</v>
      </c>
      <c r="C2345" s="7" t="n">
        <v>0</v>
      </c>
      <c r="D2345" s="7" t="n">
        <v>300</v>
      </c>
      <c r="E2345" s="7" t="n">
        <v>1</v>
      </c>
    </row>
    <row r="2346" spans="1:23">
      <c r="A2346" t="s">
        <v>4</v>
      </c>
      <c r="B2346" s="4" t="s">
        <v>5</v>
      </c>
      <c r="C2346" s="4" t="s">
        <v>13</v>
      </c>
      <c r="D2346" s="4" t="s">
        <v>10</v>
      </c>
    </row>
    <row r="2347" spans="1:23">
      <c r="A2347" t="n">
        <v>16936</v>
      </c>
      <c r="B2347" s="21" t="n">
        <v>58</v>
      </c>
      <c r="C2347" s="7" t="n">
        <v>255</v>
      </c>
      <c r="D2347" s="7" t="n">
        <v>0</v>
      </c>
    </row>
    <row r="2348" spans="1:23">
      <c r="A2348" t="s">
        <v>4</v>
      </c>
      <c r="B2348" s="4" t="s">
        <v>5</v>
      </c>
      <c r="C2348" s="4" t="s">
        <v>13</v>
      </c>
      <c r="D2348" s="4" t="s">
        <v>13</v>
      </c>
      <c r="E2348" s="4" t="s">
        <v>13</v>
      </c>
      <c r="F2348" s="4" t="s">
        <v>13</v>
      </c>
    </row>
    <row r="2349" spans="1:23">
      <c r="A2349" t="n">
        <v>16940</v>
      </c>
      <c r="B2349" s="19" t="n">
        <v>14</v>
      </c>
      <c r="C2349" s="7" t="n">
        <v>0</v>
      </c>
      <c r="D2349" s="7" t="n">
        <v>0</v>
      </c>
      <c r="E2349" s="7" t="n">
        <v>0</v>
      </c>
      <c r="F2349" s="7" t="n">
        <v>64</v>
      </c>
    </row>
    <row r="2350" spans="1:23">
      <c r="A2350" t="s">
        <v>4</v>
      </c>
      <c r="B2350" s="4" t="s">
        <v>5</v>
      </c>
      <c r="C2350" s="4" t="s">
        <v>13</v>
      </c>
      <c r="D2350" s="4" t="s">
        <v>10</v>
      </c>
    </row>
    <row r="2351" spans="1:23">
      <c r="A2351" t="n">
        <v>16945</v>
      </c>
      <c r="B2351" s="23" t="n">
        <v>22</v>
      </c>
      <c r="C2351" s="7" t="n">
        <v>0</v>
      </c>
      <c r="D2351" s="7" t="n">
        <v>12481</v>
      </c>
    </row>
    <row r="2352" spans="1:23">
      <c r="A2352" t="s">
        <v>4</v>
      </c>
      <c r="B2352" s="4" t="s">
        <v>5</v>
      </c>
      <c r="C2352" s="4" t="s">
        <v>13</v>
      </c>
      <c r="D2352" s="4" t="s">
        <v>10</v>
      </c>
    </row>
    <row r="2353" spans="1:31">
      <c r="A2353" t="n">
        <v>16949</v>
      </c>
      <c r="B2353" s="21" t="n">
        <v>58</v>
      </c>
      <c r="C2353" s="7" t="n">
        <v>5</v>
      </c>
      <c r="D2353" s="7" t="n">
        <v>300</v>
      </c>
    </row>
    <row r="2354" spans="1:31">
      <c r="A2354" t="s">
        <v>4</v>
      </c>
      <c r="B2354" s="4" t="s">
        <v>5</v>
      </c>
      <c r="C2354" s="4" t="s">
        <v>24</v>
      </c>
      <c r="D2354" s="4" t="s">
        <v>10</v>
      </c>
    </row>
    <row r="2355" spans="1:31">
      <c r="A2355" t="n">
        <v>16953</v>
      </c>
      <c r="B2355" s="24" t="n">
        <v>103</v>
      </c>
      <c r="C2355" s="7" t="n">
        <v>0</v>
      </c>
      <c r="D2355" s="7" t="n">
        <v>300</v>
      </c>
    </row>
    <row r="2356" spans="1:31">
      <c r="A2356" t="s">
        <v>4</v>
      </c>
      <c r="B2356" s="4" t="s">
        <v>5</v>
      </c>
      <c r="C2356" s="4" t="s">
        <v>13</v>
      </c>
    </row>
    <row r="2357" spans="1:31">
      <c r="A2357" t="n">
        <v>16960</v>
      </c>
      <c r="B2357" s="25" t="n">
        <v>64</v>
      </c>
      <c r="C2357" s="7" t="n">
        <v>7</v>
      </c>
    </row>
    <row r="2358" spans="1:31">
      <c r="A2358" t="s">
        <v>4</v>
      </c>
      <c r="B2358" s="4" t="s">
        <v>5</v>
      </c>
      <c r="C2358" s="4" t="s">
        <v>13</v>
      </c>
      <c r="D2358" s="4" t="s">
        <v>10</v>
      </c>
    </row>
    <row r="2359" spans="1:31">
      <c r="A2359" t="n">
        <v>16962</v>
      </c>
      <c r="B2359" s="26" t="n">
        <v>72</v>
      </c>
      <c r="C2359" s="7" t="n">
        <v>5</v>
      </c>
      <c r="D2359" s="7" t="n">
        <v>0</v>
      </c>
    </row>
    <row r="2360" spans="1:31">
      <c r="A2360" t="s">
        <v>4</v>
      </c>
      <c r="B2360" s="4" t="s">
        <v>5</v>
      </c>
      <c r="C2360" s="4" t="s">
        <v>13</v>
      </c>
      <c r="D2360" s="20" t="s">
        <v>31</v>
      </c>
      <c r="E2360" s="4" t="s">
        <v>5</v>
      </c>
      <c r="F2360" s="4" t="s">
        <v>13</v>
      </c>
      <c r="G2360" s="4" t="s">
        <v>10</v>
      </c>
      <c r="H2360" s="20" t="s">
        <v>32</v>
      </c>
      <c r="I2360" s="4" t="s">
        <v>13</v>
      </c>
      <c r="J2360" s="4" t="s">
        <v>9</v>
      </c>
      <c r="K2360" s="4" t="s">
        <v>13</v>
      </c>
      <c r="L2360" s="4" t="s">
        <v>13</v>
      </c>
      <c r="M2360" s="4" t="s">
        <v>23</v>
      </c>
    </row>
    <row r="2361" spans="1:31">
      <c r="A2361" t="n">
        <v>16966</v>
      </c>
      <c r="B2361" s="12" t="n">
        <v>5</v>
      </c>
      <c r="C2361" s="7" t="n">
        <v>28</v>
      </c>
      <c r="D2361" s="20" t="s">
        <v>3</v>
      </c>
      <c r="E2361" s="9" t="n">
        <v>162</v>
      </c>
      <c r="F2361" s="7" t="n">
        <v>4</v>
      </c>
      <c r="G2361" s="7" t="n">
        <v>12481</v>
      </c>
      <c r="H2361" s="20" t="s">
        <v>3</v>
      </c>
      <c r="I2361" s="7" t="n">
        <v>0</v>
      </c>
      <c r="J2361" s="7" t="n">
        <v>1</v>
      </c>
      <c r="K2361" s="7" t="n">
        <v>2</v>
      </c>
      <c r="L2361" s="7" t="n">
        <v>1</v>
      </c>
      <c r="M2361" s="13" t="n">
        <f t="normal" ca="1">A2367</f>
        <v>0</v>
      </c>
    </row>
    <row r="2362" spans="1:31">
      <c r="A2362" t="s">
        <v>4</v>
      </c>
      <c r="B2362" s="4" t="s">
        <v>5</v>
      </c>
      <c r="C2362" s="4" t="s">
        <v>13</v>
      </c>
      <c r="D2362" s="4" t="s">
        <v>6</v>
      </c>
    </row>
    <row r="2363" spans="1:31">
      <c r="A2363" t="n">
        <v>16983</v>
      </c>
      <c r="B2363" s="8" t="n">
        <v>2</v>
      </c>
      <c r="C2363" s="7" t="n">
        <v>10</v>
      </c>
      <c r="D2363" s="7" t="s">
        <v>35</v>
      </c>
    </row>
    <row r="2364" spans="1:31">
      <c r="A2364" t="s">
        <v>4</v>
      </c>
      <c r="B2364" s="4" t="s">
        <v>5</v>
      </c>
      <c r="C2364" s="4" t="s">
        <v>10</v>
      </c>
    </row>
    <row r="2365" spans="1:31">
      <c r="A2365" t="n">
        <v>17000</v>
      </c>
      <c r="B2365" s="27" t="n">
        <v>16</v>
      </c>
      <c r="C2365" s="7" t="n">
        <v>0</v>
      </c>
    </row>
    <row r="2366" spans="1:31">
      <c r="A2366" t="s">
        <v>4</v>
      </c>
      <c r="B2366" s="4" t="s">
        <v>5</v>
      </c>
      <c r="C2366" s="4" t="s">
        <v>10</v>
      </c>
    </row>
    <row r="2367" spans="1:31">
      <c r="A2367" t="n">
        <v>17003</v>
      </c>
      <c r="B2367" s="28" t="n">
        <v>12</v>
      </c>
      <c r="C2367" s="7" t="n">
        <v>6713</v>
      </c>
    </row>
    <row r="2368" spans="1:31">
      <c r="A2368" t="s">
        <v>4</v>
      </c>
      <c r="B2368" s="4" t="s">
        <v>5</v>
      </c>
      <c r="C2368" s="4" t="s">
        <v>10</v>
      </c>
      <c r="D2368" s="4" t="s">
        <v>6</v>
      </c>
      <c r="E2368" s="4" t="s">
        <v>6</v>
      </c>
      <c r="F2368" s="4" t="s">
        <v>6</v>
      </c>
      <c r="G2368" s="4" t="s">
        <v>13</v>
      </c>
      <c r="H2368" s="4" t="s">
        <v>9</v>
      </c>
      <c r="I2368" s="4" t="s">
        <v>24</v>
      </c>
      <c r="J2368" s="4" t="s">
        <v>24</v>
      </c>
      <c r="K2368" s="4" t="s">
        <v>24</v>
      </c>
      <c r="L2368" s="4" t="s">
        <v>24</v>
      </c>
      <c r="M2368" s="4" t="s">
        <v>24</v>
      </c>
      <c r="N2368" s="4" t="s">
        <v>24</v>
      </c>
      <c r="O2368" s="4" t="s">
        <v>24</v>
      </c>
      <c r="P2368" s="4" t="s">
        <v>6</v>
      </c>
      <c r="Q2368" s="4" t="s">
        <v>6</v>
      </c>
      <c r="R2368" s="4" t="s">
        <v>9</v>
      </c>
      <c r="S2368" s="4" t="s">
        <v>13</v>
      </c>
      <c r="T2368" s="4" t="s">
        <v>9</v>
      </c>
      <c r="U2368" s="4" t="s">
        <v>9</v>
      </c>
      <c r="V2368" s="4" t="s">
        <v>10</v>
      </c>
    </row>
    <row r="2369" spans="1:22">
      <c r="A2369" t="n">
        <v>17006</v>
      </c>
      <c r="B2369" s="29" t="n">
        <v>19</v>
      </c>
      <c r="C2369" s="7" t="n">
        <v>7032</v>
      </c>
      <c r="D2369" s="7" t="s">
        <v>38</v>
      </c>
      <c r="E2369" s="7" t="s">
        <v>39</v>
      </c>
      <c r="F2369" s="7" t="s">
        <v>12</v>
      </c>
      <c r="G2369" s="7" t="n">
        <v>0</v>
      </c>
      <c r="H2369" s="7" t="n">
        <v>1</v>
      </c>
      <c r="I2369" s="7" t="n">
        <v>0</v>
      </c>
      <c r="J2369" s="7" t="n">
        <v>0</v>
      </c>
      <c r="K2369" s="7" t="n">
        <v>0</v>
      </c>
      <c r="L2369" s="7" t="n">
        <v>0</v>
      </c>
      <c r="M2369" s="7" t="n">
        <v>1</v>
      </c>
      <c r="N2369" s="7" t="n">
        <v>1.60000002384186</v>
      </c>
      <c r="O2369" s="7" t="n">
        <v>0.0900000035762787</v>
      </c>
      <c r="P2369" s="7" t="s">
        <v>12</v>
      </c>
      <c r="Q2369" s="7" t="s">
        <v>12</v>
      </c>
      <c r="R2369" s="7" t="n">
        <v>-1</v>
      </c>
      <c r="S2369" s="7" t="n">
        <v>0</v>
      </c>
      <c r="T2369" s="7" t="n">
        <v>0</v>
      </c>
      <c r="U2369" s="7" t="n">
        <v>0</v>
      </c>
      <c r="V2369" s="7" t="n">
        <v>0</v>
      </c>
    </row>
    <row r="2370" spans="1:22">
      <c r="A2370" t="s">
        <v>4</v>
      </c>
      <c r="B2370" s="4" t="s">
        <v>5</v>
      </c>
      <c r="C2370" s="4" t="s">
        <v>10</v>
      </c>
      <c r="D2370" s="4" t="s">
        <v>13</v>
      </c>
      <c r="E2370" s="4" t="s">
        <v>13</v>
      </c>
      <c r="F2370" s="4" t="s">
        <v>6</v>
      </c>
    </row>
    <row r="2371" spans="1:22">
      <c r="A2371" t="n">
        <v>17076</v>
      </c>
      <c r="B2371" s="30" t="n">
        <v>20</v>
      </c>
      <c r="C2371" s="7" t="n">
        <v>0</v>
      </c>
      <c r="D2371" s="7" t="n">
        <v>3</v>
      </c>
      <c r="E2371" s="7" t="n">
        <v>10</v>
      </c>
      <c r="F2371" s="7" t="s">
        <v>42</v>
      </c>
    </row>
    <row r="2372" spans="1:22">
      <c r="A2372" t="s">
        <v>4</v>
      </c>
      <c r="B2372" s="4" t="s">
        <v>5</v>
      </c>
      <c r="C2372" s="4" t="s">
        <v>10</v>
      </c>
    </row>
    <row r="2373" spans="1:22">
      <c r="A2373" t="n">
        <v>17094</v>
      </c>
      <c r="B2373" s="27" t="n">
        <v>16</v>
      </c>
      <c r="C2373" s="7" t="n">
        <v>0</v>
      </c>
    </row>
    <row r="2374" spans="1:22">
      <c r="A2374" t="s">
        <v>4</v>
      </c>
      <c r="B2374" s="4" t="s">
        <v>5</v>
      </c>
      <c r="C2374" s="4" t="s">
        <v>10</v>
      </c>
      <c r="D2374" s="4" t="s">
        <v>13</v>
      </c>
      <c r="E2374" s="4" t="s">
        <v>13</v>
      </c>
      <c r="F2374" s="4" t="s">
        <v>6</v>
      </c>
    </row>
    <row r="2375" spans="1:22">
      <c r="A2375" t="n">
        <v>17097</v>
      </c>
      <c r="B2375" s="30" t="n">
        <v>20</v>
      </c>
      <c r="C2375" s="7" t="n">
        <v>3</v>
      </c>
      <c r="D2375" s="7" t="n">
        <v>3</v>
      </c>
      <c r="E2375" s="7" t="n">
        <v>10</v>
      </c>
      <c r="F2375" s="7" t="s">
        <v>42</v>
      </c>
    </row>
    <row r="2376" spans="1:22">
      <c r="A2376" t="s">
        <v>4</v>
      </c>
      <c r="B2376" s="4" t="s">
        <v>5</v>
      </c>
      <c r="C2376" s="4" t="s">
        <v>10</v>
      </c>
    </row>
    <row r="2377" spans="1:22">
      <c r="A2377" t="n">
        <v>17115</v>
      </c>
      <c r="B2377" s="27" t="n">
        <v>16</v>
      </c>
      <c r="C2377" s="7" t="n">
        <v>0</v>
      </c>
    </row>
    <row r="2378" spans="1:22">
      <c r="A2378" t="s">
        <v>4</v>
      </c>
      <c r="B2378" s="4" t="s">
        <v>5</v>
      </c>
      <c r="C2378" s="4" t="s">
        <v>10</v>
      </c>
      <c r="D2378" s="4" t="s">
        <v>13</v>
      </c>
      <c r="E2378" s="4" t="s">
        <v>13</v>
      </c>
      <c r="F2378" s="4" t="s">
        <v>6</v>
      </c>
    </row>
    <row r="2379" spans="1:22">
      <c r="A2379" t="n">
        <v>17118</v>
      </c>
      <c r="B2379" s="30" t="n">
        <v>20</v>
      </c>
      <c r="C2379" s="7" t="n">
        <v>5</v>
      </c>
      <c r="D2379" s="7" t="n">
        <v>3</v>
      </c>
      <c r="E2379" s="7" t="n">
        <v>10</v>
      </c>
      <c r="F2379" s="7" t="s">
        <v>42</v>
      </c>
    </row>
    <row r="2380" spans="1:22">
      <c r="A2380" t="s">
        <v>4</v>
      </c>
      <c r="B2380" s="4" t="s">
        <v>5</v>
      </c>
      <c r="C2380" s="4" t="s">
        <v>10</v>
      </c>
    </row>
    <row r="2381" spans="1:22">
      <c r="A2381" t="n">
        <v>17136</v>
      </c>
      <c r="B2381" s="27" t="n">
        <v>16</v>
      </c>
      <c r="C2381" s="7" t="n">
        <v>0</v>
      </c>
    </row>
    <row r="2382" spans="1:22">
      <c r="A2382" t="s">
        <v>4</v>
      </c>
      <c r="B2382" s="4" t="s">
        <v>5</v>
      </c>
      <c r="C2382" s="4" t="s">
        <v>10</v>
      </c>
      <c r="D2382" s="4" t="s">
        <v>13</v>
      </c>
      <c r="E2382" s="4" t="s">
        <v>13</v>
      </c>
      <c r="F2382" s="4" t="s">
        <v>6</v>
      </c>
    </row>
    <row r="2383" spans="1:22">
      <c r="A2383" t="n">
        <v>17139</v>
      </c>
      <c r="B2383" s="30" t="n">
        <v>20</v>
      </c>
      <c r="C2383" s="7" t="n">
        <v>61491</v>
      </c>
      <c r="D2383" s="7" t="n">
        <v>3</v>
      </c>
      <c r="E2383" s="7" t="n">
        <v>10</v>
      </c>
      <c r="F2383" s="7" t="s">
        <v>42</v>
      </c>
    </row>
    <row r="2384" spans="1:22">
      <c r="A2384" t="s">
        <v>4</v>
      </c>
      <c r="B2384" s="4" t="s">
        <v>5</v>
      </c>
      <c r="C2384" s="4" t="s">
        <v>10</v>
      </c>
    </row>
    <row r="2385" spans="1:22">
      <c r="A2385" t="n">
        <v>17157</v>
      </c>
      <c r="B2385" s="27" t="n">
        <v>16</v>
      </c>
      <c r="C2385" s="7" t="n">
        <v>0</v>
      </c>
    </row>
    <row r="2386" spans="1:22">
      <c r="A2386" t="s">
        <v>4</v>
      </c>
      <c r="B2386" s="4" t="s">
        <v>5</v>
      </c>
      <c r="C2386" s="4" t="s">
        <v>10</v>
      </c>
      <c r="D2386" s="4" t="s">
        <v>13</v>
      </c>
      <c r="E2386" s="4" t="s">
        <v>13</v>
      </c>
      <c r="F2386" s="4" t="s">
        <v>6</v>
      </c>
    </row>
    <row r="2387" spans="1:22">
      <c r="A2387" t="n">
        <v>17160</v>
      </c>
      <c r="B2387" s="30" t="n">
        <v>20</v>
      </c>
      <c r="C2387" s="7" t="n">
        <v>61492</v>
      </c>
      <c r="D2387" s="7" t="n">
        <v>3</v>
      </c>
      <c r="E2387" s="7" t="n">
        <v>10</v>
      </c>
      <c r="F2387" s="7" t="s">
        <v>42</v>
      </c>
    </row>
    <row r="2388" spans="1:22">
      <c r="A2388" t="s">
        <v>4</v>
      </c>
      <c r="B2388" s="4" t="s">
        <v>5</v>
      </c>
      <c r="C2388" s="4" t="s">
        <v>10</v>
      </c>
    </row>
    <row r="2389" spans="1:22">
      <c r="A2389" t="n">
        <v>17178</v>
      </c>
      <c r="B2389" s="27" t="n">
        <v>16</v>
      </c>
      <c r="C2389" s="7" t="n">
        <v>0</v>
      </c>
    </row>
    <row r="2390" spans="1:22">
      <c r="A2390" t="s">
        <v>4</v>
      </c>
      <c r="B2390" s="4" t="s">
        <v>5</v>
      </c>
      <c r="C2390" s="4" t="s">
        <v>10</v>
      </c>
      <c r="D2390" s="4" t="s">
        <v>13</v>
      </c>
      <c r="E2390" s="4" t="s">
        <v>13</v>
      </c>
      <c r="F2390" s="4" t="s">
        <v>6</v>
      </c>
    </row>
    <row r="2391" spans="1:22">
      <c r="A2391" t="n">
        <v>17181</v>
      </c>
      <c r="B2391" s="30" t="n">
        <v>20</v>
      </c>
      <c r="C2391" s="7" t="n">
        <v>61493</v>
      </c>
      <c r="D2391" s="7" t="n">
        <v>3</v>
      </c>
      <c r="E2391" s="7" t="n">
        <v>10</v>
      </c>
      <c r="F2391" s="7" t="s">
        <v>42</v>
      </c>
    </row>
    <row r="2392" spans="1:22">
      <c r="A2392" t="s">
        <v>4</v>
      </c>
      <c r="B2392" s="4" t="s">
        <v>5</v>
      </c>
      <c r="C2392" s="4" t="s">
        <v>10</v>
      </c>
    </row>
    <row r="2393" spans="1:22">
      <c r="A2393" t="n">
        <v>17199</v>
      </c>
      <c r="B2393" s="27" t="n">
        <v>16</v>
      </c>
      <c r="C2393" s="7" t="n">
        <v>0</v>
      </c>
    </row>
    <row r="2394" spans="1:22">
      <c r="A2394" t="s">
        <v>4</v>
      </c>
      <c r="B2394" s="4" t="s">
        <v>5</v>
      </c>
      <c r="C2394" s="4" t="s">
        <v>10</v>
      </c>
      <c r="D2394" s="4" t="s">
        <v>13</v>
      </c>
      <c r="E2394" s="4" t="s">
        <v>13</v>
      </c>
      <c r="F2394" s="4" t="s">
        <v>6</v>
      </c>
    </row>
    <row r="2395" spans="1:22">
      <c r="A2395" t="n">
        <v>17202</v>
      </c>
      <c r="B2395" s="30" t="n">
        <v>20</v>
      </c>
      <c r="C2395" s="7" t="n">
        <v>7032</v>
      </c>
      <c r="D2395" s="7" t="n">
        <v>3</v>
      </c>
      <c r="E2395" s="7" t="n">
        <v>10</v>
      </c>
      <c r="F2395" s="7" t="s">
        <v>42</v>
      </c>
    </row>
    <row r="2396" spans="1:22">
      <c r="A2396" t="s">
        <v>4</v>
      </c>
      <c r="B2396" s="4" t="s">
        <v>5</v>
      </c>
      <c r="C2396" s="4" t="s">
        <v>10</v>
      </c>
    </row>
    <row r="2397" spans="1:22">
      <c r="A2397" t="n">
        <v>17220</v>
      </c>
      <c r="B2397" s="27" t="n">
        <v>16</v>
      </c>
      <c r="C2397" s="7" t="n">
        <v>0</v>
      </c>
    </row>
    <row r="2398" spans="1:22">
      <c r="A2398" t="s">
        <v>4</v>
      </c>
      <c r="B2398" s="4" t="s">
        <v>5</v>
      </c>
      <c r="C2398" s="4" t="s">
        <v>10</v>
      </c>
    </row>
    <row r="2399" spans="1:22">
      <c r="A2399" t="n">
        <v>17223</v>
      </c>
      <c r="B2399" s="51" t="n">
        <v>13</v>
      </c>
      <c r="C2399" s="7" t="n">
        <v>6466</v>
      </c>
    </row>
    <row r="2400" spans="1:22">
      <c r="A2400" t="s">
        <v>4</v>
      </c>
      <c r="B2400" s="4" t="s">
        <v>5</v>
      </c>
      <c r="C2400" s="4" t="s">
        <v>13</v>
      </c>
      <c r="D2400" s="20" t="s">
        <v>31</v>
      </c>
      <c r="E2400" s="4" t="s">
        <v>5</v>
      </c>
      <c r="F2400" s="4" t="s">
        <v>13</v>
      </c>
      <c r="G2400" s="4" t="s">
        <v>10</v>
      </c>
      <c r="H2400" s="20" t="s">
        <v>32</v>
      </c>
      <c r="I2400" s="4" t="s">
        <v>13</v>
      </c>
      <c r="J2400" s="4" t="s">
        <v>23</v>
      </c>
    </row>
    <row r="2401" spans="1:10">
      <c r="A2401" t="n">
        <v>17226</v>
      </c>
      <c r="B2401" s="12" t="n">
        <v>5</v>
      </c>
      <c r="C2401" s="7" t="n">
        <v>28</v>
      </c>
      <c r="D2401" s="20" t="s">
        <v>3</v>
      </c>
      <c r="E2401" s="25" t="n">
        <v>64</v>
      </c>
      <c r="F2401" s="7" t="n">
        <v>5</v>
      </c>
      <c r="G2401" s="7" t="n">
        <v>8</v>
      </c>
      <c r="H2401" s="20" t="s">
        <v>3</v>
      </c>
      <c r="I2401" s="7" t="n">
        <v>1</v>
      </c>
      <c r="J2401" s="13" t="n">
        <f t="normal" ca="1">A2405</f>
        <v>0</v>
      </c>
    </row>
    <row r="2402" spans="1:10">
      <c r="A2402" t="s">
        <v>4</v>
      </c>
      <c r="B2402" s="4" t="s">
        <v>5</v>
      </c>
      <c r="C2402" s="4" t="s">
        <v>13</v>
      </c>
      <c r="D2402" s="4" t="s">
        <v>10</v>
      </c>
      <c r="E2402" s="4" t="s">
        <v>13</v>
      </c>
      <c r="F2402" s="4" t="s">
        <v>6</v>
      </c>
      <c r="G2402" s="4" t="s">
        <v>6</v>
      </c>
      <c r="H2402" s="4" t="s">
        <v>6</v>
      </c>
      <c r="I2402" s="4" t="s">
        <v>6</v>
      </c>
      <c r="J2402" s="4" t="s">
        <v>6</v>
      </c>
      <c r="K2402" s="4" t="s">
        <v>6</v>
      </c>
      <c r="L2402" s="4" t="s">
        <v>6</v>
      </c>
      <c r="M2402" s="4" t="s">
        <v>6</v>
      </c>
      <c r="N2402" s="4" t="s">
        <v>6</v>
      </c>
      <c r="O2402" s="4" t="s">
        <v>6</v>
      </c>
      <c r="P2402" s="4" t="s">
        <v>6</v>
      </c>
      <c r="Q2402" s="4" t="s">
        <v>6</v>
      </c>
      <c r="R2402" s="4" t="s">
        <v>6</v>
      </c>
      <c r="S2402" s="4" t="s">
        <v>6</v>
      </c>
      <c r="T2402" s="4" t="s">
        <v>6</v>
      </c>
      <c r="U2402" s="4" t="s">
        <v>6</v>
      </c>
    </row>
    <row r="2403" spans="1:10">
      <c r="A2403" t="n">
        <v>17237</v>
      </c>
      <c r="B2403" s="33" t="n">
        <v>36</v>
      </c>
      <c r="C2403" s="7" t="n">
        <v>8</v>
      </c>
      <c r="D2403" s="7" t="n">
        <v>8</v>
      </c>
      <c r="E2403" s="7" t="n">
        <v>0</v>
      </c>
      <c r="F2403" s="7" t="s">
        <v>153</v>
      </c>
      <c r="G2403" s="7" t="s">
        <v>12</v>
      </c>
      <c r="H2403" s="7" t="s">
        <v>12</v>
      </c>
      <c r="I2403" s="7" t="s">
        <v>12</v>
      </c>
      <c r="J2403" s="7" t="s">
        <v>12</v>
      </c>
      <c r="K2403" s="7" t="s">
        <v>12</v>
      </c>
      <c r="L2403" s="7" t="s">
        <v>12</v>
      </c>
      <c r="M2403" s="7" t="s">
        <v>12</v>
      </c>
      <c r="N2403" s="7" t="s">
        <v>12</v>
      </c>
      <c r="O2403" s="7" t="s">
        <v>12</v>
      </c>
      <c r="P2403" s="7" t="s">
        <v>12</v>
      </c>
      <c r="Q2403" s="7" t="s">
        <v>12</v>
      </c>
      <c r="R2403" s="7" t="s">
        <v>12</v>
      </c>
      <c r="S2403" s="7" t="s">
        <v>12</v>
      </c>
      <c r="T2403" s="7" t="s">
        <v>12</v>
      </c>
      <c r="U2403" s="7" t="s">
        <v>12</v>
      </c>
    </row>
    <row r="2404" spans="1:10">
      <c r="A2404" t="s">
        <v>4</v>
      </c>
      <c r="B2404" s="4" t="s">
        <v>5</v>
      </c>
      <c r="C2404" s="4" t="s">
        <v>13</v>
      </c>
      <c r="D2404" s="20" t="s">
        <v>31</v>
      </c>
      <c r="E2404" s="4" t="s">
        <v>5</v>
      </c>
      <c r="F2404" s="4" t="s">
        <v>13</v>
      </c>
      <c r="G2404" s="4" t="s">
        <v>10</v>
      </c>
      <c r="H2404" s="20" t="s">
        <v>32</v>
      </c>
      <c r="I2404" s="4" t="s">
        <v>13</v>
      </c>
      <c r="J2404" s="4" t="s">
        <v>23</v>
      </c>
    </row>
    <row r="2405" spans="1:10">
      <c r="A2405" t="n">
        <v>17272</v>
      </c>
      <c r="B2405" s="12" t="n">
        <v>5</v>
      </c>
      <c r="C2405" s="7" t="n">
        <v>28</v>
      </c>
      <c r="D2405" s="20" t="s">
        <v>3</v>
      </c>
      <c r="E2405" s="25" t="n">
        <v>64</v>
      </c>
      <c r="F2405" s="7" t="n">
        <v>5</v>
      </c>
      <c r="G2405" s="7" t="n">
        <v>9</v>
      </c>
      <c r="H2405" s="20" t="s">
        <v>3</v>
      </c>
      <c r="I2405" s="7" t="n">
        <v>1</v>
      </c>
      <c r="J2405" s="13" t="n">
        <f t="normal" ca="1">A2409</f>
        <v>0</v>
      </c>
    </row>
    <row r="2406" spans="1:10">
      <c r="A2406" t="s">
        <v>4</v>
      </c>
      <c r="B2406" s="4" t="s">
        <v>5</v>
      </c>
      <c r="C2406" s="4" t="s">
        <v>13</v>
      </c>
      <c r="D2406" s="4" t="s">
        <v>10</v>
      </c>
      <c r="E2406" s="4" t="s">
        <v>13</v>
      </c>
      <c r="F2406" s="4" t="s">
        <v>6</v>
      </c>
      <c r="G2406" s="4" t="s">
        <v>6</v>
      </c>
      <c r="H2406" s="4" t="s">
        <v>6</v>
      </c>
      <c r="I2406" s="4" t="s">
        <v>6</v>
      </c>
      <c r="J2406" s="4" t="s">
        <v>6</v>
      </c>
      <c r="K2406" s="4" t="s">
        <v>6</v>
      </c>
      <c r="L2406" s="4" t="s">
        <v>6</v>
      </c>
      <c r="M2406" s="4" t="s">
        <v>6</v>
      </c>
      <c r="N2406" s="4" t="s">
        <v>6</v>
      </c>
      <c r="O2406" s="4" t="s">
        <v>6</v>
      </c>
      <c r="P2406" s="4" t="s">
        <v>6</v>
      </c>
      <c r="Q2406" s="4" t="s">
        <v>6</v>
      </c>
      <c r="R2406" s="4" t="s">
        <v>6</v>
      </c>
      <c r="S2406" s="4" t="s">
        <v>6</v>
      </c>
      <c r="T2406" s="4" t="s">
        <v>6</v>
      </c>
      <c r="U2406" s="4" t="s">
        <v>6</v>
      </c>
    </row>
    <row r="2407" spans="1:10">
      <c r="A2407" t="n">
        <v>17283</v>
      </c>
      <c r="B2407" s="33" t="n">
        <v>36</v>
      </c>
      <c r="C2407" s="7" t="n">
        <v>8</v>
      </c>
      <c r="D2407" s="7" t="n">
        <v>9</v>
      </c>
      <c r="E2407" s="7" t="n">
        <v>0</v>
      </c>
      <c r="F2407" s="7" t="s">
        <v>112</v>
      </c>
      <c r="G2407" s="7" t="s">
        <v>12</v>
      </c>
      <c r="H2407" s="7" t="s">
        <v>12</v>
      </c>
      <c r="I2407" s="7" t="s">
        <v>12</v>
      </c>
      <c r="J2407" s="7" t="s">
        <v>12</v>
      </c>
      <c r="K2407" s="7" t="s">
        <v>12</v>
      </c>
      <c r="L2407" s="7" t="s">
        <v>12</v>
      </c>
      <c r="M2407" s="7" t="s">
        <v>12</v>
      </c>
      <c r="N2407" s="7" t="s">
        <v>12</v>
      </c>
      <c r="O2407" s="7" t="s">
        <v>12</v>
      </c>
      <c r="P2407" s="7" t="s">
        <v>12</v>
      </c>
      <c r="Q2407" s="7" t="s">
        <v>12</v>
      </c>
      <c r="R2407" s="7" t="s">
        <v>12</v>
      </c>
      <c r="S2407" s="7" t="s">
        <v>12</v>
      </c>
      <c r="T2407" s="7" t="s">
        <v>12</v>
      </c>
      <c r="U2407" s="7" t="s">
        <v>12</v>
      </c>
    </row>
    <row r="2408" spans="1:10">
      <c r="A2408" t="s">
        <v>4</v>
      </c>
      <c r="B2408" s="4" t="s">
        <v>5</v>
      </c>
      <c r="C2408" s="4" t="s">
        <v>13</v>
      </c>
      <c r="D2408" s="4" t="s">
        <v>10</v>
      </c>
      <c r="E2408" s="4" t="s">
        <v>13</v>
      </c>
      <c r="F2408" s="4" t="s">
        <v>6</v>
      </c>
      <c r="G2408" s="4" t="s">
        <v>6</v>
      </c>
      <c r="H2408" s="4" t="s">
        <v>6</v>
      </c>
      <c r="I2408" s="4" t="s">
        <v>6</v>
      </c>
      <c r="J2408" s="4" t="s">
        <v>6</v>
      </c>
      <c r="K2408" s="4" t="s">
        <v>6</v>
      </c>
      <c r="L2408" s="4" t="s">
        <v>6</v>
      </c>
      <c r="M2408" s="4" t="s">
        <v>6</v>
      </c>
      <c r="N2408" s="4" t="s">
        <v>6</v>
      </c>
      <c r="O2408" s="4" t="s">
        <v>6</v>
      </c>
      <c r="P2408" s="4" t="s">
        <v>6</v>
      </c>
      <c r="Q2408" s="4" t="s">
        <v>6</v>
      </c>
      <c r="R2408" s="4" t="s">
        <v>6</v>
      </c>
      <c r="S2408" s="4" t="s">
        <v>6</v>
      </c>
      <c r="T2408" s="4" t="s">
        <v>6</v>
      </c>
      <c r="U2408" s="4" t="s">
        <v>6</v>
      </c>
    </row>
    <row r="2409" spans="1:10">
      <c r="A2409" t="n">
        <v>17319</v>
      </c>
      <c r="B2409" s="33" t="n">
        <v>36</v>
      </c>
      <c r="C2409" s="7" t="n">
        <v>8</v>
      </c>
      <c r="D2409" s="7" t="n">
        <v>3</v>
      </c>
      <c r="E2409" s="7" t="n">
        <v>0</v>
      </c>
      <c r="F2409" s="7" t="s">
        <v>91</v>
      </c>
      <c r="G2409" s="7" t="s">
        <v>12</v>
      </c>
      <c r="H2409" s="7" t="s">
        <v>12</v>
      </c>
      <c r="I2409" s="7" t="s">
        <v>12</v>
      </c>
      <c r="J2409" s="7" t="s">
        <v>12</v>
      </c>
      <c r="K2409" s="7" t="s">
        <v>12</v>
      </c>
      <c r="L2409" s="7" t="s">
        <v>12</v>
      </c>
      <c r="M2409" s="7" t="s">
        <v>12</v>
      </c>
      <c r="N2409" s="7" t="s">
        <v>12</v>
      </c>
      <c r="O2409" s="7" t="s">
        <v>12</v>
      </c>
      <c r="P2409" s="7" t="s">
        <v>12</v>
      </c>
      <c r="Q2409" s="7" t="s">
        <v>12</v>
      </c>
      <c r="R2409" s="7" t="s">
        <v>12</v>
      </c>
      <c r="S2409" s="7" t="s">
        <v>12</v>
      </c>
      <c r="T2409" s="7" t="s">
        <v>12</v>
      </c>
      <c r="U2409" s="7" t="s">
        <v>12</v>
      </c>
    </row>
    <row r="2410" spans="1:10">
      <c r="A2410" t="s">
        <v>4</v>
      </c>
      <c r="B2410" s="4" t="s">
        <v>5</v>
      </c>
      <c r="C2410" s="4" t="s">
        <v>13</v>
      </c>
      <c r="D2410" s="4" t="s">
        <v>10</v>
      </c>
      <c r="E2410" s="4" t="s">
        <v>13</v>
      </c>
      <c r="F2410" s="4" t="s">
        <v>6</v>
      </c>
      <c r="G2410" s="4" t="s">
        <v>6</v>
      </c>
      <c r="H2410" s="4" t="s">
        <v>6</v>
      </c>
      <c r="I2410" s="4" t="s">
        <v>6</v>
      </c>
      <c r="J2410" s="4" t="s">
        <v>6</v>
      </c>
      <c r="K2410" s="4" t="s">
        <v>6</v>
      </c>
      <c r="L2410" s="4" t="s">
        <v>6</v>
      </c>
      <c r="M2410" s="4" t="s">
        <v>6</v>
      </c>
      <c r="N2410" s="4" t="s">
        <v>6</v>
      </c>
      <c r="O2410" s="4" t="s">
        <v>6</v>
      </c>
      <c r="P2410" s="4" t="s">
        <v>6</v>
      </c>
      <c r="Q2410" s="4" t="s">
        <v>6</v>
      </c>
      <c r="R2410" s="4" t="s">
        <v>6</v>
      </c>
      <c r="S2410" s="4" t="s">
        <v>6</v>
      </c>
      <c r="T2410" s="4" t="s">
        <v>6</v>
      </c>
      <c r="U2410" s="4" t="s">
        <v>6</v>
      </c>
    </row>
    <row r="2411" spans="1:10">
      <c r="A2411" t="n">
        <v>17353</v>
      </c>
      <c r="B2411" s="33" t="n">
        <v>36</v>
      </c>
      <c r="C2411" s="7" t="n">
        <v>8</v>
      </c>
      <c r="D2411" s="7" t="n">
        <v>5</v>
      </c>
      <c r="E2411" s="7" t="n">
        <v>0</v>
      </c>
      <c r="F2411" s="7" t="s">
        <v>92</v>
      </c>
      <c r="G2411" s="7" t="s">
        <v>12</v>
      </c>
      <c r="H2411" s="7" t="s">
        <v>12</v>
      </c>
      <c r="I2411" s="7" t="s">
        <v>12</v>
      </c>
      <c r="J2411" s="7" t="s">
        <v>12</v>
      </c>
      <c r="K2411" s="7" t="s">
        <v>12</v>
      </c>
      <c r="L2411" s="7" t="s">
        <v>12</v>
      </c>
      <c r="M2411" s="7" t="s">
        <v>12</v>
      </c>
      <c r="N2411" s="7" t="s">
        <v>12</v>
      </c>
      <c r="O2411" s="7" t="s">
        <v>12</v>
      </c>
      <c r="P2411" s="7" t="s">
        <v>12</v>
      </c>
      <c r="Q2411" s="7" t="s">
        <v>12</v>
      </c>
      <c r="R2411" s="7" t="s">
        <v>12</v>
      </c>
      <c r="S2411" s="7" t="s">
        <v>12</v>
      </c>
      <c r="T2411" s="7" t="s">
        <v>12</v>
      </c>
      <c r="U2411" s="7" t="s">
        <v>12</v>
      </c>
    </row>
    <row r="2412" spans="1:10">
      <c r="A2412" t="s">
        <v>4</v>
      </c>
      <c r="B2412" s="4" t="s">
        <v>5</v>
      </c>
      <c r="C2412" s="4" t="s">
        <v>10</v>
      </c>
      <c r="D2412" s="4" t="s">
        <v>24</v>
      </c>
      <c r="E2412" s="4" t="s">
        <v>24</v>
      </c>
      <c r="F2412" s="4" t="s">
        <v>24</v>
      </c>
      <c r="G2412" s="4" t="s">
        <v>24</v>
      </c>
    </row>
    <row r="2413" spans="1:10">
      <c r="A2413" t="n">
        <v>17387</v>
      </c>
      <c r="B2413" s="34" t="n">
        <v>46</v>
      </c>
      <c r="C2413" s="7" t="n">
        <v>0</v>
      </c>
      <c r="D2413" s="7" t="n">
        <v>0</v>
      </c>
      <c r="E2413" s="7" t="n">
        <v>1</v>
      </c>
      <c r="F2413" s="7" t="n">
        <v>13.5</v>
      </c>
      <c r="G2413" s="7" t="n">
        <v>180</v>
      </c>
    </row>
    <row r="2414" spans="1:10">
      <c r="A2414" t="s">
        <v>4</v>
      </c>
      <c r="B2414" s="4" t="s">
        <v>5</v>
      </c>
      <c r="C2414" s="4" t="s">
        <v>10</v>
      </c>
      <c r="D2414" s="4" t="s">
        <v>24</v>
      </c>
      <c r="E2414" s="4" t="s">
        <v>24</v>
      </c>
      <c r="F2414" s="4" t="s">
        <v>24</v>
      </c>
      <c r="G2414" s="4" t="s">
        <v>24</v>
      </c>
    </row>
    <row r="2415" spans="1:10">
      <c r="A2415" t="n">
        <v>17406</v>
      </c>
      <c r="B2415" s="34" t="n">
        <v>46</v>
      </c>
      <c r="C2415" s="7" t="n">
        <v>7032</v>
      </c>
      <c r="D2415" s="7" t="n">
        <v>-0.850000023841858</v>
      </c>
      <c r="E2415" s="7" t="n">
        <v>1</v>
      </c>
      <c r="F2415" s="7" t="n">
        <v>14.6000003814697</v>
      </c>
      <c r="G2415" s="7" t="n">
        <v>180</v>
      </c>
    </row>
    <row r="2416" spans="1:10">
      <c r="A2416" t="s">
        <v>4</v>
      </c>
      <c r="B2416" s="4" t="s">
        <v>5</v>
      </c>
      <c r="C2416" s="4" t="s">
        <v>10</v>
      </c>
      <c r="D2416" s="4" t="s">
        <v>24</v>
      </c>
      <c r="E2416" s="4" t="s">
        <v>24</v>
      </c>
      <c r="F2416" s="4" t="s">
        <v>24</v>
      </c>
      <c r="G2416" s="4" t="s">
        <v>24</v>
      </c>
    </row>
    <row r="2417" spans="1:21">
      <c r="A2417" t="n">
        <v>17425</v>
      </c>
      <c r="B2417" s="34" t="n">
        <v>46</v>
      </c>
      <c r="C2417" s="7" t="n">
        <v>3</v>
      </c>
      <c r="D2417" s="7" t="n">
        <v>1.5</v>
      </c>
      <c r="E2417" s="7" t="n">
        <v>1</v>
      </c>
      <c r="F2417" s="7" t="n">
        <v>14.5</v>
      </c>
      <c r="G2417" s="7" t="n">
        <v>180</v>
      </c>
    </row>
    <row r="2418" spans="1:21">
      <c r="A2418" t="s">
        <v>4</v>
      </c>
      <c r="B2418" s="4" t="s">
        <v>5</v>
      </c>
      <c r="C2418" s="4" t="s">
        <v>10</v>
      </c>
      <c r="D2418" s="4" t="s">
        <v>24</v>
      </c>
      <c r="E2418" s="4" t="s">
        <v>24</v>
      </c>
      <c r="F2418" s="4" t="s">
        <v>24</v>
      </c>
      <c r="G2418" s="4" t="s">
        <v>24</v>
      </c>
    </row>
    <row r="2419" spans="1:21">
      <c r="A2419" t="n">
        <v>17444</v>
      </c>
      <c r="B2419" s="34" t="n">
        <v>46</v>
      </c>
      <c r="C2419" s="7" t="n">
        <v>5</v>
      </c>
      <c r="D2419" s="7" t="n">
        <v>-1.54999995231628</v>
      </c>
      <c r="E2419" s="7" t="n">
        <v>1</v>
      </c>
      <c r="F2419" s="7" t="n">
        <v>14.8999996185303</v>
      </c>
      <c r="G2419" s="7" t="n">
        <v>180</v>
      </c>
    </row>
    <row r="2420" spans="1:21">
      <c r="A2420" t="s">
        <v>4</v>
      </c>
      <c r="B2420" s="4" t="s">
        <v>5</v>
      </c>
      <c r="C2420" s="4" t="s">
        <v>10</v>
      </c>
      <c r="D2420" s="4" t="s">
        <v>24</v>
      </c>
      <c r="E2420" s="4" t="s">
        <v>24</v>
      </c>
      <c r="F2420" s="4" t="s">
        <v>24</v>
      </c>
      <c r="G2420" s="4" t="s">
        <v>24</v>
      </c>
    </row>
    <row r="2421" spans="1:21">
      <c r="A2421" t="n">
        <v>17463</v>
      </c>
      <c r="B2421" s="34" t="n">
        <v>46</v>
      </c>
      <c r="C2421" s="7" t="n">
        <v>61491</v>
      </c>
      <c r="D2421" s="7" t="n">
        <v>-0.25</v>
      </c>
      <c r="E2421" s="7" t="n">
        <v>1</v>
      </c>
      <c r="F2421" s="7" t="n">
        <v>15.3999996185303</v>
      </c>
      <c r="G2421" s="7" t="n">
        <v>180</v>
      </c>
    </row>
    <row r="2422" spans="1:21">
      <c r="A2422" t="s">
        <v>4</v>
      </c>
      <c r="B2422" s="4" t="s">
        <v>5</v>
      </c>
      <c r="C2422" s="4" t="s">
        <v>10</v>
      </c>
      <c r="D2422" s="4" t="s">
        <v>24</v>
      </c>
      <c r="E2422" s="4" t="s">
        <v>24</v>
      </c>
      <c r="F2422" s="4" t="s">
        <v>24</v>
      </c>
      <c r="G2422" s="4" t="s">
        <v>24</v>
      </c>
    </row>
    <row r="2423" spans="1:21">
      <c r="A2423" t="n">
        <v>17482</v>
      </c>
      <c r="B2423" s="34" t="n">
        <v>46</v>
      </c>
      <c r="C2423" s="7" t="n">
        <v>61492</v>
      </c>
      <c r="D2423" s="7" t="n">
        <v>0.850000023841858</v>
      </c>
      <c r="E2423" s="7" t="n">
        <v>1</v>
      </c>
      <c r="F2423" s="7" t="n">
        <v>16.5499992370605</v>
      </c>
      <c r="G2423" s="7" t="n">
        <v>180</v>
      </c>
    </row>
    <row r="2424" spans="1:21">
      <c r="A2424" t="s">
        <v>4</v>
      </c>
      <c r="B2424" s="4" t="s">
        <v>5</v>
      </c>
      <c r="C2424" s="4" t="s">
        <v>10</v>
      </c>
      <c r="D2424" s="4" t="s">
        <v>24</v>
      </c>
      <c r="E2424" s="4" t="s">
        <v>24</v>
      </c>
      <c r="F2424" s="4" t="s">
        <v>24</v>
      </c>
      <c r="G2424" s="4" t="s">
        <v>24</v>
      </c>
    </row>
    <row r="2425" spans="1:21">
      <c r="A2425" t="n">
        <v>17501</v>
      </c>
      <c r="B2425" s="34" t="n">
        <v>46</v>
      </c>
      <c r="C2425" s="7" t="n">
        <v>61493</v>
      </c>
      <c r="D2425" s="7" t="n">
        <v>-0.649999976158142</v>
      </c>
      <c r="E2425" s="7" t="n">
        <v>1</v>
      </c>
      <c r="F2425" s="7" t="n">
        <v>16.7999992370605</v>
      </c>
      <c r="G2425" s="7" t="n">
        <v>180</v>
      </c>
    </row>
    <row r="2426" spans="1:21">
      <c r="A2426" t="s">
        <v>4</v>
      </c>
      <c r="B2426" s="4" t="s">
        <v>5</v>
      </c>
      <c r="C2426" s="4" t="s">
        <v>13</v>
      </c>
      <c r="D2426" s="4" t="s">
        <v>13</v>
      </c>
      <c r="E2426" s="4" t="s">
        <v>24</v>
      </c>
      <c r="F2426" s="4" t="s">
        <v>24</v>
      </c>
      <c r="G2426" s="4" t="s">
        <v>24</v>
      </c>
      <c r="H2426" s="4" t="s">
        <v>10</v>
      </c>
    </row>
    <row r="2427" spans="1:21">
      <c r="A2427" t="n">
        <v>17520</v>
      </c>
      <c r="B2427" s="35" t="n">
        <v>45</v>
      </c>
      <c r="C2427" s="7" t="n">
        <v>2</v>
      </c>
      <c r="D2427" s="7" t="n">
        <v>3</v>
      </c>
      <c r="E2427" s="7" t="n">
        <v>-0.0500000007450581</v>
      </c>
      <c r="F2427" s="7" t="n">
        <v>2.15000009536743</v>
      </c>
      <c r="G2427" s="7" t="n">
        <v>14.8500003814697</v>
      </c>
      <c r="H2427" s="7" t="n">
        <v>0</v>
      </c>
    </row>
    <row r="2428" spans="1:21">
      <c r="A2428" t="s">
        <v>4</v>
      </c>
      <c r="B2428" s="4" t="s">
        <v>5</v>
      </c>
      <c r="C2428" s="4" t="s">
        <v>13</v>
      </c>
      <c r="D2428" s="4" t="s">
        <v>13</v>
      </c>
      <c r="E2428" s="4" t="s">
        <v>24</v>
      </c>
      <c r="F2428" s="4" t="s">
        <v>24</v>
      </c>
      <c r="G2428" s="4" t="s">
        <v>24</v>
      </c>
      <c r="H2428" s="4" t="s">
        <v>10</v>
      </c>
      <c r="I2428" s="4" t="s">
        <v>13</v>
      </c>
    </row>
    <row r="2429" spans="1:21">
      <c r="A2429" t="n">
        <v>17537</v>
      </c>
      <c r="B2429" s="35" t="n">
        <v>45</v>
      </c>
      <c r="C2429" s="7" t="n">
        <v>4</v>
      </c>
      <c r="D2429" s="7" t="n">
        <v>3</v>
      </c>
      <c r="E2429" s="7" t="n">
        <v>3</v>
      </c>
      <c r="F2429" s="7" t="n">
        <v>200.699996948242</v>
      </c>
      <c r="G2429" s="7" t="n">
        <v>0</v>
      </c>
      <c r="H2429" s="7" t="n">
        <v>0</v>
      </c>
      <c r="I2429" s="7" t="n">
        <v>0</v>
      </c>
    </row>
    <row r="2430" spans="1:21">
      <c r="A2430" t="s">
        <v>4</v>
      </c>
      <c r="B2430" s="4" t="s">
        <v>5</v>
      </c>
      <c r="C2430" s="4" t="s">
        <v>13</v>
      </c>
      <c r="D2430" s="4" t="s">
        <v>13</v>
      </c>
      <c r="E2430" s="4" t="s">
        <v>24</v>
      </c>
      <c r="F2430" s="4" t="s">
        <v>10</v>
      </c>
    </row>
    <row r="2431" spans="1:21">
      <c r="A2431" t="n">
        <v>17555</v>
      </c>
      <c r="B2431" s="35" t="n">
        <v>45</v>
      </c>
      <c r="C2431" s="7" t="n">
        <v>5</v>
      </c>
      <c r="D2431" s="7" t="n">
        <v>3</v>
      </c>
      <c r="E2431" s="7" t="n">
        <v>7</v>
      </c>
      <c r="F2431" s="7" t="n">
        <v>0</v>
      </c>
    </row>
    <row r="2432" spans="1:21">
      <c r="A2432" t="s">
        <v>4</v>
      </c>
      <c r="B2432" s="4" t="s">
        <v>5</v>
      </c>
      <c r="C2432" s="4" t="s">
        <v>13</v>
      </c>
      <c r="D2432" s="4" t="s">
        <v>13</v>
      </c>
      <c r="E2432" s="4" t="s">
        <v>24</v>
      </c>
      <c r="F2432" s="4" t="s">
        <v>10</v>
      </c>
    </row>
    <row r="2433" spans="1:9">
      <c r="A2433" t="n">
        <v>17564</v>
      </c>
      <c r="B2433" s="35" t="n">
        <v>45</v>
      </c>
      <c r="C2433" s="7" t="n">
        <v>11</v>
      </c>
      <c r="D2433" s="7" t="n">
        <v>3</v>
      </c>
      <c r="E2433" s="7" t="n">
        <v>23</v>
      </c>
      <c r="F2433" s="7" t="n">
        <v>0</v>
      </c>
    </row>
    <row r="2434" spans="1:9">
      <c r="A2434" t="s">
        <v>4</v>
      </c>
      <c r="B2434" s="4" t="s">
        <v>5</v>
      </c>
      <c r="C2434" s="4" t="s">
        <v>13</v>
      </c>
    </row>
    <row r="2435" spans="1:9">
      <c r="A2435" t="n">
        <v>17573</v>
      </c>
      <c r="B2435" s="36" t="n">
        <v>116</v>
      </c>
      <c r="C2435" s="7" t="n">
        <v>0</v>
      </c>
    </row>
    <row r="2436" spans="1:9">
      <c r="A2436" t="s">
        <v>4</v>
      </c>
      <c r="B2436" s="4" t="s">
        <v>5</v>
      </c>
      <c r="C2436" s="4" t="s">
        <v>13</v>
      </c>
      <c r="D2436" s="4" t="s">
        <v>10</v>
      </c>
    </row>
    <row r="2437" spans="1:9">
      <c r="A2437" t="n">
        <v>17575</v>
      </c>
      <c r="B2437" s="36" t="n">
        <v>116</v>
      </c>
      <c r="C2437" s="7" t="n">
        <v>2</v>
      </c>
      <c r="D2437" s="7" t="n">
        <v>1</v>
      </c>
    </row>
    <row r="2438" spans="1:9">
      <c r="A2438" t="s">
        <v>4</v>
      </c>
      <c r="B2438" s="4" t="s">
        <v>5</v>
      </c>
      <c r="C2438" s="4" t="s">
        <v>13</v>
      </c>
      <c r="D2438" s="4" t="s">
        <v>9</v>
      </c>
    </row>
    <row r="2439" spans="1:9">
      <c r="A2439" t="n">
        <v>17579</v>
      </c>
      <c r="B2439" s="36" t="n">
        <v>116</v>
      </c>
      <c r="C2439" s="7" t="n">
        <v>5</v>
      </c>
      <c r="D2439" s="7" t="n">
        <v>1106247680</v>
      </c>
    </row>
    <row r="2440" spans="1:9">
      <c r="A2440" t="s">
        <v>4</v>
      </c>
      <c r="B2440" s="4" t="s">
        <v>5</v>
      </c>
      <c r="C2440" s="4" t="s">
        <v>13</v>
      </c>
      <c r="D2440" s="4" t="s">
        <v>10</v>
      </c>
    </row>
    <row r="2441" spans="1:9">
      <c r="A2441" t="n">
        <v>17585</v>
      </c>
      <c r="B2441" s="36" t="n">
        <v>116</v>
      </c>
      <c r="C2441" s="7" t="n">
        <v>6</v>
      </c>
      <c r="D2441" s="7" t="n">
        <v>1</v>
      </c>
    </row>
    <row r="2442" spans="1:9">
      <c r="A2442" t="s">
        <v>4</v>
      </c>
      <c r="B2442" s="4" t="s">
        <v>5</v>
      </c>
      <c r="C2442" s="4" t="s">
        <v>13</v>
      </c>
      <c r="D2442" s="4" t="s">
        <v>13</v>
      </c>
      <c r="E2442" s="4" t="s">
        <v>24</v>
      </c>
      <c r="F2442" s="4" t="s">
        <v>24</v>
      </c>
      <c r="G2442" s="4" t="s">
        <v>24</v>
      </c>
      <c r="H2442" s="4" t="s">
        <v>10</v>
      </c>
      <c r="I2442" s="4" t="s">
        <v>13</v>
      </c>
    </row>
    <row r="2443" spans="1:9">
      <c r="A2443" t="n">
        <v>17589</v>
      </c>
      <c r="B2443" s="35" t="n">
        <v>45</v>
      </c>
      <c r="C2443" s="7" t="n">
        <v>4</v>
      </c>
      <c r="D2443" s="7" t="n">
        <v>3</v>
      </c>
      <c r="E2443" s="7" t="n">
        <v>3</v>
      </c>
      <c r="F2443" s="7" t="n">
        <v>204.699996948242</v>
      </c>
      <c r="G2443" s="7" t="n">
        <v>0</v>
      </c>
      <c r="H2443" s="7" t="n">
        <v>20000</v>
      </c>
      <c r="I2443" s="7" t="n">
        <v>0</v>
      </c>
    </row>
    <row r="2444" spans="1:9">
      <c r="A2444" t="s">
        <v>4</v>
      </c>
      <c r="B2444" s="4" t="s">
        <v>5</v>
      </c>
      <c r="C2444" s="4" t="s">
        <v>10</v>
      </c>
      <c r="D2444" s="4" t="s">
        <v>9</v>
      </c>
    </row>
    <row r="2445" spans="1:9">
      <c r="A2445" t="n">
        <v>17607</v>
      </c>
      <c r="B2445" s="31" t="n">
        <v>43</v>
      </c>
      <c r="C2445" s="7" t="n">
        <v>0</v>
      </c>
      <c r="D2445" s="7" t="n">
        <v>16</v>
      </c>
    </row>
    <row r="2446" spans="1:9">
      <c r="A2446" t="s">
        <v>4</v>
      </c>
      <c r="B2446" s="4" t="s">
        <v>5</v>
      </c>
      <c r="C2446" s="4" t="s">
        <v>10</v>
      </c>
      <c r="D2446" s="4" t="s">
        <v>13</v>
      </c>
      <c r="E2446" s="4" t="s">
        <v>13</v>
      </c>
      <c r="F2446" s="4" t="s">
        <v>6</v>
      </c>
    </row>
    <row r="2447" spans="1:9">
      <c r="A2447" t="n">
        <v>17614</v>
      </c>
      <c r="B2447" s="22" t="n">
        <v>47</v>
      </c>
      <c r="C2447" s="7" t="n">
        <v>0</v>
      </c>
      <c r="D2447" s="7" t="n">
        <v>0</v>
      </c>
      <c r="E2447" s="7" t="n">
        <v>0</v>
      </c>
      <c r="F2447" s="7" t="s">
        <v>94</v>
      </c>
    </row>
    <row r="2448" spans="1:9">
      <c r="A2448" t="s">
        <v>4</v>
      </c>
      <c r="B2448" s="4" t="s">
        <v>5</v>
      </c>
      <c r="C2448" s="4" t="s">
        <v>10</v>
      </c>
    </row>
    <row r="2449" spans="1:9">
      <c r="A2449" t="n">
        <v>17636</v>
      </c>
      <c r="B2449" s="27" t="n">
        <v>16</v>
      </c>
      <c r="C2449" s="7" t="n">
        <v>0</v>
      </c>
    </row>
    <row r="2450" spans="1:9">
      <c r="A2450" t="s">
        <v>4</v>
      </c>
      <c r="B2450" s="4" t="s">
        <v>5</v>
      </c>
      <c r="C2450" s="4" t="s">
        <v>10</v>
      </c>
      <c r="D2450" s="4" t="s">
        <v>13</v>
      </c>
      <c r="E2450" s="4" t="s">
        <v>6</v>
      </c>
      <c r="F2450" s="4" t="s">
        <v>24</v>
      </c>
      <c r="G2450" s="4" t="s">
        <v>24</v>
      </c>
      <c r="H2450" s="4" t="s">
        <v>24</v>
      </c>
    </row>
    <row r="2451" spans="1:9">
      <c r="A2451" t="n">
        <v>17639</v>
      </c>
      <c r="B2451" s="50" t="n">
        <v>48</v>
      </c>
      <c r="C2451" s="7" t="n">
        <v>0</v>
      </c>
      <c r="D2451" s="7" t="n">
        <v>0</v>
      </c>
      <c r="E2451" s="7" t="s">
        <v>34</v>
      </c>
      <c r="F2451" s="7" t="n">
        <v>0</v>
      </c>
      <c r="G2451" s="7" t="n">
        <v>1</v>
      </c>
      <c r="H2451" s="7" t="n">
        <v>0</v>
      </c>
    </row>
    <row r="2452" spans="1:9">
      <c r="A2452" t="s">
        <v>4</v>
      </c>
      <c r="B2452" s="4" t="s">
        <v>5</v>
      </c>
      <c r="C2452" s="4" t="s">
        <v>10</v>
      </c>
      <c r="D2452" s="4" t="s">
        <v>9</v>
      </c>
    </row>
    <row r="2453" spans="1:9">
      <c r="A2453" t="n">
        <v>17663</v>
      </c>
      <c r="B2453" s="31" t="n">
        <v>43</v>
      </c>
      <c r="C2453" s="7" t="n">
        <v>3</v>
      </c>
      <c r="D2453" s="7" t="n">
        <v>16</v>
      </c>
    </row>
    <row r="2454" spans="1:9">
      <c r="A2454" t="s">
        <v>4</v>
      </c>
      <c r="B2454" s="4" t="s">
        <v>5</v>
      </c>
      <c r="C2454" s="4" t="s">
        <v>10</v>
      </c>
      <c r="D2454" s="4" t="s">
        <v>13</v>
      </c>
      <c r="E2454" s="4" t="s">
        <v>13</v>
      </c>
      <c r="F2454" s="4" t="s">
        <v>6</v>
      </c>
    </row>
    <row r="2455" spans="1:9">
      <c r="A2455" t="n">
        <v>17670</v>
      </c>
      <c r="B2455" s="22" t="n">
        <v>47</v>
      </c>
      <c r="C2455" s="7" t="n">
        <v>3</v>
      </c>
      <c r="D2455" s="7" t="n">
        <v>0</v>
      </c>
      <c r="E2455" s="7" t="n">
        <v>0</v>
      </c>
      <c r="F2455" s="7" t="s">
        <v>94</v>
      </c>
    </row>
    <row r="2456" spans="1:9">
      <c r="A2456" t="s">
        <v>4</v>
      </c>
      <c r="B2456" s="4" t="s">
        <v>5</v>
      </c>
      <c r="C2456" s="4" t="s">
        <v>10</v>
      </c>
    </row>
    <row r="2457" spans="1:9">
      <c r="A2457" t="n">
        <v>17692</v>
      </c>
      <c r="B2457" s="27" t="n">
        <v>16</v>
      </c>
      <c r="C2457" s="7" t="n">
        <v>0</v>
      </c>
    </row>
    <row r="2458" spans="1:9">
      <c r="A2458" t="s">
        <v>4</v>
      </c>
      <c r="B2458" s="4" t="s">
        <v>5</v>
      </c>
      <c r="C2458" s="4" t="s">
        <v>10</v>
      </c>
      <c r="D2458" s="4" t="s">
        <v>13</v>
      </c>
      <c r="E2458" s="4" t="s">
        <v>6</v>
      </c>
      <c r="F2458" s="4" t="s">
        <v>24</v>
      </c>
      <c r="G2458" s="4" t="s">
        <v>24</v>
      </c>
      <c r="H2458" s="4" t="s">
        <v>24</v>
      </c>
    </row>
    <row r="2459" spans="1:9">
      <c r="A2459" t="n">
        <v>17695</v>
      </c>
      <c r="B2459" s="50" t="n">
        <v>48</v>
      </c>
      <c r="C2459" s="7" t="n">
        <v>3</v>
      </c>
      <c r="D2459" s="7" t="n">
        <v>0</v>
      </c>
      <c r="E2459" s="7" t="s">
        <v>34</v>
      </c>
      <c r="F2459" s="7" t="n">
        <v>0</v>
      </c>
      <c r="G2459" s="7" t="n">
        <v>1</v>
      </c>
      <c r="H2459" s="7" t="n">
        <v>0</v>
      </c>
    </row>
    <row r="2460" spans="1:9">
      <c r="A2460" t="s">
        <v>4</v>
      </c>
      <c r="B2460" s="4" t="s">
        <v>5</v>
      </c>
      <c r="C2460" s="4" t="s">
        <v>10</v>
      </c>
      <c r="D2460" s="4" t="s">
        <v>9</v>
      </c>
    </row>
    <row r="2461" spans="1:9">
      <c r="A2461" t="n">
        <v>17719</v>
      </c>
      <c r="B2461" s="31" t="n">
        <v>43</v>
      </c>
      <c r="C2461" s="7" t="n">
        <v>5</v>
      </c>
      <c r="D2461" s="7" t="n">
        <v>16</v>
      </c>
    </row>
    <row r="2462" spans="1:9">
      <c r="A2462" t="s">
        <v>4</v>
      </c>
      <c r="B2462" s="4" t="s">
        <v>5</v>
      </c>
      <c r="C2462" s="4" t="s">
        <v>10</v>
      </c>
      <c r="D2462" s="4" t="s">
        <v>13</v>
      </c>
      <c r="E2462" s="4" t="s">
        <v>13</v>
      </c>
      <c r="F2462" s="4" t="s">
        <v>6</v>
      </c>
    </row>
    <row r="2463" spans="1:9">
      <c r="A2463" t="n">
        <v>17726</v>
      </c>
      <c r="B2463" s="22" t="n">
        <v>47</v>
      </c>
      <c r="C2463" s="7" t="n">
        <v>5</v>
      </c>
      <c r="D2463" s="7" t="n">
        <v>0</v>
      </c>
      <c r="E2463" s="7" t="n">
        <v>0</v>
      </c>
      <c r="F2463" s="7" t="s">
        <v>94</v>
      </c>
    </row>
    <row r="2464" spans="1:9">
      <c r="A2464" t="s">
        <v>4</v>
      </c>
      <c r="B2464" s="4" t="s">
        <v>5</v>
      </c>
      <c r="C2464" s="4" t="s">
        <v>10</v>
      </c>
    </row>
    <row r="2465" spans="1:8">
      <c r="A2465" t="n">
        <v>17748</v>
      </c>
      <c r="B2465" s="27" t="n">
        <v>16</v>
      </c>
      <c r="C2465" s="7" t="n">
        <v>0</v>
      </c>
    </row>
    <row r="2466" spans="1:8">
      <c r="A2466" t="s">
        <v>4</v>
      </c>
      <c r="B2466" s="4" t="s">
        <v>5</v>
      </c>
      <c r="C2466" s="4" t="s">
        <v>10</v>
      </c>
      <c r="D2466" s="4" t="s">
        <v>13</v>
      </c>
      <c r="E2466" s="4" t="s">
        <v>6</v>
      </c>
      <c r="F2466" s="4" t="s">
        <v>24</v>
      </c>
      <c r="G2466" s="4" t="s">
        <v>24</v>
      </c>
      <c r="H2466" s="4" t="s">
        <v>24</v>
      </c>
    </row>
    <row r="2467" spans="1:8">
      <c r="A2467" t="n">
        <v>17751</v>
      </c>
      <c r="B2467" s="50" t="n">
        <v>48</v>
      </c>
      <c r="C2467" s="7" t="n">
        <v>5</v>
      </c>
      <c r="D2467" s="7" t="n">
        <v>0</v>
      </c>
      <c r="E2467" s="7" t="s">
        <v>34</v>
      </c>
      <c r="F2467" s="7" t="n">
        <v>0</v>
      </c>
      <c r="G2467" s="7" t="n">
        <v>1</v>
      </c>
      <c r="H2467" s="7" t="n">
        <v>0</v>
      </c>
    </row>
    <row r="2468" spans="1:8">
      <c r="A2468" t="s">
        <v>4</v>
      </c>
      <c r="B2468" s="4" t="s">
        <v>5</v>
      </c>
      <c r="C2468" s="4" t="s">
        <v>10</v>
      </c>
      <c r="D2468" s="4" t="s">
        <v>9</v>
      </c>
    </row>
    <row r="2469" spans="1:8">
      <c r="A2469" t="n">
        <v>17775</v>
      </c>
      <c r="B2469" s="31" t="n">
        <v>43</v>
      </c>
      <c r="C2469" s="7" t="n">
        <v>61491</v>
      </c>
      <c r="D2469" s="7" t="n">
        <v>16</v>
      </c>
    </row>
    <row r="2470" spans="1:8">
      <c r="A2470" t="s">
        <v>4</v>
      </c>
      <c r="B2470" s="4" t="s">
        <v>5</v>
      </c>
      <c r="C2470" s="4" t="s">
        <v>10</v>
      </c>
      <c r="D2470" s="4" t="s">
        <v>13</v>
      </c>
      <c r="E2470" s="4" t="s">
        <v>13</v>
      </c>
      <c r="F2470" s="4" t="s">
        <v>6</v>
      </c>
    </row>
    <row r="2471" spans="1:8">
      <c r="A2471" t="n">
        <v>17782</v>
      </c>
      <c r="B2471" s="22" t="n">
        <v>47</v>
      </c>
      <c r="C2471" s="7" t="n">
        <v>61491</v>
      </c>
      <c r="D2471" s="7" t="n">
        <v>0</v>
      </c>
      <c r="E2471" s="7" t="n">
        <v>0</v>
      </c>
      <c r="F2471" s="7" t="s">
        <v>94</v>
      </c>
    </row>
    <row r="2472" spans="1:8">
      <c r="A2472" t="s">
        <v>4</v>
      </c>
      <c r="B2472" s="4" t="s">
        <v>5</v>
      </c>
      <c r="C2472" s="4" t="s">
        <v>10</v>
      </c>
    </row>
    <row r="2473" spans="1:8">
      <c r="A2473" t="n">
        <v>17804</v>
      </c>
      <c r="B2473" s="27" t="n">
        <v>16</v>
      </c>
      <c r="C2473" s="7" t="n">
        <v>0</v>
      </c>
    </row>
    <row r="2474" spans="1:8">
      <c r="A2474" t="s">
        <v>4</v>
      </c>
      <c r="B2474" s="4" t="s">
        <v>5</v>
      </c>
      <c r="C2474" s="4" t="s">
        <v>10</v>
      </c>
      <c r="D2474" s="4" t="s">
        <v>13</v>
      </c>
      <c r="E2474" s="4" t="s">
        <v>6</v>
      </c>
      <c r="F2474" s="4" t="s">
        <v>24</v>
      </c>
      <c r="G2474" s="4" t="s">
        <v>24</v>
      </c>
      <c r="H2474" s="4" t="s">
        <v>24</v>
      </c>
    </row>
    <row r="2475" spans="1:8">
      <c r="A2475" t="n">
        <v>17807</v>
      </c>
      <c r="B2475" s="50" t="n">
        <v>48</v>
      </c>
      <c r="C2475" s="7" t="n">
        <v>61491</v>
      </c>
      <c r="D2475" s="7" t="n">
        <v>0</v>
      </c>
      <c r="E2475" s="7" t="s">
        <v>34</v>
      </c>
      <c r="F2475" s="7" t="n">
        <v>0</v>
      </c>
      <c r="G2475" s="7" t="n">
        <v>1</v>
      </c>
      <c r="H2475" s="7" t="n">
        <v>0</v>
      </c>
    </row>
    <row r="2476" spans="1:8">
      <c r="A2476" t="s">
        <v>4</v>
      </c>
      <c r="B2476" s="4" t="s">
        <v>5</v>
      </c>
      <c r="C2476" s="4" t="s">
        <v>10</v>
      </c>
      <c r="D2476" s="4" t="s">
        <v>9</v>
      </c>
    </row>
    <row r="2477" spans="1:8">
      <c r="A2477" t="n">
        <v>17831</v>
      </c>
      <c r="B2477" s="31" t="n">
        <v>43</v>
      </c>
      <c r="C2477" s="7" t="n">
        <v>61492</v>
      </c>
      <c r="D2477" s="7" t="n">
        <v>16</v>
      </c>
    </row>
    <row r="2478" spans="1:8">
      <c r="A2478" t="s">
        <v>4</v>
      </c>
      <c r="B2478" s="4" t="s">
        <v>5</v>
      </c>
      <c r="C2478" s="4" t="s">
        <v>10</v>
      </c>
      <c r="D2478" s="4" t="s">
        <v>13</v>
      </c>
      <c r="E2478" s="4" t="s">
        <v>13</v>
      </c>
      <c r="F2478" s="4" t="s">
        <v>6</v>
      </c>
    </row>
    <row r="2479" spans="1:8">
      <c r="A2479" t="n">
        <v>17838</v>
      </c>
      <c r="B2479" s="22" t="n">
        <v>47</v>
      </c>
      <c r="C2479" s="7" t="n">
        <v>61492</v>
      </c>
      <c r="D2479" s="7" t="n">
        <v>0</v>
      </c>
      <c r="E2479" s="7" t="n">
        <v>0</v>
      </c>
      <c r="F2479" s="7" t="s">
        <v>94</v>
      </c>
    </row>
    <row r="2480" spans="1:8">
      <c r="A2480" t="s">
        <v>4</v>
      </c>
      <c r="B2480" s="4" t="s">
        <v>5</v>
      </c>
      <c r="C2480" s="4" t="s">
        <v>10</v>
      </c>
    </row>
    <row r="2481" spans="1:8">
      <c r="A2481" t="n">
        <v>17860</v>
      </c>
      <c r="B2481" s="27" t="n">
        <v>16</v>
      </c>
      <c r="C2481" s="7" t="n">
        <v>0</v>
      </c>
    </row>
    <row r="2482" spans="1:8">
      <c r="A2482" t="s">
        <v>4</v>
      </c>
      <c r="B2482" s="4" t="s">
        <v>5</v>
      </c>
      <c r="C2482" s="4" t="s">
        <v>10</v>
      </c>
      <c r="D2482" s="4" t="s">
        <v>13</v>
      </c>
      <c r="E2482" s="4" t="s">
        <v>6</v>
      </c>
      <c r="F2482" s="4" t="s">
        <v>24</v>
      </c>
      <c r="G2482" s="4" t="s">
        <v>24</v>
      </c>
      <c r="H2482" s="4" t="s">
        <v>24</v>
      </c>
    </row>
    <row r="2483" spans="1:8">
      <c r="A2483" t="n">
        <v>17863</v>
      </c>
      <c r="B2483" s="50" t="n">
        <v>48</v>
      </c>
      <c r="C2483" s="7" t="n">
        <v>61492</v>
      </c>
      <c r="D2483" s="7" t="n">
        <v>0</v>
      </c>
      <c r="E2483" s="7" t="s">
        <v>34</v>
      </c>
      <c r="F2483" s="7" t="n">
        <v>0</v>
      </c>
      <c r="G2483" s="7" t="n">
        <v>1</v>
      </c>
      <c r="H2483" s="7" t="n">
        <v>0</v>
      </c>
    </row>
    <row r="2484" spans="1:8">
      <c r="A2484" t="s">
        <v>4</v>
      </c>
      <c r="B2484" s="4" t="s">
        <v>5</v>
      </c>
      <c r="C2484" s="4" t="s">
        <v>10</v>
      </c>
      <c r="D2484" s="4" t="s">
        <v>9</v>
      </c>
    </row>
    <row r="2485" spans="1:8">
      <c r="A2485" t="n">
        <v>17887</v>
      </c>
      <c r="B2485" s="31" t="n">
        <v>43</v>
      </c>
      <c r="C2485" s="7" t="n">
        <v>61493</v>
      </c>
      <c r="D2485" s="7" t="n">
        <v>16</v>
      </c>
    </row>
    <row r="2486" spans="1:8">
      <c r="A2486" t="s">
        <v>4</v>
      </c>
      <c r="B2486" s="4" t="s">
        <v>5</v>
      </c>
      <c r="C2486" s="4" t="s">
        <v>10</v>
      </c>
      <c r="D2486" s="4" t="s">
        <v>13</v>
      </c>
      <c r="E2486" s="4" t="s">
        <v>13</v>
      </c>
      <c r="F2486" s="4" t="s">
        <v>6</v>
      </c>
    </row>
    <row r="2487" spans="1:8">
      <c r="A2487" t="n">
        <v>17894</v>
      </c>
      <c r="B2487" s="22" t="n">
        <v>47</v>
      </c>
      <c r="C2487" s="7" t="n">
        <v>61493</v>
      </c>
      <c r="D2487" s="7" t="n">
        <v>0</v>
      </c>
      <c r="E2487" s="7" t="n">
        <v>0</v>
      </c>
      <c r="F2487" s="7" t="s">
        <v>94</v>
      </c>
    </row>
    <row r="2488" spans="1:8">
      <c r="A2488" t="s">
        <v>4</v>
      </c>
      <c r="B2488" s="4" t="s">
        <v>5</v>
      </c>
      <c r="C2488" s="4" t="s">
        <v>10</v>
      </c>
    </row>
    <row r="2489" spans="1:8">
      <c r="A2489" t="n">
        <v>17916</v>
      </c>
      <c r="B2489" s="27" t="n">
        <v>16</v>
      </c>
      <c r="C2489" s="7" t="n">
        <v>0</v>
      </c>
    </row>
    <row r="2490" spans="1:8">
      <c r="A2490" t="s">
        <v>4</v>
      </c>
      <c r="B2490" s="4" t="s">
        <v>5</v>
      </c>
      <c r="C2490" s="4" t="s">
        <v>10</v>
      </c>
      <c r="D2490" s="4" t="s">
        <v>13</v>
      </c>
      <c r="E2490" s="4" t="s">
        <v>6</v>
      </c>
      <c r="F2490" s="4" t="s">
        <v>24</v>
      </c>
      <c r="G2490" s="4" t="s">
        <v>24</v>
      </c>
      <c r="H2490" s="4" t="s">
        <v>24</v>
      </c>
    </row>
    <row r="2491" spans="1:8">
      <c r="A2491" t="n">
        <v>17919</v>
      </c>
      <c r="B2491" s="50" t="n">
        <v>48</v>
      </c>
      <c r="C2491" s="7" t="n">
        <v>61493</v>
      </c>
      <c r="D2491" s="7" t="n">
        <v>0</v>
      </c>
      <c r="E2491" s="7" t="s">
        <v>34</v>
      </c>
      <c r="F2491" s="7" t="n">
        <v>0</v>
      </c>
      <c r="G2491" s="7" t="n">
        <v>1</v>
      </c>
      <c r="H2491" s="7" t="n">
        <v>0</v>
      </c>
    </row>
    <row r="2492" spans="1:8">
      <c r="A2492" t="s">
        <v>4</v>
      </c>
      <c r="B2492" s="4" t="s">
        <v>5</v>
      </c>
      <c r="C2492" s="4" t="s">
        <v>13</v>
      </c>
      <c r="D2492" s="4" t="s">
        <v>10</v>
      </c>
      <c r="E2492" s="4" t="s">
        <v>24</v>
      </c>
    </row>
    <row r="2493" spans="1:8">
      <c r="A2493" t="n">
        <v>17943</v>
      </c>
      <c r="B2493" s="21" t="n">
        <v>58</v>
      </c>
      <c r="C2493" s="7" t="n">
        <v>100</v>
      </c>
      <c r="D2493" s="7" t="n">
        <v>1000</v>
      </c>
      <c r="E2493" s="7" t="n">
        <v>1</v>
      </c>
    </row>
    <row r="2494" spans="1:8">
      <c r="A2494" t="s">
        <v>4</v>
      </c>
      <c r="B2494" s="4" t="s">
        <v>5</v>
      </c>
      <c r="C2494" s="4" t="s">
        <v>13</v>
      </c>
      <c r="D2494" s="4" t="s">
        <v>10</v>
      </c>
    </row>
    <row r="2495" spans="1:8">
      <c r="A2495" t="n">
        <v>17951</v>
      </c>
      <c r="B2495" s="21" t="n">
        <v>58</v>
      </c>
      <c r="C2495" s="7" t="n">
        <v>255</v>
      </c>
      <c r="D2495" s="7" t="n">
        <v>0</v>
      </c>
    </row>
    <row r="2496" spans="1:8">
      <c r="A2496" t="s">
        <v>4</v>
      </c>
      <c r="B2496" s="4" t="s">
        <v>5</v>
      </c>
      <c r="C2496" s="4" t="s">
        <v>10</v>
      </c>
      <c r="D2496" s="4" t="s">
        <v>13</v>
      </c>
      <c r="E2496" s="4" t="s">
        <v>13</v>
      </c>
      <c r="F2496" s="4" t="s">
        <v>6</v>
      </c>
    </row>
    <row r="2497" spans="1:8">
      <c r="A2497" t="n">
        <v>17955</v>
      </c>
      <c r="B2497" s="22" t="n">
        <v>47</v>
      </c>
      <c r="C2497" s="7" t="n">
        <v>0</v>
      </c>
      <c r="D2497" s="7" t="n">
        <v>0</v>
      </c>
      <c r="E2497" s="7" t="n">
        <v>1</v>
      </c>
      <c r="F2497" s="7" t="s">
        <v>95</v>
      </c>
    </row>
    <row r="2498" spans="1:8">
      <c r="A2498" t="s">
        <v>4</v>
      </c>
      <c r="B2498" s="4" t="s">
        <v>5</v>
      </c>
      <c r="C2498" s="4" t="s">
        <v>10</v>
      </c>
    </row>
    <row r="2499" spans="1:8">
      <c r="A2499" t="n">
        <v>17975</v>
      </c>
      <c r="B2499" s="27" t="n">
        <v>16</v>
      </c>
      <c r="C2499" s="7" t="n">
        <v>150</v>
      </c>
    </row>
    <row r="2500" spans="1:8">
      <c r="A2500" t="s">
        <v>4</v>
      </c>
      <c r="B2500" s="4" t="s">
        <v>5</v>
      </c>
      <c r="C2500" s="4" t="s">
        <v>10</v>
      </c>
      <c r="D2500" s="4" t="s">
        <v>13</v>
      </c>
      <c r="E2500" s="4" t="s">
        <v>13</v>
      </c>
      <c r="F2500" s="4" t="s">
        <v>6</v>
      </c>
    </row>
    <row r="2501" spans="1:8">
      <c r="A2501" t="n">
        <v>17978</v>
      </c>
      <c r="B2501" s="22" t="n">
        <v>47</v>
      </c>
      <c r="C2501" s="7" t="n">
        <v>3</v>
      </c>
      <c r="D2501" s="7" t="n">
        <v>0</v>
      </c>
      <c r="E2501" s="7" t="n">
        <v>1</v>
      </c>
      <c r="F2501" s="7" t="s">
        <v>95</v>
      </c>
    </row>
    <row r="2502" spans="1:8">
      <c r="A2502" t="s">
        <v>4</v>
      </c>
      <c r="B2502" s="4" t="s">
        <v>5</v>
      </c>
      <c r="C2502" s="4" t="s">
        <v>10</v>
      </c>
      <c r="D2502" s="4" t="s">
        <v>13</v>
      </c>
      <c r="E2502" s="4" t="s">
        <v>13</v>
      </c>
      <c r="F2502" s="4" t="s">
        <v>6</v>
      </c>
    </row>
    <row r="2503" spans="1:8">
      <c r="A2503" t="n">
        <v>17998</v>
      </c>
      <c r="B2503" s="22" t="n">
        <v>47</v>
      </c>
      <c r="C2503" s="7" t="n">
        <v>5</v>
      </c>
      <c r="D2503" s="7" t="n">
        <v>0</v>
      </c>
      <c r="E2503" s="7" t="n">
        <v>1</v>
      </c>
      <c r="F2503" s="7" t="s">
        <v>95</v>
      </c>
    </row>
    <row r="2504" spans="1:8">
      <c r="A2504" t="s">
        <v>4</v>
      </c>
      <c r="B2504" s="4" t="s">
        <v>5</v>
      </c>
      <c r="C2504" s="4" t="s">
        <v>10</v>
      </c>
    </row>
    <row r="2505" spans="1:8">
      <c r="A2505" t="n">
        <v>18018</v>
      </c>
      <c r="B2505" s="27" t="n">
        <v>16</v>
      </c>
      <c r="C2505" s="7" t="n">
        <v>150</v>
      </c>
    </row>
    <row r="2506" spans="1:8">
      <c r="A2506" t="s">
        <v>4</v>
      </c>
      <c r="B2506" s="4" t="s">
        <v>5</v>
      </c>
      <c r="C2506" s="4" t="s">
        <v>10</v>
      </c>
      <c r="D2506" s="4" t="s">
        <v>13</v>
      </c>
      <c r="E2506" s="4" t="s">
        <v>13</v>
      </c>
      <c r="F2506" s="4" t="s">
        <v>6</v>
      </c>
    </row>
    <row r="2507" spans="1:8">
      <c r="A2507" t="n">
        <v>18021</v>
      </c>
      <c r="B2507" s="22" t="n">
        <v>47</v>
      </c>
      <c r="C2507" s="7" t="n">
        <v>61491</v>
      </c>
      <c r="D2507" s="7" t="n">
        <v>0</v>
      </c>
      <c r="E2507" s="7" t="n">
        <v>1</v>
      </c>
      <c r="F2507" s="7" t="s">
        <v>95</v>
      </c>
    </row>
    <row r="2508" spans="1:8">
      <c r="A2508" t="s">
        <v>4</v>
      </c>
      <c r="B2508" s="4" t="s">
        <v>5</v>
      </c>
      <c r="C2508" s="4" t="s">
        <v>10</v>
      </c>
      <c r="D2508" s="4" t="s">
        <v>13</v>
      </c>
      <c r="E2508" s="4" t="s">
        <v>13</v>
      </c>
      <c r="F2508" s="4" t="s">
        <v>6</v>
      </c>
    </row>
    <row r="2509" spans="1:8">
      <c r="A2509" t="n">
        <v>18041</v>
      </c>
      <c r="B2509" s="22" t="n">
        <v>47</v>
      </c>
      <c r="C2509" s="7" t="n">
        <v>61492</v>
      </c>
      <c r="D2509" s="7" t="n">
        <v>0</v>
      </c>
      <c r="E2509" s="7" t="n">
        <v>1</v>
      </c>
      <c r="F2509" s="7" t="s">
        <v>95</v>
      </c>
    </row>
    <row r="2510" spans="1:8">
      <c r="A2510" t="s">
        <v>4</v>
      </c>
      <c r="B2510" s="4" t="s">
        <v>5</v>
      </c>
      <c r="C2510" s="4" t="s">
        <v>10</v>
      </c>
      <c r="D2510" s="4" t="s">
        <v>13</v>
      </c>
      <c r="E2510" s="4" t="s">
        <v>13</v>
      </c>
      <c r="F2510" s="4" t="s">
        <v>6</v>
      </c>
    </row>
    <row r="2511" spans="1:8">
      <c r="A2511" t="n">
        <v>18061</v>
      </c>
      <c r="B2511" s="22" t="n">
        <v>47</v>
      </c>
      <c r="C2511" s="7" t="n">
        <v>61493</v>
      </c>
      <c r="D2511" s="7" t="n">
        <v>0</v>
      </c>
      <c r="E2511" s="7" t="n">
        <v>1</v>
      </c>
      <c r="F2511" s="7" t="s">
        <v>95</v>
      </c>
    </row>
    <row r="2512" spans="1:8">
      <c r="A2512" t="s">
        <v>4</v>
      </c>
      <c r="B2512" s="4" t="s">
        <v>5</v>
      </c>
      <c r="C2512" s="4" t="s">
        <v>10</v>
      </c>
      <c r="D2512" s="4" t="s">
        <v>13</v>
      </c>
    </row>
    <row r="2513" spans="1:6">
      <c r="A2513" t="n">
        <v>18081</v>
      </c>
      <c r="B2513" s="48" t="n">
        <v>67</v>
      </c>
      <c r="C2513" s="7" t="n">
        <v>0</v>
      </c>
      <c r="D2513" s="7" t="n">
        <v>1</v>
      </c>
    </row>
    <row r="2514" spans="1:6">
      <c r="A2514" t="s">
        <v>4</v>
      </c>
      <c r="B2514" s="4" t="s">
        <v>5</v>
      </c>
      <c r="C2514" s="4" t="s">
        <v>10</v>
      </c>
      <c r="D2514" s="4" t="s">
        <v>13</v>
      </c>
    </row>
    <row r="2515" spans="1:6">
      <c r="A2515" t="n">
        <v>18085</v>
      </c>
      <c r="B2515" s="48" t="n">
        <v>67</v>
      </c>
      <c r="C2515" s="7" t="n">
        <v>7</v>
      </c>
      <c r="D2515" s="7" t="n">
        <v>1</v>
      </c>
    </row>
    <row r="2516" spans="1:6">
      <c r="A2516" t="s">
        <v>4</v>
      </c>
      <c r="B2516" s="4" t="s">
        <v>5</v>
      </c>
      <c r="C2516" s="4" t="s">
        <v>10</v>
      </c>
      <c r="D2516" s="4" t="s">
        <v>13</v>
      </c>
    </row>
    <row r="2517" spans="1:6">
      <c r="A2517" t="n">
        <v>18089</v>
      </c>
      <c r="B2517" s="48" t="n">
        <v>67</v>
      </c>
      <c r="C2517" s="7" t="n">
        <v>5</v>
      </c>
      <c r="D2517" s="7" t="n">
        <v>1</v>
      </c>
    </row>
    <row r="2518" spans="1:6">
      <c r="A2518" t="s">
        <v>4</v>
      </c>
      <c r="B2518" s="4" t="s">
        <v>5</v>
      </c>
      <c r="C2518" s="4" t="s">
        <v>10</v>
      </c>
      <c r="D2518" s="4" t="s">
        <v>13</v>
      </c>
    </row>
    <row r="2519" spans="1:6">
      <c r="A2519" t="n">
        <v>18093</v>
      </c>
      <c r="B2519" s="48" t="n">
        <v>67</v>
      </c>
      <c r="C2519" s="7" t="n">
        <v>61491</v>
      </c>
      <c r="D2519" s="7" t="n">
        <v>1</v>
      </c>
    </row>
    <row r="2520" spans="1:6">
      <c r="A2520" t="s">
        <v>4</v>
      </c>
      <c r="B2520" s="4" t="s">
        <v>5</v>
      </c>
      <c r="C2520" s="4" t="s">
        <v>10</v>
      </c>
      <c r="D2520" s="4" t="s">
        <v>13</v>
      </c>
    </row>
    <row r="2521" spans="1:6">
      <c r="A2521" t="n">
        <v>18097</v>
      </c>
      <c r="B2521" s="48" t="n">
        <v>67</v>
      </c>
      <c r="C2521" s="7" t="n">
        <v>61492</v>
      </c>
      <c r="D2521" s="7" t="n">
        <v>1</v>
      </c>
    </row>
    <row r="2522" spans="1:6">
      <c r="A2522" t="s">
        <v>4</v>
      </c>
      <c r="B2522" s="4" t="s">
        <v>5</v>
      </c>
      <c r="C2522" s="4" t="s">
        <v>10</v>
      </c>
      <c r="D2522" s="4" t="s">
        <v>13</v>
      </c>
    </row>
    <row r="2523" spans="1:6">
      <c r="A2523" t="n">
        <v>18101</v>
      </c>
      <c r="B2523" s="48" t="n">
        <v>67</v>
      </c>
      <c r="C2523" s="7" t="n">
        <v>61493</v>
      </c>
      <c r="D2523" s="7" t="n">
        <v>1</v>
      </c>
    </row>
    <row r="2524" spans="1:6">
      <c r="A2524" t="s">
        <v>4</v>
      </c>
      <c r="B2524" s="4" t="s">
        <v>5</v>
      </c>
      <c r="C2524" s="4" t="s">
        <v>10</v>
      </c>
    </row>
    <row r="2525" spans="1:6">
      <c r="A2525" t="n">
        <v>18105</v>
      </c>
      <c r="B2525" s="27" t="n">
        <v>16</v>
      </c>
      <c r="C2525" s="7" t="n">
        <v>1000</v>
      </c>
    </row>
    <row r="2526" spans="1:6">
      <c r="A2526" t="s">
        <v>4</v>
      </c>
      <c r="B2526" s="4" t="s">
        <v>5</v>
      </c>
      <c r="C2526" s="4" t="s">
        <v>13</v>
      </c>
      <c r="D2526" s="20" t="s">
        <v>31</v>
      </c>
      <c r="E2526" s="4" t="s">
        <v>5</v>
      </c>
      <c r="F2526" s="4" t="s">
        <v>13</v>
      </c>
      <c r="G2526" s="4" t="s">
        <v>10</v>
      </c>
      <c r="H2526" s="20" t="s">
        <v>32</v>
      </c>
      <c r="I2526" s="4" t="s">
        <v>13</v>
      </c>
      <c r="J2526" s="4" t="s">
        <v>23</v>
      </c>
    </row>
    <row r="2527" spans="1:6">
      <c r="A2527" t="n">
        <v>18108</v>
      </c>
      <c r="B2527" s="12" t="n">
        <v>5</v>
      </c>
      <c r="C2527" s="7" t="n">
        <v>28</v>
      </c>
      <c r="D2527" s="20" t="s">
        <v>3</v>
      </c>
      <c r="E2527" s="25" t="n">
        <v>64</v>
      </c>
      <c r="F2527" s="7" t="n">
        <v>5</v>
      </c>
      <c r="G2527" s="7" t="n">
        <v>8</v>
      </c>
      <c r="H2527" s="20" t="s">
        <v>3</v>
      </c>
      <c r="I2527" s="7" t="n">
        <v>1</v>
      </c>
      <c r="J2527" s="13" t="n">
        <f t="normal" ca="1">A2539</f>
        <v>0</v>
      </c>
    </row>
    <row r="2528" spans="1:6">
      <c r="A2528" t="s">
        <v>4</v>
      </c>
      <c r="B2528" s="4" t="s">
        <v>5</v>
      </c>
      <c r="C2528" s="4" t="s">
        <v>10</v>
      </c>
      <c r="D2528" s="4" t="s">
        <v>13</v>
      </c>
      <c r="E2528" s="4" t="s">
        <v>6</v>
      </c>
      <c r="F2528" s="4" t="s">
        <v>24</v>
      </c>
      <c r="G2528" s="4" t="s">
        <v>24</v>
      </c>
      <c r="H2528" s="4" t="s">
        <v>24</v>
      </c>
    </row>
    <row r="2529" spans="1:10">
      <c r="A2529" t="n">
        <v>18119</v>
      </c>
      <c r="B2529" s="50" t="n">
        <v>48</v>
      </c>
      <c r="C2529" s="7" t="n">
        <v>8</v>
      </c>
      <c r="D2529" s="7" t="n">
        <v>0</v>
      </c>
      <c r="E2529" s="7" t="s">
        <v>153</v>
      </c>
      <c r="F2529" s="7" t="n">
        <v>-1</v>
      </c>
      <c r="G2529" s="7" t="n">
        <v>1</v>
      </c>
      <c r="H2529" s="7" t="n">
        <v>5.60519385729927e-45</v>
      </c>
    </row>
    <row r="2530" spans="1:10">
      <c r="A2530" t="s">
        <v>4</v>
      </c>
      <c r="B2530" s="4" t="s">
        <v>5</v>
      </c>
      <c r="C2530" s="4" t="s">
        <v>13</v>
      </c>
      <c r="D2530" s="4" t="s">
        <v>10</v>
      </c>
      <c r="E2530" s="4" t="s">
        <v>6</v>
      </c>
    </row>
    <row r="2531" spans="1:10">
      <c r="A2531" t="n">
        <v>18150</v>
      </c>
      <c r="B2531" s="39" t="n">
        <v>51</v>
      </c>
      <c r="C2531" s="7" t="n">
        <v>4</v>
      </c>
      <c r="D2531" s="7" t="n">
        <v>8</v>
      </c>
      <c r="E2531" s="7" t="s">
        <v>154</v>
      </c>
    </row>
    <row r="2532" spans="1:10">
      <c r="A2532" t="s">
        <v>4</v>
      </c>
      <c r="B2532" s="4" t="s">
        <v>5</v>
      </c>
      <c r="C2532" s="4" t="s">
        <v>10</v>
      </c>
    </row>
    <row r="2533" spans="1:10">
      <c r="A2533" t="n">
        <v>18163</v>
      </c>
      <c r="B2533" s="27" t="n">
        <v>16</v>
      </c>
      <c r="C2533" s="7" t="n">
        <v>0</v>
      </c>
    </row>
    <row r="2534" spans="1:10">
      <c r="A2534" t="s">
        <v>4</v>
      </c>
      <c r="B2534" s="4" t="s">
        <v>5</v>
      </c>
      <c r="C2534" s="4" t="s">
        <v>10</v>
      </c>
      <c r="D2534" s="4" t="s">
        <v>47</v>
      </c>
      <c r="E2534" s="4" t="s">
        <v>13</v>
      </c>
      <c r="F2534" s="4" t="s">
        <v>13</v>
      </c>
    </row>
    <row r="2535" spans="1:10">
      <c r="A2535" t="n">
        <v>18166</v>
      </c>
      <c r="B2535" s="40" t="n">
        <v>26</v>
      </c>
      <c r="C2535" s="7" t="n">
        <v>8</v>
      </c>
      <c r="D2535" s="7" t="s">
        <v>155</v>
      </c>
      <c r="E2535" s="7" t="n">
        <v>2</v>
      </c>
      <c r="F2535" s="7" t="n">
        <v>0</v>
      </c>
    </row>
    <row r="2536" spans="1:10">
      <c r="A2536" t="s">
        <v>4</v>
      </c>
      <c r="B2536" s="4" t="s">
        <v>5</v>
      </c>
    </row>
    <row r="2537" spans="1:10">
      <c r="A2537" t="n">
        <v>18221</v>
      </c>
      <c r="B2537" s="41" t="n">
        <v>28</v>
      </c>
    </row>
    <row r="2538" spans="1:10">
      <c r="A2538" t="s">
        <v>4</v>
      </c>
      <c r="B2538" s="4" t="s">
        <v>5</v>
      </c>
      <c r="C2538" s="4" t="s">
        <v>13</v>
      </c>
      <c r="D2538" s="20" t="s">
        <v>31</v>
      </c>
      <c r="E2538" s="4" t="s">
        <v>5</v>
      </c>
      <c r="F2538" s="4" t="s">
        <v>13</v>
      </c>
      <c r="G2538" s="4" t="s">
        <v>10</v>
      </c>
      <c r="H2538" s="20" t="s">
        <v>32</v>
      </c>
      <c r="I2538" s="4" t="s">
        <v>13</v>
      </c>
      <c r="J2538" s="4" t="s">
        <v>23</v>
      </c>
    </row>
    <row r="2539" spans="1:10">
      <c r="A2539" t="n">
        <v>18222</v>
      </c>
      <c r="B2539" s="12" t="n">
        <v>5</v>
      </c>
      <c r="C2539" s="7" t="n">
        <v>28</v>
      </c>
      <c r="D2539" s="20" t="s">
        <v>3</v>
      </c>
      <c r="E2539" s="25" t="n">
        <v>64</v>
      </c>
      <c r="F2539" s="7" t="n">
        <v>5</v>
      </c>
      <c r="G2539" s="7" t="n">
        <v>9</v>
      </c>
      <c r="H2539" s="20" t="s">
        <v>3</v>
      </c>
      <c r="I2539" s="7" t="n">
        <v>1</v>
      </c>
      <c r="J2539" s="13" t="n">
        <f t="normal" ca="1">A2553</f>
        <v>0</v>
      </c>
    </row>
    <row r="2540" spans="1:10">
      <c r="A2540" t="s">
        <v>4</v>
      </c>
      <c r="B2540" s="4" t="s">
        <v>5</v>
      </c>
      <c r="C2540" s="4" t="s">
        <v>10</v>
      </c>
      <c r="D2540" s="4" t="s">
        <v>13</v>
      </c>
      <c r="E2540" s="4" t="s">
        <v>6</v>
      </c>
      <c r="F2540" s="4" t="s">
        <v>24</v>
      </c>
      <c r="G2540" s="4" t="s">
        <v>24</v>
      </c>
      <c r="H2540" s="4" t="s">
        <v>24</v>
      </c>
    </row>
    <row r="2541" spans="1:10">
      <c r="A2541" t="n">
        <v>18233</v>
      </c>
      <c r="B2541" s="50" t="n">
        <v>48</v>
      </c>
      <c r="C2541" s="7" t="n">
        <v>9</v>
      </c>
      <c r="D2541" s="7" t="n">
        <v>0</v>
      </c>
      <c r="E2541" s="7" t="s">
        <v>112</v>
      </c>
      <c r="F2541" s="7" t="n">
        <v>-1</v>
      </c>
      <c r="G2541" s="7" t="n">
        <v>1</v>
      </c>
      <c r="H2541" s="7" t="n">
        <v>0</v>
      </c>
    </row>
    <row r="2542" spans="1:10">
      <c r="A2542" t="s">
        <v>4</v>
      </c>
      <c r="B2542" s="4" t="s">
        <v>5</v>
      </c>
      <c r="C2542" s="4" t="s">
        <v>10</v>
      </c>
    </row>
    <row r="2543" spans="1:10">
      <c r="A2543" t="n">
        <v>18265</v>
      </c>
      <c r="B2543" s="27" t="n">
        <v>16</v>
      </c>
      <c r="C2543" s="7" t="n">
        <v>500</v>
      </c>
    </row>
    <row r="2544" spans="1:10">
      <c r="A2544" t="s">
        <v>4</v>
      </c>
      <c r="B2544" s="4" t="s">
        <v>5</v>
      </c>
      <c r="C2544" s="4" t="s">
        <v>13</v>
      </c>
      <c r="D2544" s="4" t="s">
        <v>10</v>
      </c>
      <c r="E2544" s="4" t="s">
        <v>6</v>
      </c>
    </row>
    <row r="2545" spans="1:10">
      <c r="A2545" t="n">
        <v>18268</v>
      </c>
      <c r="B2545" s="39" t="n">
        <v>51</v>
      </c>
      <c r="C2545" s="7" t="n">
        <v>4</v>
      </c>
      <c r="D2545" s="7" t="n">
        <v>9</v>
      </c>
      <c r="E2545" s="7" t="s">
        <v>60</v>
      </c>
    </row>
    <row r="2546" spans="1:10">
      <c r="A2546" t="s">
        <v>4</v>
      </c>
      <c r="B2546" s="4" t="s">
        <v>5</v>
      </c>
      <c r="C2546" s="4" t="s">
        <v>10</v>
      </c>
    </row>
    <row r="2547" spans="1:10">
      <c r="A2547" t="n">
        <v>18282</v>
      </c>
      <c r="B2547" s="27" t="n">
        <v>16</v>
      </c>
      <c r="C2547" s="7" t="n">
        <v>0</v>
      </c>
    </row>
    <row r="2548" spans="1:10">
      <c r="A2548" t="s">
        <v>4</v>
      </c>
      <c r="B2548" s="4" t="s">
        <v>5</v>
      </c>
      <c r="C2548" s="4" t="s">
        <v>10</v>
      </c>
      <c r="D2548" s="4" t="s">
        <v>47</v>
      </c>
      <c r="E2548" s="4" t="s">
        <v>13</v>
      </c>
      <c r="F2548" s="4" t="s">
        <v>13</v>
      </c>
    </row>
    <row r="2549" spans="1:10">
      <c r="A2549" t="n">
        <v>18285</v>
      </c>
      <c r="B2549" s="40" t="n">
        <v>26</v>
      </c>
      <c r="C2549" s="7" t="n">
        <v>9</v>
      </c>
      <c r="D2549" s="7" t="s">
        <v>156</v>
      </c>
      <c r="E2549" s="7" t="n">
        <v>2</v>
      </c>
      <c r="F2549" s="7" t="n">
        <v>0</v>
      </c>
    </row>
    <row r="2550" spans="1:10">
      <c r="A2550" t="s">
        <v>4</v>
      </c>
      <c r="B2550" s="4" t="s">
        <v>5</v>
      </c>
    </row>
    <row r="2551" spans="1:10">
      <c r="A2551" t="n">
        <v>18312</v>
      </c>
      <c r="B2551" s="41" t="n">
        <v>28</v>
      </c>
    </row>
    <row r="2552" spans="1:10">
      <c r="A2552" t="s">
        <v>4</v>
      </c>
      <c r="B2552" s="4" t="s">
        <v>5</v>
      </c>
      <c r="C2552" s="4" t="s">
        <v>10</v>
      </c>
      <c r="D2552" s="4" t="s">
        <v>13</v>
      </c>
      <c r="E2552" s="4" t="s">
        <v>6</v>
      </c>
      <c r="F2552" s="4" t="s">
        <v>24</v>
      </c>
      <c r="G2552" s="4" t="s">
        <v>24</v>
      </c>
      <c r="H2552" s="4" t="s">
        <v>24</v>
      </c>
    </row>
    <row r="2553" spans="1:10">
      <c r="A2553" t="n">
        <v>18313</v>
      </c>
      <c r="B2553" s="50" t="n">
        <v>48</v>
      </c>
      <c r="C2553" s="7" t="n">
        <v>3</v>
      </c>
      <c r="D2553" s="7" t="n">
        <v>0</v>
      </c>
      <c r="E2553" s="7" t="s">
        <v>91</v>
      </c>
      <c r="F2553" s="7" t="n">
        <v>-1</v>
      </c>
      <c r="G2553" s="7" t="n">
        <v>1</v>
      </c>
      <c r="H2553" s="7" t="n">
        <v>0</v>
      </c>
    </row>
    <row r="2554" spans="1:10">
      <c r="A2554" t="s">
        <v>4</v>
      </c>
      <c r="B2554" s="4" t="s">
        <v>5</v>
      </c>
      <c r="C2554" s="4" t="s">
        <v>13</v>
      </c>
      <c r="D2554" s="4" t="s">
        <v>10</v>
      </c>
      <c r="E2554" s="4" t="s">
        <v>6</v>
      </c>
    </row>
    <row r="2555" spans="1:10">
      <c r="A2555" t="n">
        <v>18343</v>
      </c>
      <c r="B2555" s="39" t="n">
        <v>51</v>
      </c>
      <c r="C2555" s="7" t="n">
        <v>4</v>
      </c>
      <c r="D2555" s="7" t="n">
        <v>3</v>
      </c>
      <c r="E2555" s="7" t="s">
        <v>98</v>
      </c>
    </row>
    <row r="2556" spans="1:10">
      <c r="A2556" t="s">
        <v>4</v>
      </c>
      <c r="B2556" s="4" t="s">
        <v>5</v>
      </c>
      <c r="C2556" s="4" t="s">
        <v>10</v>
      </c>
    </row>
    <row r="2557" spans="1:10">
      <c r="A2557" t="n">
        <v>18356</v>
      </c>
      <c r="B2557" s="27" t="n">
        <v>16</v>
      </c>
      <c r="C2557" s="7" t="n">
        <v>0</v>
      </c>
    </row>
    <row r="2558" spans="1:10">
      <c r="A2558" t="s">
        <v>4</v>
      </c>
      <c r="B2558" s="4" t="s">
        <v>5</v>
      </c>
      <c r="C2558" s="4" t="s">
        <v>10</v>
      </c>
      <c r="D2558" s="4" t="s">
        <v>47</v>
      </c>
      <c r="E2558" s="4" t="s">
        <v>13</v>
      </c>
      <c r="F2558" s="4" t="s">
        <v>13</v>
      </c>
    </row>
    <row r="2559" spans="1:10">
      <c r="A2559" t="n">
        <v>18359</v>
      </c>
      <c r="B2559" s="40" t="n">
        <v>26</v>
      </c>
      <c r="C2559" s="7" t="n">
        <v>3</v>
      </c>
      <c r="D2559" s="7" t="s">
        <v>157</v>
      </c>
      <c r="E2559" s="7" t="n">
        <v>2</v>
      </c>
      <c r="F2559" s="7" t="n">
        <v>0</v>
      </c>
    </row>
    <row r="2560" spans="1:10">
      <c r="A2560" t="s">
        <v>4</v>
      </c>
      <c r="B2560" s="4" t="s">
        <v>5</v>
      </c>
    </row>
    <row r="2561" spans="1:8">
      <c r="A2561" t="n">
        <v>18427</v>
      </c>
      <c r="B2561" s="41" t="n">
        <v>28</v>
      </c>
    </row>
    <row r="2562" spans="1:8">
      <c r="A2562" t="s">
        <v>4</v>
      </c>
      <c r="B2562" s="4" t="s">
        <v>5</v>
      </c>
      <c r="C2562" s="4" t="s">
        <v>10</v>
      </c>
      <c r="D2562" s="4" t="s">
        <v>13</v>
      </c>
      <c r="E2562" s="4" t="s">
        <v>13</v>
      </c>
      <c r="F2562" s="4" t="s">
        <v>6</v>
      </c>
    </row>
    <row r="2563" spans="1:8">
      <c r="A2563" t="n">
        <v>18428</v>
      </c>
      <c r="B2563" s="30" t="n">
        <v>20</v>
      </c>
      <c r="C2563" s="7" t="n">
        <v>0</v>
      </c>
      <c r="D2563" s="7" t="n">
        <v>2</v>
      </c>
      <c r="E2563" s="7" t="n">
        <v>10</v>
      </c>
      <c r="F2563" s="7" t="s">
        <v>97</v>
      </c>
    </row>
    <row r="2564" spans="1:8">
      <c r="A2564" t="s">
        <v>4</v>
      </c>
      <c r="B2564" s="4" t="s">
        <v>5</v>
      </c>
      <c r="C2564" s="4" t="s">
        <v>13</v>
      </c>
      <c r="D2564" s="4" t="s">
        <v>10</v>
      </c>
      <c r="E2564" s="4" t="s">
        <v>6</v>
      </c>
    </row>
    <row r="2565" spans="1:8">
      <c r="A2565" t="n">
        <v>18449</v>
      </c>
      <c r="B2565" s="39" t="n">
        <v>51</v>
      </c>
      <c r="C2565" s="7" t="n">
        <v>4</v>
      </c>
      <c r="D2565" s="7" t="n">
        <v>0</v>
      </c>
      <c r="E2565" s="7" t="s">
        <v>98</v>
      </c>
    </row>
    <row r="2566" spans="1:8">
      <c r="A2566" t="s">
        <v>4</v>
      </c>
      <c r="B2566" s="4" t="s">
        <v>5</v>
      </c>
      <c r="C2566" s="4" t="s">
        <v>10</v>
      </c>
    </row>
    <row r="2567" spans="1:8">
      <c r="A2567" t="n">
        <v>18462</v>
      </c>
      <c r="B2567" s="27" t="n">
        <v>16</v>
      </c>
      <c r="C2567" s="7" t="n">
        <v>0</v>
      </c>
    </row>
    <row r="2568" spans="1:8">
      <c r="A2568" t="s">
        <v>4</v>
      </c>
      <c r="B2568" s="4" t="s">
        <v>5</v>
      </c>
      <c r="C2568" s="4" t="s">
        <v>10</v>
      </c>
      <c r="D2568" s="4" t="s">
        <v>47</v>
      </c>
      <c r="E2568" s="4" t="s">
        <v>13</v>
      </c>
      <c r="F2568" s="4" t="s">
        <v>13</v>
      </c>
    </row>
    <row r="2569" spans="1:8">
      <c r="A2569" t="n">
        <v>18465</v>
      </c>
      <c r="B2569" s="40" t="n">
        <v>26</v>
      </c>
      <c r="C2569" s="7" t="n">
        <v>0</v>
      </c>
      <c r="D2569" s="7" t="s">
        <v>158</v>
      </c>
      <c r="E2569" s="7" t="n">
        <v>2</v>
      </c>
      <c r="F2569" s="7" t="n">
        <v>0</v>
      </c>
    </row>
    <row r="2570" spans="1:8">
      <c r="A2570" t="s">
        <v>4</v>
      </c>
      <c r="B2570" s="4" t="s">
        <v>5</v>
      </c>
    </row>
    <row r="2571" spans="1:8">
      <c r="A2571" t="n">
        <v>18509</v>
      </c>
      <c r="B2571" s="41" t="n">
        <v>28</v>
      </c>
    </row>
    <row r="2572" spans="1:8">
      <c r="A2572" t="s">
        <v>4</v>
      </c>
      <c r="B2572" s="4" t="s">
        <v>5</v>
      </c>
      <c r="C2572" s="4" t="s">
        <v>10</v>
      </c>
      <c r="D2572" s="4" t="s">
        <v>13</v>
      </c>
      <c r="E2572" s="4" t="s">
        <v>6</v>
      </c>
      <c r="F2572" s="4" t="s">
        <v>24</v>
      </c>
      <c r="G2572" s="4" t="s">
        <v>24</v>
      </c>
      <c r="H2572" s="4" t="s">
        <v>24</v>
      </c>
    </row>
    <row r="2573" spans="1:8">
      <c r="A2573" t="n">
        <v>18510</v>
      </c>
      <c r="B2573" s="50" t="n">
        <v>48</v>
      </c>
      <c r="C2573" s="7" t="n">
        <v>5</v>
      </c>
      <c r="D2573" s="7" t="n">
        <v>0</v>
      </c>
      <c r="E2573" s="7" t="s">
        <v>92</v>
      </c>
      <c r="F2573" s="7" t="n">
        <v>-1</v>
      </c>
      <c r="G2573" s="7" t="n">
        <v>1</v>
      </c>
      <c r="H2573" s="7" t="n">
        <v>0</v>
      </c>
    </row>
    <row r="2574" spans="1:8">
      <c r="A2574" t="s">
        <v>4</v>
      </c>
      <c r="B2574" s="4" t="s">
        <v>5</v>
      </c>
      <c r="C2574" s="4" t="s">
        <v>10</v>
      </c>
    </row>
    <row r="2575" spans="1:8">
      <c r="A2575" t="n">
        <v>18540</v>
      </c>
      <c r="B2575" s="27" t="n">
        <v>16</v>
      </c>
      <c r="C2575" s="7" t="n">
        <v>300</v>
      </c>
    </row>
    <row r="2576" spans="1:8">
      <c r="A2576" t="s">
        <v>4</v>
      </c>
      <c r="B2576" s="4" t="s">
        <v>5</v>
      </c>
      <c r="C2576" s="4" t="s">
        <v>13</v>
      </c>
      <c r="D2576" s="4" t="s">
        <v>10</v>
      </c>
      <c r="E2576" s="4" t="s">
        <v>6</v>
      </c>
    </row>
    <row r="2577" spans="1:8">
      <c r="A2577" t="n">
        <v>18543</v>
      </c>
      <c r="B2577" s="39" t="n">
        <v>51</v>
      </c>
      <c r="C2577" s="7" t="n">
        <v>4</v>
      </c>
      <c r="D2577" s="7" t="n">
        <v>5</v>
      </c>
      <c r="E2577" s="7" t="s">
        <v>60</v>
      </c>
    </row>
    <row r="2578" spans="1:8">
      <c r="A2578" t="s">
        <v>4</v>
      </c>
      <c r="B2578" s="4" t="s">
        <v>5</v>
      </c>
      <c r="C2578" s="4" t="s">
        <v>10</v>
      </c>
    </row>
    <row r="2579" spans="1:8">
      <c r="A2579" t="n">
        <v>18557</v>
      </c>
      <c r="B2579" s="27" t="n">
        <v>16</v>
      </c>
      <c r="C2579" s="7" t="n">
        <v>0</v>
      </c>
    </row>
    <row r="2580" spans="1:8">
      <c r="A2580" t="s">
        <v>4</v>
      </c>
      <c r="B2580" s="4" t="s">
        <v>5</v>
      </c>
      <c r="C2580" s="4" t="s">
        <v>10</v>
      </c>
      <c r="D2580" s="4" t="s">
        <v>47</v>
      </c>
      <c r="E2580" s="4" t="s">
        <v>13</v>
      </c>
      <c r="F2580" s="4" t="s">
        <v>13</v>
      </c>
    </row>
    <row r="2581" spans="1:8">
      <c r="A2581" t="n">
        <v>18560</v>
      </c>
      <c r="B2581" s="40" t="n">
        <v>26</v>
      </c>
      <c r="C2581" s="7" t="n">
        <v>5</v>
      </c>
      <c r="D2581" s="7" t="s">
        <v>159</v>
      </c>
      <c r="E2581" s="7" t="n">
        <v>2</v>
      </c>
      <c r="F2581" s="7" t="n">
        <v>0</v>
      </c>
    </row>
    <row r="2582" spans="1:8">
      <c r="A2582" t="s">
        <v>4</v>
      </c>
      <c r="B2582" s="4" t="s">
        <v>5</v>
      </c>
    </row>
    <row r="2583" spans="1:8">
      <c r="A2583" t="n">
        <v>18596</v>
      </c>
      <c r="B2583" s="41" t="n">
        <v>28</v>
      </c>
    </row>
    <row r="2584" spans="1:8">
      <c r="A2584" t="s">
        <v>4</v>
      </c>
      <c r="B2584" s="4" t="s">
        <v>5</v>
      </c>
      <c r="C2584" s="4" t="s">
        <v>10</v>
      </c>
      <c r="D2584" s="4" t="s">
        <v>10</v>
      </c>
      <c r="E2584" s="4" t="s">
        <v>10</v>
      </c>
    </row>
    <row r="2585" spans="1:8">
      <c r="A2585" t="n">
        <v>18597</v>
      </c>
      <c r="B2585" s="53" t="n">
        <v>61</v>
      </c>
      <c r="C2585" s="7" t="n">
        <v>7032</v>
      </c>
      <c r="D2585" s="7" t="n">
        <v>0</v>
      </c>
      <c r="E2585" s="7" t="n">
        <v>1000</v>
      </c>
    </row>
    <row r="2586" spans="1:8">
      <c r="A2586" t="s">
        <v>4</v>
      </c>
      <c r="B2586" s="4" t="s">
        <v>5</v>
      </c>
      <c r="C2586" s="4" t="s">
        <v>13</v>
      </c>
      <c r="D2586" s="4" t="s">
        <v>10</v>
      </c>
      <c r="E2586" s="4" t="s">
        <v>6</v>
      </c>
    </row>
    <row r="2587" spans="1:8">
      <c r="A2587" t="n">
        <v>18604</v>
      </c>
      <c r="B2587" s="39" t="n">
        <v>51</v>
      </c>
      <c r="C2587" s="7" t="n">
        <v>4</v>
      </c>
      <c r="D2587" s="7" t="n">
        <v>7032</v>
      </c>
      <c r="E2587" s="7" t="s">
        <v>46</v>
      </c>
    </row>
    <row r="2588" spans="1:8">
      <c r="A2588" t="s">
        <v>4</v>
      </c>
      <c r="B2588" s="4" t="s">
        <v>5</v>
      </c>
      <c r="C2588" s="4" t="s">
        <v>10</v>
      </c>
    </row>
    <row r="2589" spans="1:8">
      <c r="A2589" t="n">
        <v>18617</v>
      </c>
      <c r="B2589" s="27" t="n">
        <v>16</v>
      </c>
      <c r="C2589" s="7" t="n">
        <v>0</v>
      </c>
    </row>
    <row r="2590" spans="1:8">
      <c r="A2590" t="s">
        <v>4</v>
      </c>
      <c r="B2590" s="4" t="s">
        <v>5</v>
      </c>
      <c r="C2590" s="4" t="s">
        <v>10</v>
      </c>
      <c r="D2590" s="4" t="s">
        <v>47</v>
      </c>
      <c r="E2590" s="4" t="s">
        <v>13</v>
      </c>
      <c r="F2590" s="4" t="s">
        <v>13</v>
      </c>
    </row>
    <row r="2591" spans="1:8">
      <c r="A2591" t="n">
        <v>18620</v>
      </c>
      <c r="B2591" s="40" t="n">
        <v>26</v>
      </c>
      <c r="C2591" s="7" t="n">
        <v>7032</v>
      </c>
      <c r="D2591" s="7" t="s">
        <v>160</v>
      </c>
      <c r="E2591" s="7" t="n">
        <v>2</v>
      </c>
      <c r="F2591" s="7" t="n">
        <v>0</v>
      </c>
    </row>
    <row r="2592" spans="1:8">
      <c r="A2592" t="s">
        <v>4</v>
      </c>
      <c r="B2592" s="4" t="s">
        <v>5</v>
      </c>
    </row>
    <row r="2593" spans="1:6">
      <c r="A2593" t="n">
        <v>18674</v>
      </c>
      <c r="B2593" s="41" t="n">
        <v>28</v>
      </c>
    </row>
    <row r="2594" spans="1:6">
      <c r="A2594" t="s">
        <v>4</v>
      </c>
      <c r="B2594" s="4" t="s">
        <v>5</v>
      </c>
      <c r="C2594" s="4" t="s">
        <v>13</v>
      </c>
      <c r="D2594" s="4" t="s">
        <v>10</v>
      </c>
      <c r="E2594" s="4" t="s">
        <v>24</v>
      </c>
    </row>
    <row r="2595" spans="1:6">
      <c r="A2595" t="n">
        <v>18675</v>
      </c>
      <c r="B2595" s="21" t="n">
        <v>58</v>
      </c>
      <c r="C2595" s="7" t="n">
        <v>0</v>
      </c>
      <c r="D2595" s="7" t="n">
        <v>1000</v>
      </c>
      <c r="E2595" s="7" t="n">
        <v>1</v>
      </c>
    </row>
    <row r="2596" spans="1:6">
      <c r="A2596" t="s">
        <v>4</v>
      </c>
      <c r="B2596" s="4" t="s">
        <v>5</v>
      </c>
      <c r="C2596" s="4" t="s">
        <v>13</v>
      </c>
      <c r="D2596" s="4" t="s">
        <v>10</v>
      </c>
    </row>
    <row r="2597" spans="1:6">
      <c r="A2597" t="n">
        <v>18683</v>
      </c>
      <c r="B2597" s="21" t="n">
        <v>58</v>
      </c>
      <c r="C2597" s="7" t="n">
        <v>255</v>
      </c>
      <c r="D2597" s="7" t="n">
        <v>0</v>
      </c>
    </row>
    <row r="2598" spans="1:6">
      <c r="A2598" t="s">
        <v>4</v>
      </c>
      <c r="B2598" s="4" t="s">
        <v>5</v>
      </c>
      <c r="C2598" s="4" t="s">
        <v>13</v>
      </c>
    </row>
    <row r="2599" spans="1:6">
      <c r="A2599" t="n">
        <v>18687</v>
      </c>
      <c r="B2599" s="35" t="n">
        <v>45</v>
      </c>
      <c r="C2599" s="7" t="n">
        <v>0</v>
      </c>
    </row>
    <row r="2600" spans="1:6">
      <c r="A2600" t="s">
        <v>4</v>
      </c>
      <c r="B2600" s="4" t="s">
        <v>5</v>
      </c>
      <c r="C2600" s="4" t="s">
        <v>10</v>
      </c>
    </row>
    <row r="2601" spans="1:6">
      <c r="A2601" t="n">
        <v>18689</v>
      </c>
      <c r="B2601" s="28" t="n">
        <v>12</v>
      </c>
      <c r="C2601" s="7" t="n">
        <v>9266</v>
      </c>
    </row>
    <row r="2602" spans="1:6">
      <c r="A2602" t="s">
        <v>4</v>
      </c>
      <c r="B2602" s="4" t="s">
        <v>5</v>
      </c>
      <c r="C2602" s="4" t="s">
        <v>10</v>
      </c>
      <c r="D2602" s="4" t="s">
        <v>13</v>
      </c>
      <c r="E2602" s="4" t="s">
        <v>10</v>
      </c>
    </row>
    <row r="2603" spans="1:6">
      <c r="A2603" t="n">
        <v>18692</v>
      </c>
      <c r="B2603" s="54" t="n">
        <v>104</v>
      </c>
      <c r="C2603" s="7" t="n">
        <v>125</v>
      </c>
      <c r="D2603" s="7" t="n">
        <v>1</v>
      </c>
      <c r="E2603" s="7" t="n">
        <v>3</v>
      </c>
    </row>
    <row r="2604" spans="1:6">
      <c r="A2604" t="s">
        <v>4</v>
      </c>
      <c r="B2604" s="4" t="s">
        <v>5</v>
      </c>
    </row>
    <row r="2605" spans="1:6">
      <c r="A2605" t="n">
        <v>18698</v>
      </c>
      <c r="B2605" s="5" t="n">
        <v>1</v>
      </c>
    </row>
    <row r="2606" spans="1:6">
      <c r="A2606" t="s">
        <v>4</v>
      </c>
      <c r="B2606" s="4" t="s">
        <v>5</v>
      </c>
      <c r="C2606" s="4" t="s">
        <v>10</v>
      </c>
    </row>
    <row r="2607" spans="1:6">
      <c r="A2607" t="n">
        <v>18699</v>
      </c>
      <c r="B2607" s="51" t="n">
        <v>13</v>
      </c>
      <c r="C2607" s="7" t="n">
        <v>6713</v>
      </c>
    </row>
    <row r="2608" spans="1:6">
      <c r="A2608" t="s">
        <v>4</v>
      </c>
      <c r="B2608" s="4" t="s">
        <v>5</v>
      </c>
      <c r="C2608" s="4" t="s">
        <v>13</v>
      </c>
      <c r="D2608" s="4" t="s">
        <v>10</v>
      </c>
      <c r="E2608" s="4" t="s">
        <v>13</v>
      </c>
    </row>
    <row r="2609" spans="1:5">
      <c r="A2609" t="n">
        <v>18702</v>
      </c>
      <c r="B2609" s="33" t="n">
        <v>36</v>
      </c>
      <c r="C2609" s="7" t="n">
        <v>9</v>
      </c>
      <c r="D2609" s="7" t="n">
        <v>0</v>
      </c>
      <c r="E2609" s="7" t="n">
        <v>0</v>
      </c>
    </row>
    <row r="2610" spans="1:5">
      <c r="A2610" t="s">
        <v>4</v>
      </c>
      <c r="B2610" s="4" t="s">
        <v>5</v>
      </c>
      <c r="C2610" s="4" t="s">
        <v>13</v>
      </c>
      <c r="D2610" s="4" t="s">
        <v>10</v>
      </c>
      <c r="E2610" s="4" t="s">
        <v>13</v>
      </c>
    </row>
    <row r="2611" spans="1:5">
      <c r="A2611" t="n">
        <v>18707</v>
      </c>
      <c r="B2611" s="33" t="n">
        <v>36</v>
      </c>
      <c r="C2611" s="7" t="n">
        <v>9</v>
      </c>
      <c r="D2611" s="7" t="n">
        <v>3</v>
      </c>
      <c r="E2611" s="7" t="n">
        <v>0</v>
      </c>
    </row>
    <row r="2612" spans="1:5">
      <c r="A2612" t="s">
        <v>4</v>
      </c>
      <c r="B2612" s="4" t="s">
        <v>5</v>
      </c>
      <c r="C2612" s="4" t="s">
        <v>13</v>
      </c>
      <c r="D2612" s="4" t="s">
        <v>10</v>
      </c>
      <c r="E2612" s="4" t="s">
        <v>13</v>
      </c>
    </row>
    <row r="2613" spans="1:5">
      <c r="A2613" t="n">
        <v>18712</v>
      </c>
      <c r="B2613" s="33" t="n">
        <v>36</v>
      </c>
      <c r="C2613" s="7" t="n">
        <v>9</v>
      </c>
      <c r="D2613" s="7" t="n">
        <v>5</v>
      </c>
      <c r="E2613" s="7" t="n">
        <v>0</v>
      </c>
    </row>
    <row r="2614" spans="1:5">
      <c r="A2614" t="s">
        <v>4</v>
      </c>
      <c r="B2614" s="4" t="s">
        <v>5</v>
      </c>
      <c r="C2614" s="4" t="s">
        <v>13</v>
      </c>
      <c r="D2614" s="4" t="s">
        <v>10</v>
      </c>
      <c r="E2614" s="4" t="s">
        <v>13</v>
      </c>
    </row>
    <row r="2615" spans="1:5">
      <c r="A2615" t="n">
        <v>18717</v>
      </c>
      <c r="B2615" s="33" t="n">
        <v>36</v>
      </c>
      <c r="C2615" s="7" t="n">
        <v>9</v>
      </c>
      <c r="D2615" s="7" t="n">
        <v>61491</v>
      </c>
      <c r="E2615" s="7" t="n">
        <v>0</v>
      </c>
    </row>
    <row r="2616" spans="1:5">
      <c r="A2616" t="s">
        <v>4</v>
      </c>
      <c r="B2616" s="4" t="s">
        <v>5</v>
      </c>
      <c r="C2616" s="4" t="s">
        <v>13</v>
      </c>
      <c r="D2616" s="4" t="s">
        <v>10</v>
      </c>
      <c r="E2616" s="4" t="s">
        <v>13</v>
      </c>
    </row>
    <row r="2617" spans="1:5">
      <c r="A2617" t="n">
        <v>18722</v>
      </c>
      <c r="B2617" s="33" t="n">
        <v>36</v>
      </c>
      <c r="C2617" s="7" t="n">
        <v>9</v>
      </c>
      <c r="D2617" s="7" t="n">
        <v>61492</v>
      </c>
      <c r="E2617" s="7" t="n">
        <v>0</v>
      </c>
    </row>
    <row r="2618" spans="1:5">
      <c r="A2618" t="s">
        <v>4</v>
      </c>
      <c r="B2618" s="4" t="s">
        <v>5</v>
      </c>
      <c r="C2618" s="4" t="s">
        <v>13</v>
      </c>
      <c r="D2618" s="4" t="s">
        <v>10</v>
      </c>
      <c r="E2618" s="4" t="s">
        <v>13</v>
      </c>
    </row>
    <row r="2619" spans="1:5">
      <c r="A2619" t="n">
        <v>18727</v>
      </c>
      <c r="B2619" s="33" t="n">
        <v>36</v>
      </c>
      <c r="C2619" s="7" t="n">
        <v>9</v>
      </c>
      <c r="D2619" s="7" t="n">
        <v>61493</v>
      </c>
      <c r="E2619" s="7" t="n">
        <v>0</v>
      </c>
    </row>
    <row r="2620" spans="1:5">
      <c r="A2620" t="s">
        <v>4</v>
      </c>
      <c r="B2620" s="4" t="s">
        <v>5</v>
      </c>
      <c r="C2620" s="4" t="s">
        <v>10</v>
      </c>
      <c r="D2620" s="4" t="s">
        <v>24</v>
      </c>
      <c r="E2620" s="4" t="s">
        <v>24</v>
      </c>
      <c r="F2620" s="4" t="s">
        <v>24</v>
      </c>
      <c r="G2620" s="4" t="s">
        <v>24</v>
      </c>
    </row>
    <row r="2621" spans="1:5">
      <c r="A2621" t="n">
        <v>18732</v>
      </c>
      <c r="B2621" s="34" t="n">
        <v>46</v>
      </c>
      <c r="C2621" s="7" t="n">
        <v>61456</v>
      </c>
      <c r="D2621" s="7" t="n">
        <v>0</v>
      </c>
      <c r="E2621" s="7" t="n">
        <v>1</v>
      </c>
      <c r="F2621" s="7" t="n">
        <v>13.5</v>
      </c>
      <c r="G2621" s="7" t="n">
        <v>180</v>
      </c>
    </row>
    <row r="2622" spans="1:5">
      <c r="A2622" t="s">
        <v>4</v>
      </c>
      <c r="B2622" s="4" t="s">
        <v>5</v>
      </c>
      <c r="C2622" s="4" t="s">
        <v>13</v>
      </c>
      <c r="D2622" s="4" t="s">
        <v>13</v>
      </c>
      <c r="E2622" s="4" t="s">
        <v>24</v>
      </c>
      <c r="F2622" s="4" t="s">
        <v>24</v>
      </c>
      <c r="G2622" s="4" t="s">
        <v>24</v>
      </c>
      <c r="H2622" s="4" t="s">
        <v>10</v>
      </c>
      <c r="I2622" s="4" t="s">
        <v>13</v>
      </c>
    </row>
    <row r="2623" spans="1:5">
      <c r="A2623" t="n">
        <v>18751</v>
      </c>
      <c r="B2623" s="35" t="n">
        <v>45</v>
      </c>
      <c r="C2623" s="7" t="n">
        <v>4</v>
      </c>
      <c r="D2623" s="7" t="n">
        <v>3</v>
      </c>
      <c r="E2623" s="7" t="n">
        <v>1.79999995231628</v>
      </c>
      <c r="F2623" s="7" t="n">
        <v>0</v>
      </c>
      <c r="G2623" s="7" t="n">
        <v>0</v>
      </c>
      <c r="H2623" s="7" t="n">
        <v>0</v>
      </c>
      <c r="I2623" s="7" t="n">
        <v>0</v>
      </c>
    </row>
    <row r="2624" spans="1:5">
      <c r="A2624" t="s">
        <v>4</v>
      </c>
      <c r="B2624" s="4" t="s">
        <v>5</v>
      </c>
      <c r="C2624" s="4" t="s">
        <v>13</v>
      </c>
      <c r="D2624" s="4" t="s">
        <v>6</v>
      </c>
    </row>
    <row r="2625" spans="1:9">
      <c r="A2625" t="n">
        <v>18769</v>
      </c>
      <c r="B2625" s="8" t="n">
        <v>2</v>
      </c>
      <c r="C2625" s="7" t="n">
        <v>10</v>
      </c>
      <c r="D2625" s="7" t="s">
        <v>107</v>
      </c>
    </row>
    <row r="2626" spans="1:9">
      <c r="A2626" t="s">
        <v>4</v>
      </c>
      <c r="B2626" s="4" t="s">
        <v>5</v>
      </c>
      <c r="C2626" s="4" t="s">
        <v>10</v>
      </c>
    </row>
    <row r="2627" spans="1:9">
      <c r="A2627" t="n">
        <v>18784</v>
      </c>
      <c r="B2627" s="27" t="n">
        <v>16</v>
      </c>
      <c r="C2627" s="7" t="n">
        <v>0</v>
      </c>
    </row>
    <row r="2628" spans="1:9">
      <c r="A2628" t="s">
        <v>4</v>
      </c>
      <c r="B2628" s="4" t="s">
        <v>5</v>
      </c>
      <c r="C2628" s="4" t="s">
        <v>13</v>
      </c>
      <c r="D2628" s="4" t="s">
        <v>10</v>
      </c>
    </row>
    <row r="2629" spans="1:9">
      <c r="A2629" t="n">
        <v>18787</v>
      </c>
      <c r="B2629" s="21" t="n">
        <v>58</v>
      </c>
      <c r="C2629" s="7" t="n">
        <v>105</v>
      </c>
      <c r="D2629" s="7" t="n">
        <v>300</v>
      </c>
    </row>
    <row r="2630" spans="1:9">
      <c r="A2630" t="s">
        <v>4</v>
      </c>
      <c r="B2630" s="4" t="s">
        <v>5</v>
      </c>
      <c r="C2630" s="4" t="s">
        <v>24</v>
      </c>
      <c r="D2630" s="4" t="s">
        <v>10</v>
      </c>
    </row>
    <row r="2631" spans="1:9">
      <c r="A2631" t="n">
        <v>18791</v>
      </c>
      <c r="B2631" s="24" t="n">
        <v>103</v>
      </c>
      <c r="C2631" s="7" t="n">
        <v>1</v>
      </c>
      <c r="D2631" s="7" t="n">
        <v>300</v>
      </c>
    </row>
    <row r="2632" spans="1:9">
      <c r="A2632" t="s">
        <v>4</v>
      </c>
      <c r="B2632" s="4" t="s">
        <v>5</v>
      </c>
      <c r="C2632" s="4" t="s">
        <v>13</v>
      </c>
      <c r="D2632" s="4" t="s">
        <v>10</v>
      </c>
    </row>
    <row r="2633" spans="1:9">
      <c r="A2633" t="n">
        <v>18798</v>
      </c>
      <c r="B2633" s="26" t="n">
        <v>72</v>
      </c>
      <c r="C2633" s="7" t="n">
        <v>4</v>
      </c>
      <c r="D2633" s="7" t="n">
        <v>0</v>
      </c>
    </row>
    <row r="2634" spans="1:9">
      <c r="A2634" t="s">
        <v>4</v>
      </c>
      <c r="B2634" s="4" t="s">
        <v>5</v>
      </c>
      <c r="C2634" s="4" t="s">
        <v>9</v>
      </c>
    </row>
    <row r="2635" spans="1:9">
      <c r="A2635" t="n">
        <v>18802</v>
      </c>
      <c r="B2635" s="55" t="n">
        <v>15</v>
      </c>
      <c r="C2635" s="7" t="n">
        <v>1073741824</v>
      </c>
    </row>
    <row r="2636" spans="1:9">
      <c r="A2636" t="s">
        <v>4</v>
      </c>
      <c r="B2636" s="4" t="s">
        <v>5</v>
      </c>
      <c r="C2636" s="4" t="s">
        <v>13</v>
      </c>
    </row>
    <row r="2637" spans="1:9">
      <c r="A2637" t="n">
        <v>18807</v>
      </c>
      <c r="B2637" s="25" t="n">
        <v>64</v>
      </c>
      <c r="C2637" s="7" t="n">
        <v>3</v>
      </c>
    </row>
    <row r="2638" spans="1:9">
      <c r="A2638" t="s">
        <v>4</v>
      </c>
      <c r="B2638" s="4" t="s">
        <v>5</v>
      </c>
      <c r="C2638" s="4" t="s">
        <v>13</v>
      </c>
    </row>
    <row r="2639" spans="1:9">
      <c r="A2639" t="n">
        <v>18809</v>
      </c>
      <c r="B2639" s="11" t="n">
        <v>74</v>
      </c>
      <c r="C2639" s="7" t="n">
        <v>67</v>
      </c>
    </row>
    <row r="2640" spans="1:9">
      <c r="A2640" t="s">
        <v>4</v>
      </c>
      <c r="B2640" s="4" t="s">
        <v>5</v>
      </c>
      <c r="C2640" s="4" t="s">
        <v>13</v>
      </c>
      <c r="D2640" s="4" t="s">
        <v>13</v>
      </c>
      <c r="E2640" s="4" t="s">
        <v>10</v>
      </c>
    </row>
    <row r="2641" spans="1:5">
      <c r="A2641" t="n">
        <v>18811</v>
      </c>
      <c r="B2641" s="35" t="n">
        <v>45</v>
      </c>
      <c r="C2641" s="7" t="n">
        <v>8</v>
      </c>
      <c r="D2641" s="7" t="n">
        <v>1</v>
      </c>
      <c r="E2641" s="7" t="n">
        <v>0</v>
      </c>
    </row>
    <row r="2642" spans="1:5">
      <c r="A2642" t="s">
        <v>4</v>
      </c>
      <c r="B2642" s="4" t="s">
        <v>5</v>
      </c>
      <c r="C2642" s="4" t="s">
        <v>10</v>
      </c>
    </row>
    <row r="2643" spans="1:5">
      <c r="A2643" t="n">
        <v>18816</v>
      </c>
      <c r="B2643" s="51" t="n">
        <v>13</v>
      </c>
      <c r="C2643" s="7" t="n">
        <v>6409</v>
      </c>
    </row>
    <row r="2644" spans="1:5">
      <c r="A2644" t="s">
        <v>4</v>
      </c>
      <c r="B2644" s="4" t="s">
        <v>5</v>
      </c>
      <c r="C2644" s="4" t="s">
        <v>10</v>
      </c>
    </row>
    <row r="2645" spans="1:5">
      <c r="A2645" t="n">
        <v>18819</v>
      </c>
      <c r="B2645" s="51" t="n">
        <v>13</v>
      </c>
      <c r="C2645" s="7" t="n">
        <v>6408</v>
      </c>
    </row>
    <row r="2646" spans="1:5">
      <c r="A2646" t="s">
        <v>4</v>
      </c>
      <c r="B2646" s="4" t="s">
        <v>5</v>
      </c>
      <c r="C2646" s="4" t="s">
        <v>10</v>
      </c>
    </row>
    <row r="2647" spans="1:5">
      <c r="A2647" t="n">
        <v>18822</v>
      </c>
      <c r="B2647" s="28" t="n">
        <v>12</v>
      </c>
      <c r="C2647" s="7" t="n">
        <v>6464</v>
      </c>
    </row>
    <row r="2648" spans="1:5">
      <c r="A2648" t="s">
        <v>4</v>
      </c>
      <c r="B2648" s="4" t="s">
        <v>5</v>
      </c>
      <c r="C2648" s="4" t="s">
        <v>10</v>
      </c>
    </row>
    <row r="2649" spans="1:5">
      <c r="A2649" t="n">
        <v>18825</v>
      </c>
      <c r="B2649" s="51" t="n">
        <v>13</v>
      </c>
      <c r="C2649" s="7" t="n">
        <v>6465</v>
      </c>
    </row>
    <row r="2650" spans="1:5">
      <c r="A2650" t="s">
        <v>4</v>
      </c>
      <c r="B2650" s="4" t="s">
        <v>5</v>
      </c>
      <c r="C2650" s="4" t="s">
        <v>10</v>
      </c>
    </row>
    <row r="2651" spans="1:5">
      <c r="A2651" t="n">
        <v>18828</v>
      </c>
      <c r="B2651" s="51" t="n">
        <v>13</v>
      </c>
      <c r="C2651" s="7" t="n">
        <v>6466</v>
      </c>
    </row>
    <row r="2652" spans="1:5">
      <c r="A2652" t="s">
        <v>4</v>
      </c>
      <c r="B2652" s="4" t="s">
        <v>5</v>
      </c>
      <c r="C2652" s="4" t="s">
        <v>10</v>
      </c>
    </row>
    <row r="2653" spans="1:5">
      <c r="A2653" t="n">
        <v>18831</v>
      </c>
      <c r="B2653" s="51" t="n">
        <v>13</v>
      </c>
      <c r="C2653" s="7" t="n">
        <v>6467</v>
      </c>
    </row>
    <row r="2654" spans="1:5">
      <c r="A2654" t="s">
        <v>4</v>
      </c>
      <c r="B2654" s="4" t="s">
        <v>5</v>
      </c>
      <c r="C2654" s="4" t="s">
        <v>10</v>
      </c>
    </row>
    <row r="2655" spans="1:5">
      <c r="A2655" t="n">
        <v>18834</v>
      </c>
      <c r="B2655" s="51" t="n">
        <v>13</v>
      </c>
      <c r="C2655" s="7" t="n">
        <v>6468</v>
      </c>
    </row>
    <row r="2656" spans="1:5">
      <c r="A2656" t="s">
        <v>4</v>
      </c>
      <c r="B2656" s="4" t="s">
        <v>5</v>
      </c>
      <c r="C2656" s="4" t="s">
        <v>10</v>
      </c>
    </row>
    <row r="2657" spans="1:5">
      <c r="A2657" t="n">
        <v>18837</v>
      </c>
      <c r="B2657" s="51" t="n">
        <v>13</v>
      </c>
      <c r="C2657" s="7" t="n">
        <v>6469</v>
      </c>
    </row>
    <row r="2658" spans="1:5">
      <c r="A2658" t="s">
        <v>4</v>
      </c>
      <c r="B2658" s="4" t="s">
        <v>5</v>
      </c>
      <c r="C2658" s="4" t="s">
        <v>10</v>
      </c>
    </row>
    <row r="2659" spans="1:5">
      <c r="A2659" t="n">
        <v>18840</v>
      </c>
      <c r="B2659" s="51" t="n">
        <v>13</v>
      </c>
      <c r="C2659" s="7" t="n">
        <v>6470</v>
      </c>
    </row>
    <row r="2660" spans="1:5">
      <c r="A2660" t="s">
        <v>4</v>
      </c>
      <c r="B2660" s="4" t="s">
        <v>5</v>
      </c>
      <c r="C2660" s="4" t="s">
        <v>10</v>
      </c>
    </row>
    <row r="2661" spans="1:5">
      <c r="A2661" t="n">
        <v>18843</v>
      </c>
      <c r="B2661" s="51" t="n">
        <v>13</v>
      </c>
      <c r="C2661" s="7" t="n">
        <v>6471</v>
      </c>
    </row>
    <row r="2662" spans="1:5">
      <c r="A2662" t="s">
        <v>4</v>
      </c>
      <c r="B2662" s="4" t="s">
        <v>5</v>
      </c>
      <c r="C2662" s="4" t="s">
        <v>13</v>
      </c>
    </row>
    <row r="2663" spans="1:5">
      <c r="A2663" t="n">
        <v>18846</v>
      </c>
      <c r="B2663" s="11" t="n">
        <v>74</v>
      </c>
      <c r="C2663" s="7" t="n">
        <v>18</v>
      </c>
    </row>
    <row r="2664" spans="1:5">
      <c r="A2664" t="s">
        <v>4</v>
      </c>
      <c r="B2664" s="4" t="s">
        <v>5</v>
      </c>
      <c r="C2664" s="4" t="s">
        <v>13</v>
      </c>
    </row>
    <row r="2665" spans="1:5">
      <c r="A2665" t="n">
        <v>18848</v>
      </c>
      <c r="B2665" s="11" t="n">
        <v>74</v>
      </c>
      <c r="C2665" s="7" t="n">
        <v>45</v>
      </c>
    </row>
    <row r="2666" spans="1:5">
      <c r="A2666" t="s">
        <v>4</v>
      </c>
      <c r="B2666" s="4" t="s">
        <v>5</v>
      </c>
      <c r="C2666" s="4" t="s">
        <v>10</v>
      </c>
    </row>
    <row r="2667" spans="1:5">
      <c r="A2667" t="n">
        <v>18850</v>
      </c>
      <c r="B2667" s="27" t="n">
        <v>16</v>
      </c>
      <c r="C2667" s="7" t="n">
        <v>0</v>
      </c>
    </row>
    <row r="2668" spans="1:5">
      <c r="A2668" t="s">
        <v>4</v>
      </c>
      <c r="B2668" s="4" t="s">
        <v>5</v>
      </c>
      <c r="C2668" s="4" t="s">
        <v>13</v>
      </c>
      <c r="D2668" s="4" t="s">
        <v>13</v>
      </c>
      <c r="E2668" s="4" t="s">
        <v>13</v>
      </c>
      <c r="F2668" s="4" t="s">
        <v>13</v>
      </c>
    </row>
    <row r="2669" spans="1:5">
      <c r="A2669" t="n">
        <v>18853</v>
      </c>
      <c r="B2669" s="19" t="n">
        <v>14</v>
      </c>
      <c r="C2669" s="7" t="n">
        <v>0</v>
      </c>
      <c r="D2669" s="7" t="n">
        <v>8</v>
      </c>
      <c r="E2669" s="7" t="n">
        <v>0</v>
      </c>
      <c r="F2669" s="7" t="n">
        <v>0</v>
      </c>
    </row>
    <row r="2670" spans="1:5">
      <c r="A2670" t="s">
        <v>4</v>
      </c>
      <c r="B2670" s="4" t="s">
        <v>5</v>
      </c>
      <c r="C2670" s="4" t="s">
        <v>13</v>
      </c>
      <c r="D2670" s="4" t="s">
        <v>6</v>
      </c>
    </row>
    <row r="2671" spans="1:5">
      <c r="A2671" t="n">
        <v>18858</v>
      </c>
      <c r="B2671" s="8" t="n">
        <v>2</v>
      </c>
      <c r="C2671" s="7" t="n">
        <v>11</v>
      </c>
      <c r="D2671" s="7" t="s">
        <v>25</v>
      </c>
    </row>
    <row r="2672" spans="1:5">
      <c r="A2672" t="s">
        <v>4</v>
      </c>
      <c r="B2672" s="4" t="s">
        <v>5</v>
      </c>
      <c r="C2672" s="4" t="s">
        <v>10</v>
      </c>
    </row>
    <row r="2673" spans="1:6">
      <c r="A2673" t="n">
        <v>18872</v>
      </c>
      <c r="B2673" s="27" t="n">
        <v>16</v>
      </c>
      <c r="C2673" s="7" t="n">
        <v>0</v>
      </c>
    </row>
    <row r="2674" spans="1:6">
      <c r="A2674" t="s">
        <v>4</v>
      </c>
      <c r="B2674" s="4" t="s">
        <v>5</v>
      </c>
      <c r="C2674" s="4" t="s">
        <v>13</v>
      </c>
      <c r="D2674" s="4" t="s">
        <v>6</v>
      </c>
    </row>
    <row r="2675" spans="1:6">
      <c r="A2675" t="n">
        <v>18875</v>
      </c>
      <c r="B2675" s="8" t="n">
        <v>2</v>
      </c>
      <c r="C2675" s="7" t="n">
        <v>11</v>
      </c>
      <c r="D2675" s="7" t="s">
        <v>108</v>
      </c>
    </row>
    <row r="2676" spans="1:6">
      <c r="A2676" t="s">
        <v>4</v>
      </c>
      <c r="B2676" s="4" t="s">
        <v>5</v>
      </c>
      <c r="C2676" s="4" t="s">
        <v>10</v>
      </c>
    </row>
    <row r="2677" spans="1:6">
      <c r="A2677" t="n">
        <v>18884</v>
      </c>
      <c r="B2677" s="27" t="n">
        <v>16</v>
      </c>
      <c r="C2677" s="7" t="n">
        <v>0</v>
      </c>
    </row>
    <row r="2678" spans="1:6">
      <c r="A2678" t="s">
        <v>4</v>
      </c>
      <c r="B2678" s="4" t="s">
        <v>5</v>
      </c>
      <c r="C2678" s="4" t="s">
        <v>9</v>
      </c>
    </row>
    <row r="2679" spans="1:6">
      <c r="A2679" t="n">
        <v>18887</v>
      </c>
      <c r="B2679" s="55" t="n">
        <v>15</v>
      </c>
      <c r="C2679" s="7" t="n">
        <v>2048</v>
      </c>
    </row>
    <row r="2680" spans="1:6">
      <c r="A2680" t="s">
        <v>4</v>
      </c>
      <c r="B2680" s="4" t="s">
        <v>5</v>
      </c>
      <c r="C2680" s="4" t="s">
        <v>13</v>
      </c>
      <c r="D2680" s="4" t="s">
        <v>6</v>
      </c>
    </row>
    <row r="2681" spans="1:6">
      <c r="A2681" t="n">
        <v>18892</v>
      </c>
      <c r="B2681" s="8" t="n">
        <v>2</v>
      </c>
      <c r="C2681" s="7" t="n">
        <v>10</v>
      </c>
      <c r="D2681" s="7" t="s">
        <v>109</v>
      </c>
    </row>
    <row r="2682" spans="1:6">
      <c r="A2682" t="s">
        <v>4</v>
      </c>
      <c r="B2682" s="4" t="s">
        <v>5</v>
      </c>
      <c r="C2682" s="4" t="s">
        <v>10</v>
      </c>
    </row>
    <row r="2683" spans="1:6">
      <c r="A2683" t="n">
        <v>18910</v>
      </c>
      <c r="B2683" s="27" t="n">
        <v>16</v>
      </c>
      <c r="C2683" s="7" t="n">
        <v>0</v>
      </c>
    </row>
    <row r="2684" spans="1:6">
      <c r="A2684" t="s">
        <v>4</v>
      </c>
      <c r="B2684" s="4" t="s">
        <v>5</v>
      </c>
      <c r="C2684" s="4" t="s">
        <v>13</v>
      </c>
      <c r="D2684" s="4" t="s">
        <v>6</v>
      </c>
    </row>
    <row r="2685" spans="1:6">
      <c r="A2685" t="n">
        <v>18913</v>
      </c>
      <c r="B2685" s="8" t="n">
        <v>2</v>
      </c>
      <c r="C2685" s="7" t="n">
        <v>10</v>
      </c>
      <c r="D2685" s="7" t="s">
        <v>110</v>
      </c>
    </row>
    <row r="2686" spans="1:6">
      <c r="A2686" t="s">
        <v>4</v>
      </c>
      <c r="B2686" s="4" t="s">
        <v>5</v>
      </c>
      <c r="C2686" s="4" t="s">
        <v>10</v>
      </c>
    </row>
    <row r="2687" spans="1:6">
      <c r="A2687" t="n">
        <v>18932</v>
      </c>
      <c r="B2687" s="27" t="n">
        <v>16</v>
      </c>
      <c r="C2687" s="7" t="n">
        <v>0</v>
      </c>
    </row>
    <row r="2688" spans="1:6">
      <c r="A2688" t="s">
        <v>4</v>
      </c>
      <c r="B2688" s="4" t="s">
        <v>5</v>
      </c>
      <c r="C2688" s="4" t="s">
        <v>13</v>
      </c>
      <c r="D2688" s="4" t="s">
        <v>10</v>
      </c>
      <c r="E2688" s="4" t="s">
        <v>24</v>
      </c>
    </row>
    <row r="2689" spans="1:5">
      <c r="A2689" t="n">
        <v>18935</v>
      </c>
      <c r="B2689" s="21" t="n">
        <v>58</v>
      </c>
      <c r="C2689" s="7" t="n">
        <v>100</v>
      </c>
      <c r="D2689" s="7" t="n">
        <v>300</v>
      </c>
      <c r="E2689" s="7" t="n">
        <v>1</v>
      </c>
    </row>
    <row r="2690" spans="1:5">
      <c r="A2690" t="s">
        <v>4</v>
      </c>
      <c r="B2690" s="4" t="s">
        <v>5</v>
      </c>
      <c r="C2690" s="4" t="s">
        <v>13</v>
      </c>
      <c r="D2690" s="4" t="s">
        <v>10</v>
      </c>
    </row>
    <row r="2691" spans="1:5">
      <c r="A2691" t="n">
        <v>18943</v>
      </c>
      <c r="B2691" s="21" t="n">
        <v>58</v>
      </c>
      <c r="C2691" s="7" t="n">
        <v>255</v>
      </c>
      <c r="D2691" s="7" t="n">
        <v>0</v>
      </c>
    </row>
    <row r="2692" spans="1:5">
      <c r="A2692" t="s">
        <v>4</v>
      </c>
      <c r="B2692" s="4" t="s">
        <v>5</v>
      </c>
      <c r="C2692" s="4" t="s">
        <v>13</v>
      </c>
    </row>
    <row r="2693" spans="1:5">
      <c r="A2693" t="n">
        <v>18947</v>
      </c>
      <c r="B2693" s="56" t="n">
        <v>23</v>
      </c>
      <c r="C2693" s="7" t="n">
        <v>0</v>
      </c>
    </row>
    <row r="2694" spans="1:5">
      <c r="A2694" t="s">
        <v>4</v>
      </c>
      <c r="B2694" s="4" t="s">
        <v>5</v>
      </c>
    </row>
    <row r="2695" spans="1:5">
      <c r="A2695" t="n">
        <v>18949</v>
      </c>
      <c r="B2695" s="5" t="n">
        <v>1</v>
      </c>
    </row>
    <row r="2696" spans="1:5" s="3" customFormat="1" customHeight="0">
      <c r="A2696" s="3" t="s">
        <v>2</v>
      </c>
      <c r="B2696" s="3" t="s">
        <v>161</v>
      </c>
    </row>
    <row r="2697" spans="1:5">
      <c r="A2697" t="s">
        <v>4</v>
      </c>
      <c r="B2697" s="4" t="s">
        <v>5</v>
      </c>
      <c r="C2697" s="4" t="s">
        <v>13</v>
      </c>
      <c r="D2697" s="4" t="s">
        <v>13</v>
      </c>
      <c r="E2697" s="4" t="s">
        <v>13</v>
      </c>
      <c r="F2697" s="4" t="s">
        <v>13</v>
      </c>
    </row>
    <row r="2698" spans="1:5">
      <c r="A2698" t="n">
        <v>18952</v>
      </c>
      <c r="B2698" s="19" t="n">
        <v>14</v>
      </c>
      <c r="C2698" s="7" t="n">
        <v>2</v>
      </c>
      <c r="D2698" s="7" t="n">
        <v>0</v>
      </c>
      <c r="E2698" s="7" t="n">
        <v>0</v>
      </c>
      <c r="F2698" s="7" t="n">
        <v>0</v>
      </c>
    </row>
    <row r="2699" spans="1:5">
      <c r="A2699" t="s">
        <v>4</v>
      </c>
      <c r="B2699" s="4" t="s">
        <v>5</v>
      </c>
      <c r="C2699" s="4" t="s">
        <v>13</v>
      </c>
      <c r="D2699" s="20" t="s">
        <v>31</v>
      </c>
      <c r="E2699" s="4" t="s">
        <v>5</v>
      </c>
      <c r="F2699" s="4" t="s">
        <v>13</v>
      </c>
      <c r="G2699" s="4" t="s">
        <v>10</v>
      </c>
      <c r="H2699" s="20" t="s">
        <v>32</v>
      </c>
      <c r="I2699" s="4" t="s">
        <v>13</v>
      </c>
      <c r="J2699" s="4" t="s">
        <v>9</v>
      </c>
      <c r="K2699" s="4" t="s">
        <v>13</v>
      </c>
      <c r="L2699" s="4" t="s">
        <v>13</v>
      </c>
      <c r="M2699" s="20" t="s">
        <v>31</v>
      </c>
      <c r="N2699" s="4" t="s">
        <v>5</v>
      </c>
      <c r="O2699" s="4" t="s">
        <v>13</v>
      </c>
      <c r="P2699" s="4" t="s">
        <v>10</v>
      </c>
      <c r="Q2699" s="20" t="s">
        <v>32</v>
      </c>
      <c r="R2699" s="4" t="s">
        <v>13</v>
      </c>
      <c r="S2699" s="4" t="s">
        <v>9</v>
      </c>
      <c r="T2699" s="4" t="s">
        <v>13</v>
      </c>
      <c r="U2699" s="4" t="s">
        <v>13</v>
      </c>
      <c r="V2699" s="4" t="s">
        <v>13</v>
      </c>
      <c r="W2699" s="4" t="s">
        <v>23</v>
      </c>
    </row>
    <row r="2700" spans="1:5">
      <c r="A2700" t="n">
        <v>18957</v>
      </c>
      <c r="B2700" s="12" t="n">
        <v>5</v>
      </c>
      <c r="C2700" s="7" t="n">
        <v>28</v>
      </c>
      <c r="D2700" s="20" t="s">
        <v>3</v>
      </c>
      <c r="E2700" s="9" t="n">
        <v>162</v>
      </c>
      <c r="F2700" s="7" t="n">
        <v>3</v>
      </c>
      <c r="G2700" s="7" t="n">
        <v>12408</v>
      </c>
      <c r="H2700" s="20" t="s">
        <v>3</v>
      </c>
      <c r="I2700" s="7" t="n">
        <v>0</v>
      </c>
      <c r="J2700" s="7" t="n">
        <v>1</v>
      </c>
      <c r="K2700" s="7" t="n">
        <v>2</v>
      </c>
      <c r="L2700" s="7" t="n">
        <v>28</v>
      </c>
      <c r="M2700" s="20" t="s">
        <v>3</v>
      </c>
      <c r="N2700" s="9" t="n">
        <v>162</v>
      </c>
      <c r="O2700" s="7" t="n">
        <v>3</v>
      </c>
      <c r="P2700" s="7" t="n">
        <v>12408</v>
      </c>
      <c r="Q2700" s="20" t="s">
        <v>3</v>
      </c>
      <c r="R2700" s="7" t="n">
        <v>0</v>
      </c>
      <c r="S2700" s="7" t="n">
        <v>2</v>
      </c>
      <c r="T2700" s="7" t="n">
        <v>2</v>
      </c>
      <c r="U2700" s="7" t="n">
        <v>11</v>
      </c>
      <c r="V2700" s="7" t="n">
        <v>1</v>
      </c>
      <c r="W2700" s="13" t="n">
        <f t="normal" ca="1">A2704</f>
        <v>0</v>
      </c>
    </row>
    <row r="2701" spans="1:5">
      <c r="A2701" t="s">
        <v>4</v>
      </c>
      <c r="B2701" s="4" t="s">
        <v>5</v>
      </c>
      <c r="C2701" s="4" t="s">
        <v>13</v>
      </c>
      <c r="D2701" s="4" t="s">
        <v>10</v>
      </c>
      <c r="E2701" s="4" t="s">
        <v>24</v>
      </c>
    </row>
    <row r="2702" spans="1:5">
      <c r="A2702" t="n">
        <v>18986</v>
      </c>
      <c r="B2702" s="21" t="n">
        <v>58</v>
      </c>
      <c r="C2702" s="7" t="n">
        <v>0</v>
      </c>
      <c r="D2702" s="7" t="n">
        <v>0</v>
      </c>
      <c r="E2702" s="7" t="n">
        <v>1</v>
      </c>
    </row>
    <row r="2703" spans="1:5">
      <c r="A2703" t="s">
        <v>4</v>
      </c>
      <c r="B2703" s="4" t="s">
        <v>5</v>
      </c>
      <c r="C2703" s="4" t="s">
        <v>13</v>
      </c>
      <c r="D2703" s="20" t="s">
        <v>31</v>
      </c>
      <c r="E2703" s="4" t="s">
        <v>5</v>
      </c>
      <c r="F2703" s="4" t="s">
        <v>13</v>
      </c>
      <c r="G2703" s="4" t="s">
        <v>10</v>
      </c>
      <c r="H2703" s="20" t="s">
        <v>32</v>
      </c>
      <c r="I2703" s="4" t="s">
        <v>13</v>
      </c>
      <c r="J2703" s="4" t="s">
        <v>9</v>
      </c>
      <c r="K2703" s="4" t="s">
        <v>13</v>
      </c>
      <c r="L2703" s="4" t="s">
        <v>13</v>
      </c>
      <c r="M2703" s="20" t="s">
        <v>31</v>
      </c>
      <c r="N2703" s="4" t="s">
        <v>5</v>
      </c>
      <c r="O2703" s="4" t="s">
        <v>13</v>
      </c>
      <c r="P2703" s="4" t="s">
        <v>10</v>
      </c>
      <c r="Q2703" s="20" t="s">
        <v>32</v>
      </c>
      <c r="R2703" s="4" t="s">
        <v>13</v>
      </c>
      <c r="S2703" s="4" t="s">
        <v>9</v>
      </c>
      <c r="T2703" s="4" t="s">
        <v>13</v>
      </c>
      <c r="U2703" s="4" t="s">
        <v>13</v>
      </c>
      <c r="V2703" s="4" t="s">
        <v>13</v>
      </c>
      <c r="W2703" s="4" t="s">
        <v>23</v>
      </c>
    </row>
    <row r="2704" spans="1:5">
      <c r="A2704" t="n">
        <v>18994</v>
      </c>
      <c r="B2704" s="12" t="n">
        <v>5</v>
      </c>
      <c r="C2704" s="7" t="n">
        <v>28</v>
      </c>
      <c r="D2704" s="20" t="s">
        <v>3</v>
      </c>
      <c r="E2704" s="9" t="n">
        <v>162</v>
      </c>
      <c r="F2704" s="7" t="n">
        <v>3</v>
      </c>
      <c r="G2704" s="7" t="n">
        <v>12408</v>
      </c>
      <c r="H2704" s="20" t="s">
        <v>3</v>
      </c>
      <c r="I2704" s="7" t="n">
        <v>0</v>
      </c>
      <c r="J2704" s="7" t="n">
        <v>1</v>
      </c>
      <c r="K2704" s="7" t="n">
        <v>3</v>
      </c>
      <c r="L2704" s="7" t="n">
        <v>28</v>
      </c>
      <c r="M2704" s="20" t="s">
        <v>3</v>
      </c>
      <c r="N2704" s="9" t="n">
        <v>162</v>
      </c>
      <c r="O2704" s="7" t="n">
        <v>3</v>
      </c>
      <c r="P2704" s="7" t="n">
        <v>12408</v>
      </c>
      <c r="Q2704" s="20" t="s">
        <v>3</v>
      </c>
      <c r="R2704" s="7" t="n">
        <v>0</v>
      </c>
      <c r="S2704" s="7" t="n">
        <v>2</v>
      </c>
      <c r="T2704" s="7" t="n">
        <v>3</v>
      </c>
      <c r="U2704" s="7" t="n">
        <v>9</v>
      </c>
      <c r="V2704" s="7" t="n">
        <v>1</v>
      </c>
      <c r="W2704" s="13" t="n">
        <f t="normal" ca="1">A2714</f>
        <v>0</v>
      </c>
    </row>
    <row r="2705" spans="1:23">
      <c r="A2705" t="s">
        <v>4</v>
      </c>
      <c r="B2705" s="4" t="s">
        <v>5</v>
      </c>
      <c r="C2705" s="4" t="s">
        <v>13</v>
      </c>
      <c r="D2705" s="20" t="s">
        <v>31</v>
      </c>
      <c r="E2705" s="4" t="s">
        <v>5</v>
      </c>
      <c r="F2705" s="4" t="s">
        <v>10</v>
      </c>
      <c r="G2705" s="4" t="s">
        <v>13</v>
      </c>
      <c r="H2705" s="4" t="s">
        <v>13</v>
      </c>
      <c r="I2705" s="4" t="s">
        <v>6</v>
      </c>
      <c r="J2705" s="20" t="s">
        <v>32</v>
      </c>
      <c r="K2705" s="4" t="s">
        <v>13</v>
      </c>
      <c r="L2705" s="4" t="s">
        <v>13</v>
      </c>
      <c r="M2705" s="20" t="s">
        <v>31</v>
      </c>
      <c r="N2705" s="4" t="s">
        <v>5</v>
      </c>
      <c r="O2705" s="4" t="s">
        <v>13</v>
      </c>
      <c r="P2705" s="20" t="s">
        <v>32</v>
      </c>
      <c r="Q2705" s="4" t="s">
        <v>13</v>
      </c>
      <c r="R2705" s="4" t="s">
        <v>9</v>
      </c>
      <c r="S2705" s="4" t="s">
        <v>13</v>
      </c>
      <c r="T2705" s="4" t="s">
        <v>13</v>
      </c>
      <c r="U2705" s="4" t="s">
        <v>13</v>
      </c>
      <c r="V2705" s="20" t="s">
        <v>31</v>
      </c>
      <c r="W2705" s="4" t="s">
        <v>5</v>
      </c>
      <c r="X2705" s="4" t="s">
        <v>13</v>
      </c>
      <c r="Y2705" s="20" t="s">
        <v>32</v>
      </c>
      <c r="Z2705" s="4" t="s">
        <v>13</v>
      </c>
      <c r="AA2705" s="4" t="s">
        <v>9</v>
      </c>
      <c r="AB2705" s="4" t="s">
        <v>13</v>
      </c>
      <c r="AC2705" s="4" t="s">
        <v>13</v>
      </c>
      <c r="AD2705" s="4" t="s">
        <v>13</v>
      </c>
      <c r="AE2705" s="4" t="s">
        <v>23</v>
      </c>
    </row>
    <row r="2706" spans="1:23">
      <c r="A2706" t="n">
        <v>19023</v>
      </c>
      <c r="B2706" s="12" t="n">
        <v>5</v>
      </c>
      <c r="C2706" s="7" t="n">
        <v>28</v>
      </c>
      <c r="D2706" s="20" t="s">
        <v>3</v>
      </c>
      <c r="E2706" s="22" t="n">
        <v>47</v>
      </c>
      <c r="F2706" s="7" t="n">
        <v>61456</v>
      </c>
      <c r="G2706" s="7" t="n">
        <v>2</v>
      </c>
      <c r="H2706" s="7" t="n">
        <v>0</v>
      </c>
      <c r="I2706" s="7" t="s">
        <v>33</v>
      </c>
      <c r="J2706" s="20" t="s">
        <v>3</v>
      </c>
      <c r="K2706" s="7" t="n">
        <v>8</v>
      </c>
      <c r="L2706" s="7" t="n">
        <v>28</v>
      </c>
      <c r="M2706" s="20" t="s">
        <v>3</v>
      </c>
      <c r="N2706" s="11" t="n">
        <v>74</v>
      </c>
      <c r="O2706" s="7" t="n">
        <v>65</v>
      </c>
      <c r="P2706" s="20" t="s">
        <v>3</v>
      </c>
      <c r="Q2706" s="7" t="n">
        <v>0</v>
      </c>
      <c r="R2706" s="7" t="n">
        <v>1</v>
      </c>
      <c r="S2706" s="7" t="n">
        <v>3</v>
      </c>
      <c r="T2706" s="7" t="n">
        <v>9</v>
      </c>
      <c r="U2706" s="7" t="n">
        <v>28</v>
      </c>
      <c r="V2706" s="20" t="s">
        <v>3</v>
      </c>
      <c r="W2706" s="11" t="n">
        <v>74</v>
      </c>
      <c r="X2706" s="7" t="n">
        <v>65</v>
      </c>
      <c r="Y2706" s="20" t="s">
        <v>3</v>
      </c>
      <c r="Z2706" s="7" t="n">
        <v>0</v>
      </c>
      <c r="AA2706" s="7" t="n">
        <v>2</v>
      </c>
      <c r="AB2706" s="7" t="n">
        <v>3</v>
      </c>
      <c r="AC2706" s="7" t="n">
        <v>9</v>
      </c>
      <c r="AD2706" s="7" t="n">
        <v>1</v>
      </c>
      <c r="AE2706" s="13" t="n">
        <f t="normal" ca="1">A2710</f>
        <v>0</v>
      </c>
    </row>
    <row r="2707" spans="1:23">
      <c r="A2707" t="s">
        <v>4</v>
      </c>
      <c r="B2707" s="4" t="s">
        <v>5</v>
      </c>
      <c r="C2707" s="4" t="s">
        <v>10</v>
      </c>
      <c r="D2707" s="4" t="s">
        <v>13</v>
      </c>
      <c r="E2707" s="4" t="s">
        <v>13</v>
      </c>
      <c r="F2707" s="4" t="s">
        <v>6</v>
      </c>
    </row>
    <row r="2708" spans="1:23">
      <c r="A2708" t="n">
        <v>19071</v>
      </c>
      <c r="B2708" s="22" t="n">
        <v>47</v>
      </c>
      <c r="C2708" s="7" t="n">
        <v>61456</v>
      </c>
      <c r="D2708" s="7" t="n">
        <v>0</v>
      </c>
      <c r="E2708" s="7" t="n">
        <v>0</v>
      </c>
      <c r="F2708" s="7" t="s">
        <v>34</v>
      </c>
    </row>
    <row r="2709" spans="1:23">
      <c r="A2709" t="s">
        <v>4</v>
      </c>
      <c r="B2709" s="4" t="s">
        <v>5</v>
      </c>
      <c r="C2709" s="4" t="s">
        <v>13</v>
      </c>
      <c r="D2709" s="4" t="s">
        <v>10</v>
      </c>
      <c r="E2709" s="4" t="s">
        <v>24</v>
      </c>
    </row>
    <row r="2710" spans="1:23">
      <c r="A2710" t="n">
        <v>19084</v>
      </c>
      <c r="B2710" s="21" t="n">
        <v>58</v>
      </c>
      <c r="C2710" s="7" t="n">
        <v>0</v>
      </c>
      <c r="D2710" s="7" t="n">
        <v>300</v>
      </c>
      <c r="E2710" s="7" t="n">
        <v>1</v>
      </c>
    </row>
    <row r="2711" spans="1:23">
      <c r="A2711" t="s">
        <v>4</v>
      </c>
      <c r="B2711" s="4" t="s">
        <v>5</v>
      </c>
      <c r="C2711" s="4" t="s">
        <v>13</v>
      </c>
      <c r="D2711" s="4" t="s">
        <v>10</v>
      </c>
    </row>
    <row r="2712" spans="1:23">
      <c r="A2712" t="n">
        <v>19092</v>
      </c>
      <c r="B2712" s="21" t="n">
        <v>58</v>
      </c>
      <c r="C2712" s="7" t="n">
        <v>255</v>
      </c>
      <c r="D2712" s="7" t="n">
        <v>0</v>
      </c>
    </row>
    <row r="2713" spans="1:23">
      <c r="A2713" t="s">
        <v>4</v>
      </c>
      <c r="B2713" s="4" t="s">
        <v>5</v>
      </c>
      <c r="C2713" s="4" t="s">
        <v>13</v>
      </c>
      <c r="D2713" s="4" t="s">
        <v>13</v>
      </c>
      <c r="E2713" s="4" t="s">
        <v>13</v>
      </c>
      <c r="F2713" s="4" t="s">
        <v>13</v>
      </c>
    </row>
    <row r="2714" spans="1:23">
      <c r="A2714" t="n">
        <v>19096</v>
      </c>
      <c r="B2714" s="19" t="n">
        <v>14</v>
      </c>
      <c r="C2714" s="7" t="n">
        <v>0</v>
      </c>
      <c r="D2714" s="7" t="n">
        <v>0</v>
      </c>
      <c r="E2714" s="7" t="n">
        <v>0</v>
      </c>
      <c r="F2714" s="7" t="n">
        <v>64</v>
      </c>
    </row>
    <row r="2715" spans="1:23">
      <c r="A2715" t="s">
        <v>4</v>
      </c>
      <c r="B2715" s="4" t="s">
        <v>5</v>
      </c>
      <c r="C2715" s="4" t="s">
        <v>13</v>
      </c>
      <c r="D2715" s="4" t="s">
        <v>10</v>
      </c>
    </row>
    <row r="2716" spans="1:23">
      <c r="A2716" t="n">
        <v>19101</v>
      </c>
      <c r="B2716" s="23" t="n">
        <v>22</v>
      </c>
      <c r="C2716" s="7" t="n">
        <v>0</v>
      </c>
      <c r="D2716" s="7" t="n">
        <v>12408</v>
      </c>
    </row>
    <row r="2717" spans="1:23">
      <c r="A2717" t="s">
        <v>4</v>
      </c>
      <c r="B2717" s="4" t="s">
        <v>5</v>
      </c>
      <c r="C2717" s="4" t="s">
        <v>13</v>
      </c>
      <c r="D2717" s="4" t="s">
        <v>10</v>
      </c>
    </row>
    <row r="2718" spans="1:23">
      <c r="A2718" t="n">
        <v>19105</v>
      </c>
      <c r="B2718" s="21" t="n">
        <v>58</v>
      </c>
      <c r="C2718" s="7" t="n">
        <v>5</v>
      </c>
      <c r="D2718" s="7" t="n">
        <v>300</v>
      </c>
    </row>
    <row r="2719" spans="1:23">
      <c r="A2719" t="s">
        <v>4</v>
      </c>
      <c r="B2719" s="4" t="s">
        <v>5</v>
      </c>
      <c r="C2719" s="4" t="s">
        <v>24</v>
      </c>
      <c r="D2719" s="4" t="s">
        <v>10</v>
      </c>
    </row>
    <row r="2720" spans="1:23">
      <c r="A2720" t="n">
        <v>19109</v>
      </c>
      <c r="B2720" s="24" t="n">
        <v>103</v>
      </c>
      <c r="C2720" s="7" t="n">
        <v>0</v>
      </c>
      <c r="D2720" s="7" t="n">
        <v>300</v>
      </c>
    </row>
    <row r="2721" spans="1:31">
      <c r="A2721" t="s">
        <v>4</v>
      </c>
      <c r="B2721" s="4" t="s">
        <v>5</v>
      </c>
      <c r="C2721" s="4" t="s">
        <v>13</v>
      </c>
    </row>
    <row r="2722" spans="1:31">
      <c r="A2722" t="n">
        <v>19116</v>
      </c>
      <c r="B2722" s="25" t="n">
        <v>64</v>
      </c>
      <c r="C2722" s="7" t="n">
        <v>7</v>
      </c>
    </row>
    <row r="2723" spans="1:31">
      <c r="A2723" t="s">
        <v>4</v>
      </c>
      <c r="B2723" s="4" t="s">
        <v>5</v>
      </c>
      <c r="C2723" s="4" t="s">
        <v>13</v>
      </c>
      <c r="D2723" s="4" t="s">
        <v>10</v>
      </c>
    </row>
    <row r="2724" spans="1:31">
      <c r="A2724" t="n">
        <v>19118</v>
      </c>
      <c r="B2724" s="26" t="n">
        <v>72</v>
      </c>
      <c r="C2724" s="7" t="n">
        <v>5</v>
      </c>
      <c r="D2724" s="7" t="n">
        <v>0</v>
      </c>
    </row>
    <row r="2725" spans="1:31">
      <c r="A2725" t="s">
        <v>4</v>
      </c>
      <c r="B2725" s="4" t="s">
        <v>5</v>
      </c>
      <c r="C2725" s="4" t="s">
        <v>13</v>
      </c>
      <c r="D2725" s="20" t="s">
        <v>31</v>
      </c>
      <c r="E2725" s="4" t="s">
        <v>5</v>
      </c>
      <c r="F2725" s="4" t="s">
        <v>13</v>
      </c>
      <c r="G2725" s="4" t="s">
        <v>10</v>
      </c>
      <c r="H2725" s="20" t="s">
        <v>32</v>
      </c>
      <c r="I2725" s="4" t="s">
        <v>13</v>
      </c>
      <c r="J2725" s="4" t="s">
        <v>9</v>
      </c>
      <c r="K2725" s="4" t="s">
        <v>13</v>
      </c>
      <c r="L2725" s="4" t="s">
        <v>13</v>
      </c>
      <c r="M2725" s="4" t="s">
        <v>23</v>
      </c>
    </row>
    <row r="2726" spans="1:31">
      <c r="A2726" t="n">
        <v>19122</v>
      </c>
      <c r="B2726" s="12" t="n">
        <v>5</v>
      </c>
      <c r="C2726" s="7" t="n">
        <v>28</v>
      </c>
      <c r="D2726" s="20" t="s">
        <v>3</v>
      </c>
      <c r="E2726" s="9" t="n">
        <v>162</v>
      </c>
      <c r="F2726" s="7" t="n">
        <v>4</v>
      </c>
      <c r="G2726" s="7" t="n">
        <v>12408</v>
      </c>
      <c r="H2726" s="20" t="s">
        <v>3</v>
      </c>
      <c r="I2726" s="7" t="n">
        <v>0</v>
      </c>
      <c r="J2726" s="7" t="n">
        <v>1</v>
      </c>
      <c r="K2726" s="7" t="n">
        <v>2</v>
      </c>
      <c r="L2726" s="7" t="n">
        <v>1</v>
      </c>
      <c r="M2726" s="13" t="n">
        <f t="normal" ca="1">A2732</f>
        <v>0</v>
      </c>
    </row>
    <row r="2727" spans="1:31">
      <c r="A2727" t="s">
        <v>4</v>
      </c>
      <c r="B2727" s="4" t="s">
        <v>5</v>
      </c>
      <c r="C2727" s="4" t="s">
        <v>13</v>
      </c>
      <c r="D2727" s="4" t="s">
        <v>6</v>
      </c>
    </row>
    <row r="2728" spans="1:31">
      <c r="A2728" t="n">
        <v>19139</v>
      </c>
      <c r="B2728" s="8" t="n">
        <v>2</v>
      </c>
      <c r="C2728" s="7" t="n">
        <v>10</v>
      </c>
      <c r="D2728" s="7" t="s">
        <v>35</v>
      </c>
    </row>
    <row r="2729" spans="1:31">
      <c r="A2729" t="s">
        <v>4</v>
      </c>
      <c r="B2729" s="4" t="s">
        <v>5</v>
      </c>
      <c r="C2729" s="4" t="s">
        <v>10</v>
      </c>
    </row>
    <row r="2730" spans="1:31">
      <c r="A2730" t="n">
        <v>19156</v>
      </c>
      <c r="B2730" s="27" t="n">
        <v>16</v>
      </c>
      <c r="C2730" s="7" t="n">
        <v>0</v>
      </c>
    </row>
    <row r="2731" spans="1:31">
      <c r="A2731" t="s">
        <v>4</v>
      </c>
      <c r="B2731" s="4" t="s">
        <v>5</v>
      </c>
      <c r="C2731" s="4" t="s">
        <v>10</v>
      </c>
    </row>
    <row r="2732" spans="1:31">
      <c r="A2732" t="n">
        <v>19159</v>
      </c>
      <c r="B2732" s="28" t="n">
        <v>12</v>
      </c>
      <c r="C2732" s="7" t="n">
        <v>6713</v>
      </c>
    </row>
    <row r="2733" spans="1:31">
      <c r="A2733" t="s">
        <v>4</v>
      </c>
      <c r="B2733" s="4" t="s">
        <v>5</v>
      </c>
      <c r="C2733" s="4" t="s">
        <v>10</v>
      </c>
      <c r="D2733" s="4" t="s">
        <v>6</v>
      </c>
      <c r="E2733" s="4" t="s">
        <v>6</v>
      </c>
      <c r="F2733" s="4" t="s">
        <v>6</v>
      </c>
      <c r="G2733" s="4" t="s">
        <v>13</v>
      </c>
      <c r="H2733" s="4" t="s">
        <v>9</v>
      </c>
      <c r="I2733" s="4" t="s">
        <v>24</v>
      </c>
      <c r="J2733" s="4" t="s">
        <v>24</v>
      </c>
      <c r="K2733" s="4" t="s">
        <v>24</v>
      </c>
      <c r="L2733" s="4" t="s">
        <v>24</v>
      </c>
      <c r="M2733" s="4" t="s">
        <v>24</v>
      </c>
      <c r="N2733" s="4" t="s">
        <v>24</v>
      </c>
      <c r="O2733" s="4" t="s">
        <v>24</v>
      </c>
      <c r="P2733" s="4" t="s">
        <v>6</v>
      </c>
      <c r="Q2733" s="4" t="s">
        <v>6</v>
      </c>
      <c r="R2733" s="4" t="s">
        <v>9</v>
      </c>
      <c r="S2733" s="4" t="s">
        <v>13</v>
      </c>
      <c r="T2733" s="4" t="s">
        <v>9</v>
      </c>
      <c r="U2733" s="4" t="s">
        <v>9</v>
      </c>
      <c r="V2733" s="4" t="s">
        <v>10</v>
      </c>
    </row>
    <row r="2734" spans="1:31">
      <c r="A2734" t="n">
        <v>19162</v>
      </c>
      <c r="B2734" s="29" t="n">
        <v>19</v>
      </c>
      <c r="C2734" s="7" t="n">
        <v>7032</v>
      </c>
      <c r="D2734" s="7" t="s">
        <v>38</v>
      </c>
      <c r="E2734" s="7" t="s">
        <v>39</v>
      </c>
      <c r="F2734" s="7" t="s">
        <v>12</v>
      </c>
      <c r="G2734" s="7" t="n">
        <v>0</v>
      </c>
      <c r="H2734" s="7" t="n">
        <v>1</v>
      </c>
      <c r="I2734" s="7" t="n">
        <v>0</v>
      </c>
      <c r="J2734" s="7" t="n">
        <v>0</v>
      </c>
      <c r="K2734" s="7" t="n">
        <v>0</v>
      </c>
      <c r="L2734" s="7" t="n">
        <v>0</v>
      </c>
      <c r="M2734" s="7" t="n">
        <v>1</v>
      </c>
      <c r="N2734" s="7" t="n">
        <v>1.60000002384186</v>
      </c>
      <c r="O2734" s="7" t="n">
        <v>0.0900000035762787</v>
      </c>
      <c r="P2734" s="7" t="s">
        <v>12</v>
      </c>
      <c r="Q2734" s="7" t="s">
        <v>12</v>
      </c>
      <c r="R2734" s="7" t="n">
        <v>-1</v>
      </c>
      <c r="S2734" s="7" t="n">
        <v>0</v>
      </c>
      <c r="T2734" s="7" t="n">
        <v>0</v>
      </c>
      <c r="U2734" s="7" t="n">
        <v>0</v>
      </c>
      <c r="V2734" s="7" t="n">
        <v>0</v>
      </c>
    </row>
    <row r="2735" spans="1:31">
      <c r="A2735" t="s">
        <v>4</v>
      </c>
      <c r="B2735" s="4" t="s">
        <v>5</v>
      </c>
      <c r="C2735" s="4" t="s">
        <v>10</v>
      </c>
      <c r="D2735" s="4" t="s">
        <v>13</v>
      </c>
      <c r="E2735" s="4" t="s">
        <v>13</v>
      </c>
      <c r="F2735" s="4" t="s">
        <v>6</v>
      </c>
    </row>
    <row r="2736" spans="1:31">
      <c r="A2736" t="n">
        <v>19232</v>
      </c>
      <c r="B2736" s="30" t="n">
        <v>20</v>
      </c>
      <c r="C2736" s="7" t="n">
        <v>0</v>
      </c>
      <c r="D2736" s="7" t="n">
        <v>3</v>
      </c>
      <c r="E2736" s="7" t="n">
        <v>10</v>
      </c>
      <c r="F2736" s="7" t="s">
        <v>42</v>
      </c>
    </row>
    <row r="2737" spans="1:22">
      <c r="A2737" t="s">
        <v>4</v>
      </c>
      <c r="B2737" s="4" t="s">
        <v>5</v>
      </c>
      <c r="C2737" s="4" t="s">
        <v>10</v>
      </c>
    </row>
    <row r="2738" spans="1:22">
      <c r="A2738" t="n">
        <v>19250</v>
      </c>
      <c r="B2738" s="27" t="n">
        <v>16</v>
      </c>
      <c r="C2738" s="7" t="n">
        <v>0</v>
      </c>
    </row>
    <row r="2739" spans="1:22">
      <c r="A2739" t="s">
        <v>4</v>
      </c>
      <c r="B2739" s="4" t="s">
        <v>5</v>
      </c>
      <c r="C2739" s="4" t="s">
        <v>10</v>
      </c>
      <c r="D2739" s="4" t="s">
        <v>13</v>
      </c>
      <c r="E2739" s="4" t="s">
        <v>13</v>
      </c>
      <c r="F2739" s="4" t="s">
        <v>6</v>
      </c>
    </row>
    <row r="2740" spans="1:22">
      <c r="A2740" t="n">
        <v>19253</v>
      </c>
      <c r="B2740" s="30" t="n">
        <v>20</v>
      </c>
      <c r="C2740" s="7" t="n">
        <v>3</v>
      </c>
      <c r="D2740" s="7" t="n">
        <v>3</v>
      </c>
      <c r="E2740" s="7" t="n">
        <v>10</v>
      </c>
      <c r="F2740" s="7" t="s">
        <v>42</v>
      </c>
    </row>
    <row r="2741" spans="1:22">
      <c r="A2741" t="s">
        <v>4</v>
      </c>
      <c r="B2741" s="4" t="s">
        <v>5</v>
      </c>
      <c r="C2741" s="4" t="s">
        <v>10</v>
      </c>
    </row>
    <row r="2742" spans="1:22">
      <c r="A2742" t="n">
        <v>19271</v>
      </c>
      <c r="B2742" s="27" t="n">
        <v>16</v>
      </c>
      <c r="C2742" s="7" t="n">
        <v>0</v>
      </c>
    </row>
    <row r="2743" spans="1:22">
      <c r="A2743" t="s">
        <v>4</v>
      </c>
      <c r="B2743" s="4" t="s">
        <v>5</v>
      </c>
      <c r="C2743" s="4" t="s">
        <v>10</v>
      </c>
      <c r="D2743" s="4" t="s">
        <v>13</v>
      </c>
      <c r="E2743" s="4" t="s">
        <v>13</v>
      </c>
      <c r="F2743" s="4" t="s">
        <v>6</v>
      </c>
    </row>
    <row r="2744" spans="1:22">
      <c r="A2744" t="n">
        <v>19274</v>
      </c>
      <c r="B2744" s="30" t="n">
        <v>20</v>
      </c>
      <c r="C2744" s="7" t="n">
        <v>5</v>
      </c>
      <c r="D2744" s="7" t="n">
        <v>3</v>
      </c>
      <c r="E2744" s="7" t="n">
        <v>10</v>
      </c>
      <c r="F2744" s="7" t="s">
        <v>42</v>
      </c>
    </row>
    <row r="2745" spans="1:22">
      <c r="A2745" t="s">
        <v>4</v>
      </c>
      <c r="B2745" s="4" t="s">
        <v>5</v>
      </c>
      <c r="C2745" s="4" t="s">
        <v>10</v>
      </c>
    </row>
    <row r="2746" spans="1:22">
      <c r="A2746" t="n">
        <v>19292</v>
      </c>
      <c r="B2746" s="27" t="n">
        <v>16</v>
      </c>
      <c r="C2746" s="7" t="n">
        <v>0</v>
      </c>
    </row>
    <row r="2747" spans="1:22">
      <c r="A2747" t="s">
        <v>4</v>
      </c>
      <c r="B2747" s="4" t="s">
        <v>5</v>
      </c>
      <c r="C2747" s="4" t="s">
        <v>10</v>
      </c>
      <c r="D2747" s="4" t="s">
        <v>13</v>
      </c>
      <c r="E2747" s="4" t="s">
        <v>13</v>
      </c>
      <c r="F2747" s="4" t="s">
        <v>6</v>
      </c>
    </row>
    <row r="2748" spans="1:22">
      <c r="A2748" t="n">
        <v>19295</v>
      </c>
      <c r="B2748" s="30" t="n">
        <v>20</v>
      </c>
      <c r="C2748" s="7" t="n">
        <v>61491</v>
      </c>
      <c r="D2748" s="7" t="n">
        <v>3</v>
      </c>
      <c r="E2748" s="7" t="n">
        <v>10</v>
      </c>
      <c r="F2748" s="7" t="s">
        <v>42</v>
      </c>
    </row>
    <row r="2749" spans="1:22">
      <c r="A2749" t="s">
        <v>4</v>
      </c>
      <c r="B2749" s="4" t="s">
        <v>5</v>
      </c>
      <c r="C2749" s="4" t="s">
        <v>10</v>
      </c>
    </row>
    <row r="2750" spans="1:22">
      <c r="A2750" t="n">
        <v>19313</v>
      </c>
      <c r="B2750" s="27" t="n">
        <v>16</v>
      </c>
      <c r="C2750" s="7" t="n">
        <v>0</v>
      </c>
    </row>
    <row r="2751" spans="1:22">
      <c r="A2751" t="s">
        <v>4</v>
      </c>
      <c r="B2751" s="4" t="s">
        <v>5</v>
      </c>
      <c r="C2751" s="4" t="s">
        <v>10</v>
      </c>
      <c r="D2751" s="4" t="s">
        <v>13</v>
      </c>
      <c r="E2751" s="4" t="s">
        <v>13</v>
      </c>
      <c r="F2751" s="4" t="s">
        <v>6</v>
      </c>
    </row>
    <row r="2752" spans="1:22">
      <c r="A2752" t="n">
        <v>19316</v>
      </c>
      <c r="B2752" s="30" t="n">
        <v>20</v>
      </c>
      <c r="C2752" s="7" t="n">
        <v>61492</v>
      </c>
      <c r="D2752" s="7" t="n">
        <v>3</v>
      </c>
      <c r="E2752" s="7" t="n">
        <v>10</v>
      </c>
      <c r="F2752" s="7" t="s">
        <v>42</v>
      </c>
    </row>
    <row r="2753" spans="1:6">
      <c r="A2753" t="s">
        <v>4</v>
      </c>
      <c r="B2753" s="4" t="s">
        <v>5</v>
      </c>
      <c r="C2753" s="4" t="s">
        <v>10</v>
      </c>
    </row>
    <row r="2754" spans="1:6">
      <c r="A2754" t="n">
        <v>19334</v>
      </c>
      <c r="B2754" s="27" t="n">
        <v>16</v>
      </c>
      <c r="C2754" s="7" t="n">
        <v>0</v>
      </c>
    </row>
    <row r="2755" spans="1:6">
      <c r="A2755" t="s">
        <v>4</v>
      </c>
      <c r="B2755" s="4" t="s">
        <v>5</v>
      </c>
      <c r="C2755" s="4" t="s">
        <v>10</v>
      </c>
      <c r="D2755" s="4" t="s">
        <v>13</v>
      </c>
      <c r="E2755" s="4" t="s">
        <v>13</v>
      </c>
      <c r="F2755" s="4" t="s">
        <v>6</v>
      </c>
    </row>
    <row r="2756" spans="1:6">
      <c r="A2756" t="n">
        <v>19337</v>
      </c>
      <c r="B2756" s="30" t="n">
        <v>20</v>
      </c>
      <c r="C2756" s="7" t="n">
        <v>61493</v>
      </c>
      <c r="D2756" s="7" t="n">
        <v>3</v>
      </c>
      <c r="E2756" s="7" t="n">
        <v>10</v>
      </c>
      <c r="F2756" s="7" t="s">
        <v>42</v>
      </c>
    </row>
    <row r="2757" spans="1:6">
      <c r="A2757" t="s">
        <v>4</v>
      </c>
      <c r="B2757" s="4" t="s">
        <v>5</v>
      </c>
      <c r="C2757" s="4" t="s">
        <v>10</v>
      </c>
    </row>
    <row r="2758" spans="1:6">
      <c r="A2758" t="n">
        <v>19355</v>
      </c>
      <c r="B2758" s="27" t="n">
        <v>16</v>
      </c>
      <c r="C2758" s="7" t="n">
        <v>0</v>
      </c>
    </row>
    <row r="2759" spans="1:6">
      <c r="A2759" t="s">
        <v>4</v>
      </c>
      <c r="B2759" s="4" t="s">
        <v>5</v>
      </c>
      <c r="C2759" s="4" t="s">
        <v>10</v>
      </c>
      <c r="D2759" s="4" t="s">
        <v>13</v>
      </c>
      <c r="E2759" s="4" t="s">
        <v>13</v>
      </c>
      <c r="F2759" s="4" t="s">
        <v>6</v>
      </c>
    </row>
    <row r="2760" spans="1:6">
      <c r="A2760" t="n">
        <v>19358</v>
      </c>
      <c r="B2760" s="30" t="n">
        <v>20</v>
      </c>
      <c r="C2760" s="7" t="n">
        <v>7032</v>
      </c>
      <c r="D2760" s="7" t="n">
        <v>3</v>
      </c>
      <c r="E2760" s="7" t="n">
        <v>10</v>
      </c>
      <c r="F2760" s="7" t="s">
        <v>42</v>
      </c>
    </row>
    <row r="2761" spans="1:6">
      <c r="A2761" t="s">
        <v>4</v>
      </c>
      <c r="B2761" s="4" t="s">
        <v>5</v>
      </c>
      <c r="C2761" s="4" t="s">
        <v>10</v>
      </c>
    </row>
    <row r="2762" spans="1:6">
      <c r="A2762" t="n">
        <v>19376</v>
      </c>
      <c r="B2762" s="27" t="n">
        <v>16</v>
      </c>
      <c r="C2762" s="7" t="n">
        <v>0</v>
      </c>
    </row>
    <row r="2763" spans="1:6">
      <c r="A2763" t="s">
        <v>4</v>
      </c>
      <c r="B2763" s="4" t="s">
        <v>5</v>
      </c>
      <c r="C2763" s="4" t="s">
        <v>13</v>
      </c>
    </row>
    <row r="2764" spans="1:6">
      <c r="A2764" t="n">
        <v>19379</v>
      </c>
      <c r="B2764" s="36" t="n">
        <v>116</v>
      </c>
      <c r="C2764" s="7" t="n">
        <v>0</v>
      </c>
    </row>
    <row r="2765" spans="1:6">
      <c r="A2765" t="s">
        <v>4</v>
      </c>
      <c r="B2765" s="4" t="s">
        <v>5</v>
      </c>
      <c r="C2765" s="4" t="s">
        <v>13</v>
      </c>
      <c r="D2765" s="4" t="s">
        <v>10</v>
      </c>
    </row>
    <row r="2766" spans="1:6">
      <c r="A2766" t="n">
        <v>19381</v>
      </c>
      <c r="B2766" s="36" t="n">
        <v>116</v>
      </c>
      <c r="C2766" s="7" t="n">
        <v>2</v>
      </c>
      <c r="D2766" s="7" t="n">
        <v>1</v>
      </c>
    </row>
    <row r="2767" spans="1:6">
      <c r="A2767" t="s">
        <v>4</v>
      </c>
      <c r="B2767" s="4" t="s">
        <v>5</v>
      </c>
      <c r="C2767" s="4" t="s">
        <v>13</v>
      </c>
      <c r="D2767" s="4" t="s">
        <v>9</v>
      </c>
    </row>
    <row r="2768" spans="1:6">
      <c r="A2768" t="n">
        <v>19385</v>
      </c>
      <c r="B2768" s="36" t="n">
        <v>116</v>
      </c>
      <c r="C2768" s="7" t="n">
        <v>5</v>
      </c>
      <c r="D2768" s="7" t="n">
        <v>1133903872</v>
      </c>
    </row>
    <row r="2769" spans="1:6">
      <c r="A2769" t="s">
        <v>4</v>
      </c>
      <c r="B2769" s="4" t="s">
        <v>5</v>
      </c>
      <c r="C2769" s="4" t="s">
        <v>13</v>
      </c>
      <c r="D2769" s="4" t="s">
        <v>10</v>
      </c>
    </row>
    <row r="2770" spans="1:6">
      <c r="A2770" t="n">
        <v>19391</v>
      </c>
      <c r="B2770" s="36" t="n">
        <v>116</v>
      </c>
      <c r="C2770" s="7" t="n">
        <v>6</v>
      </c>
      <c r="D2770" s="7" t="n">
        <v>1</v>
      </c>
    </row>
    <row r="2771" spans="1:6">
      <c r="A2771" t="s">
        <v>4</v>
      </c>
      <c r="B2771" s="4" t="s">
        <v>5</v>
      </c>
      <c r="C2771" s="4" t="s">
        <v>10</v>
      </c>
      <c r="D2771" s="4" t="s">
        <v>24</v>
      </c>
      <c r="E2771" s="4" t="s">
        <v>24</v>
      </c>
      <c r="F2771" s="4" t="s">
        <v>24</v>
      </c>
      <c r="G2771" s="4" t="s">
        <v>24</v>
      </c>
    </row>
    <row r="2772" spans="1:6">
      <c r="A2772" t="n">
        <v>19395</v>
      </c>
      <c r="B2772" s="34" t="n">
        <v>46</v>
      </c>
      <c r="C2772" s="7" t="n">
        <v>0</v>
      </c>
      <c r="D2772" s="7" t="n">
        <v>-2.09999990463257</v>
      </c>
      <c r="E2772" s="7" t="n">
        <v>23.3700008392334</v>
      </c>
      <c r="F2772" s="7" t="n">
        <v>-64.9499969482422</v>
      </c>
      <c r="G2772" s="7" t="n">
        <v>315</v>
      </c>
    </row>
    <row r="2773" spans="1:6">
      <c r="A2773" t="s">
        <v>4</v>
      </c>
      <c r="B2773" s="4" t="s">
        <v>5</v>
      </c>
      <c r="C2773" s="4" t="s">
        <v>10</v>
      </c>
      <c r="D2773" s="4" t="s">
        <v>24</v>
      </c>
      <c r="E2773" s="4" t="s">
        <v>24</v>
      </c>
      <c r="F2773" s="4" t="s">
        <v>24</v>
      </c>
      <c r="G2773" s="4" t="s">
        <v>24</v>
      </c>
    </row>
    <row r="2774" spans="1:6">
      <c r="A2774" t="n">
        <v>19414</v>
      </c>
      <c r="B2774" s="34" t="n">
        <v>46</v>
      </c>
      <c r="C2774" s="7" t="n">
        <v>7032</v>
      </c>
      <c r="D2774" s="7" t="n">
        <v>-2.69000005722046</v>
      </c>
      <c r="E2774" s="7" t="n">
        <v>23.3700008392334</v>
      </c>
      <c r="F2774" s="7" t="n">
        <v>-65.3600006103516</v>
      </c>
      <c r="G2774" s="7" t="n">
        <v>2.29999995231628</v>
      </c>
    </row>
    <row r="2775" spans="1:6">
      <c r="A2775" t="s">
        <v>4</v>
      </c>
      <c r="B2775" s="4" t="s">
        <v>5</v>
      </c>
      <c r="C2775" s="4" t="s">
        <v>10</v>
      </c>
      <c r="D2775" s="4" t="s">
        <v>24</v>
      </c>
      <c r="E2775" s="4" t="s">
        <v>24</v>
      </c>
      <c r="F2775" s="4" t="s">
        <v>24</v>
      </c>
      <c r="G2775" s="4" t="s">
        <v>24</v>
      </c>
    </row>
    <row r="2776" spans="1:6">
      <c r="A2776" t="n">
        <v>19433</v>
      </c>
      <c r="B2776" s="34" t="n">
        <v>46</v>
      </c>
      <c r="C2776" s="7" t="n">
        <v>3</v>
      </c>
      <c r="D2776" s="7" t="n">
        <v>-1.60000002384186</v>
      </c>
      <c r="E2776" s="7" t="n">
        <v>23.3700008392334</v>
      </c>
      <c r="F2776" s="7" t="n">
        <v>-64.0500030517578</v>
      </c>
      <c r="G2776" s="7" t="n">
        <v>-98.8000030517578</v>
      </c>
    </row>
    <row r="2777" spans="1:6">
      <c r="A2777" t="s">
        <v>4</v>
      </c>
      <c r="B2777" s="4" t="s">
        <v>5</v>
      </c>
      <c r="C2777" s="4" t="s">
        <v>10</v>
      </c>
      <c r="D2777" s="4" t="s">
        <v>24</v>
      </c>
      <c r="E2777" s="4" t="s">
        <v>24</v>
      </c>
      <c r="F2777" s="4" t="s">
        <v>24</v>
      </c>
      <c r="G2777" s="4" t="s">
        <v>24</v>
      </c>
    </row>
    <row r="2778" spans="1:6">
      <c r="A2778" t="n">
        <v>19452</v>
      </c>
      <c r="B2778" s="34" t="n">
        <v>46</v>
      </c>
      <c r="C2778" s="7" t="n">
        <v>5</v>
      </c>
      <c r="D2778" s="7" t="n">
        <v>-3</v>
      </c>
      <c r="E2778" s="7" t="n">
        <v>23.3700008392334</v>
      </c>
      <c r="F2778" s="7" t="n">
        <v>-65.5</v>
      </c>
      <c r="G2778" s="7" t="n">
        <v>348.5</v>
      </c>
    </row>
    <row r="2779" spans="1:6">
      <c r="A2779" t="s">
        <v>4</v>
      </c>
      <c r="B2779" s="4" t="s">
        <v>5</v>
      </c>
      <c r="C2779" s="4" t="s">
        <v>10</v>
      </c>
      <c r="D2779" s="4" t="s">
        <v>24</v>
      </c>
      <c r="E2779" s="4" t="s">
        <v>24</v>
      </c>
      <c r="F2779" s="4" t="s">
        <v>24</v>
      </c>
      <c r="G2779" s="4" t="s">
        <v>24</v>
      </c>
    </row>
    <row r="2780" spans="1:6">
      <c r="A2780" t="n">
        <v>19471</v>
      </c>
      <c r="B2780" s="34" t="n">
        <v>46</v>
      </c>
      <c r="C2780" s="7" t="n">
        <v>61491</v>
      </c>
      <c r="D2780" s="7" t="n">
        <v>-3.40000009536743</v>
      </c>
      <c r="E2780" s="7" t="n">
        <v>23</v>
      </c>
      <c r="F2780" s="7" t="n">
        <v>-63.6500015258789</v>
      </c>
      <c r="G2780" s="7" t="n">
        <v>135</v>
      </c>
    </row>
    <row r="2781" spans="1:6">
      <c r="A2781" t="s">
        <v>4</v>
      </c>
      <c r="B2781" s="4" t="s">
        <v>5</v>
      </c>
      <c r="C2781" s="4" t="s">
        <v>10</v>
      </c>
      <c r="D2781" s="4" t="s">
        <v>24</v>
      </c>
      <c r="E2781" s="4" t="s">
        <v>24</v>
      </c>
      <c r="F2781" s="4" t="s">
        <v>24</v>
      </c>
      <c r="G2781" s="4" t="s">
        <v>24</v>
      </c>
    </row>
    <row r="2782" spans="1:6">
      <c r="A2782" t="n">
        <v>19490</v>
      </c>
      <c r="B2782" s="34" t="n">
        <v>46</v>
      </c>
      <c r="C2782" s="7" t="n">
        <v>61492</v>
      </c>
      <c r="D2782" s="7" t="n">
        <v>-2.59999990463257</v>
      </c>
      <c r="E2782" s="7" t="n">
        <v>23</v>
      </c>
      <c r="F2782" s="7" t="n">
        <v>-62.9500007629395</v>
      </c>
      <c r="G2782" s="7" t="n">
        <v>157</v>
      </c>
    </row>
    <row r="2783" spans="1:6">
      <c r="A2783" t="s">
        <v>4</v>
      </c>
      <c r="B2783" s="4" t="s">
        <v>5</v>
      </c>
      <c r="C2783" s="4" t="s">
        <v>10</v>
      </c>
      <c r="D2783" s="4" t="s">
        <v>24</v>
      </c>
      <c r="E2783" s="4" t="s">
        <v>24</v>
      </c>
      <c r="F2783" s="4" t="s">
        <v>24</v>
      </c>
      <c r="G2783" s="4" t="s">
        <v>24</v>
      </c>
    </row>
    <row r="2784" spans="1:6">
      <c r="A2784" t="n">
        <v>19509</v>
      </c>
      <c r="B2784" s="34" t="n">
        <v>46</v>
      </c>
      <c r="C2784" s="7" t="n">
        <v>61493</v>
      </c>
      <c r="D2784" s="7" t="n">
        <v>-4.05000019073486</v>
      </c>
      <c r="E2784" s="7" t="n">
        <v>23</v>
      </c>
      <c r="F2784" s="7" t="n">
        <v>-64.4300003051758</v>
      </c>
      <c r="G2784" s="7" t="n">
        <v>115.5</v>
      </c>
    </row>
    <row r="2785" spans="1:7">
      <c r="A2785" t="s">
        <v>4</v>
      </c>
      <c r="B2785" s="4" t="s">
        <v>5</v>
      </c>
      <c r="C2785" s="4" t="s">
        <v>10</v>
      </c>
      <c r="D2785" s="4" t="s">
        <v>10</v>
      </c>
      <c r="E2785" s="4" t="s">
        <v>24</v>
      </c>
      <c r="F2785" s="4" t="s">
        <v>13</v>
      </c>
    </row>
    <row r="2786" spans="1:7">
      <c r="A2786" t="n">
        <v>19528</v>
      </c>
      <c r="B2786" s="60" t="n">
        <v>53</v>
      </c>
      <c r="C2786" s="7" t="n">
        <v>7032</v>
      </c>
      <c r="D2786" s="7" t="n">
        <v>0</v>
      </c>
      <c r="E2786" s="7" t="n">
        <v>0</v>
      </c>
      <c r="F2786" s="7" t="n">
        <v>0</v>
      </c>
    </row>
    <row r="2787" spans="1:7">
      <c r="A2787" t="s">
        <v>4</v>
      </c>
      <c r="B2787" s="4" t="s">
        <v>5</v>
      </c>
      <c r="C2787" s="4" t="s">
        <v>10</v>
      </c>
      <c r="D2787" s="4" t="s">
        <v>10</v>
      </c>
      <c r="E2787" s="4" t="s">
        <v>24</v>
      </c>
      <c r="F2787" s="4" t="s">
        <v>13</v>
      </c>
    </row>
    <row r="2788" spans="1:7">
      <c r="A2788" t="n">
        <v>19538</v>
      </c>
      <c r="B2788" s="60" t="n">
        <v>53</v>
      </c>
      <c r="C2788" s="7" t="n">
        <v>3</v>
      </c>
      <c r="D2788" s="7" t="n">
        <v>0</v>
      </c>
      <c r="E2788" s="7" t="n">
        <v>0</v>
      </c>
      <c r="F2788" s="7" t="n">
        <v>0</v>
      </c>
    </row>
    <row r="2789" spans="1:7">
      <c r="A2789" t="s">
        <v>4</v>
      </c>
      <c r="B2789" s="4" t="s">
        <v>5</v>
      </c>
      <c r="C2789" s="4" t="s">
        <v>10</v>
      </c>
      <c r="D2789" s="4" t="s">
        <v>10</v>
      </c>
      <c r="E2789" s="4" t="s">
        <v>24</v>
      </c>
      <c r="F2789" s="4" t="s">
        <v>13</v>
      </c>
    </row>
    <row r="2790" spans="1:7">
      <c r="A2790" t="n">
        <v>19548</v>
      </c>
      <c r="B2790" s="60" t="n">
        <v>53</v>
      </c>
      <c r="C2790" s="7" t="n">
        <v>5</v>
      </c>
      <c r="D2790" s="7" t="n">
        <v>0</v>
      </c>
      <c r="E2790" s="7" t="n">
        <v>0</v>
      </c>
      <c r="F2790" s="7" t="n">
        <v>0</v>
      </c>
    </row>
    <row r="2791" spans="1:7">
      <c r="A2791" t="s">
        <v>4</v>
      </c>
      <c r="B2791" s="4" t="s">
        <v>5</v>
      </c>
      <c r="C2791" s="4" t="s">
        <v>10</v>
      </c>
      <c r="D2791" s="4" t="s">
        <v>10</v>
      </c>
      <c r="E2791" s="4" t="s">
        <v>24</v>
      </c>
      <c r="F2791" s="4" t="s">
        <v>13</v>
      </c>
    </row>
    <row r="2792" spans="1:7">
      <c r="A2792" t="n">
        <v>19558</v>
      </c>
      <c r="B2792" s="60" t="n">
        <v>53</v>
      </c>
      <c r="C2792" s="7" t="n">
        <v>61491</v>
      </c>
      <c r="D2792" s="7" t="n">
        <v>0</v>
      </c>
      <c r="E2792" s="7" t="n">
        <v>0</v>
      </c>
      <c r="F2792" s="7" t="n">
        <v>0</v>
      </c>
    </row>
    <row r="2793" spans="1:7">
      <c r="A2793" t="s">
        <v>4</v>
      </c>
      <c r="B2793" s="4" t="s">
        <v>5</v>
      </c>
      <c r="C2793" s="4" t="s">
        <v>10</v>
      </c>
      <c r="D2793" s="4" t="s">
        <v>10</v>
      </c>
      <c r="E2793" s="4" t="s">
        <v>24</v>
      </c>
      <c r="F2793" s="4" t="s">
        <v>13</v>
      </c>
    </row>
    <row r="2794" spans="1:7">
      <c r="A2794" t="n">
        <v>19568</v>
      </c>
      <c r="B2794" s="60" t="n">
        <v>53</v>
      </c>
      <c r="C2794" s="7" t="n">
        <v>61492</v>
      </c>
      <c r="D2794" s="7" t="n">
        <v>0</v>
      </c>
      <c r="E2794" s="7" t="n">
        <v>0</v>
      </c>
      <c r="F2794" s="7" t="n">
        <v>0</v>
      </c>
    </row>
    <row r="2795" spans="1:7">
      <c r="A2795" t="s">
        <v>4</v>
      </c>
      <c r="B2795" s="4" t="s">
        <v>5</v>
      </c>
      <c r="C2795" s="4" t="s">
        <v>10</v>
      </c>
      <c r="D2795" s="4" t="s">
        <v>10</v>
      </c>
      <c r="E2795" s="4" t="s">
        <v>24</v>
      </c>
      <c r="F2795" s="4" t="s">
        <v>13</v>
      </c>
    </row>
    <row r="2796" spans="1:7">
      <c r="A2796" t="n">
        <v>19578</v>
      </c>
      <c r="B2796" s="60" t="n">
        <v>53</v>
      </c>
      <c r="C2796" s="7" t="n">
        <v>61493</v>
      </c>
      <c r="D2796" s="7" t="n">
        <v>0</v>
      </c>
      <c r="E2796" s="7" t="n">
        <v>0</v>
      </c>
      <c r="F2796" s="7" t="n">
        <v>0</v>
      </c>
    </row>
    <row r="2797" spans="1:7">
      <c r="A2797" t="s">
        <v>4</v>
      </c>
      <c r="B2797" s="4" t="s">
        <v>5</v>
      </c>
      <c r="C2797" s="4" t="s">
        <v>10</v>
      </c>
      <c r="D2797" s="4" t="s">
        <v>10</v>
      </c>
      <c r="E2797" s="4" t="s">
        <v>10</v>
      </c>
    </row>
    <row r="2798" spans="1:7">
      <c r="A2798" t="n">
        <v>19588</v>
      </c>
      <c r="B2798" s="53" t="n">
        <v>61</v>
      </c>
      <c r="C2798" s="7" t="n">
        <v>7032</v>
      </c>
      <c r="D2798" s="7" t="n">
        <v>0</v>
      </c>
      <c r="E2798" s="7" t="n">
        <v>0</v>
      </c>
    </row>
    <row r="2799" spans="1:7">
      <c r="A2799" t="s">
        <v>4</v>
      </c>
      <c r="B2799" s="4" t="s">
        <v>5</v>
      </c>
      <c r="C2799" s="4" t="s">
        <v>10</v>
      </c>
      <c r="D2799" s="4" t="s">
        <v>10</v>
      </c>
      <c r="E2799" s="4" t="s">
        <v>10</v>
      </c>
    </row>
    <row r="2800" spans="1:7">
      <c r="A2800" t="n">
        <v>19595</v>
      </c>
      <c r="B2800" s="53" t="n">
        <v>61</v>
      </c>
      <c r="C2800" s="7" t="n">
        <v>3</v>
      </c>
      <c r="D2800" s="7" t="n">
        <v>0</v>
      </c>
      <c r="E2800" s="7" t="n">
        <v>0</v>
      </c>
    </row>
    <row r="2801" spans="1:6">
      <c r="A2801" t="s">
        <v>4</v>
      </c>
      <c r="B2801" s="4" t="s">
        <v>5</v>
      </c>
      <c r="C2801" s="4" t="s">
        <v>10</v>
      </c>
      <c r="D2801" s="4" t="s">
        <v>10</v>
      </c>
      <c r="E2801" s="4" t="s">
        <v>10</v>
      </c>
    </row>
    <row r="2802" spans="1:6">
      <c r="A2802" t="n">
        <v>19602</v>
      </c>
      <c r="B2802" s="53" t="n">
        <v>61</v>
      </c>
      <c r="C2802" s="7" t="n">
        <v>5</v>
      </c>
      <c r="D2802" s="7" t="n">
        <v>0</v>
      </c>
      <c r="E2802" s="7" t="n">
        <v>0</v>
      </c>
    </row>
    <row r="2803" spans="1:6">
      <c r="A2803" t="s">
        <v>4</v>
      </c>
      <c r="B2803" s="4" t="s">
        <v>5</v>
      </c>
      <c r="C2803" s="4" t="s">
        <v>10</v>
      </c>
      <c r="D2803" s="4" t="s">
        <v>10</v>
      </c>
      <c r="E2803" s="4" t="s">
        <v>10</v>
      </c>
    </row>
    <row r="2804" spans="1:6">
      <c r="A2804" t="n">
        <v>19609</v>
      </c>
      <c r="B2804" s="53" t="n">
        <v>61</v>
      </c>
      <c r="C2804" s="7" t="n">
        <v>61491</v>
      </c>
      <c r="D2804" s="7" t="n">
        <v>0</v>
      </c>
      <c r="E2804" s="7" t="n">
        <v>0</v>
      </c>
    </row>
    <row r="2805" spans="1:6">
      <c r="A2805" t="s">
        <v>4</v>
      </c>
      <c r="B2805" s="4" t="s">
        <v>5</v>
      </c>
      <c r="C2805" s="4" t="s">
        <v>10</v>
      </c>
      <c r="D2805" s="4" t="s">
        <v>10</v>
      </c>
      <c r="E2805" s="4" t="s">
        <v>10</v>
      </c>
    </row>
    <row r="2806" spans="1:6">
      <c r="A2806" t="n">
        <v>19616</v>
      </c>
      <c r="B2806" s="53" t="n">
        <v>61</v>
      </c>
      <c r="C2806" s="7" t="n">
        <v>61492</v>
      </c>
      <c r="D2806" s="7" t="n">
        <v>0</v>
      </c>
      <c r="E2806" s="7" t="n">
        <v>0</v>
      </c>
    </row>
    <row r="2807" spans="1:6">
      <c r="A2807" t="s">
        <v>4</v>
      </c>
      <c r="B2807" s="4" t="s">
        <v>5</v>
      </c>
      <c r="C2807" s="4" t="s">
        <v>10</v>
      </c>
      <c r="D2807" s="4" t="s">
        <v>10</v>
      </c>
      <c r="E2807" s="4" t="s">
        <v>10</v>
      </c>
    </row>
    <row r="2808" spans="1:6">
      <c r="A2808" t="n">
        <v>19623</v>
      </c>
      <c r="B2808" s="53" t="n">
        <v>61</v>
      </c>
      <c r="C2808" s="7" t="n">
        <v>61493</v>
      </c>
      <c r="D2808" s="7" t="n">
        <v>0</v>
      </c>
      <c r="E2808" s="7" t="n">
        <v>0</v>
      </c>
    </row>
    <row r="2809" spans="1:6">
      <c r="A2809" t="s">
        <v>4</v>
      </c>
      <c r="B2809" s="4" t="s">
        <v>5</v>
      </c>
      <c r="C2809" s="4" t="s">
        <v>13</v>
      </c>
      <c r="D2809" s="4" t="s">
        <v>13</v>
      </c>
      <c r="E2809" s="4" t="s">
        <v>24</v>
      </c>
      <c r="F2809" s="4" t="s">
        <v>24</v>
      </c>
      <c r="G2809" s="4" t="s">
        <v>24</v>
      </c>
      <c r="H2809" s="4" t="s">
        <v>10</v>
      </c>
    </row>
    <row r="2810" spans="1:6">
      <c r="A2810" t="n">
        <v>19630</v>
      </c>
      <c r="B2810" s="35" t="n">
        <v>45</v>
      </c>
      <c r="C2810" s="7" t="n">
        <v>2</v>
      </c>
      <c r="D2810" s="7" t="n">
        <v>3</v>
      </c>
      <c r="E2810" s="7" t="n">
        <v>-1.49000000953674</v>
      </c>
      <c r="F2810" s="7" t="n">
        <v>25.6299991607666</v>
      </c>
      <c r="G2810" s="7" t="n">
        <v>-65.5299987792969</v>
      </c>
      <c r="H2810" s="7" t="n">
        <v>0</v>
      </c>
    </row>
    <row r="2811" spans="1:6">
      <c r="A2811" t="s">
        <v>4</v>
      </c>
      <c r="B2811" s="4" t="s">
        <v>5</v>
      </c>
      <c r="C2811" s="4" t="s">
        <v>13</v>
      </c>
      <c r="D2811" s="4" t="s">
        <v>13</v>
      </c>
      <c r="E2811" s="4" t="s">
        <v>24</v>
      </c>
      <c r="F2811" s="4" t="s">
        <v>24</v>
      </c>
      <c r="G2811" s="4" t="s">
        <v>24</v>
      </c>
      <c r="H2811" s="4" t="s">
        <v>10</v>
      </c>
      <c r="I2811" s="4" t="s">
        <v>13</v>
      </c>
    </row>
    <row r="2812" spans="1:6">
      <c r="A2812" t="n">
        <v>19647</v>
      </c>
      <c r="B2812" s="35" t="n">
        <v>45</v>
      </c>
      <c r="C2812" s="7" t="n">
        <v>4</v>
      </c>
      <c r="D2812" s="7" t="n">
        <v>3</v>
      </c>
      <c r="E2812" s="7" t="n">
        <v>8</v>
      </c>
      <c r="F2812" s="7" t="n">
        <v>324.779998779297</v>
      </c>
      <c r="G2812" s="7" t="n">
        <v>0</v>
      </c>
      <c r="H2812" s="7" t="n">
        <v>0</v>
      </c>
      <c r="I2812" s="7" t="n">
        <v>0</v>
      </c>
    </row>
    <row r="2813" spans="1:6">
      <c r="A2813" t="s">
        <v>4</v>
      </c>
      <c r="B2813" s="4" t="s">
        <v>5</v>
      </c>
      <c r="C2813" s="4" t="s">
        <v>13</v>
      </c>
      <c r="D2813" s="4" t="s">
        <v>13</v>
      </c>
      <c r="E2813" s="4" t="s">
        <v>24</v>
      </c>
      <c r="F2813" s="4" t="s">
        <v>10</v>
      </c>
    </row>
    <row r="2814" spans="1:6">
      <c r="A2814" t="n">
        <v>19665</v>
      </c>
      <c r="B2814" s="35" t="n">
        <v>45</v>
      </c>
      <c r="C2814" s="7" t="n">
        <v>5</v>
      </c>
      <c r="D2814" s="7" t="n">
        <v>3</v>
      </c>
      <c r="E2814" s="7" t="n">
        <v>3.79999995231628</v>
      </c>
      <c r="F2814" s="7" t="n">
        <v>0</v>
      </c>
    </row>
    <row r="2815" spans="1:6">
      <c r="A2815" t="s">
        <v>4</v>
      </c>
      <c r="B2815" s="4" t="s">
        <v>5</v>
      </c>
      <c r="C2815" s="4" t="s">
        <v>13</v>
      </c>
      <c r="D2815" s="4" t="s">
        <v>13</v>
      </c>
      <c r="E2815" s="4" t="s">
        <v>24</v>
      </c>
      <c r="F2815" s="4" t="s">
        <v>10</v>
      </c>
    </row>
    <row r="2816" spans="1:6">
      <c r="A2816" t="n">
        <v>19674</v>
      </c>
      <c r="B2816" s="35" t="n">
        <v>45</v>
      </c>
      <c r="C2816" s="7" t="n">
        <v>11</v>
      </c>
      <c r="D2816" s="7" t="n">
        <v>3</v>
      </c>
      <c r="E2816" s="7" t="n">
        <v>40</v>
      </c>
      <c r="F2816" s="7" t="n">
        <v>0</v>
      </c>
    </row>
    <row r="2817" spans="1:9">
      <c r="A2817" t="s">
        <v>4</v>
      </c>
      <c r="B2817" s="4" t="s">
        <v>5</v>
      </c>
      <c r="C2817" s="4" t="s">
        <v>13</v>
      </c>
      <c r="D2817" s="4" t="s">
        <v>10</v>
      </c>
      <c r="E2817" s="4" t="s">
        <v>24</v>
      </c>
      <c r="F2817" s="4" t="s">
        <v>10</v>
      </c>
      <c r="G2817" s="4" t="s">
        <v>9</v>
      </c>
      <c r="H2817" s="4" t="s">
        <v>9</v>
      </c>
      <c r="I2817" s="4" t="s">
        <v>10</v>
      </c>
      <c r="J2817" s="4" t="s">
        <v>10</v>
      </c>
      <c r="K2817" s="4" t="s">
        <v>9</v>
      </c>
      <c r="L2817" s="4" t="s">
        <v>9</v>
      </c>
      <c r="M2817" s="4" t="s">
        <v>9</v>
      </c>
      <c r="N2817" s="4" t="s">
        <v>9</v>
      </c>
      <c r="O2817" s="4" t="s">
        <v>6</v>
      </c>
    </row>
    <row r="2818" spans="1:9">
      <c r="A2818" t="n">
        <v>19683</v>
      </c>
      <c r="B2818" s="15" t="n">
        <v>50</v>
      </c>
      <c r="C2818" s="7" t="n">
        <v>0</v>
      </c>
      <c r="D2818" s="7" t="n">
        <v>12010</v>
      </c>
      <c r="E2818" s="7" t="n">
        <v>1</v>
      </c>
      <c r="F2818" s="7" t="n">
        <v>0</v>
      </c>
      <c r="G2818" s="7" t="n">
        <v>0</v>
      </c>
      <c r="H2818" s="7" t="n">
        <v>0</v>
      </c>
      <c r="I2818" s="7" t="n">
        <v>0</v>
      </c>
      <c r="J2818" s="7" t="n">
        <v>65533</v>
      </c>
      <c r="K2818" s="7" t="n">
        <v>0</v>
      </c>
      <c r="L2818" s="7" t="n">
        <v>0</v>
      </c>
      <c r="M2818" s="7" t="n">
        <v>0</v>
      </c>
      <c r="N2818" s="7" t="n">
        <v>0</v>
      </c>
      <c r="O2818" s="7" t="s">
        <v>12</v>
      </c>
    </row>
    <row r="2819" spans="1:9">
      <c r="A2819" t="s">
        <v>4</v>
      </c>
      <c r="B2819" s="4" t="s">
        <v>5</v>
      </c>
      <c r="C2819" s="4" t="s">
        <v>13</v>
      </c>
      <c r="D2819" s="4" t="s">
        <v>10</v>
      </c>
      <c r="E2819" s="4" t="s">
        <v>10</v>
      </c>
    </row>
    <row r="2820" spans="1:9">
      <c r="A2820" t="n">
        <v>19722</v>
      </c>
      <c r="B2820" s="15" t="n">
        <v>50</v>
      </c>
      <c r="C2820" s="7" t="n">
        <v>1</v>
      </c>
      <c r="D2820" s="7" t="n">
        <v>8122</v>
      </c>
      <c r="E2820" s="7" t="n">
        <v>500</v>
      </c>
    </row>
    <row r="2821" spans="1:9">
      <c r="A2821" t="s">
        <v>4</v>
      </c>
      <c r="B2821" s="4" t="s">
        <v>5</v>
      </c>
      <c r="C2821" s="4" t="s">
        <v>13</v>
      </c>
      <c r="D2821" s="4" t="s">
        <v>10</v>
      </c>
      <c r="E2821" s="4" t="s">
        <v>10</v>
      </c>
      <c r="F2821" s="4" t="s">
        <v>10</v>
      </c>
      <c r="G2821" s="4" t="s">
        <v>10</v>
      </c>
      <c r="H2821" s="4" t="s">
        <v>13</v>
      </c>
    </row>
    <row r="2822" spans="1:9">
      <c r="A2822" t="n">
        <v>19728</v>
      </c>
      <c r="B2822" s="45" t="n">
        <v>25</v>
      </c>
      <c r="C2822" s="7" t="n">
        <v>5</v>
      </c>
      <c r="D2822" s="7" t="n">
        <v>65535</v>
      </c>
      <c r="E2822" s="7" t="n">
        <v>65535</v>
      </c>
      <c r="F2822" s="7" t="n">
        <v>65535</v>
      </c>
      <c r="G2822" s="7" t="n">
        <v>65535</v>
      </c>
      <c r="H2822" s="7" t="n">
        <v>0</v>
      </c>
    </row>
    <row r="2823" spans="1:9">
      <c r="A2823" t="s">
        <v>4</v>
      </c>
      <c r="B2823" s="4" t="s">
        <v>5</v>
      </c>
      <c r="C2823" s="4" t="s">
        <v>10</v>
      </c>
      <c r="D2823" s="4" t="s">
        <v>47</v>
      </c>
      <c r="E2823" s="4" t="s">
        <v>13</v>
      </c>
      <c r="F2823" s="4" t="s">
        <v>13</v>
      </c>
      <c r="G2823" s="4" t="s">
        <v>10</v>
      </c>
      <c r="H2823" s="4" t="s">
        <v>13</v>
      </c>
      <c r="I2823" s="4" t="s">
        <v>47</v>
      </c>
      <c r="J2823" s="4" t="s">
        <v>13</v>
      </c>
      <c r="K2823" s="4" t="s">
        <v>13</v>
      </c>
      <c r="L2823" s="4" t="s">
        <v>13</v>
      </c>
    </row>
    <row r="2824" spans="1:9">
      <c r="A2824" t="n">
        <v>19739</v>
      </c>
      <c r="B2824" s="57" t="n">
        <v>24</v>
      </c>
      <c r="C2824" s="7" t="n">
        <v>65533</v>
      </c>
      <c r="D2824" s="7" t="s">
        <v>117</v>
      </c>
      <c r="E2824" s="7" t="n">
        <v>12</v>
      </c>
      <c r="F2824" s="7" t="n">
        <v>16</v>
      </c>
      <c r="G2824" s="7" t="n">
        <v>103</v>
      </c>
      <c r="H2824" s="7" t="n">
        <v>7</v>
      </c>
      <c r="I2824" s="7" t="s">
        <v>118</v>
      </c>
      <c r="J2824" s="7" t="n">
        <v>6</v>
      </c>
      <c r="K2824" s="7" t="n">
        <v>2</v>
      </c>
      <c r="L2824" s="7" t="n">
        <v>0</v>
      </c>
    </row>
    <row r="2825" spans="1:9">
      <c r="A2825" t="s">
        <v>4</v>
      </c>
      <c r="B2825" s="4" t="s">
        <v>5</v>
      </c>
    </row>
    <row r="2826" spans="1:9">
      <c r="A2826" t="n">
        <v>19760</v>
      </c>
      <c r="B2826" s="41" t="n">
        <v>28</v>
      </c>
    </row>
    <row r="2827" spans="1:9">
      <c r="A2827" t="s">
        <v>4</v>
      </c>
      <c r="B2827" s="4" t="s">
        <v>5</v>
      </c>
      <c r="C2827" s="4" t="s">
        <v>13</v>
      </c>
    </row>
    <row r="2828" spans="1:9">
      <c r="A2828" t="n">
        <v>19761</v>
      </c>
      <c r="B2828" s="58" t="n">
        <v>27</v>
      </c>
      <c r="C2828" s="7" t="n">
        <v>0</v>
      </c>
    </row>
    <row r="2829" spans="1:9">
      <c r="A2829" t="s">
        <v>4</v>
      </c>
      <c r="B2829" s="4" t="s">
        <v>5</v>
      </c>
      <c r="C2829" s="4" t="s">
        <v>13</v>
      </c>
    </row>
    <row r="2830" spans="1:9">
      <c r="A2830" t="n">
        <v>19763</v>
      </c>
      <c r="B2830" s="58" t="n">
        <v>27</v>
      </c>
      <c r="C2830" s="7" t="n">
        <v>1</v>
      </c>
    </row>
    <row r="2831" spans="1:9">
      <c r="A2831" t="s">
        <v>4</v>
      </c>
      <c r="B2831" s="4" t="s">
        <v>5</v>
      </c>
      <c r="C2831" s="4" t="s">
        <v>13</v>
      </c>
      <c r="D2831" s="4" t="s">
        <v>10</v>
      </c>
      <c r="E2831" s="4" t="s">
        <v>10</v>
      </c>
      <c r="F2831" s="4" t="s">
        <v>10</v>
      </c>
      <c r="G2831" s="4" t="s">
        <v>10</v>
      </c>
      <c r="H2831" s="4" t="s">
        <v>13</v>
      </c>
    </row>
    <row r="2832" spans="1:9">
      <c r="A2832" t="n">
        <v>19765</v>
      </c>
      <c r="B2832" s="45" t="n">
        <v>25</v>
      </c>
      <c r="C2832" s="7" t="n">
        <v>5</v>
      </c>
      <c r="D2832" s="7" t="n">
        <v>65535</v>
      </c>
      <c r="E2832" s="7" t="n">
        <v>65535</v>
      </c>
      <c r="F2832" s="7" t="n">
        <v>65535</v>
      </c>
      <c r="G2832" s="7" t="n">
        <v>65535</v>
      </c>
      <c r="H2832" s="7" t="n">
        <v>0</v>
      </c>
    </row>
    <row r="2833" spans="1:15">
      <c r="A2833" t="s">
        <v>4</v>
      </c>
      <c r="B2833" s="4" t="s">
        <v>5</v>
      </c>
      <c r="C2833" s="4" t="s">
        <v>13</v>
      </c>
      <c r="D2833" s="4" t="s">
        <v>10</v>
      </c>
      <c r="E2833" s="4" t="s">
        <v>9</v>
      </c>
    </row>
    <row r="2834" spans="1:15">
      <c r="A2834" t="n">
        <v>19776</v>
      </c>
      <c r="B2834" s="59" t="n">
        <v>101</v>
      </c>
      <c r="C2834" s="7" t="n">
        <v>0</v>
      </c>
      <c r="D2834" s="7" t="n">
        <v>103</v>
      </c>
      <c r="E2834" s="7" t="n">
        <v>1</v>
      </c>
    </row>
    <row r="2835" spans="1:15">
      <c r="A2835" t="s">
        <v>4</v>
      </c>
      <c r="B2835" s="4" t="s">
        <v>5</v>
      </c>
      <c r="C2835" s="4" t="s">
        <v>13</v>
      </c>
      <c r="D2835" s="4" t="s">
        <v>6</v>
      </c>
      <c r="E2835" s="4" t="s">
        <v>10</v>
      </c>
    </row>
    <row r="2836" spans="1:15">
      <c r="A2836" t="n">
        <v>19784</v>
      </c>
      <c r="B2836" s="18" t="n">
        <v>94</v>
      </c>
      <c r="C2836" s="7" t="n">
        <v>1</v>
      </c>
      <c r="D2836" s="7" t="s">
        <v>27</v>
      </c>
      <c r="E2836" s="7" t="n">
        <v>1</v>
      </c>
    </row>
    <row r="2837" spans="1:15">
      <c r="A2837" t="s">
        <v>4</v>
      </c>
      <c r="B2837" s="4" t="s">
        <v>5</v>
      </c>
      <c r="C2837" s="4" t="s">
        <v>13</v>
      </c>
      <c r="D2837" s="4" t="s">
        <v>6</v>
      </c>
      <c r="E2837" s="4" t="s">
        <v>10</v>
      </c>
    </row>
    <row r="2838" spans="1:15">
      <c r="A2838" t="n">
        <v>19800</v>
      </c>
      <c r="B2838" s="18" t="n">
        <v>94</v>
      </c>
      <c r="C2838" s="7" t="n">
        <v>1</v>
      </c>
      <c r="D2838" s="7" t="s">
        <v>27</v>
      </c>
      <c r="E2838" s="7" t="n">
        <v>2</v>
      </c>
    </row>
    <row r="2839" spans="1:15">
      <c r="A2839" t="s">
        <v>4</v>
      </c>
      <c r="B2839" s="4" t="s">
        <v>5</v>
      </c>
      <c r="C2839" s="4" t="s">
        <v>13</v>
      </c>
      <c r="D2839" s="4" t="s">
        <v>6</v>
      </c>
      <c r="E2839" s="4" t="s">
        <v>10</v>
      </c>
    </row>
    <row r="2840" spans="1:15">
      <c r="A2840" t="n">
        <v>19816</v>
      </c>
      <c r="B2840" s="18" t="n">
        <v>94</v>
      </c>
      <c r="C2840" s="7" t="n">
        <v>0</v>
      </c>
      <c r="D2840" s="7" t="s">
        <v>27</v>
      </c>
      <c r="E2840" s="7" t="n">
        <v>4</v>
      </c>
    </row>
    <row r="2841" spans="1:15">
      <c r="A2841" t="s">
        <v>4</v>
      </c>
      <c r="B2841" s="4" t="s">
        <v>5</v>
      </c>
      <c r="C2841" s="4" t="s">
        <v>13</v>
      </c>
      <c r="D2841" s="4" t="s">
        <v>13</v>
      </c>
      <c r="E2841" s="4" t="s">
        <v>24</v>
      </c>
      <c r="F2841" s="4" t="s">
        <v>24</v>
      </c>
      <c r="G2841" s="4" t="s">
        <v>24</v>
      </c>
      <c r="H2841" s="4" t="s">
        <v>10</v>
      </c>
    </row>
    <row r="2842" spans="1:15">
      <c r="A2842" t="n">
        <v>19832</v>
      </c>
      <c r="B2842" s="35" t="n">
        <v>45</v>
      </c>
      <c r="C2842" s="7" t="n">
        <v>2</v>
      </c>
      <c r="D2842" s="7" t="n">
        <v>3</v>
      </c>
      <c r="E2842" s="7" t="n">
        <v>-2.69000005722046</v>
      </c>
      <c r="F2842" s="7" t="n">
        <v>24.6000003814697</v>
      </c>
      <c r="G2842" s="7" t="n">
        <v>-64.6699981689453</v>
      </c>
      <c r="H2842" s="7" t="n">
        <v>5000</v>
      </c>
    </row>
    <row r="2843" spans="1:15">
      <c r="A2843" t="s">
        <v>4</v>
      </c>
      <c r="B2843" s="4" t="s">
        <v>5</v>
      </c>
      <c r="C2843" s="4" t="s">
        <v>13</v>
      </c>
      <c r="D2843" s="4" t="s">
        <v>13</v>
      </c>
      <c r="E2843" s="4" t="s">
        <v>24</v>
      </c>
      <c r="F2843" s="4" t="s">
        <v>24</v>
      </c>
      <c r="G2843" s="4" t="s">
        <v>24</v>
      </c>
      <c r="H2843" s="4" t="s">
        <v>10</v>
      </c>
      <c r="I2843" s="4" t="s">
        <v>13</v>
      </c>
    </row>
    <row r="2844" spans="1:15">
      <c r="A2844" t="n">
        <v>19849</v>
      </c>
      <c r="B2844" s="35" t="n">
        <v>45</v>
      </c>
      <c r="C2844" s="7" t="n">
        <v>4</v>
      </c>
      <c r="D2844" s="7" t="n">
        <v>3</v>
      </c>
      <c r="E2844" s="7" t="n">
        <v>4.94999980926514</v>
      </c>
      <c r="F2844" s="7" t="n">
        <v>347.589996337891</v>
      </c>
      <c r="G2844" s="7" t="n">
        <v>0</v>
      </c>
      <c r="H2844" s="7" t="n">
        <v>5000</v>
      </c>
      <c r="I2844" s="7" t="n">
        <v>1</v>
      </c>
    </row>
    <row r="2845" spans="1:15">
      <c r="A2845" t="s">
        <v>4</v>
      </c>
      <c r="B2845" s="4" t="s">
        <v>5</v>
      </c>
      <c r="C2845" s="4" t="s">
        <v>13</v>
      </c>
      <c r="D2845" s="4" t="s">
        <v>13</v>
      </c>
      <c r="E2845" s="4" t="s">
        <v>24</v>
      </c>
      <c r="F2845" s="4" t="s">
        <v>10</v>
      </c>
    </row>
    <row r="2846" spans="1:15">
      <c r="A2846" t="n">
        <v>19867</v>
      </c>
      <c r="B2846" s="35" t="n">
        <v>45</v>
      </c>
      <c r="C2846" s="7" t="n">
        <v>5</v>
      </c>
      <c r="D2846" s="7" t="n">
        <v>3</v>
      </c>
      <c r="E2846" s="7" t="n">
        <v>3.79999995231628</v>
      </c>
      <c r="F2846" s="7" t="n">
        <v>5000</v>
      </c>
    </row>
    <row r="2847" spans="1:15">
      <c r="A2847" t="s">
        <v>4</v>
      </c>
      <c r="B2847" s="4" t="s">
        <v>5</v>
      </c>
      <c r="C2847" s="4" t="s">
        <v>10</v>
      </c>
      <c r="D2847" s="4" t="s">
        <v>13</v>
      </c>
      <c r="E2847" s="4" t="s">
        <v>6</v>
      </c>
      <c r="F2847" s="4" t="s">
        <v>24</v>
      </c>
      <c r="G2847" s="4" t="s">
        <v>24</v>
      </c>
      <c r="H2847" s="4" t="s">
        <v>24</v>
      </c>
    </row>
    <row r="2848" spans="1:15">
      <c r="A2848" t="n">
        <v>19876</v>
      </c>
      <c r="B2848" s="50" t="n">
        <v>48</v>
      </c>
      <c r="C2848" s="7" t="n">
        <v>0</v>
      </c>
      <c r="D2848" s="7" t="n">
        <v>0</v>
      </c>
      <c r="E2848" s="7" t="s">
        <v>44</v>
      </c>
      <c r="F2848" s="7" t="n">
        <v>0</v>
      </c>
      <c r="G2848" s="7" t="n">
        <v>1</v>
      </c>
      <c r="H2848" s="7" t="n">
        <v>0</v>
      </c>
    </row>
    <row r="2849" spans="1:9">
      <c r="A2849" t="s">
        <v>4</v>
      </c>
      <c r="B2849" s="4" t="s">
        <v>5</v>
      </c>
      <c r="C2849" s="4" t="s">
        <v>13</v>
      </c>
      <c r="D2849" s="4" t="s">
        <v>10</v>
      </c>
      <c r="E2849" s="4" t="s">
        <v>24</v>
      </c>
    </row>
    <row r="2850" spans="1:9">
      <c r="A2850" t="n">
        <v>19901</v>
      </c>
      <c r="B2850" s="21" t="n">
        <v>58</v>
      </c>
      <c r="C2850" s="7" t="n">
        <v>100</v>
      </c>
      <c r="D2850" s="7" t="n">
        <v>1000</v>
      </c>
      <c r="E2850" s="7" t="n">
        <v>1</v>
      </c>
    </row>
    <row r="2851" spans="1:9">
      <c r="A2851" t="s">
        <v>4</v>
      </c>
      <c r="B2851" s="4" t="s">
        <v>5</v>
      </c>
      <c r="C2851" s="4" t="s">
        <v>13</v>
      </c>
      <c r="D2851" s="4" t="s">
        <v>10</v>
      </c>
    </row>
    <row r="2852" spans="1:9">
      <c r="A2852" t="n">
        <v>19909</v>
      </c>
      <c r="B2852" s="21" t="n">
        <v>58</v>
      </c>
      <c r="C2852" s="7" t="n">
        <v>255</v>
      </c>
      <c r="D2852" s="7" t="n">
        <v>0</v>
      </c>
    </row>
    <row r="2853" spans="1:9">
      <c r="A2853" t="s">
        <v>4</v>
      </c>
      <c r="B2853" s="4" t="s">
        <v>5</v>
      </c>
      <c r="C2853" s="4" t="s">
        <v>13</v>
      </c>
      <c r="D2853" s="4" t="s">
        <v>10</v>
      </c>
    </row>
    <row r="2854" spans="1:9">
      <c r="A2854" t="n">
        <v>19913</v>
      </c>
      <c r="B2854" s="35" t="n">
        <v>45</v>
      </c>
      <c r="C2854" s="7" t="n">
        <v>7</v>
      </c>
      <c r="D2854" s="7" t="n">
        <v>255</v>
      </c>
    </row>
    <row r="2855" spans="1:9">
      <c r="A2855" t="s">
        <v>4</v>
      </c>
      <c r="B2855" s="4" t="s">
        <v>5</v>
      </c>
      <c r="C2855" s="4" t="s">
        <v>13</v>
      </c>
      <c r="D2855" s="4" t="s">
        <v>10</v>
      </c>
      <c r="E2855" s="4" t="s">
        <v>6</v>
      </c>
    </row>
    <row r="2856" spans="1:9">
      <c r="A2856" t="n">
        <v>19917</v>
      </c>
      <c r="B2856" s="39" t="n">
        <v>51</v>
      </c>
      <c r="C2856" s="7" t="n">
        <v>4</v>
      </c>
      <c r="D2856" s="7" t="n">
        <v>3</v>
      </c>
      <c r="E2856" s="7" t="s">
        <v>154</v>
      </c>
    </row>
    <row r="2857" spans="1:9">
      <c r="A2857" t="s">
        <v>4</v>
      </c>
      <c r="B2857" s="4" t="s">
        <v>5</v>
      </c>
      <c r="C2857" s="4" t="s">
        <v>10</v>
      </c>
    </row>
    <row r="2858" spans="1:9">
      <c r="A2858" t="n">
        <v>19930</v>
      </c>
      <c r="B2858" s="27" t="n">
        <v>16</v>
      </c>
      <c r="C2858" s="7" t="n">
        <v>0</v>
      </c>
    </row>
    <row r="2859" spans="1:9">
      <c r="A2859" t="s">
        <v>4</v>
      </c>
      <c r="B2859" s="4" t="s">
        <v>5</v>
      </c>
      <c r="C2859" s="4" t="s">
        <v>10</v>
      </c>
      <c r="D2859" s="4" t="s">
        <v>47</v>
      </c>
      <c r="E2859" s="4" t="s">
        <v>13</v>
      </c>
      <c r="F2859" s="4" t="s">
        <v>13</v>
      </c>
    </row>
    <row r="2860" spans="1:9">
      <c r="A2860" t="n">
        <v>19933</v>
      </c>
      <c r="B2860" s="40" t="n">
        <v>26</v>
      </c>
      <c r="C2860" s="7" t="n">
        <v>3</v>
      </c>
      <c r="D2860" s="7" t="s">
        <v>162</v>
      </c>
      <c r="E2860" s="7" t="n">
        <v>2</v>
      </c>
      <c r="F2860" s="7" t="n">
        <v>0</v>
      </c>
    </row>
    <row r="2861" spans="1:9">
      <c r="A2861" t="s">
        <v>4</v>
      </c>
      <c r="B2861" s="4" t="s">
        <v>5</v>
      </c>
    </row>
    <row r="2862" spans="1:9">
      <c r="A2862" t="n">
        <v>20017</v>
      </c>
      <c r="B2862" s="41" t="n">
        <v>28</v>
      </c>
    </row>
    <row r="2863" spans="1:9">
      <c r="A2863" t="s">
        <v>4</v>
      </c>
      <c r="B2863" s="4" t="s">
        <v>5</v>
      </c>
      <c r="C2863" s="4" t="s">
        <v>10</v>
      </c>
      <c r="D2863" s="4" t="s">
        <v>24</v>
      </c>
      <c r="E2863" s="4" t="s">
        <v>24</v>
      </c>
      <c r="F2863" s="4" t="s">
        <v>24</v>
      </c>
      <c r="G2863" s="4" t="s">
        <v>10</v>
      </c>
      <c r="H2863" s="4" t="s">
        <v>10</v>
      </c>
    </row>
    <row r="2864" spans="1:9">
      <c r="A2864" t="n">
        <v>20018</v>
      </c>
      <c r="B2864" s="42" t="n">
        <v>60</v>
      </c>
      <c r="C2864" s="7" t="n">
        <v>0</v>
      </c>
      <c r="D2864" s="7" t="n">
        <v>0</v>
      </c>
      <c r="E2864" s="7" t="n">
        <v>0</v>
      </c>
      <c r="F2864" s="7" t="n">
        <v>0</v>
      </c>
      <c r="G2864" s="7" t="n">
        <v>300</v>
      </c>
      <c r="H2864" s="7" t="n">
        <v>0</v>
      </c>
    </row>
    <row r="2865" spans="1:8">
      <c r="A2865" t="s">
        <v>4</v>
      </c>
      <c r="B2865" s="4" t="s">
        <v>5</v>
      </c>
      <c r="C2865" s="4" t="s">
        <v>10</v>
      </c>
      <c r="D2865" s="4" t="s">
        <v>10</v>
      </c>
      <c r="E2865" s="4" t="s">
        <v>10</v>
      </c>
    </row>
    <row r="2866" spans="1:8">
      <c r="A2866" t="n">
        <v>20037</v>
      </c>
      <c r="B2866" s="53" t="n">
        <v>61</v>
      </c>
      <c r="C2866" s="7" t="n">
        <v>0</v>
      </c>
      <c r="D2866" s="7" t="n">
        <v>3</v>
      </c>
      <c r="E2866" s="7" t="n">
        <v>1000</v>
      </c>
    </row>
    <row r="2867" spans="1:8">
      <c r="A2867" t="s">
        <v>4</v>
      </c>
      <c r="B2867" s="4" t="s">
        <v>5</v>
      </c>
      <c r="C2867" s="4" t="s">
        <v>10</v>
      </c>
    </row>
    <row r="2868" spans="1:8">
      <c r="A2868" t="n">
        <v>20044</v>
      </c>
      <c r="B2868" s="27" t="n">
        <v>16</v>
      </c>
      <c r="C2868" s="7" t="n">
        <v>300</v>
      </c>
    </row>
    <row r="2869" spans="1:8">
      <c r="A2869" t="s">
        <v>4</v>
      </c>
      <c r="B2869" s="4" t="s">
        <v>5</v>
      </c>
      <c r="C2869" s="4" t="s">
        <v>13</v>
      </c>
      <c r="D2869" s="4" t="s">
        <v>10</v>
      </c>
      <c r="E2869" s="4" t="s">
        <v>6</v>
      </c>
    </row>
    <row r="2870" spans="1:8">
      <c r="A2870" t="n">
        <v>20047</v>
      </c>
      <c r="B2870" s="39" t="n">
        <v>51</v>
      </c>
      <c r="C2870" s="7" t="n">
        <v>4</v>
      </c>
      <c r="D2870" s="7" t="n">
        <v>0</v>
      </c>
      <c r="E2870" s="7" t="s">
        <v>163</v>
      </c>
    </row>
    <row r="2871" spans="1:8">
      <c r="A2871" t="s">
        <v>4</v>
      </c>
      <c r="B2871" s="4" t="s">
        <v>5</v>
      </c>
      <c r="C2871" s="4" t="s">
        <v>10</v>
      </c>
    </row>
    <row r="2872" spans="1:8">
      <c r="A2872" t="n">
        <v>20060</v>
      </c>
      <c r="B2872" s="27" t="n">
        <v>16</v>
      </c>
      <c r="C2872" s="7" t="n">
        <v>0</v>
      </c>
    </row>
    <row r="2873" spans="1:8">
      <c r="A2873" t="s">
        <v>4</v>
      </c>
      <c r="B2873" s="4" t="s">
        <v>5</v>
      </c>
      <c r="C2873" s="4" t="s">
        <v>10</v>
      </c>
      <c r="D2873" s="4" t="s">
        <v>47</v>
      </c>
      <c r="E2873" s="4" t="s">
        <v>13</v>
      </c>
      <c r="F2873" s="4" t="s">
        <v>13</v>
      </c>
    </row>
    <row r="2874" spans="1:8">
      <c r="A2874" t="n">
        <v>20063</v>
      </c>
      <c r="B2874" s="40" t="n">
        <v>26</v>
      </c>
      <c r="C2874" s="7" t="n">
        <v>0</v>
      </c>
      <c r="D2874" s="7" t="s">
        <v>164</v>
      </c>
      <c r="E2874" s="7" t="n">
        <v>2</v>
      </c>
      <c r="F2874" s="7" t="n">
        <v>0</v>
      </c>
    </row>
    <row r="2875" spans="1:8">
      <c r="A2875" t="s">
        <v>4</v>
      </c>
      <c r="B2875" s="4" t="s">
        <v>5</v>
      </c>
    </row>
    <row r="2876" spans="1:8">
      <c r="A2876" t="n">
        <v>20132</v>
      </c>
      <c r="B2876" s="41" t="n">
        <v>28</v>
      </c>
    </row>
    <row r="2877" spans="1:8">
      <c r="A2877" t="s">
        <v>4</v>
      </c>
      <c r="B2877" s="4" t="s">
        <v>5</v>
      </c>
      <c r="C2877" s="4" t="s">
        <v>10</v>
      </c>
      <c r="D2877" s="4" t="s">
        <v>24</v>
      </c>
      <c r="E2877" s="4" t="s">
        <v>24</v>
      </c>
      <c r="F2877" s="4" t="s">
        <v>24</v>
      </c>
      <c r="G2877" s="4" t="s">
        <v>10</v>
      </c>
      <c r="H2877" s="4" t="s">
        <v>10</v>
      </c>
    </row>
    <row r="2878" spans="1:8">
      <c r="A2878" t="n">
        <v>20133</v>
      </c>
      <c r="B2878" s="42" t="n">
        <v>60</v>
      </c>
      <c r="C2878" s="7" t="n">
        <v>0</v>
      </c>
      <c r="D2878" s="7" t="n">
        <v>0</v>
      </c>
      <c r="E2878" s="7" t="n">
        <v>-4</v>
      </c>
      <c r="F2878" s="7" t="n">
        <v>0</v>
      </c>
      <c r="G2878" s="7" t="n">
        <v>300</v>
      </c>
      <c r="H2878" s="7" t="n">
        <v>0</v>
      </c>
    </row>
    <row r="2879" spans="1:8">
      <c r="A2879" t="s">
        <v>4</v>
      </c>
      <c r="B2879" s="4" t="s">
        <v>5</v>
      </c>
      <c r="C2879" s="4" t="s">
        <v>10</v>
      </c>
      <c r="D2879" s="4" t="s">
        <v>10</v>
      </c>
      <c r="E2879" s="4" t="s">
        <v>10</v>
      </c>
    </row>
    <row r="2880" spans="1:8">
      <c r="A2880" t="n">
        <v>20152</v>
      </c>
      <c r="B2880" s="53" t="n">
        <v>61</v>
      </c>
      <c r="C2880" s="7" t="n">
        <v>0</v>
      </c>
      <c r="D2880" s="7" t="n">
        <v>65533</v>
      </c>
      <c r="E2880" s="7" t="n">
        <v>1000</v>
      </c>
    </row>
    <row r="2881" spans="1:8">
      <c r="A2881" t="s">
        <v>4</v>
      </c>
      <c r="B2881" s="4" t="s">
        <v>5</v>
      </c>
      <c r="C2881" s="4" t="s">
        <v>10</v>
      </c>
    </row>
    <row r="2882" spans="1:8">
      <c r="A2882" t="n">
        <v>20159</v>
      </c>
      <c r="B2882" s="27" t="n">
        <v>16</v>
      </c>
      <c r="C2882" s="7" t="n">
        <v>300</v>
      </c>
    </row>
    <row r="2883" spans="1:8">
      <c r="A2883" t="s">
        <v>4</v>
      </c>
      <c r="B2883" s="4" t="s">
        <v>5</v>
      </c>
      <c r="C2883" s="4" t="s">
        <v>13</v>
      </c>
      <c r="D2883" s="4" t="s">
        <v>10</v>
      </c>
      <c r="E2883" s="4" t="s">
        <v>6</v>
      </c>
    </row>
    <row r="2884" spans="1:8">
      <c r="A2884" t="n">
        <v>20162</v>
      </c>
      <c r="B2884" s="39" t="n">
        <v>51</v>
      </c>
      <c r="C2884" s="7" t="n">
        <v>4</v>
      </c>
      <c r="D2884" s="7" t="n">
        <v>0</v>
      </c>
      <c r="E2884" s="7" t="s">
        <v>165</v>
      </c>
    </row>
    <row r="2885" spans="1:8">
      <c r="A2885" t="s">
        <v>4</v>
      </c>
      <c r="B2885" s="4" t="s">
        <v>5</v>
      </c>
      <c r="C2885" s="4" t="s">
        <v>10</v>
      </c>
    </row>
    <row r="2886" spans="1:8">
      <c r="A2886" t="n">
        <v>20176</v>
      </c>
      <c r="B2886" s="27" t="n">
        <v>16</v>
      </c>
      <c r="C2886" s="7" t="n">
        <v>0</v>
      </c>
    </row>
    <row r="2887" spans="1:8">
      <c r="A2887" t="s">
        <v>4</v>
      </c>
      <c r="B2887" s="4" t="s">
        <v>5</v>
      </c>
      <c r="C2887" s="4" t="s">
        <v>10</v>
      </c>
      <c r="D2887" s="4" t="s">
        <v>47</v>
      </c>
      <c r="E2887" s="4" t="s">
        <v>13</v>
      </c>
      <c r="F2887" s="4" t="s">
        <v>13</v>
      </c>
    </row>
    <row r="2888" spans="1:8">
      <c r="A2888" t="n">
        <v>20179</v>
      </c>
      <c r="B2888" s="40" t="n">
        <v>26</v>
      </c>
      <c r="C2888" s="7" t="n">
        <v>0</v>
      </c>
      <c r="D2888" s="7" t="s">
        <v>166</v>
      </c>
      <c r="E2888" s="7" t="n">
        <v>2</v>
      </c>
      <c r="F2888" s="7" t="n">
        <v>0</v>
      </c>
    </row>
    <row r="2889" spans="1:8">
      <c r="A2889" t="s">
        <v>4</v>
      </c>
      <c r="B2889" s="4" t="s">
        <v>5</v>
      </c>
    </row>
    <row r="2890" spans="1:8">
      <c r="A2890" t="n">
        <v>20251</v>
      </c>
      <c r="B2890" s="41" t="n">
        <v>28</v>
      </c>
    </row>
    <row r="2891" spans="1:8">
      <c r="A2891" t="s">
        <v>4</v>
      </c>
      <c r="B2891" s="4" t="s">
        <v>5</v>
      </c>
      <c r="C2891" s="4" t="s">
        <v>13</v>
      </c>
      <c r="D2891" s="4" t="s">
        <v>10</v>
      </c>
      <c r="E2891" s="4" t="s">
        <v>6</v>
      </c>
    </row>
    <row r="2892" spans="1:8">
      <c r="A2892" t="n">
        <v>20252</v>
      </c>
      <c r="B2892" s="39" t="n">
        <v>51</v>
      </c>
      <c r="C2892" s="7" t="n">
        <v>4</v>
      </c>
      <c r="D2892" s="7" t="n">
        <v>7032</v>
      </c>
      <c r="E2892" s="7" t="s">
        <v>167</v>
      </c>
    </row>
    <row r="2893" spans="1:8">
      <c r="A2893" t="s">
        <v>4</v>
      </c>
      <c r="B2893" s="4" t="s">
        <v>5</v>
      </c>
      <c r="C2893" s="4" t="s">
        <v>10</v>
      </c>
    </row>
    <row r="2894" spans="1:8">
      <c r="A2894" t="n">
        <v>20266</v>
      </c>
      <c r="B2894" s="27" t="n">
        <v>16</v>
      </c>
      <c r="C2894" s="7" t="n">
        <v>0</v>
      </c>
    </row>
    <row r="2895" spans="1:8">
      <c r="A2895" t="s">
        <v>4</v>
      </c>
      <c r="B2895" s="4" t="s">
        <v>5</v>
      </c>
      <c r="C2895" s="4" t="s">
        <v>10</v>
      </c>
      <c r="D2895" s="4" t="s">
        <v>47</v>
      </c>
      <c r="E2895" s="4" t="s">
        <v>13</v>
      </c>
      <c r="F2895" s="4" t="s">
        <v>13</v>
      </c>
    </row>
    <row r="2896" spans="1:8">
      <c r="A2896" t="n">
        <v>20269</v>
      </c>
      <c r="B2896" s="40" t="n">
        <v>26</v>
      </c>
      <c r="C2896" s="7" t="n">
        <v>7032</v>
      </c>
      <c r="D2896" s="7" t="s">
        <v>168</v>
      </c>
      <c r="E2896" s="7" t="n">
        <v>2</v>
      </c>
      <c r="F2896" s="7" t="n">
        <v>0</v>
      </c>
    </row>
    <row r="2897" spans="1:6">
      <c r="A2897" t="s">
        <v>4</v>
      </c>
      <c r="B2897" s="4" t="s">
        <v>5</v>
      </c>
    </row>
    <row r="2898" spans="1:6">
      <c r="A2898" t="n">
        <v>20316</v>
      </c>
      <c r="B2898" s="41" t="n">
        <v>28</v>
      </c>
    </row>
    <row r="2899" spans="1:6">
      <c r="A2899" t="s">
        <v>4</v>
      </c>
      <c r="B2899" s="4" t="s">
        <v>5</v>
      </c>
      <c r="C2899" s="4" t="s">
        <v>13</v>
      </c>
      <c r="D2899" s="4" t="s">
        <v>10</v>
      </c>
      <c r="E2899" s="4" t="s">
        <v>24</v>
      </c>
    </row>
    <row r="2900" spans="1:6">
      <c r="A2900" t="n">
        <v>20317</v>
      </c>
      <c r="B2900" s="21" t="n">
        <v>58</v>
      </c>
      <c r="C2900" s="7" t="n">
        <v>0</v>
      </c>
      <c r="D2900" s="7" t="n">
        <v>1000</v>
      </c>
      <c r="E2900" s="7" t="n">
        <v>1</v>
      </c>
    </row>
    <row r="2901" spans="1:6">
      <c r="A2901" t="s">
        <v>4</v>
      </c>
      <c r="B2901" s="4" t="s">
        <v>5</v>
      </c>
      <c r="C2901" s="4" t="s">
        <v>13</v>
      </c>
      <c r="D2901" s="4" t="s">
        <v>10</v>
      </c>
    </row>
    <row r="2902" spans="1:6">
      <c r="A2902" t="n">
        <v>20325</v>
      </c>
      <c r="B2902" s="21" t="n">
        <v>58</v>
      </c>
      <c r="C2902" s="7" t="n">
        <v>255</v>
      </c>
      <c r="D2902" s="7" t="n">
        <v>0</v>
      </c>
    </row>
    <row r="2903" spans="1:6">
      <c r="A2903" t="s">
        <v>4</v>
      </c>
      <c r="B2903" s="4" t="s">
        <v>5</v>
      </c>
      <c r="C2903" s="4" t="s">
        <v>10</v>
      </c>
    </row>
    <row r="2904" spans="1:6">
      <c r="A2904" t="n">
        <v>20329</v>
      </c>
      <c r="B2904" s="28" t="n">
        <v>12</v>
      </c>
      <c r="C2904" s="7" t="n">
        <v>9244</v>
      </c>
    </row>
    <row r="2905" spans="1:6">
      <c r="A2905" t="s">
        <v>4</v>
      </c>
      <c r="B2905" s="4" t="s">
        <v>5</v>
      </c>
      <c r="C2905" s="4" t="s">
        <v>10</v>
      </c>
    </row>
    <row r="2906" spans="1:6">
      <c r="A2906" t="n">
        <v>20332</v>
      </c>
      <c r="B2906" s="28" t="n">
        <v>12</v>
      </c>
      <c r="C2906" s="7" t="n">
        <v>9269</v>
      </c>
    </row>
    <row r="2907" spans="1:6">
      <c r="A2907" t="s">
        <v>4</v>
      </c>
      <c r="B2907" s="4" t="s">
        <v>5</v>
      </c>
      <c r="C2907" s="4" t="s">
        <v>10</v>
      </c>
      <c r="D2907" s="4" t="s">
        <v>13</v>
      </c>
      <c r="E2907" s="4" t="s">
        <v>10</v>
      </c>
    </row>
    <row r="2908" spans="1:6">
      <c r="A2908" t="n">
        <v>20335</v>
      </c>
      <c r="B2908" s="54" t="n">
        <v>104</v>
      </c>
      <c r="C2908" s="7" t="n">
        <v>125</v>
      </c>
      <c r="D2908" s="7" t="n">
        <v>1</v>
      </c>
      <c r="E2908" s="7" t="n">
        <v>4</v>
      </c>
    </row>
    <row r="2909" spans="1:6">
      <c r="A2909" t="s">
        <v>4</v>
      </c>
      <c r="B2909" s="4" t="s">
        <v>5</v>
      </c>
    </row>
    <row r="2910" spans="1:6">
      <c r="A2910" t="n">
        <v>20341</v>
      </c>
      <c r="B2910" s="5" t="n">
        <v>1</v>
      </c>
    </row>
    <row r="2911" spans="1:6">
      <c r="A2911" t="s">
        <v>4</v>
      </c>
      <c r="B2911" s="4" t="s">
        <v>5</v>
      </c>
      <c r="C2911" s="4" t="s">
        <v>13</v>
      </c>
      <c r="D2911" s="4" t="s">
        <v>10</v>
      </c>
      <c r="E2911" s="4" t="s">
        <v>13</v>
      </c>
      <c r="F2911" s="4" t="s">
        <v>23</v>
      </c>
    </row>
    <row r="2912" spans="1:6">
      <c r="A2912" t="n">
        <v>20342</v>
      </c>
      <c r="B2912" s="12" t="n">
        <v>5</v>
      </c>
      <c r="C2912" s="7" t="n">
        <v>30</v>
      </c>
      <c r="D2912" s="7" t="n">
        <v>9269</v>
      </c>
      <c r="E2912" s="7" t="n">
        <v>1</v>
      </c>
      <c r="F2912" s="13" t="n">
        <f t="normal" ca="1">A2918</f>
        <v>0</v>
      </c>
    </row>
    <row r="2913" spans="1:6">
      <c r="A2913" t="s">
        <v>4</v>
      </c>
      <c r="B2913" s="4" t="s">
        <v>5</v>
      </c>
      <c r="C2913" s="4" t="s">
        <v>10</v>
      </c>
    </row>
    <row r="2914" spans="1:6">
      <c r="A2914" t="n">
        <v>20351</v>
      </c>
      <c r="B2914" s="28" t="n">
        <v>12</v>
      </c>
      <c r="C2914" s="7" t="n">
        <v>9638</v>
      </c>
    </row>
    <row r="2915" spans="1:6">
      <c r="A2915" t="s">
        <v>4</v>
      </c>
      <c r="B2915" s="4" t="s">
        <v>5</v>
      </c>
      <c r="C2915" s="4" t="s">
        <v>23</v>
      </c>
    </row>
    <row r="2916" spans="1:6">
      <c r="A2916" t="n">
        <v>20354</v>
      </c>
      <c r="B2916" s="17" t="n">
        <v>3</v>
      </c>
      <c r="C2916" s="13" t="n">
        <f t="normal" ca="1">A2920</f>
        <v>0</v>
      </c>
    </row>
    <row r="2917" spans="1:6">
      <c r="A2917" t="s">
        <v>4</v>
      </c>
      <c r="B2917" s="4" t="s">
        <v>5</v>
      </c>
      <c r="C2917" s="4" t="s">
        <v>10</v>
      </c>
    </row>
    <row r="2918" spans="1:6">
      <c r="A2918" t="n">
        <v>20359</v>
      </c>
      <c r="B2918" s="51" t="n">
        <v>13</v>
      </c>
      <c r="C2918" s="7" t="n">
        <v>9638</v>
      </c>
    </row>
    <row r="2919" spans="1:6">
      <c r="A2919" t="s">
        <v>4</v>
      </c>
      <c r="B2919" s="4" t="s">
        <v>5</v>
      </c>
      <c r="C2919" s="4" t="s">
        <v>13</v>
      </c>
      <c r="D2919" s="4" t="s">
        <v>10</v>
      </c>
      <c r="E2919" s="4" t="s">
        <v>13</v>
      </c>
      <c r="F2919" s="4" t="s">
        <v>23</v>
      </c>
    </row>
    <row r="2920" spans="1:6">
      <c r="A2920" t="n">
        <v>20362</v>
      </c>
      <c r="B2920" s="12" t="n">
        <v>5</v>
      </c>
      <c r="C2920" s="7" t="n">
        <v>30</v>
      </c>
      <c r="D2920" s="7" t="n">
        <v>9270</v>
      </c>
      <c r="E2920" s="7" t="n">
        <v>1</v>
      </c>
      <c r="F2920" s="13" t="n">
        <f t="normal" ca="1">A2926</f>
        <v>0</v>
      </c>
    </row>
    <row r="2921" spans="1:6">
      <c r="A2921" t="s">
        <v>4</v>
      </c>
      <c r="B2921" s="4" t="s">
        <v>5</v>
      </c>
      <c r="C2921" s="4" t="s">
        <v>10</v>
      </c>
    </row>
    <row r="2922" spans="1:6">
      <c r="A2922" t="n">
        <v>20371</v>
      </c>
      <c r="B2922" s="28" t="n">
        <v>12</v>
      </c>
      <c r="C2922" s="7" t="n">
        <v>9639</v>
      </c>
    </row>
    <row r="2923" spans="1:6">
      <c r="A2923" t="s">
        <v>4</v>
      </c>
      <c r="B2923" s="4" t="s">
        <v>5</v>
      </c>
      <c r="C2923" s="4" t="s">
        <v>23</v>
      </c>
    </row>
    <row r="2924" spans="1:6">
      <c r="A2924" t="n">
        <v>20374</v>
      </c>
      <c r="B2924" s="17" t="n">
        <v>3</v>
      </c>
      <c r="C2924" s="13" t="n">
        <f t="normal" ca="1">A2928</f>
        <v>0</v>
      </c>
    </row>
    <row r="2925" spans="1:6">
      <c r="A2925" t="s">
        <v>4</v>
      </c>
      <c r="B2925" s="4" t="s">
        <v>5</v>
      </c>
      <c r="C2925" s="4" t="s">
        <v>10</v>
      </c>
    </row>
    <row r="2926" spans="1:6">
      <c r="A2926" t="n">
        <v>20379</v>
      </c>
      <c r="B2926" s="51" t="n">
        <v>13</v>
      </c>
      <c r="C2926" s="7" t="n">
        <v>9639</v>
      </c>
    </row>
    <row r="2927" spans="1:6">
      <c r="A2927" t="s">
        <v>4</v>
      </c>
      <c r="B2927" s="4" t="s">
        <v>5</v>
      </c>
      <c r="C2927" s="4" t="s">
        <v>13</v>
      </c>
      <c r="D2927" s="4" t="s">
        <v>10</v>
      </c>
      <c r="E2927" s="4" t="s">
        <v>13</v>
      </c>
      <c r="F2927" s="4" t="s">
        <v>23</v>
      </c>
    </row>
    <row r="2928" spans="1:6">
      <c r="A2928" t="n">
        <v>20382</v>
      </c>
      <c r="B2928" s="12" t="n">
        <v>5</v>
      </c>
      <c r="C2928" s="7" t="n">
        <v>30</v>
      </c>
      <c r="D2928" s="7" t="n">
        <v>9271</v>
      </c>
      <c r="E2928" s="7" t="n">
        <v>1</v>
      </c>
      <c r="F2928" s="13" t="n">
        <f t="normal" ca="1">A2934</f>
        <v>0</v>
      </c>
    </row>
    <row r="2929" spans="1:6">
      <c r="A2929" t="s">
        <v>4</v>
      </c>
      <c r="B2929" s="4" t="s">
        <v>5</v>
      </c>
      <c r="C2929" s="4" t="s">
        <v>10</v>
      </c>
    </row>
    <row r="2930" spans="1:6">
      <c r="A2930" t="n">
        <v>20391</v>
      </c>
      <c r="B2930" s="28" t="n">
        <v>12</v>
      </c>
      <c r="C2930" s="7" t="n">
        <v>9640</v>
      </c>
    </row>
    <row r="2931" spans="1:6">
      <c r="A2931" t="s">
        <v>4</v>
      </c>
      <c r="B2931" s="4" t="s">
        <v>5</v>
      </c>
      <c r="C2931" s="4" t="s">
        <v>23</v>
      </c>
    </row>
    <row r="2932" spans="1:6">
      <c r="A2932" t="n">
        <v>20394</v>
      </c>
      <c r="B2932" s="17" t="n">
        <v>3</v>
      </c>
      <c r="C2932" s="13" t="n">
        <f t="normal" ca="1">A2936</f>
        <v>0</v>
      </c>
    </row>
    <row r="2933" spans="1:6">
      <c r="A2933" t="s">
        <v>4</v>
      </c>
      <c r="B2933" s="4" t="s">
        <v>5</v>
      </c>
      <c r="C2933" s="4" t="s">
        <v>10</v>
      </c>
    </row>
    <row r="2934" spans="1:6">
      <c r="A2934" t="n">
        <v>20399</v>
      </c>
      <c r="B2934" s="51" t="n">
        <v>13</v>
      </c>
      <c r="C2934" s="7" t="n">
        <v>9640</v>
      </c>
    </row>
    <row r="2935" spans="1:6">
      <c r="A2935" t="s">
        <v>4</v>
      </c>
      <c r="B2935" s="4" t="s">
        <v>5</v>
      </c>
      <c r="C2935" s="4" t="s">
        <v>13</v>
      </c>
      <c r="D2935" s="4" t="s">
        <v>10</v>
      </c>
      <c r="E2935" s="4" t="s">
        <v>13</v>
      </c>
      <c r="F2935" s="4" t="s">
        <v>23</v>
      </c>
    </row>
    <row r="2936" spans="1:6">
      <c r="A2936" t="n">
        <v>20402</v>
      </c>
      <c r="B2936" s="12" t="n">
        <v>5</v>
      </c>
      <c r="C2936" s="7" t="n">
        <v>30</v>
      </c>
      <c r="D2936" s="7" t="n">
        <v>9272</v>
      </c>
      <c r="E2936" s="7" t="n">
        <v>1</v>
      </c>
      <c r="F2936" s="13" t="n">
        <f t="normal" ca="1">A2942</f>
        <v>0</v>
      </c>
    </row>
    <row r="2937" spans="1:6">
      <c r="A2937" t="s">
        <v>4</v>
      </c>
      <c r="B2937" s="4" t="s">
        <v>5</v>
      </c>
      <c r="C2937" s="4" t="s">
        <v>10</v>
      </c>
    </row>
    <row r="2938" spans="1:6">
      <c r="A2938" t="n">
        <v>20411</v>
      </c>
      <c r="B2938" s="28" t="n">
        <v>12</v>
      </c>
      <c r="C2938" s="7" t="n">
        <v>9641</v>
      </c>
    </row>
    <row r="2939" spans="1:6">
      <c r="A2939" t="s">
        <v>4</v>
      </c>
      <c r="B2939" s="4" t="s">
        <v>5</v>
      </c>
      <c r="C2939" s="4" t="s">
        <v>23</v>
      </c>
    </row>
    <row r="2940" spans="1:6">
      <c r="A2940" t="n">
        <v>20414</v>
      </c>
      <c r="B2940" s="17" t="n">
        <v>3</v>
      </c>
      <c r="C2940" s="13" t="n">
        <f t="normal" ca="1">A2944</f>
        <v>0</v>
      </c>
    </row>
    <row r="2941" spans="1:6">
      <c r="A2941" t="s">
        <v>4</v>
      </c>
      <c r="B2941" s="4" t="s">
        <v>5</v>
      </c>
      <c r="C2941" s="4" t="s">
        <v>10</v>
      </c>
    </row>
    <row r="2942" spans="1:6">
      <c r="A2942" t="n">
        <v>20419</v>
      </c>
      <c r="B2942" s="51" t="n">
        <v>13</v>
      </c>
      <c r="C2942" s="7" t="n">
        <v>9641</v>
      </c>
    </row>
    <row r="2943" spans="1:6">
      <c r="A2943" t="s">
        <v>4</v>
      </c>
      <c r="B2943" s="4" t="s">
        <v>5</v>
      </c>
      <c r="C2943" s="4" t="s">
        <v>10</v>
      </c>
    </row>
    <row r="2944" spans="1:6">
      <c r="A2944" t="n">
        <v>20422</v>
      </c>
      <c r="B2944" s="51" t="n">
        <v>13</v>
      </c>
      <c r="C2944" s="7" t="n">
        <v>6713</v>
      </c>
    </row>
    <row r="2945" spans="1:6">
      <c r="A2945" t="s">
        <v>4</v>
      </c>
      <c r="B2945" s="4" t="s">
        <v>5</v>
      </c>
      <c r="C2945" s="4" t="s">
        <v>10</v>
      </c>
      <c r="D2945" s="4" t="s">
        <v>24</v>
      </c>
      <c r="E2945" s="4" t="s">
        <v>24</v>
      </c>
      <c r="F2945" s="4" t="s">
        <v>24</v>
      </c>
      <c r="G2945" s="4" t="s">
        <v>24</v>
      </c>
    </row>
    <row r="2946" spans="1:6">
      <c r="A2946" t="n">
        <v>20425</v>
      </c>
      <c r="B2946" s="34" t="n">
        <v>46</v>
      </c>
      <c r="C2946" s="7" t="n">
        <v>61456</v>
      </c>
      <c r="D2946" s="7" t="n">
        <v>-2.09999990463257</v>
      </c>
      <c r="E2946" s="7" t="n">
        <v>23.3700008392334</v>
      </c>
      <c r="F2946" s="7" t="n">
        <v>-64.9499969482422</v>
      </c>
      <c r="G2946" s="7" t="n">
        <v>315</v>
      </c>
    </row>
    <row r="2947" spans="1:6">
      <c r="A2947" t="s">
        <v>4</v>
      </c>
      <c r="B2947" s="4" t="s">
        <v>5</v>
      </c>
      <c r="C2947" s="4" t="s">
        <v>13</v>
      </c>
      <c r="D2947" s="4" t="s">
        <v>13</v>
      </c>
      <c r="E2947" s="4" t="s">
        <v>24</v>
      </c>
      <c r="F2947" s="4" t="s">
        <v>24</v>
      </c>
      <c r="G2947" s="4" t="s">
        <v>24</v>
      </c>
      <c r="H2947" s="4" t="s">
        <v>10</v>
      </c>
      <c r="I2947" s="4" t="s">
        <v>13</v>
      </c>
    </row>
    <row r="2948" spans="1:6">
      <c r="A2948" t="n">
        <v>20444</v>
      </c>
      <c r="B2948" s="35" t="n">
        <v>45</v>
      </c>
      <c r="C2948" s="7" t="n">
        <v>4</v>
      </c>
      <c r="D2948" s="7" t="n">
        <v>3</v>
      </c>
      <c r="E2948" s="7" t="n">
        <v>8.23999977111816</v>
      </c>
      <c r="F2948" s="7" t="n">
        <v>343.019989013672</v>
      </c>
      <c r="G2948" s="7" t="n">
        <v>0</v>
      </c>
      <c r="H2948" s="7" t="n">
        <v>0</v>
      </c>
      <c r="I2948" s="7" t="n">
        <v>0</v>
      </c>
    </row>
    <row r="2949" spans="1:6">
      <c r="A2949" t="s">
        <v>4</v>
      </c>
      <c r="B2949" s="4" t="s">
        <v>5</v>
      </c>
      <c r="C2949" s="4" t="s">
        <v>13</v>
      </c>
      <c r="D2949" s="4" t="s">
        <v>6</v>
      </c>
    </row>
    <row r="2950" spans="1:6">
      <c r="A2950" t="n">
        <v>20462</v>
      </c>
      <c r="B2950" s="8" t="n">
        <v>2</v>
      </c>
      <c r="C2950" s="7" t="n">
        <v>10</v>
      </c>
      <c r="D2950" s="7" t="s">
        <v>107</v>
      </c>
    </row>
    <row r="2951" spans="1:6">
      <c r="A2951" t="s">
        <v>4</v>
      </c>
      <c r="B2951" s="4" t="s">
        <v>5</v>
      </c>
      <c r="C2951" s="4" t="s">
        <v>10</v>
      </c>
    </row>
    <row r="2952" spans="1:6">
      <c r="A2952" t="n">
        <v>20477</v>
      </c>
      <c r="B2952" s="27" t="n">
        <v>16</v>
      </c>
      <c r="C2952" s="7" t="n">
        <v>0</v>
      </c>
    </row>
    <row r="2953" spans="1:6">
      <c r="A2953" t="s">
        <v>4</v>
      </c>
      <c r="B2953" s="4" t="s">
        <v>5</v>
      </c>
      <c r="C2953" s="4" t="s">
        <v>13</v>
      </c>
      <c r="D2953" s="4" t="s">
        <v>10</v>
      </c>
    </row>
    <row r="2954" spans="1:6">
      <c r="A2954" t="n">
        <v>20480</v>
      </c>
      <c r="B2954" s="21" t="n">
        <v>58</v>
      </c>
      <c r="C2954" s="7" t="n">
        <v>105</v>
      </c>
      <c r="D2954" s="7" t="n">
        <v>300</v>
      </c>
    </row>
    <row r="2955" spans="1:6">
      <c r="A2955" t="s">
        <v>4</v>
      </c>
      <c r="B2955" s="4" t="s">
        <v>5</v>
      </c>
      <c r="C2955" s="4" t="s">
        <v>24</v>
      </c>
      <c r="D2955" s="4" t="s">
        <v>10</v>
      </c>
    </row>
    <row r="2956" spans="1:6">
      <c r="A2956" t="n">
        <v>20484</v>
      </c>
      <c r="B2956" s="24" t="n">
        <v>103</v>
      </c>
      <c r="C2956" s="7" t="n">
        <v>1</v>
      </c>
      <c r="D2956" s="7" t="n">
        <v>300</v>
      </c>
    </row>
    <row r="2957" spans="1:6">
      <c r="A2957" t="s">
        <v>4</v>
      </c>
      <c r="B2957" s="4" t="s">
        <v>5</v>
      </c>
      <c r="C2957" s="4" t="s">
        <v>13</v>
      </c>
      <c r="D2957" s="4" t="s">
        <v>10</v>
      </c>
    </row>
    <row r="2958" spans="1:6">
      <c r="A2958" t="n">
        <v>20491</v>
      </c>
      <c r="B2958" s="26" t="n">
        <v>72</v>
      </c>
      <c r="C2958" s="7" t="n">
        <v>4</v>
      </c>
      <c r="D2958" s="7" t="n">
        <v>0</v>
      </c>
    </row>
    <row r="2959" spans="1:6">
      <c r="A2959" t="s">
        <v>4</v>
      </c>
      <c r="B2959" s="4" t="s">
        <v>5</v>
      </c>
      <c r="C2959" s="4" t="s">
        <v>9</v>
      </c>
    </row>
    <row r="2960" spans="1:6">
      <c r="A2960" t="n">
        <v>20495</v>
      </c>
      <c r="B2960" s="55" t="n">
        <v>15</v>
      </c>
      <c r="C2960" s="7" t="n">
        <v>1073741824</v>
      </c>
    </row>
    <row r="2961" spans="1:9">
      <c r="A2961" t="s">
        <v>4</v>
      </c>
      <c r="B2961" s="4" t="s">
        <v>5</v>
      </c>
      <c r="C2961" s="4" t="s">
        <v>13</v>
      </c>
    </row>
    <row r="2962" spans="1:9">
      <c r="A2962" t="n">
        <v>20500</v>
      </c>
      <c r="B2962" s="25" t="n">
        <v>64</v>
      </c>
      <c r="C2962" s="7" t="n">
        <v>3</v>
      </c>
    </row>
    <row r="2963" spans="1:9">
      <c r="A2963" t="s">
        <v>4</v>
      </c>
      <c r="B2963" s="4" t="s">
        <v>5</v>
      </c>
      <c r="C2963" s="4" t="s">
        <v>13</v>
      </c>
    </row>
    <row r="2964" spans="1:9">
      <c r="A2964" t="n">
        <v>20502</v>
      </c>
      <c r="B2964" s="11" t="n">
        <v>74</v>
      </c>
      <c r="C2964" s="7" t="n">
        <v>67</v>
      </c>
    </row>
    <row r="2965" spans="1:9">
      <c r="A2965" t="s">
        <v>4</v>
      </c>
      <c r="B2965" s="4" t="s">
        <v>5</v>
      </c>
      <c r="C2965" s="4" t="s">
        <v>13</v>
      </c>
      <c r="D2965" s="4" t="s">
        <v>13</v>
      </c>
      <c r="E2965" s="4" t="s">
        <v>10</v>
      </c>
    </row>
    <row r="2966" spans="1:9">
      <c r="A2966" t="n">
        <v>20504</v>
      </c>
      <c r="B2966" s="35" t="n">
        <v>45</v>
      </c>
      <c r="C2966" s="7" t="n">
        <v>8</v>
      </c>
      <c r="D2966" s="7" t="n">
        <v>1</v>
      </c>
      <c r="E2966" s="7" t="n">
        <v>0</v>
      </c>
    </row>
    <row r="2967" spans="1:9">
      <c r="A2967" t="s">
        <v>4</v>
      </c>
      <c r="B2967" s="4" t="s">
        <v>5</v>
      </c>
      <c r="C2967" s="4" t="s">
        <v>10</v>
      </c>
    </row>
    <row r="2968" spans="1:9">
      <c r="A2968" t="n">
        <v>20509</v>
      </c>
      <c r="B2968" s="51" t="n">
        <v>13</v>
      </c>
      <c r="C2968" s="7" t="n">
        <v>6409</v>
      </c>
    </row>
    <row r="2969" spans="1:9">
      <c r="A2969" t="s">
        <v>4</v>
      </c>
      <c r="B2969" s="4" t="s">
        <v>5</v>
      </c>
      <c r="C2969" s="4" t="s">
        <v>10</v>
      </c>
    </row>
    <row r="2970" spans="1:9">
      <c r="A2970" t="n">
        <v>20512</v>
      </c>
      <c r="B2970" s="51" t="n">
        <v>13</v>
      </c>
      <c r="C2970" s="7" t="n">
        <v>6408</v>
      </c>
    </row>
    <row r="2971" spans="1:9">
      <c r="A2971" t="s">
        <v>4</v>
      </c>
      <c r="B2971" s="4" t="s">
        <v>5</v>
      </c>
      <c r="C2971" s="4" t="s">
        <v>10</v>
      </c>
    </row>
    <row r="2972" spans="1:9">
      <c r="A2972" t="n">
        <v>20515</v>
      </c>
      <c r="B2972" s="28" t="n">
        <v>12</v>
      </c>
      <c r="C2972" s="7" t="n">
        <v>6464</v>
      </c>
    </row>
    <row r="2973" spans="1:9">
      <c r="A2973" t="s">
        <v>4</v>
      </c>
      <c r="B2973" s="4" t="s">
        <v>5</v>
      </c>
      <c r="C2973" s="4" t="s">
        <v>10</v>
      </c>
    </row>
    <row r="2974" spans="1:9">
      <c r="A2974" t="n">
        <v>20518</v>
      </c>
      <c r="B2974" s="51" t="n">
        <v>13</v>
      </c>
      <c r="C2974" s="7" t="n">
        <v>6465</v>
      </c>
    </row>
    <row r="2975" spans="1:9">
      <c r="A2975" t="s">
        <v>4</v>
      </c>
      <c r="B2975" s="4" t="s">
        <v>5</v>
      </c>
      <c r="C2975" s="4" t="s">
        <v>10</v>
      </c>
    </row>
    <row r="2976" spans="1:9">
      <c r="A2976" t="n">
        <v>20521</v>
      </c>
      <c r="B2976" s="51" t="n">
        <v>13</v>
      </c>
      <c r="C2976" s="7" t="n">
        <v>6466</v>
      </c>
    </row>
    <row r="2977" spans="1:5">
      <c r="A2977" t="s">
        <v>4</v>
      </c>
      <c r="B2977" s="4" t="s">
        <v>5</v>
      </c>
      <c r="C2977" s="4" t="s">
        <v>10</v>
      </c>
    </row>
    <row r="2978" spans="1:5">
      <c r="A2978" t="n">
        <v>20524</v>
      </c>
      <c r="B2978" s="51" t="n">
        <v>13</v>
      </c>
      <c r="C2978" s="7" t="n">
        <v>6467</v>
      </c>
    </row>
    <row r="2979" spans="1:5">
      <c r="A2979" t="s">
        <v>4</v>
      </c>
      <c r="B2979" s="4" t="s">
        <v>5</v>
      </c>
      <c r="C2979" s="4" t="s">
        <v>10</v>
      </c>
    </row>
    <row r="2980" spans="1:5">
      <c r="A2980" t="n">
        <v>20527</v>
      </c>
      <c r="B2980" s="51" t="n">
        <v>13</v>
      </c>
      <c r="C2980" s="7" t="n">
        <v>6468</v>
      </c>
    </row>
    <row r="2981" spans="1:5">
      <c r="A2981" t="s">
        <v>4</v>
      </c>
      <c r="B2981" s="4" t="s">
        <v>5</v>
      </c>
      <c r="C2981" s="4" t="s">
        <v>10</v>
      </c>
    </row>
    <row r="2982" spans="1:5">
      <c r="A2982" t="n">
        <v>20530</v>
      </c>
      <c r="B2982" s="51" t="n">
        <v>13</v>
      </c>
      <c r="C2982" s="7" t="n">
        <v>6469</v>
      </c>
    </row>
    <row r="2983" spans="1:5">
      <c r="A2983" t="s">
        <v>4</v>
      </c>
      <c r="B2983" s="4" t="s">
        <v>5</v>
      </c>
      <c r="C2983" s="4" t="s">
        <v>10</v>
      </c>
    </row>
    <row r="2984" spans="1:5">
      <c r="A2984" t="n">
        <v>20533</v>
      </c>
      <c r="B2984" s="51" t="n">
        <v>13</v>
      </c>
      <c r="C2984" s="7" t="n">
        <v>6470</v>
      </c>
    </row>
    <row r="2985" spans="1:5">
      <c r="A2985" t="s">
        <v>4</v>
      </c>
      <c r="B2985" s="4" t="s">
        <v>5</v>
      </c>
      <c r="C2985" s="4" t="s">
        <v>10</v>
      </c>
    </row>
    <row r="2986" spans="1:5">
      <c r="A2986" t="n">
        <v>20536</v>
      </c>
      <c r="B2986" s="51" t="n">
        <v>13</v>
      </c>
      <c r="C2986" s="7" t="n">
        <v>6471</v>
      </c>
    </row>
    <row r="2987" spans="1:5">
      <c r="A2987" t="s">
        <v>4</v>
      </c>
      <c r="B2987" s="4" t="s">
        <v>5</v>
      </c>
      <c r="C2987" s="4" t="s">
        <v>13</v>
      </c>
    </row>
    <row r="2988" spans="1:5">
      <c r="A2988" t="n">
        <v>20539</v>
      </c>
      <c r="B2988" s="11" t="n">
        <v>74</v>
      </c>
      <c r="C2988" s="7" t="n">
        <v>18</v>
      </c>
    </row>
    <row r="2989" spans="1:5">
      <c r="A2989" t="s">
        <v>4</v>
      </c>
      <c r="B2989" s="4" t="s">
        <v>5</v>
      </c>
      <c r="C2989" s="4" t="s">
        <v>13</v>
      </c>
    </row>
    <row r="2990" spans="1:5">
      <c r="A2990" t="n">
        <v>20541</v>
      </c>
      <c r="B2990" s="11" t="n">
        <v>74</v>
      </c>
      <c r="C2990" s="7" t="n">
        <v>45</v>
      </c>
    </row>
    <row r="2991" spans="1:5">
      <c r="A2991" t="s">
        <v>4</v>
      </c>
      <c r="B2991" s="4" t="s">
        <v>5</v>
      </c>
      <c r="C2991" s="4" t="s">
        <v>10</v>
      </c>
    </row>
    <row r="2992" spans="1:5">
      <c r="A2992" t="n">
        <v>20543</v>
      </c>
      <c r="B2992" s="27" t="n">
        <v>16</v>
      </c>
      <c r="C2992" s="7" t="n">
        <v>0</v>
      </c>
    </row>
    <row r="2993" spans="1:3">
      <c r="A2993" t="s">
        <v>4</v>
      </c>
      <c r="B2993" s="4" t="s">
        <v>5</v>
      </c>
      <c r="C2993" s="4" t="s">
        <v>13</v>
      </c>
      <c r="D2993" s="4" t="s">
        <v>13</v>
      </c>
      <c r="E2993" s="4" t="s">
        <v>13</v>
      </c>
      <c r="F2993" s="4" t="s">
        <v>13</v>
      </c>
    </row>
    <row r="2994" spans="1:3">
      <c r="A2994" t="n">
        <v>20546</v>
      </c>
      <c r="B2994" s="19" t="n">
        <v>14</v>
      </c>
      <c r="C2994" s="7" t="n">
        <v>0</v>
      </c>
      <c r="D2994" s="7" t="n">
        <v>8</v>
      </c>
      <c r="E2994" s="7" t="n">
        <v>0</v>
      </c>
      <c r="F2994" s="7" t="n">
        <v>0</v>
      </c>
    </row>
    <row r="2995" spans="1:3">
      <c r="A2995" t="s">
        <v>4</v>
      </c>
      <c r="B2995" s="4" t="s">
        <v>5</v>
      </c>
      <c r="C2995" s="4" t="s">
        <v>13</v>
      </c>
      <c r="D2995" s="4" t="s">
        <v>6</v>
      </c>
    </row>
    <row r="2996" spans="1:3">
      <c r="A2996" t="n">
        <v>20551</v>
      </c>
      <c r="B2996" s="8" t="n">
        <v>2</v>
      </c>
      <c r="C2996" s="7" t="n">
        <v>11</v>
      </c>
      <c r="D2996" s="7" t="s">
        <v>25</v>
      </c>
    </row>
    <row r="2997" spans="1:3">
      <c r="A2997" t="s">
        <v>4</v>
      </c>
      <c r="B2997" s="4" t="s">
        <v>5</v>
      </c>
      <c r="C2997" s="4" t="s">
        <v>10</v>
      </c>
    </row>
    <row r="2998" spans="1:3">
      <c r="A2998" t="n">
        <v>20565</v>
      </c>
      <c r="B2998" s="27" t="n">
        <v>16</v>
      </c>
      <c r="C2998" s="7" t="n">
        <v>0</v>
      </c>
    </row>
    <row r="2999" spans="1:3">
      <c r="A2999" t="s">
        <v>4</v>
      </c>
      <c r="B2999" s="4" t="s">
        <v>5</v>
      </c>
      <c r="C2999" s="4" t="s">
        <v>13</v>
      </c>
      <c r="D2999" s="4" t="s">
        <v>6</v>
      </c>
    </row>
    <row r="3000" spans="1:3">
      <c r="A3000" t="n">
        <v>20568</v>
      </c>
      <c r="B3000" s="8" t="n">
        <v>2</v>
      </c>
      <c r="C3000" s="7" t="n">
        <v>11</v>
      </c>
      <c r="D3000" s="7" t="s">
        <v>108</v>
      </c>
    </row>
    <row r="3001" spans="1:3">
      <c r="A3001" t="s">
        <v>4</v>
      </c>
      <c r="B3001" s="4" t="s">
        <v>5</v>
      </c>
      <c r="C3001" s="4" t="s">
        <v>10</v>
      </c>
    </row>
    <row r="3002" spans="1:3">
      <c r="A3002" t="n">
        <v>20577</v>
      </c>
      <c r="B3002" s="27" t="n">
        <v>16</v>
      </c>
      <c r="C3002" s="7" t="n">
        <v>0</v>
      </c>
    </row>
    <row r="3003" spans="1:3">
      <c r="A3003" t="s">
        <v>4</v>
      </c>
      <c r="B3003" s="4" t="s">
        <v>5</v>
      </c>
      <c r="C3003" s="4" t="s">
        <v>9</v>
      </c>
    </row>
    <row r="3004" spans="1:3">
      <c r="A3004" t="n">
        <v>20580</v>
      </c>
      <c r="B3004" s="55" t="n">
        <v>15</v>
      </c>
      <c r="C3004" s="7" t="n">
        <v>2048</v>
      </c>
    </row>
    <row r="3005" spans="1:3">
      <c r="A3005" t="s">
        <v>4</v>
      </c>
      <c r="B3005" s="4" t="s">
        <v>5</v>
      </c>
      <c r="C3005" s="4" t="s">
        <v>13</v>
      </c>
      <c r="D3005" s="4" t="s">
        <v>6</v>
      </c>
    </row>
    <row r="3006" spans="1:3">
      <c r="A3006" t="n">
        <v>20585</v>
      </c>
      <c r="B3006" s="8" t="n">
        <v>2</v>
      </c>
      <c r="C3006" s="7" t="n">
        <v>10</v>
      </c>
      <c r="D3006" s="7" t="s">
        <v>109</v>
      </c>
    </row>
    <row r="3007" spans="1:3">
      <c r="A3007" t="s">
        <v>4</v>
      </c>
      <c r="B3007" s="4" t="s">
        <v>5</v>
      </c>
      <c r="C3007" s="4" t="s">
        <v>10</v>
      </c>
    </row>
    <row r="3008" spans="1:3">
      <c r="A3008" t="n">
        <v>20603</v>
      </c>
      <c r="B3008" s="27" t="n">
        <v>16</v>
      </c>
      <c r="C3008" s="7" t="n">
        <v>0</v>
      </c>
    </row>
    <row r="3009" spans="1:6">
      <c r="A3009" t="s">
        <v>4</v>
      </c>
      <c r="B3009" s="4" t="s">
        <v>5</v>
      </c>
      <c r="C3009" s="4" t="s">
        <v>13</v>
      </c>
      <c r="D3009" s="4" t="s">
        <v>6</v>
      </c>
    </row>
    <row r="3010" spans="1:6">
      <c r="A3010" t="n">
        <v>20606</v>
      </c>
      <c r="B3010" s="8" t="n">
        <v>2</v>
      </c>
      <c r="C3010" s="7" t="n">
        <v>10</v>
      </c>
      <c r="D3010" s="7" t="s">
        <v>110</v>
      </c>
    </row>
    <row r="3011" spans="1:6">
      <c r="A3011" t="s">
        <v>4</v>
      </c>
      <c r="B3011" s="4" t="s">
        <v>5</v>
      </c>
      <c r="C3011" s="4" t="s">
        <v>10</v>
      </c>
    </row>
    <row r="3012" spans="1:6">
      <c r="A3012" t="n">
        <v>20625</v>
      </c>
      <c r="B3012" s="27" t="n">
        <v>16</v>
      </c>
      <c r="C3012" s="7" t="n">
        <v>0</v>
      </c>
    </row>
    <row r="3013" spans="1:6">
      <c r="A3013" t="s">
        <v>4</v>
      </c>
      <c r="B3013" s="4" t="s">
        <v>5</v>
      </c>
      <c r="C3013" s="4" t="s">
        <v>13</v>
      </c>
      <c r="D3013" s="4" t="s">
        <v>10</v>
      </c>
      <c r="E3013" s="4" t="s">
        <v>24</v>
      </c>
    </row>
    <row r="3014" spans="1:6">
      <c r="A3014" t="n">
        <v>20628</v>
      </c>
      <c r="B3014" s="21" t="n">
        <v>58</v>
      </c>
      <c r="C3014" s="7" t="n">
        <v>100</v>
      </c>
      <c r="D3014" s="7" t="n">
        <v>300</v>
      </c>
      <c r="E3014" s="7" t="n">
        <v>1</v>
      </c>
    </row>
    <row r="3015" spans="1:6">
      <c r="A3015" t="s">
        <v>4</v>
      </c>
      <c r="B3015" s="4" t="s">
        <v>5</v>
      </c>
      <c r="C3015" s="4" t="s">
        <v>13</v>
      </c>
      <c r="D3015" s="4" t="s">
        <v>10</v>
      </c>
    </row>
    <row r="3016" spans="1:6">
      <c r="A3016" t="n">
        <v>20636</v>
      </c>
      <c r="B3016" s="21" t="n">
        <v>58</v>
      </c>
      <c r="C3016" s="7" t="n">
        <v>255</v>
      </c>
      <c r="D3016" s="7" t="n">
        <v>0</v>
      </c>
    </row>
    <row r="3017" spans="1:6">
      <c r="A3017" t="s">
        <v>4</v>
      </c>
      <c r="B3017" s="4" t="s">
        <v>5</v>
      </c>
      <c r="C3017" s="4" t="s">
        <v>13</v>
      </c>
    </row>
    <row r="3018" spans="1:6">
      <c r="A3018" t="n">
        <v>20640</v>
      </c>
      <c r="B3018" s="56" t="n">
        <v>23</v>
      </c>
      <c r="C3018" s="7" t="n">
        <v>0</v>
      </c>
    </row>
    <row r="3019" spans="1:6">
      <c r="A3019" t="s">
        <v>4</v>
      </c>
      <c r="B3019" s="4" t="s">
        <v>5</v>
      </c>
    </row>
    <row r="3020" spans="1:6">
      <c r="A3020" t="n">
        <v>20642</v>
      </c>
      <c r="B3020" s="5" t="n">
        <v>1</v>
      </c>
    </row>
    <row r="3021" spans="1:6" s="3" customFormat="1" customHeight="0">
      <c r="A3021" s="3" t="s">
        <v>2</v>
      </c>
      <c r="B3021" s="3" t="s">
        <v>169</v>
      </c>
    </row>
    <row r="3022" spans="1:6">
      <c r="A3022" t="s">
        <v>4</v>
      </c>
      <c r="B3022" s="4" t="s">
        <v>5</v>
      </c>
      <c r="C3022" s="4" t="s">
        <v>13</v>
      </c>
      <c r="D3022" s="4" t="s">
        <v>13</v>
      </c>
      <c r="E3022" s="4" t="s">
        <v>13</v>
      </c>
      <c r="F3022" s="4" t="s">
        <v>13</v>
      </c>
    </row>
    <row r="3023" spans="1:6">
      <c r="A3023" t="n">
        <v>20644</v>
      </c>
      <c r="B3023" s="19" t="n">
        <v>14</v>
      </c>
      <c r="C3023" s="7" t="n">
        <v>2</v>
      </c>
      <c r="D3023" s="7" t="n">
        <v>0</v>
      </c>
      <c r="E3023" s="7" t="n">
        <v>0</v>
      </c>
      <c r="F3023" s="7" t="n">
        <v>0</v>
      </c>
    </row>
    <row r="3024" spans="1:6">
      <c r="A3024" t="s">
        <v>4</v>
      </c>
      <c r="B3024" s="4" t="s">
        <v>5</v>
      </c>
      <c r="C3024" s="4" t="s">
        <v>13</v>
      </c>
      <c r="D3024" s="20" t="s">
        <v>31</v>
      </c>
      <c r="E3024" s="4" t="s">
        <v>5</v>
      </c>
      <c r="F3024" s="4" t="s">
        <v>13</v>
      </c>
      <c r="G3024" s="4" t="s">
        <v>10</v>
      </c>
      <c r="H3024" s="20" t="s">
        <v>32</v>
      </c>
      <c r="I3024" s="4" t="s">
        <v>13</v>
      </c>
      <c r="J3024" s="4" t="s">
        <v>9</v>
      </c>
      <c r="K3024" s="4" t="s">
        <v>13</v>
      </c>
      <c r="L3024" s="4" t="s">
        <v>13</v>
      </c>
      <c r="M3024" s="20" t="s">
        <v>31</v>
      </c>
      <c r="N3024" s="4" t="s">
        <v>5</v>
      </c>
      <c r="O3024" s="4" t="s">
        <v>13</v>
      </c>
      <c r="P3024" s="4" t="s">
        <v>10</v>
      </c>
      <c r="Q3024" s="20" t="s">
        <v>32</v>
      </c>
      <c r="R3024" s="4" t="s">
        <v>13</v>
      </c>
      <c r="S3024" s="4" t="s">
        <v>9</v>
      </c>
      <c r="T3024" s="4" t="s">
        <v>13</v>
      </c>
      <c r="U3024" s="4" t="s">
        <v>13</v>
      </c>
      <c r="V3024" s="4" t="s">
        <v>13</v>
      </c>
      <c r="W3024" s="4" t="s">
        <v>23</v>
      </c>
    </row>
    <row r="3025" spans="1:23">
      <c r="A3025" t="n">
        <v>20649</v>
      </c>
      <c r="B3025" s="12" t="n">
        <v>5</v>
      </c>
      <c r="C3025" s="7" t="n">
        <v>28</v>
      </c>
      <c r="D3025" s="20" t="s">
        <v>3</v>
      </c>
      <c r="E3025" s="9" t="n">
        <v>162</v>
      </c>
      <c r="F3025" s="7" t="n">
        <v>3</v>
      </c>
      <c r="G3025" s="7" t="n">
        <v>12420</v>
      </c>
      <c r="H3025" s="20" t="s">
        <v>3</v>
      </c>
      <c r="I3025" s="7" t="n">
        <v>0</v>
      </c>
      <c r="J3025" s="7" t="n">
        <v>1</v>
      </c>
      <c r="K3025" s="7" t="n">
        <v>2</v>
      </c>
      <c r="L3025" s="7" t="n">
        <v>28</v>
      </c>
      <c r="M3025" s="20" t="s">
        <v>3</v>
      </c>
      <c r="N3025" s="9" t="n">
        <v>162</v>
      </c>
      <c r="O3025" s="7" t="n">
        <v>3</v>
      </c>
      <c r="P3025" s="7" t="n">
        <v>12420</v>
      </c>
      <c r="Q3025" s="20" t="s">
        <v>3</v>
      </c>
      <c r="R3025" s="7" t="n">
        <v>0</v>
      </c>
      <c r="S3025" s="7" t="n">
        <v>2</v>
      </c>
      <c r="T3025" s="7" t="n">
        <v>2</v>
      </c>
      <c r="U3025" s="7" t="n">
        <v>11</v>
      </c>
      <c r="V3025" s="7" t="n">
        <v>1</v>
      </c>
      <c r="W3025" s="13" t="n">
        <f t="normal" ca="1">A3029</f>
        <v>0</v>
      </c>
    </row>
    <row r="3026" spans="1:23">
      <c r="A3026" t="s">
        <v>4</v>
      </c>
      <c r="B3026" s="4" t="s">
        <v>5</v>
      </c>
      <c r="C3026" s="4" t="s">
        <v>13</v>
      </c>
      <c r="D3026" s="4" t="s">
        <v>10</v>
      </c>
      <c r="E3026" s="4" t="s">
        <v>24</v>
      </c>
    </row>
    <row r="3027" spans="1:23">
      <c r="A3027" t="n">
        <v>20678</v>
      </c>
      <c r="B3027" s="21" t="n">
        <v>58</v>
      </c>
      <c r="C3027" s="7" t="n">
        <v>0</v>
      </c>
      <c r="D3027" s="7" t="n">
        <v>0</v>
      </c>
      <c r="E3027" s="7" t="n">
        <v>1</v>
      </c>
    </row>
    <row r="3028" spans="1:23">
      <c r="A3028" t="s">
        <v>4</v>
      </c>
      <c r="B3028" s="4" t="s">
        <v>5</v>
      </c>
      <c r="C3028" s="4" t="s">
        <v>13</v>
      </c>
      <c r="D3028" s="20" t="s">
        <v>31</v>
      </c>
      <c r="E3028" s="4" t="s">
        <v>5</v>
      </c>
      <c r="F3028" s="4" t="s">
        <v>13</v>
      </c>
      <c r="G3028" s="4" t="s">
        <v>10</v>
      </c>
      <c r="H3028" s="20" t="s">
        <v>32</v>
      </c>
      <c r="I3028" s="4" t="s">
        <v>13</v>
      </c>
      <c r="J3028" s="4" t="s">
        <v>9</v>
      </c>
      <c r="K3028" s="4" t="s">
        <v>13</v>
      </c>
      <c r="L3028" s="4" t="s">
        <v>13</v>
      </c>
      <c r="M3028" s="20" t="s">
        <v>31</v>
      </c>
      <c r="N3028" s="4" t="s">
        <v>5</v>
      </c>
      <c r="O3028" s="4" t="s">
        <v>13</v>
      </c>
      <c r="P3028" s="4" t="s">
        <v>10</v>
      </c>
      <c r="Q3028" s="20" t="s">
        <v>32</v>
      </c>
      <c r="R3028" s="4" t="s">
        <v>13</v>
      </c>
      <c r="S3028" s="4" t="s">
        <v>9</v>
      </c>
      <c r="T3028" s="4" t="s">
        <v>13</v>
      </c>
      <c r="U3028" s="4" t="s">
        <v>13</v>
      </c>
      <c r="V3028" s="4" t="s">
        <v>13</v>
      </c>
      <c r="W3028" s="4" t="s">
        <v>23</v>
      </c>
    </row>
    <row r="3029" spans="1:23">
      <c r="A3029" t="n">
        <v>20686</v>
      </c>
      <c r="B3029" s="12" t="n">
        <v>5</v>
      </c>
      <c r="C3029" s="7" t="n">
        <v>28</v>
      </c>
      <c r="D3029" s="20" t="s">
        <v>3</v>
      </c>
      <c r="E3029" s="9" t="n">
        <v>162</v>
      </c>
      <c r="F3029" s="7" t="n">
        <v>3</v>
      </c>
      <c r="G3029" s="7" t="n">
        <v>12420</v>
      </c>
      <c r="H3029" s="20" t="s">
        <v>3</v>
      </c>
      <c r="I3029" s="7" t="n">
        <v>0</v>
      </c>
      <c r="J3029" s="7" t="n">
        <v>1</v>
      </c>
      <c r="K3029" s="7" t="n">
        <v>3</v>
      </c>
      <c r="L3029" s="7" t="n">
        <v>28</v>
      </c>
      <c r="M3029" s="20" t="s">
        <v>3</v>
      </c>
      <c r="N3029" s="9" t="n">
        <v>162</v>
      </c>
      <c r="O3029" s="7" t="n">
        <v>3</v>
      </c>
      <c r="P3029" s="7" t="n">
        <v>12420</v>
      </c>
      <c r="Q3029" s="20" t="s">
        <v>3</v>
      </c>
      <c r="R3029" s="7" t="n">
        <v>0</v>
      </c>
      <c r="S3029" s="7" t="n">
        <v>2</v>
      </c>
      <c r="T3029" s="7" t="n">
        <v>3</v>
      </c>
      <c r="U3029" s="7" t="n">
        <v>9</v>
      </c>
      <c r="V3029" s="7" t="n">
        <v>1</v>
      </c>
      <c r="W3029" s="13" t="n">
        <f t="normal" ca="1">A3039</f>
        <v>0</v>
      </c>
    </row>
    <row r="3030" spans="1:23">
      <c r="A3030" t="s">
        <v>4</v>
      </c>
      <c r="B3030" s="4" t="s">
        <v>5</v>
      </c>
      <c r="C3030" s="4" t="s">
        <v>13</v>
      </c>
      <c r="D3030" s="20" t="s">
        <v>31</v>
      </c>
      <c r="E3030" s="4" t="s">
        <v>5</v>
      </c>
      <c r="F3030" s="4" t="s">
        <v>10</v>
      </c>
      <c r="G3030" s="4" t="s">
        <v>13</v>
      </c>
      <c r="H3030" s="4" t="s">
        <v>13</v>
      </c>
      <c r="I3030" s="4" t="s">
        <v>6</v>
      </c>
      <c r="J3030" s="20" t="s">
        <v>32</v>
      </c>
      <c r="K3030" s="4" t="s">
        <v>13</v>
      </c>
      <c r="L3030" s="4" t="s">
        <v>13</v>
      </c>
      <c r="M3030" s="20" t="s">
        <v>31</v>
      </c>
      <c r="N3030" s="4" t="s">
        <v>5</v>
      </c>
      <c r="O3030" s="4" t="s">
        <v>13</v>
      </c>
      <c r="P3030" s="20" t="s">
        <v>32</v>
      </c>
      <c r="Q3030" s="4" t="s">
        <v>13</v>
      </c>
      <c r="R3030" s="4" t="s">
        <v>9</v>
      </c>
      <c r="S3030" s="4" t="s">
        <v>13</v>
      </c>
      <c r="T3030" s="4" t="s">
        <v>13</v>
      </c>
      <c r="U3030" s="4" t="s">
        <v>13</v>
      </c>
      <c r="V3030" s="20" t="s">
        <v>31</v>
      </c>
      <c r="W3030" s="4" t="s">
        <v>5</v>
      </c>
      <c r="X3030" s="4" t="s">
        <v>13</v>
      </c>
      <c r="Y3030" s="20" t="s">
        <v>32</v>
      </c>
      <c r="Z3030" s="4" t="s">
        <v>13</v>
      </c>
      <c r="AA3030" s="4" t="s">
        <v>9</v>
      </c>
      <c r="AB3030" s="4" t="s">
        <v>13</v>
      </c>
      <c r="AC3030" s="4" t="s">
        <v>13</v>
      </c>
      <c r="AD3030" s="4" t="s">
        <v>13</v>
      </c>
      <c r="AE3030" s="4" t="s">
        <v>23</v>
      </c>
    </row>
    <row r="3031" spans="1:23">
      <c r="A3031" t="n">
        <v>20715</v>
      </c>
      <c r="B3031" s="12" t="n">
        <v>5</v>
      </c>
      <c r="C3031" s="7" t="n">
        <v>28</v>
      </c>
      <c r="D3031" s="20" t="s">
        <v>3</v>
      </c>
      <c r="E3031" s="22" t="n">
        <v>47</v>
      </c>
      <c r="F3031" s="7" t="n">
        <v>61456</v>
      </c>
      <c r="G3031" s="7" t="n">
        <v>2</v>
      </c>
      <c r="H3031" s="7" t="n">
        <v>0</v>
      </c>
      <c r="I3031" s="7" t="s">
        <v>33</v>
      </c>
      <c r="J3031" s="20" t="s">
        <v>3</v>
      </c>
      <c r="K3031" s="7" t="n">
        <v>8</v>
      </c>
      <c r="L3031" s="7" t="n">
        <v>28</v>
      </c>
      <c r="M3031" s="20" t="s">
        <v>3</v>
      </c>
      <c r="N3031" s="11" t="n">
        <v>74</v>
      </c>
      <c r="O3031" s="7" t="n">
        <v>65</v>
      </c>
      <c r="P3031" s="20" t="s">
        <v>3</v>
      </c>
      <c r="Q3031" s="7" t="n">
        <v>0</v>
      </c>
      <c r="R3031" s="7" t="n">
        <v>1</v>
      </c>
      <c r="S3031" s="7" t="n">
        <v>3</v>
      </c>
      <c r="T3031" s="7" t="n">
        <v>9</v>
      </c>
      <c r="U3031" s="7" t="n">
        <v>28</v>
      </c>
      <c r="V3031" s="20" t="s">
        <v>3</v>
      </c>
      <c r="W3031" s="11" t="n">
        <v>74</v>
      </c>
      <c r="X3031" s="7" t="n">
        <v>65</v>
      </c>
      <c r="Y3031" s="20" t="s">
        <v>3</v>
      </c>
      <c r="Z3031" s="7" t="n">
        <v>0</v>
      </c>
      <c r="AA3031" s="7" t="n">
        <v>2</v>
      </c>
      <c r="AB3031" s="7" t="n">
        <v>3</v>
      </c>
      <c r="AC3031" s="7" t="n">
        <v>9</v>
      </c>
      <c r="AD3031" s="7" t="n">
        <v>1</v>
      </c>
      <c r="AE3031" s="13" t="n">
        <f t="normal" ca="1">A3035</f>
        <v>0</v>
      </c>
    </row>
    <row r="3032" spans="1:23">
      <c r="A3032" t="s">
        <v>4</v>
      </c>
      <c r="B3032" s="4" t="s">
        <v>5</v>
      </c>
      <c r="C3032" s="4" t="s">
        <v>10</v>
      </c>
      <c r="D3032" s="4" t="s">
        <v>13</v>
      </c>
      <c r="E3032" s="4" t="s">
        <v>13</v>
      </c>
      <c r="F3032" s="4" t="s">
        <v>6</v>
      </c>
    </row>
    <row r="3033" spans="1:23">
      <c r="A3033" t="n">
        <v>20763</v>
      </c>
      <c r="B3033" s="22" t="n">
        <v>47</v>
      </c>
      <c r="C3033" s="7" t="n">
        <v>61456</v>
      </c>
      <c r="D3033" s="7" t="n">
        <v>0</v>
      </c>
      <c r="E3033" s="7" t="n">
        <v>0</v>
      </c>
      <c r="F3033" s="7" t="s">
        <v>34</v>
      </c>
    </row>
    <row r="3034" spans="1:23">
      <c r="A3034" t="s">
        <v>4</v>
      </c>
      <c r="B3034" s="4" t="s">
        <v>5</v>
      </c>
      <c r="C3034" s="4" t="s">
        <v>13</v>
      </c>
      <c r="D3034" s="4" t="s">
        <v>10</v>
      </c>
      <c r="E3034" s="4" t="s">
        <v>24</v>
      </c>
    </row>
    <row r="3035" spans="1:23">
      <c r="A3035" t="n">
        <v>20776</v>
      </c>
      <c r="B3035" s="21" t="n">
        <v>58</v>
      </c>
      <c r="C3035" s="7" t="n">
        <v>0</v>
      </c>
      <c r="D3035" s="7" t="n">
        <v>300</v>
      </c>
      <c r="E3035" s="7" t="n">
        <v>1</v>
      </c>
    </row>
    <row r="3036" spans="1:23">
      <c r="A3036" t="s">
        <v>4</v>
      </c>
      <c r="B3036" s="4" t="s">
        <v>5</v>
      </c>
      <c r="C3036" s="4" t="s">
        <v>13</v>
      </c>
      <c r="D3036" s="4" t="s">
        <v>10</v>
      </c>
    </row>
    <row r="3037" spans="1:23">
      <c r="A3037" t="n">
        <v>20784</v>
      </c>
      <c r="B3037" s="21" t="n">
        <v>58</v>
      </c>
      <c r="C3037" s="7" t="n">
        <v>255</v>
      </c>
      <c r="D3037" s="7" t="n">
        <v>0</v>
      </c>
    </row>
    <row r="3038" spans="1:23">
      <c r="A3038" t="s">
        <v>4</v>
      </c>
      <c r="B3038" s="4" t="s">
        <v>5</v>
      </c>
      <c r="C3038" s="4" t="s">
        <v>13</v>
      </c>
      <c r="D3038" s="4" t="s">
        <v>13</v>
      </c>
      <c r="E3038" s="4" t="s">
        <v>13</v>
      </c>
      <c r="F3038" s="4" t="s">
        <v>13</v>
      </c>
    </row>
    <row r="3039" spans="1:23">
      <c r="A3039" t="n">
        <v>20788</v>
      </c>
      <c r="B3039" s="19" t="n">
        <v>14</v>
      </c>
      <c r="C3039" s="7" t="n">
        <v>0</v>
      </c>
      <c r="D3039" s="7" t="n">
        <v>0</v>
      </c>
      <c r="E3039" s="7" t="n">
        <v>0</v>
      </c>
      <c r="F3039" s="7" t="n">
        <v>64</v>
      </c>
    </row>
    <row r="3040" spans="1:23">
      <c r="A3040" t="s">
        <v>4</v>
      </c>
      <c r="B3040" s="4" t="s">
        <v>5</v>
      </c>
      <c r="C3040" s="4" t="s">
        <v>13</v>
      </c>
      <c r="D3040" s="4" t="s">
        <v>10</v>
      </c>
    </row>
    <row r="3041" spans="1:31">
      <c r="A3041" t="n">
        <v>20793</v>
      </c>
      <c r="B3041" s="23" t="n">
        <v>22</v>
      </c>
      <c r="C3041" s="7" t="n">
        <v>0</v>
      </c>
      <c r="D3041" s="7" t="n">
        <v>12420</v>
      </c>
    </row>
    <row r="3042" spans="1:31">
      <c r="A3042" t="s">
        <v>4</v>
      </c>
      <c r="B3042" s="4" t="s">
        <v>5</v>
      </c>
      <c r="C3042" s="4" t="s">
        <v>13</v>
      </c>
      <c r="D3042" s="4" t="s">
        <v>10</v>
      </c>
    </row>
    <row r="3043" spans="1:31">
      <c r="A3043" t="n">
        <v>20797</v>
      </c>
      <c r="B3043" s="21" t="n">
        <v>58</v>
      </c>
      <c r="C3043" s="7" t="n">
        <v>5</v>
      </c>
      <c r="D3043" s="7" t="n">
        <v>300</v>
      </c>
    </row>
    <row r="3044" spans="1:31">
      <c r="A3044" t="s">
        <v>4</v>
      </c>
      <c r="B3044" s="4" t="s">
        <v>5</v>
      </c>
      <c r="C3044" s="4" t="s">
        <v>24</v>
      </c>
      <c r="D3044" s="4" t="s">
        <v>10</v>
      </c>
    </row>
    <row r="3045" spans="1:31">
      <c r="A3045" t="n">
        <v>20801</v>
      </c>
      <c r="B3045" s="24" t="n">
        <v>103</v>
      </c>
      <c r="C3045" s="7" t="n">
        <v>0</v>
      </c>
      <c r="D3045" s="7" t="n">
        <v>300</v>
      </c>
    </row>
    <row r="3046" spans="1:31">
      <c r="A3046" t="s">
        <v>4</v>
      </c>
      <c r="B3046" s="4" t="s">
        <v>5</v>
      </c>
      <c r="C3046" s="4" t="s">
        <v>13</v>
      </c>
    </row>
    <row r="3047" spans="1:31">
      <c r="A3047" t="n">
        <v>20808</v>
      </c>
      <c r="B3047" s="25" t="n">
        <v>64</v>
      </c>
      <c r="C3047" s="7" t="n">
        <v>7</v>
      </c>
    </row>
    <row r="3048" spans="1:31">
      <c r="A3048" t="s">
        <v>4</v>
      </c>
      <c r="B3048" s="4" t="s">
        <v>5</v>
      </c>
      <c r="C3048" s="4" t="s">
        <v>13</v>
      </c>
      <c r="D3048" s="4" t="s">
        <v>10</v>
      </c>
    </row>
    <row r="3049" spans="1:31">
      <c r="A3049" t="n">
        <v>20810</v>
      </c>
      <c r="B3049" s="26" t="n">
        <v>72</v>
      </c>
      <c r="C3049" s="7" t="n">
        <v>5</v>
      </c>
      <c r="D3049" s="7" t="n">
        <v>0</v>
      </c>
    </row>
    <row r="3050" spans="1:31">
      <c r="A3050" t="s">
        <v>4</v>
      </c>
      <c r="B3050" s="4" t="s">
        <v>5</v>
      </c>
      <c r="C3050" s="4" t="s">
        <v>13</v>
      </c>
      <c r="D3050" s="20" t="s">
        <v>31</v>
      </c>
      <c r="E3050" s="4" t="s">
        <v>5</v>
      </c>
      <c r="F3050" s="4" t="s">
        <v>13</v>
      </c>
      <c r="G3050" s="4" t="s">
        <v>10</v>
      </c>
      <c r="H3050" s="20" t="s">
        <v>32</v>
      </c>
      <c r="I3050" s="4" t="s">
        <v>13</v>
      </c>
      <c r="J3050" s="4" t="s">
        <v>9</v>
      </c>
      <c r="K3050" s="4" t="s">
        <v>13</v>
      </c>
      <c r="L3050" s="4" t="s">
        <v>13</v>
      </c>
      <c r="M3050" s="4" t="s">
        <v>23</v>
      </c>
    </row>
    <row r="3051" spans="1:31">
      <c r="A3051" t="n">
        <v>20814</v>
      </c>
      <c r="B3051" s="12" t="n">
        <v>5</v>
      </c>
      <c r="C3051" s="7" t="n">
        <v>28</v>
      </c>
      <c r="D3051" s="20" t="s">
        <v>3</v>
      </c>
      <c r="E3051" s="9" t="n">
        <v>162</v>
      </c>
      <c r="F3051" s="7" t="n">
        <v>4</v>
      </c>
      <c r="G3051" s="7" t="n">
        <v>12420</v>
      </c>
      <c r="H3051" s="20" t="s">
        <v>3</v>
      </c>
      <c r="I3051" s="7" t="n">
        <v>0</v>
      </c>
      <c r="J3051" s="7" t="n">
        <v>1</v>
      </c>
      <c r="K3051" s="7" t="n">
        <v>2</v>
      </c>
      <c r="L3051" s="7" t="n">
        <v>1</v>
      </c>
      <c r="M3051" s="13" t="n">
        <f t="normal" ca="1">A3057</f>
        <v>0</v>
      </c>
    </row>
    <row r="3052" spans="1:31">
      <c r="A3052" t="s">
        <v>4</v>
      </c>
      <c r="B3052" s="4" t="s">
        <v>5</v>
      </c>
      <c r="C3052" s="4" t="s">
        <v>13</v>
      </c>
      <c r="D3052" s="4" t="s">
        <v>6</v>
      </c>
    </row>
    <row r="3053" spans="1:31">
      <c r="A3053" t="n">
        <v>20831</v>
      </c>
      <c r="B3053" s="8" t="n">
        <v>2</v>
      </c>
      <c r="C3053" s="7" t="n">
        <v>10</v>
      </c>
      <c r="D3053" s="7" t="s">
        <v>35</v>
      </c>
    </row>
    <row r="3054" spans="1:31">
      <c r="A3054" t="s">
        <v>4</v>
      </c>
      <c r="B3054" s="4" t="s">
        <v>5</v>
      </c>
      <c r="C3054" s="4" t="s">
        <v>10</v>
      </c>
    </row>
    <row r="3055" spans="1:31">
      <c r="A3055" t="n">
        <v>20848</v>
      </c>
      <c r="B3055" s="27" t="n">
        <v>16</v>
      </c>
      <c r="C3055" s="7" t="n">
        <v>0</v>
      </c>
    </row>
    <row r="3056" spans="1:31">
      <c r="A3056" t="s">
        <v>4</v>
      </c>
      <c r="B3056" s="4" t="s">
        <v>5</v>
      </c>
      <c r="C3056" s="4" t="s">
        <v>10</v>
      </c>
    </row>
    <row r="3057" spans="1:13">
      <c r="A3057" t="n">
        <v>20851</v>
      </c>
      <c r="B3057" s="28" t="n">
        <v>12</v>
      </c>
      <c r="C3057" s="7" t="n">
        <v>6713</v>
      </c>
    </row>
    <row r="3058" spans="1:13">
      <c r="A3058" t="s">
        <v>4</v>
      </c>
      <c r="B3058" s="4" t="s">
        <v>5</v>
      </c>
      <c r="C3058" s="4" t="s">
        <v>13</v>
      </c>
      <c r="D3058" s="20" t="s">
        <v>31</v>
      </c>
      <c r="E3058" s="4" t="s">
        <v>5</v>
      </c>
      <c r="F3058" s="4" t="s">
        <v>13</v>
      </c>
      <c r="G3058" s="4" t="s">
        <v>10</v>
      </c>
      <c r="H3058" s="20" t="s">
        <v>32</v>
      </c>
      <c r="I3058" s="4" t="s">
        <v>13</v>
      </c>
      <c r="J3058" s="4" t="s">
        <v>23</v>
      </c>
    </row>
    <row r="3059" spans="1:13">
      <c r="A3059" t="n">
        <v>20854</v>
      </c>
      <c r="B3059" s="12" t="n">
        <v>5</v>
      </c>
      <c r="C3059" s="7" t="n">
        <v>28</v>
      </c>
      <c r="D3059" s="20" t="s">
        <v>3</v>
      </c>
      <c r="E3059" s="25" t="n">
        <v>64</v>
      </c>
      <c r="F3059" s="7" t="n">
        <v>5</v>
      </c>
      <c r="G3059" s="7" t="n">
        <v>9</v>
      </c>
      <c r="H3059" s="20" t="s">
        <v>3</v>
      </c>
      <c r="I3059" s="7" t="n">
        <v>1</v>
      </c>
      <c r="J3059" s="13" t="n">
        <f t="normal" ca="1">A3063</f>
        <v>0</v>
      </c>
    </row>
    <row r="3060" spans="1:13">
      <c r="A3060" t="s">
        <v>4</v>
      </c>
      <c r="B3060" s="4" t="s">
        <v>5</v>
      </c>
      <c r="C3060" s="4" t="s">
        <v>13</v>
      </c>
      <c r="D3060" s="4" t="s">
        <v>10</v>
      </c>
      <c r="E3060" s="4" t="s">
        <v>13</v>
      </c>
      <c r="F3060" s="4" t="s">
        <v>6</v>
      </c>
    </row>
    <row r="3061" spans="1:13">
      <c r="A3061" t="n">
        <v>20865</v>
      </c>
      <c r="B3061" s="10" t="n">
        <v>39</v>
      </c>
      <c r="C3061" s="7" t="n">
        <v>10</v>
      </c>
      <c r="D3061" s="7" t="n">
        <v>65533</v>
      </c>
      <c r="E3061" s="7" t="n">
        <v>203</v>
      </c>
      <c r="F3061" s="7" t="s">
        <v>170</v>
      </c>
    </row>
    <row r="3062" spans="1:13">
      <c r="A3062" t="s">
        <v>4</v>
      </c>
      <c r="B3062" s="4" t="s">
        <v>5</v>
      </c>
      <c r="C3062" s="4" t="s">
        <v>13</v>
      </c>
      <c r="D3062" s="4" t="s">
        <v>10</v>
      </c>
      <c r="E3062" s="4" t="s">
        <v>13</v>
      </c>
      <c r="F3062" s="4" t="s">
        <v>6</v>
      </c>
    </row>
    <row r="3063" spans="1:13">
      <c r="A3063" t="n">
        <v>20890</v>
      </c>
      <c r="B3063" s="10" t="n">
        <v>39</v>
      </c>
      <c r="C3063" s="7" t="n">
        <v>10</v>
      </c>
      <c r="D3063" s="7" t="n">
        <v>65533</v>
      </c>
      <c r="E3063" s="7" t="n">
        <v>204</v>
      </c>
      <c r="F3063" s="7" t="s">
        <v>36</v>
      </c>
    </row>
    <row r="3064" spans="1:13">
      <c r="A3064" t="s">
        <v>4</v>
      </c>
      <c r="B3064" s="4" t="s">
        <v>5</v>
      </c>
      <c r="C3064" s="4" t="s">
        <v>13</v>
      </c>
      <c r="D3064" s="4" t="s">
        <v>10</v>
      </c>
      <c r="E3064" s="4" t="s">
        <v>13</v>
      </c>
      <c r="F3064" s="4" t="s">
        <v>6</v>
      </c>
    </row>
    <row r="3065" spans="1:13">
      <c r="A3065" t="n">
        <v>20914</v>
      </c>
      <c r="B3065" s="10" t="n">
        <v>39</v>
      </c>
      <c r="C3065" s="7" t="n">
        <v>10</v>
      </c>
      <c r="D3065" s="7" t="n">
        <v>65533</v>
      </c>
      <c r="E3065" s="7" t="n">
        <v>205</v>
      </c>
      <c r="F3065" s="7" t="s">
        <v>37</v>
      </c>
    </row>
    <row r="3066" spans="1:13">
      <c r="A3066" t="s">
        <v>4</v>
      </c>
      <c r="B3066" s="4" t="s">
        <v>5</v>
      </c>
      <c r="C3066" s="4" t="s">
        <v>10</v>
      </c>
      <c r="D3066" s="4" t="s">
        <v>6</v>
      </c>
      <c r="E3066" s="4" t="s">
        <v>6</v>
      </c>
      <c r="F3066" s="4" t="s">
        <v>6</v>
      </c>
      <c r="G3066" s="4" t="s">
        <v>13</v>
      </c>
      <c r="H3066" s="4" t="s">
        <v>9</v>
      </c>
      <c r="I3066" s="4" t="s">
        <v>24</v>
      </c>
      <c r="J3066" s="4" t="s">
        <v>24</v>
      </c>
      <c r="K3066" s="4" t="s">
        <v>24</v>
      </c>
      <c r="L3066" s="4" t="s">
        <v>24</v>
      </c>
      <c r="M3066" s="4" t="s">
        <v>24</v>
      </c>
      <c r="N3066" s="4" t="s">
        <v>24</v>
      </c>
      <c r="O3066" s="4" t="s">
        <v>24</v>
      </c>
      <c r="P3066" s="4" t="s">
        <v>6</v>
      </c>
      <c r="Q3066" s="4" t="s">
        <v>6</v>
      </c>
      <c r="R3066" s="4" t="s">
        <v>9</v>
      </c>
      <c r="S3066" s="4" t="s">
        <v>13</v>
      </c>
      <c r="T3066" s="4" t="s">
        <v>9</v>
      </c>
      <c r="U3066" s="4" t="s">
        <v>9</v>
      </c>
      <c r="V3066" s="4" t="s">
        <v>10</v>
      </c>
    </row>
    <row r="3067" spans="1:13">
      <c r="A3067" t="n">
        <v>20938</v>
      </c>
      <c r="B3067" s="29" t="n">
        <v>19</v>
      </c>
      <c r="C3067" s="7" t="n">
        <v>7032</v>
      </c>
      <c r="D3067" s="7" t="s">
        <v>38</v>
      </c>
      <c r="E3067" s="7" t="s">
        <v>39</v>
      </c>
      <c r="F3067" s="7" t="s">
        <v>12</v>
      </c>
      <c r="G3067" s="7" t="n">
        <v>0</v>
      </c>
      <c r="H3067" s="7" t="n">
        <v>1</v>
      </c>
      <c r="I3067" s="7" t="n">
        <v>0</v>
      </c>
      <c r="J3067" s="7" t="n">
        <v>0</v>
      </c>
      <c r="K3067" s="7" t="n">
        <v>0</v>
      </c>
      <c r="L3067" s="7" t="n">
        <v>0</v>
      </c>
      <c r="M3067" s="7" t="n">
        <v>1</v>
      </c>
      <c r="N3067" s="7" t="n">
        <v>1.60000002384186</v>
      </c>
      <c r="O3067" s="7" t="n">
        <v>0.0900000035762787</v>
      </c>
      <c r="P3067" s="7" t="s">
        <v>12</v>
      </c>
      <c r="Q3067" s="7" t="s">
        <v>12</v>
      </c>
      <c r="R3067" s="7" t="n">
        <v>-1</v>
      </c>
      <c r="S3067" s="7" t="n">
        <v>0</v>
      </c>
      <c r="T3067" s="7" t="n">
        <v>0</v>
      </c>
      <c r="U3067" s="7" t="n">
        <v>0</v>
      </c>
      <c r="V3067" s="7" t="n">
        <v>0</v>
      </c>
    </row>
    <row r="3068" spans="1:13">
      <c r="A3068" t="s">
        <v>4</v>
      </c>
      <c r="B3068" s="4" t="s">
        <v>5</v>
      </c>
      <c r="C3068" s="4" t="s">
        <v>10</v>
      </c>
      <c r="D3068" s="4" t="s">
        <v>6</v>
      </c>
      <c r="E3068" s="4" t="s">
        <v>6</v>
      </c>
      <c r="F3068" s="4" t="s">
        <v>6</v>
      </c>
      <c r="G3068" s="4" t="s">
        <v>13</v>
      </c>
      <c r="H3068" s="4" t="s">
        <v>9</v>
      </c>
      <c r="I3068" s="4" t="s">
        <v>24</v>
      </c>
      <c r="J3068" s="4" t="s">
        <v>24</v>
      </c>
      <c r="K3068" s="4" t="s">
        <v>24</v>
      </c>
      <c r="L3068" s="4" t="s">
        <v>24</v>
      </c>
      <c r="M3068" s="4" t="s">
        <v>24</v>
      </c>
      <c r="N3068" s="4" t="s">
        <v>24</v>
      </c>
      <c r="O3068" s="4" t="s">
        <v>24</v>
      </c>
      <c r="P3068" s="4" t="s">
        <v>6</v>
      </c>
      <c r="Q3068" s="4" t="s">
        <v>6</v>
      </c>
      <c r="R3068" s="4" t="s">
        <v>9</v>
      </c>
      <c r="S3068" s="4" t="s">
        <v>13</v>
      </c>
      <c r="T3068" s="4" t="s">
        <v>9</v>
      </c>
      <c r="U3068" s="4" t="s">
        <v>9</v>
      </c>
      <c r="V3068" s="4" t="s">
        <v>10</v>
      </c>
    </row>
    <row r="3069" spans="1:13">
      <c r="A3069" t="n">
        <v>21008</v>
      </c>
      <c r="B3069" s="29" t="n">
        <v>19</v>
      </c>
      <c r="C3069" s="7" t="n">
        <v>1660</v>
      </c>
      <c r="D3069" s="7" t="s">
        <v>171</v>
      </c>
      <c r="E3069" s="7" t="s">
        <v>172</v>
      </c>
      <c r="F3069" s="7" t="s">
        <v>12</v>
      </c>
      <c r="G3069" s="7" t="n">
        <v>0</v>
      </c>
      <c r="H3069" s="7" t="n">
        <v>1</v>
      </c>
      <c r="I3069" s="7" t="n">
        <v>0</v>
      </c>
      <c r="J3069" s="7" t="n">
        <v>0</v>
      </c>
      <c r="K3069" s="7" t="n">
        <v>0</v>
      </c>
      <c r="L3069" s="7" t="n">
        <v>0</v>
      </c>
      <c r="M3069" s="7" t="n">
        <v>1</v>
      </c>
      <c r="N3069" s="7" t="n">
        <v>1.60000002384186</v>
      </c>
      <c r="O3069" s="7" t="n">
        <v>0.0900000035762787</v>
      </c>
      <c r="P3069" s="7" t="s">
        <v>16</v>
      </c>
      <c r="Q3069" s="7" t="s">
        <v>12</v>
      </c>
      <c r="R3069" s="7" t="n">
        <v>-1</v>
      </c>
      <c r="S3069" s="7" t="n">
        <v>0</v>
      </c>
      <c r="T3069" s="7" t="n">
        <v>0</v>
      </c>
      <c r="U3069" s="7" t="n">
        <v>0</v>
      </c>
      <c r="V3069" s="7" t="n">
        <v>0</v>
      </c>
    </row>
    <row r="3070" spans="1:13">
      <c r="A3070" t="s">
        <v>4</v>
      </c>
      <c r="B3070" s="4" t="s">
        <v>5</v>
      </c>
      <c r="C3070" s="4" t="s">
        <v>10</v>
      </c>
      <c r="D3070" s="4" t="s">
        <v>13</v>
      </c>
      <c r="E3070" s="4" t="s">
        <v>13</v>
      </c>
      <c r="F3070" s="4" t="s">
        <v>6</v>
      </c>
    </row>
    <row r="3071" spans="1:13">
      <c r="A3071" t="n">
        <v>21101</v>
      </c>
      <c r="B3071" s="30" t="n">
        <v>20</v>
      </c>
      <c r="C3071" s="7" t="n">
        <v>0</v>
      </c>
      <c r="D3071" s="7" t="n">
        <v>3</v>
      </c>
      <c r="E3071" s="7" t="n">
        <v>10</v>
      </c>
      <c r="F3071" s="7" t="s">
        <v>42</v>
      </c>
    </row>
    <row r="3072" spans="1:13">
      <c r="A3072" t="s">
        <v>4</v>
      </c>
      <c r="B3072" s="4" t="s">
        <v>5</v>
      </c>
      <c r="C3072" s="4" t="s">
        <v>10</v>
      </c>
    </row>
    <row r="3073" spans="1:22">
      <c r="A3073" t="n">
        <v>21119</v>
      </c>
      <c r="B3073" s="27" t="n">
        <v>16</v>
      </c>
      <c r="C3073" s="7" t="n">
        <v>0</v>
      </c>
    </row>
    <row r="3074" spans="1:22">
      <c r="A3074" t="s">
        <v>4</v>
      </c>
      <c r="B3074" s="4" t="s">
        <v>5</v>
      </c>
      <c r="C3074" s="4" t="s">
        <v>10</v>
      </c>
      <c r="D3074" s="4" t="s">
        <v>13</v>
      </c>
      <c r="E3074" s="4" t="s">
        <v>13</v>
      </c>
      <c r="F3074" s="4" t="s">
        <v>6</v>
      </c>
    </row>
    <row r="3075" spans="1:22">
      <c r="A3075" t="n">
        <v>21122</v>
      </c>
      <c r="B3075" s="30" t="n">
        <v>20</v>
      </c>
      <c r="C3075" s="7" t="n">
        <v>3</v>
      </c>
      <c r="D3075" s="7" t="n">
        <v>3</v>
      </c>
      <c r="E3075" s="7" t="n">
        <v>10</v>
      </c>
      <c r="F3075" s="7" t="s">
        <v>42</v>
      </c>
    </row>
    <row r="3076" spans="1:22">
      <c r="A3076" t="s">
        <v>4</v>
      </c>
      <c r="B3076" s="4" t="s">
        <v>5</v>
      </c>
      <c r="C3076" s="4" t="s">
        <v>10</v>
      </c>
    </row>
    <row r="3077" spans="1:22">
      <c r="A3077" t="n">
        <v>21140</v>
      </c>
      <c r="B3077" s="27" t="n">
        <v>16</v>
      </c>
      <c r="C3077" s="7" t="n">
        <v>0</v>
      </c>
    </row>
    <row r="3078" spans="1:22">
      <c r="A3078" t="s">
        <v>4</v>
      </c>
      <c r="B3078" s="4" t="s">
        <v>5</v>
      </c>
      <c r="C3078" s="4" t="s">
        <v>10</v>
      </c>
      <c r="D3078" s="4" t="s">
        <v>13</v>
      </c>
      <c r="E3078" s="4" t="s">
        <v>13</v>
      </c>
      <c r="F3078" s="4" t="s">
        <v>6</v>
      </c>
    </row>
    <row r="3079" spans="1:22">
      <c r="A3079" t="n">
        <v>21143</v>
      </c>
      <c r="B3079" s="30" t="n">
        <v>20</v>
      </c>
      <c r="C3079" s="7" t="n">
        <v>5</v>
      </c>
      <c r="D3079" s="7" t="n">
        <v>3</v>
      </c>
      <c r="E3079" s="7" t="n">
        <v>10</v>
      </c>
      <c r="F3079" s="7" t="s">
        <v>42</v>
      </c>
    </row>
    <row r="3080" spans="1:22">
      <c r="A3080" t="s">
        <v>4</v>
      </c>
      <c r="B3080" s="4" t="s">
        <v>5</v>
      </c>
      <c r="C3080" s="4" t="s">
        <v>10</v>
      </c>
    </row>
    <row r="3081" spans="1:22">
      <c r="A3081" t="n">
        <v>21161</v>
      </c>
      <c r="B3081" s="27" t="n">
        <v>16</v>
      </c>
      <c r="C3081" s="7" t="n">
        <v>0</v>
      </c>
    </row>
    <row r="3082" spans="1:22">
      <c r="A3082" t="s">
        <v>4</v>
      </c>
      <c r="B3082" s="4" t="s">
        <v>5</v>
      </c>
      <c r="C3082" s="4" t="s">
        <v>10</v>
      </c>
      <c r="D3082" s="4" t="s">
        <v>13</v>
      </c>
      <c r="E3082" s="4" t="s">
        <v>13</v>
      </c>
      <c r="F3082" s="4" t="s">
        <v>6</v>
      </c>
    </row>
    <row r="3083" spans="1:22">
      <c r="A3083" t="n">
        <v>21164</v>
      </c>
      <c r="B3083" s="30" t="n">
        <v>20</v>
      </c>
      <c r="C3083" s="7" t="n">
        <v>61491</v>
      </c>
      <c r="D3083" s="7" t="n">
        <v>3</v>
      </c>
      <c r="E3083" s="7" t="n">
        <v>10</v>
      </c>
      <c r="F3083" s="7" t="s">
        <v>42</v>
      </c>
    </row>
    <row r="3084" spans="1:22">
      <c r="A3084" t="s">
        <v>4</v>
      </c>
      <c r="B3084" s="4" t="s">
        <v>5</v>
      </c>
      <c r="C3084" s="4" t="s">
        <v>10</v>
      </c>
    </row>
    <row r="3085" spans="1:22">
      <c r="A3085" t="n">
        <v>21182</v>
      </c>
      <c r="B3085" s="27" t="n">
        <v>16</v>
      </c>
      <c r="C3085" s="7" t="n">
        <v>0</v>
      </c>
    </row>
    <row r="3086" spans="1:22">
      <c r="A3086" t="s">
        <v>4</v>
      </c>
      <c r="B3086" s="4" t="s">
        <v>5</v>
      </c>
      <c r="C3086" s="4" t="s">
        <v>10</v>
      </c>
      <c r="D3086" s="4" t="s">
        <v>13</v>
      </c>
      <c r="E3086" s="4" t="s">
        <v>13</v>
      </c>
      <c r="F3086" s="4" t="s">
        <v>6</v>
      </c>
    </row>
    <row r="3087" spans="1:22">
      <c r="A3087" t="n">
        <v>21185</v>
      </c>
      <c r="B3087" s="30" t="n">
        <v>20</v>
      </c>
      <c r="C3087" s="7" t="n">
        <v>61492</v>
      </c>
      <c r="D3087" s="7" t="n">
        <v>3</v>
      </c>
      <c r="E3087" s="7" t="n">
        <v>10</v>
      </c>
      <c r="F3087" s="7" t="s">
        <v>42</v>
      </c>
    </row>
    <row r="3088" spans="1:22">
      <c r="A3088" t="s">
        <v>4</v>
      </c>
      <c r="B3088" s="4" t="s">
        <v>5</v>
      </c>
      <c r="C3088" s="4" t="s">
        <v>10</v>
      </c>
    </row>
    <row r="3089" spans="1:6">
      <c r="A3089" t="n">
        <v>21203</v>
      </c>
      <c r="B3089" s="27" t="n">
        <v>16</v>
      </c>
      <c r="C3089" s="7" t="n">
        <v>0</v>
      </c>
    </row>
    <row r="3090" spans="1:6">
      <c r="A3090" t="s">
        <v>4</v>
      </c>
      <c r="B3090" s="4" t="s">
        <v>5</v>
      </c>
      <c r="C3090" s="4" t="s">
        <v>10</v>
      </c>
      <c r="D3090" s="4" t="s">
        <v>13</v>
      </c>
      <c r="E3090" s="4" t="s">
        <v>13</v>
      </c>
      <c r="F3090" s="4" t="s">
        <v>6</v>
      </c>
    </row>
    <row r="3091" spans="1:6">
      <c r="A3091" t="n">
        <v>21206</v>
      </c>
      <c r="B3091" s="30" t="n">
        <v>20</v>
      </c>
      <c r="C3091" s="7" t="n">
        <v>61493</v>
      </c>
      <c r="D3091" s="7" t="n">
        <v>3</v>
      </c>
      <c r="E3091" s="7" t="n">
        <v>10</v>
      </c>
      <c r="F3091" s="7" t="s">
        <v>42</v>
      </c>
    </row>
    <row r="3092" spans="1:6">
      <c r="A3092" t="s">
        <v>4</v>
      </c>
      <c r="B3092" s="4" t="s">
        <v>5</v>
      </c>
      <c r="C3092" s="4" t="s">
        <v>10</v>
      </c>
    </row>
    <row r="3093" spans="1:6">
      <c r="A3093" t="n">
        <v>21224</v>
      </c>
      <c r="B3093" s="27" t="n">
        <v>16</v>
      </c>
      <c r="C3093" s="7" t="n">
        <v>0</v>
      </c>
    </row>
    <row r="3094" spans="1:6">
      <c r="A3094" t="s">
        <v>4</v>
      </c>
      <c r="B3094" s="4" t="s">
        <v>5</v>
      </c>
      <c r="C3094" s="4" t="s">
        <v>10</v>
      </c>
      <c r="D3094" s="4" t="s">
        <v>13</v>
      </c>
      <c r="E3094" s="4" t="s">
        <v>13</v>
      </c>
      <c r="F3094" s="4" t="s">
        <v>6</v>
      </c>
    </row>
    <row r="3095" spans="1:6">
      <c r="A3095" t="n">
        <v>21227</v>
      </c>
      <c r="B3095" s="30" t="n">
        <v>20</v>
      </c>
      <c r="C3095" s="7" t="n">
        <v>7032</v>
      </c>
      <c r="D3095" s="7" t="n">
        <v>3</v>
      </c>
      <c r="E3095" s="7" t="n">
        <v>10</v>
      </c>
      <c r="F3095" s="7" t="s">
        <v>42</v>
      </c>
    </row>
    <row r="3096" spans="1:6">
      <c r="A3096" t="s">
        <v>4</v>
      </c>
      <c r="B3096" s="4" t="s">
        <v>5</v>
      </c>
      <c r="C3096" s="4" t="s">
        <v>10</v>
      </c>
    </row>
    <row r="3097" spans="1:6">
      <c r="A3097" t="n">
        <v>21245</v>
      </c>
      <c r="B3097" s="27" t="n">
        <v>16</v>
      </c>
      <c r="C3097" s="7" t="n">
        <v>0</v>
      </c>
    </row>
    <row r="3098" spans="1:6">
      <c r="A3098" t="s">
        <v>4</v>
      </c>
      <c r="B3098" s="4" t="s">
        <v>5</v>
      </c>
      <c r="C3098" s="4" t="s">
        <v>10</v>
      </c>
      <c r="D3098" s="4" t="s">
        <v>13</v>
      </c>
      <c r="E3098" s="4" t="s">
        <v>13</v>
      </c>
      <c r="F3098" s="4" t="s">
        <v>6</v>
      </c>
    </row>
    <row r="3099" spans="1:6">
      <c r="A3099" t="n">
        <v>21248</v>
      </c>
      <c r="B3099" s="30" t="n">
        <v>20</v>
      </c>
      <c r="C3099" s="7" t="n">
        <v>1660</v>
      </c>
      <c r="D3099" s="7" t="n">
        <v>3</v>
      </c>
      <c r="E3099" s="7" t="n">
        <v>10</v>
      </c>
      <c r="F3099" s="7" t="s">
        <v>42</v>
      </c>
    </row>
    <row r="3100" spans="1:6">
      <c r="A3100" t="s">
        <v>4</v>
      </c>
      <c r="B3100" s="4" t="s">
        <v>5</v>
      </c>
      <c r="C3100" s="4" t="s">
        <v>10</v>
      </c>
    </row>
    <row r="3101" spans="1:6">
      <c r="A3101" t="n">
        <v>21266</v>
      </c>
      <c r="B3101" s="27" t="n">
        <v>16</v>
      </c>
      <c r="C3101" s="7" t="n">
        <v>0</v>
      </c>
    </row>
    <row r="3102" spans="1:6">
      <c r="A3102" t="s">
        <v>4</v>
      </c>
      <c r="B3102" s="4" t="s">
        <v>5</v>
      </c>
      <c r="C3102" s="4" t="s">
        <v>13</v>
      </c>
      <c r="D3102" s="20" t="s">
        <v>31</v>
      </c>
      <c r="E3102" s="4" t="s">
        <v>5</v>
      </c>
      <c r="F3102" s="4" t="s">
        <v>13</v>
      </c>
      <c r="G3102" s="4" t="s">
        <v>10</v>
      </c>
      <c r="H3102" s="20" t="s">
        <v>32</v>
      </c>
      <c r="I3102" s="4" t="s">
        <v>13</v>
      </c>
      <c r="J3102" s="4" t="s">
        <v>23</v>
      </c>
    </row>
    <row r="3103" spans="1:6">
      <c r="A3103" t="n">
        <v>21269</v>
      </c>
      <c r="B3103" s="12" t="n">
        <v>5</v>
      </c>
      <c r="C3103" s="7" t="n">
        <v>28</v>
      </c>
      <c r="D3103" s="20" t="s">
        <v>3</v>
      </c>
      <c r="E3103" s="25" t="n">
        <v>64</v>
      </c>
      <c r="F3103" s="7" t="n">
        <v>5</v>
      </c>
      <c r="G3103" s="7" t="n">
        <v>9</v>
      </c>
      <c r="H3103" s="20" t="s">
        <v>3</v>
      </c>
      <c r="I3103" s="7" t="n">
        <v>1</v>
      </c>
      <c r="J3103" s="13" t="n">
        <f t="normal" ca="1">A3113</f>
        <v>0</v>
      </c>
    </row>
    <row r="3104" spans="1:6">
      <c r="A3104" t="s">
        <v>4</v>
      </c>
      <c r="B3104" s="4" t="s">
        <v>5</v>
      </c>
      <c r="C3104" s="4" t="s">
        <v>10</v>
      </c>
      <c r="D3104" s="4" t="s">
        <v>6</v>
      </c>
      <c r="E3104" s="4" t="s">
        <v>6</v>
      </c>
      <c r="F3104" s="4" t="s">
        <v>6</v>
      </c>
      <c r="G3104" s="4" t="s">
        <v>13</v>
      </c>
      <c r="H3104" s="4" t="s">
        <v>9</v>
      </c>
      <c r="I3104" s="4" t="s">
        <v>24</v>
      </c>
      <c r="J3104" s="4" t="s">
        <v>24</v>
      </c>
      <c r="K3104" s="4" t="s">
        <v>24</v>
      </c>
      <c r="L3104" s="4" t="s">
        <v>24</v>
      </c>
      <c r="M3104" s="4" t="s">
        <v>24</v>
      </c>
      <c r="N3104" s="4" t="s">
        <v>24</v>
      </c>
      <c r="O3104" s="4" t="s">
        <v>24</v>
      </c>
      <c r="P3104" s="4" t="s">
        <v>6</v>
      </c>
      <c r="Q3104" s="4" t="s">
        <v>6</v>
      </c>
      <c r="R3104" s="4" t="s">
        <v>9</v>
      </c>
      <c r="S3104" s="4" t="s">
        <v>13</v>
      </c>
      <c r="T3104" s="4" t="s">
        <v>9</v>
      </c>
      <c r="U3104" s="4" t="s">
        <v>9</v>
      </c>
      <c r="V3104" s="4" t="s">
        <v>10</v>
      </c>
    </row>
    <row r="3105" spans="1:22">
      <c r="A3105" t="n">
        <v>21280</v>
      </c>
      <c r="B3105" s="29" t="n">
        <v>19</v>
      </c>
      <c r="C3105" s="7" t="n">
        <v>7030</v>
      </c>
      <c r="D3105" s="7" t="s">
        <v>173</v>
      </c>
      <c r="E3105" s="7" t="s">
        <v>174</v>
      </c>
      <c r="F3105" s="7" t="s">
        <v>12</v>
      </c>
      <c r="G3105" s="7" t="n">
        <v>0</v>
      </c>
      <c r="H3105" s="7" t="n">
        <v>1</v>
      </c>
      <c r="I3105" s="7" t="n">
        <v>0</v>
      </c>
      <c r="J3105" s="7" t="n">
        <v>0</v>
      </c>
      <c r="K3105" s="7" t="n">
        <v>0</v>
      </c>
      <c r="L3105" s="7" t="n">
        <v>0</v>
      </c>
      <c r="M3105" s="7" t="n">
        <v>1</v>
      </c>
      <c r="N3105" s="7" t="n">
        <v>1.60000002384186</v>
      </c>
      <c r="O3105" s="7" t="n">
        <v>0.0900000035762787</v>
      </c>
      <c r="P3105" s="7" t="s">
        <v>12</v>
      </c>
      <c r="Q3105" s="7" t="s">
        <v>12</v>
      </c>
      <c r="R3105" s="7" t="n">
        <v>-1</v>
      </c>
      <c r="S3105" s="7" t="n">
        <v>0</v>
      </c>
      <c r="T3105" s="7" t="n">
        <v>0</v>
      </c>
      <c r="U3105" s="7" t="n">
        <v>0</v>
      </c>
      <c r="V3105" s="7" t="n">
        <v>0</v>
      </c>
    </row>
    <row r="3106" spans="1:22">
      <c r="A3106" t="s">
        <v>4</v>
      </c>
      <c r="B3106" s="4" t="s">
        <v>5</v>
      </c>
      <c r="C3106" s="4" t="s">
        <v>10</v>
      </c>
      <c r="D3106" s="4" t="s">
        <v>13</v>
      </c>
      <c r="E3106" s="4" t="s">
        <v>13</v>
      </c>
      <c r="F3106" s="4" t="s">
        <v>6</v>
      </c>
    </row>
    <row r="3107" spans="1:22">
      <c r="A3107" t="n">
        <v>21353</v>
      </c>
      <c r="B3107" s="30" t="n">
        <v>20</v>
      </c>
      <c r="C3107" s="7" t="n">
        <v>7030</v>
      </c>
      <c r="D3107" s="7" t="n">
        <v>3</v>
      </c>
      <c r="E3107" s="7" t="n">
        <v>10</v>
      </c>
      <c r="F3107" s="7" t="s">
        <v>42</v>
      </c>
    </row>
    <row r="3108" spans="1:22">
      <c r="A3108" t="s">
        <v>4</v>
      </c>
      <c r="B3108" s="4" t="s">
        <v>5</v>
      </c>
      <c r="C3108" s="4" t="s">
        <v>10</v>
      </c>
    </row>
    <row r="3109" spans="1:22">
      <c r="A3109" t="n">
        <v>21371</v>
      </c>
      <c r="B3109" s="27" t="n">
        <v>16</v>
      </c>
      <c r="C3109" s="7" t="n">
        <v>0</v>
      </c>
    </row>
    <row r="3110" spans="1:22">
      <c r="A3110" t="s">
        <v>4</v>
      </c>
      <c r="B3110" s="4" t="s">
        <v>5</v>
      </c>
      <c r="C3110" s="4" t="s">
        <v>10</v>
      </c>
      <c r="D3110" s="4" t="s">
        <v>9</v>
      </c>
      <c r="E3110" s="4" t="s">
        <v>9</v>
      </c>
      <c r="F3110" s="4" t="s">
        <v>9</v>
      </c>
      <c r="G3110" s="4" t="s">
        <v>9</v>
      </c>
      <c r="H3110" s="4" t="s">
        <v>10</v>
      </c>
      <c r="I3110" s="4" t="s">
        <v>13</v>
      </c>
    </row>
    <row r="3111" spans="1:22">
      <c r="A3111" t="n">
        <v>21374</v>
      </c>
      <c r="B3111" s="32" t="n">
        <v>66</v>
      </c>
      <c r="C3111" s="7" t="n">
        <v>7030</v>
      </c>
      <c r="D3111" s="7" t="n">
        <v>1065353216</v>
      </c>
      <c r="E3111" s="7" t="n">
        <v>1065353216</v>
      </c>
      <c r="F3111" s="7" t="n">
        <v>1065353216</v>
      </c>
      <c r="G3111" s="7" t="n">
        <v>0</v>
      </c>
      <c r="H3111" s="7" t="n">
        <v>0</v>
      </c>
      <c r="I3111" s="7" t="n">
        <v>3</v>
      </c>
    </row>
    <row r="3112" spans="1:22">
      <c r="A3112" t="s">
        <v>4</v>
      </c>
      <c r="B3112" s="4" t="s">
        <v>5</v>
      </c>
      <c r="C3112" s="4" t="s">
        <v>10</v>
      </c>
      <c r="D3112" s="4" t="s">
        <v>9</v>
      </c>
    </row>
    <row r="3113" spans="1:22">
      <c r="A3113" t="n">
        <v>21396</v>
      </c>
      <c r="B3113" s="31" t="n">
        <v>43</v>
      </c>
      <c r="C3113" s="7" t="n">
        <v>1660</v>
      </c>
      <c r="D3113" s="7" t="n">
        <v>1</v>
      </c>
    </row>
    <row r="3114" spans="1:22">
      <c r="A3114" t="s">
        <v>4</v>
      </c>
      <c r="B3114" s="4" t="s">
        <v>5</v>
      </c>
      <c r="C3114" s="4" t="s">
        <v>10</v>
      </c>
      <c r="D3114" s="4" t="s">
        <v>9</v>
      </c>
      <c r="E3114" s="4" t="s">
        <v>9</v>
      </c>
      <c r="F3114" s="4" t="s">
        <v>9</v>
      </c>
      <c r="G3114" s="4" t="s">
        <v>9</v>
      </c>
      <c r="H3114" s="4" t="s">
        <v>10</v>
      </c>
      <c r="I3114" s="4" t="s">
        <v>13</v>
      </c>
    </row>
    <row r="3115" spans="1:22">
      <c r="A3115" t="n">
        <v>21403</v>
      </c>
      <c r="B3115" s="32" t="n">
        <v>66</v>
      </c>
      <c r="C3115" s="7" t="n">
        <v>1660</v>
      </c>
      <c r="D3115" s="7" t="n">
        <v>1065353216</v>
      </c>
      <c r="E3115" s="7" t="n">
        <v>1065353216</v>
      </c>
      <c r="F3115" s="7" t="n">
        <v>1065353216</v>
      </c>
      <c r="G3115" s="7" t="n">
        <v>0</v>
      </c>
      <c r="H3115" s="7" t="n">
        <v>0</v>
      </c>
      <c r="I3115" s="7" t="n">
        <v>3</v>
      </c>
    </row>
    <row r="3116" spans="1:22">
      <c r="A3116" t="s">
        <v>4</v>
      </c>
      <c r="B3116" s="4" t="s">
        <v>5</v>
      </c>
      <c r="C3116" s="4" t="s">
        <v>13</v>
      </c>
      <c r="D3116" s="4" t="s">
        <v>10</v>
      </c>
      <c r="E3116" s="4" t="s">
        <v>13</v>
      </c>
      <c r="F3116" s="4" t="s">
        <v>6</v>
      </c>
      <c r="G3116" s="4" t="s">
        <v>6</v>
      </c>
      <c r="H3116" s="4" t="s">
        <v>6</v>
      </c>
      <c r="I3116" s="4" t="s">
        <v>6</v>
      </c>
      <c r="J3116" s="4" t="s">
        <v>6</v>
      </c>
      <c r="K3116" s="4" t="s">
        <v>6</v>
      </c>
      <c r="L3116" s="4" t="s">
        <v>6</v>
      </c>
      <c r="M3116" s="4" t="s">
        <v>6</v>
      </c>
      <c r="N3116" s="4" t="s">
        <v>6</v>
      </c>
      <c r="O3116" s="4" t="s">
        <v>6</v>
      </c>
      <c r="P3116" s="4" t="s">
        <v>6</v>
      </c>
      <c r="Q3116" s="4" t="s">
        <v>6</v>
      </c>
      <c r="R3116" s="4" t="s">
        <v>6</v>
      </c>
      <c r="S3116" s="4" t="s">
        <v>6</v>
      </c>
      <c r="T3116" s="4" t="s">
        <v>6</v>
      </c>
      <c r="U3116" s="4" t="s">
        <v>6</v>
      </c>
    </row>
    <row r="3117" spans="1:22">
      <c r="A3117" t="n">
        <v>21425</v>
      </c>
      <c r="B3117" s="33" t="n">
        <v>36</v>
      </c>
      <c r="C3117" s="7" t="n">
        <v>8</v>
      </c>
      <c r="D3117" s="7" t="n">
        <v>0</v>
      </c>
      <c r="E3117" s="7" t="n">
        <v>0</v>
      </c>
      <c r="F3117" s="7" t="s">
        <v>43</v>
      </c>
      <c r="G3117" s="7" t="s">
        <v>12</v>
      </c>
      <c r="H3117" s="7" t="s">
        <v>12</v>
      </c>
      <c r="I3117" s="7" t="s">
        <v>12</v>
      </c>
      <c r="J3117" s="7" t="s">
        <v>12</v>
      </c>
      <c r="K3117" s="7" t="s">
        <v>12</v>
      </c>
      <c r="L3117" s="7" t="s">
        <v>12</v>
      </c>
      <c r="M3117" s="7" t="s">
        <v>12</v>
      </c>
      <c r="N3117" s="7" t="s">
        <v>12</v>
      </c>
      <c r="O3117" s="7" t="s">
        <v>12</v>
      </c>
      <c r="P3117" s="7" t="s">
        <v>12</v>
      </c>
      <c r="Q3117" s="7" t="s">
        <v>12</v>
      </c>
      <c r="R3117" s="7" t="s">
        <v>12</v>
      </c>
      <c r="S3117" s="7" t="s">
        <v>12</v>
      </c>
      <c r="T3117" s="7" t="s">
        <v>12</v>
      </c>
      <c r="U3117" s="7" t="s">
        <v>12</v>
      </c>
    </row>
    <row r="3118" spans="1:22">
      <c r="A3118" t="s">
        <v>4</v>
      </c>
      <c r="B3118" s="4" t="s">
        <v>5</v>
      </c>
      <c r="C3118" s="4" t="s">
        <v>13</v>
      </c>
      <c r="D3118" s="4" t="s">
        <v>10</v>
      </c>
      <c r="E3118" s="4" t="s">
        <v>13</v>
      </c>
      <c r="F3118" s="4" t="s">
        <v>6</v>
      </c>
      <c r="G3118" s="4" t="s">
        <v>6</v>
      </c>
      <c r="H3118" s="4" t="s">
        <v>6</v>
      </c>
      <c r="I3118" s="4" t="s">
        <v>6</v>
      </c>
      <c r="J3118" s="4" t="s">
        <v>6</v>
      </c>
      <c r="K3118" s="4" t="s">
        <v>6</v>
      </c>
      <c r="L3118" s="4" t="s">
        <v>6</v>
      </c>
      <c r="M3118" s="4" t="s">
        <v>6</v>
      </c>
      <c r="N3118" s="4" t="s">
        <v>6</v>
      </c>
      <c r="O3118" s="4" t="s">
        <v>6</v>
      </c>
      <c r="P3118" s="4" t="s">
        <v>6</v>
      </c>
      <c r="Q3118" s="4" t="s">
        <v>6</v>
      </c>
      <c r="R3118" s="4" t="s">
        <v>6</v>
      </c>
      <c r="S3118" s="4" t="s">
        <v>6</v>
      </c>
      <c r="T3118" s="4" t="s">
        <v>6</v>
      </c>
      <c r="U3118" s="4" t="s">
        <v>6</v>
      </c>
    </row>
    <row r="3119" spans="1:22">
      <c r="A3119" t="n">
        <v>21455</v>
      </c>
      <c r="B3119" s="33" t="n">
        <v>36</v>
      </c>
      <c r="C3119" s="7" t="n">
        <v>8</v>
      </c>
      <c r="D3119" s="7" t="n">
        <v>3</v>
      </c>
      <c r="E3119" s="7" t="n">
        <v>0</v>
      </c>
      <c r="F3119" s="7" t="s">
        <v>43</v>
      </c>
      <c r="G3119" s="7" t="s">
        <v>12</v>
      </c>
      <c r="H3119" s="7" t="s">
        <v>12</v>
      </c>
      <c r="I3119" s="7" t="s">
        <v>12</v>
      </c>
      <c r="J3119" s="7" t="s">
        <v>12</v>
      </c>
      <c r="K3119" s="7" t="s">
        <v>12</v>
      </c>
      <c r="L3119" s="7" t="s">
        <v>12</v>
      </c>
      <c r="M3119" s="7" t="s">
        <v>12</v>
      </c>
      <c r="N3119" s="7" t="s">
        <v>12</v>
      </c>
      <c r="O3119" s="7" t="s">
        <v>12</v>
      </c>
      <c r="P3119" s="7" t="s">
        <v>12</v>
      </c>
      <c r="Q3119" s="7" t="s">
        <v>12</v>
      </c>
      <c r="R3119" s="7" t="s">
        <v>12</v>
      </c>
      <c r="S3119" s="7" t="s">
        <v>12</v>
      </c>
      <c r="T3119" s="7" t="s">
        <v>12</v>
      </c>
      <c r="U3119" s="7" t="s">
        <v>12</v>
      </c>
    </row>
    <row r="3120" spans="1:22">
      <c r="A3120" t="s">
        <v>4</v>
      </c>
      <c r="B3120" s="4" t="s">
        <v>5</v>
      </c>
      <c r="C3120" s="4" t="s">
        <v>13</v>
      </c>
      <c r="D3120" s="4" t="s">
        <v>10</v>
      </c>
      <c r="E3120" s="4" t="s">
        <v>13</v>
      </c>
      <c r="F3120" s="4" t="s">
        <v>6</v>
      </c>
      <c r="G3120" s="4" t="s">
        <v>6</v>
      </c>
      <c r="H3120" s="4" t="s">
        <v>6</v>
      </c>
      <c r="I3120" s="4" t="s">
        <v>6</v>
      </c>
      <c r="J3120" s="4" t="s">
        <v>6</v>
      </c>
      <c r="K3120" s="4" t="s">
        <v>6</v>
      </c>
      <c r="L3120" s="4" t="s">
        <v>6</v>
      </c>
      <c r="M3120" s="4" t="s">
        <v>6</v>
      </c>
      <c r="N3120" s="4" t="s">
        <v>6</v>
      </c>
      <c r="O3120" s="4" t="s">
        <v>6</v>
      </c>
      <c r="P3120" s="4" t="s">
        <v>6</v>
      </c>
      <c r="Q3120" s="4" t="s">
        <v>6</v>
      </c>
      <c r="R3120" s="4" t="s">
        <v>6</v>
      </c>
      <c r="S3120" s="4" t="s">
        <v>6</v>
      </c>
      <c r="T3120" s="4" t="s">
        <v>6</v>
      </c>
      <c r="U3120" s="4" t="s">
        <v>6</v>
      </c>
    </row>
    <row r="3121" spans="1:22">
      <c r="A3121" t="n">
        <v>21485</v>
      </c>
      <c r="B3121" s="33" t="n">
        <v>36</v>
      </c>
      <c r="C3121" s="7" t="n">
        <v>8</v>
      </c>
      <c r="D3121" s="7" t="n">
        <v>5</v>
      </c>
      <c r="E3121" s="7" t="n">
        <v>0</v>
      </c>
      <c r="F3121" s="7" t="s">
        <v>43</v>
      </c>
      <c r="G3121" s="7" t="s">
        <v>12</v>
      </c>
      <c r="H3121" s="7" t="s">
        <v>12</v>
      </c>
      <c r="I3121" s="7" t="s">
        <v>12</v>
      </c>
      <c r="J3121" s="7" t="s">
        <v>12</v>
      </c>
      <c r="K3121" s="7" t="s">
        <v>12</v>
      </c>
      <c r="L3121" s="7" t="s">
        <v>12</v>
      </c>
      <c r="M3121" s="7" t="s">
        <v>12</v>
      </c>
      <c r="N3121" s="7" t="s">
        <v>12</v>
      </c>
      <c r="O3121" s="7" t="s">
        <v>12</v>
      </c>
      <c r="P3121" s="7" t="s">
        <v>12</v>
      </c>
      <c r="Q3121" s="7" t="s">
        <v>12</v>
      </c>
      <c r="R3121" s="7" t="s">
        <v>12</v>
      </c>
      <c r="S3121" s="7" t="s">
        <v>12</v>
      </c>
      <c r="T3121" s="7" t="s">
        <v>12</v>
      </c>
      <c r="U3121" s="7" t="s">
        <v>12</v>
      </c>
    </row>
    <row r="3122" spans="1:22">
      <c r="A3122" t="s">
        <v>4</v>
      </c>
      <c r="B3122" s="4" t="s">
        <v>5</v>
      </c>
      <c r="C3122" s="4" t="s">
        <v>13</v>
      </c>
      <c r="D3122" s="4" t="s">
        <v>10</v>
      </c>
      <c r="E3122" s="4" t="s">
        <v>13</v>
      </c>
      <c r="F3122" s="4" t="s">
        <v>6</v>
      </c>
      <c r="G3122" s="4" t="s">
        <v>6</v>
      </c>
      <c r="H3122" s="4" t="s">
        <v>6</v>
      </c>
      <c r="I3122" s="4" t="s">
        <v>6</v>
      </c>
      <c r="J3122" s="4" t="s">
        <v>6</v>
      </c>
      <c r="K3122" s="4" t="s">
        <v>6</v>
      </c>
      <c r="L3122" s="4" t="s">
        <v>6</v>
      </c>
      <c r="M3122" s="4" t="s">
        <v>6</v>
      </c>
      <c r="N3122" s="4" t="s">
        <v>6</v>
      </c>
      <c r="O3122" s="4" t="s">
        <v>6</v>
      </c>
      <c r="P3122" s="4" t="s">
        <v>6</v>
      </c>
      <c r="Q3122" s="4" t="s">
        <v>6</v>
      </c>
      <c r="R3122" s="4" t="s">
        <v>6</v>
      </c>
      <c r="S3122" s="4" t="s">
        <v>6</v>
      </c>
      <c r="T3122" s="4" t="s">
        <v>6</v>
      </c>
      <c r="U3122" s="4" t="s">
        <v>6</v>
      </c>
    </row>
    <row r="3123" spans="1:22">
      <c r="A3123" t="n">
        <v>21515</v>
      </c>
      <c r="B3123" s="33" t="n">
        <v>36</v>
      </c>
      <c r="C3123" s="7" t="n">
        <v>8</v>
      </c>
      <c r="D3123" s="7" t="n">
        <v>61491</v>
      </c>
      <c r="E3123" s="7" t="n">
        <v>0</v>
      </c>
      <c r="F3123" s="7" t="s">
        <v>43</v>
      </c>
      <c r="G3123" s="7" t="s">
        <v>12</v>
      </c>
      <c r="H3123" s="7" t="s">
        <v>12</v>
      </c>
      <c r="I3123" s="7" t="s">
        <v>12</v>
      </c>
      <c r="J3123" s="7" t="s">
        <v>12</v>
      </c>
      <c r="K3123" s="7" t="s">
        <v>12</v>
      </c>
      <c r="L3123" s="7" t="s">
        <v>12</v>
      </c>
      <c r="M3123" s="7" t="s">
        <v>12</v>
      </c>
      <c r="N3123" s="7" t="s">
        <v>12</v>
      </c>
      <c r="O3123" s="7" t="s">
        <v>12</v>
      </c>
      <c r="P3123" s="7" t="s">
        <v>12</v>
      </c>
      <c r="Q3123" s="7" t="s">
        <v>12</v>
      </c>
      <c r="R3123" s="7" t="s">
        <v>12</v>
      </c>
      <c r="S3123" s="7" t="s">
        <v>12</v>
      </c>
      <c r="T3123" s="7" t="s">
        <v>12</v>
      </c>
      <c r="U3123" s="7" t="s">
        <v>12</v>
      </c>
    </row>
    <row r="3124" spans="1:22">
      <c r="A3124" t="s">
        <v>4</v>
      </c>
      <c r="B3124" s="4" t="s">
        <v>5</v>
      </c>
      <c r="C3124" s="4" t="s">
        <v>13</v>
      </c>
      <c r="D3124" s="4" t="s">
        <v>10</v>
      </c>
      <c r="E3124" s="4" t="s">
        <v>13</v>
      </c>
      <c r="F3124" s="4" t="s">
        <v>6</v>
      </c>
      <c r="G3124" s="4" t="s">
        <v>6</v>
      </c>
      <c r="H3124" s="4" t="s">
        <v>6</v>
      </c>
      <c r="I3124" s="4" t="s">
        <v>6</v>
      </c>
      <c r="J3124" s="4" t="s">
        <v>6</v>
      </c>
      <c r="K3124" s="4" t="s">
        <v>6</v>
      </c>
      <c r="L3124" s="4" t="s">
        <v>6</v>
      </c>
      <c r="M3124" s="4" t="s">
        <v>6</v>
      </c>
      <c r="N3124" s="4" t="s">
        <v>6</v>
      </c>
      <c r="O3124" s="4" t="s">
        <v>6</v>
      </c>
      <c r="P3124" s="4" t="s">
        <v>6</v>
      </c>
      <c r="Q3124" s="4" t="s">
        <v>6</v>
      </c>
      <c r="R3124" s="4" t="s">
        <v>6</v>
      </c>
      <c r="S3124" s="4" t="s">
        <v>6</v>
      </c>
      <c r="T3124" s="4" t="s">
        <v>6</v>
      </c>
      <c r="U3124" s="4" t="s">
        <v>6</v>
      </c>
    </row>
    <row r="3125" spans="1:22">
      <c r="A3125" t="n">
        <v>21545</v>
      </c>
      <c r="B3125" s="33" t="n">
        <v>36</v>
      </c>
      <c r="C3125" s="7" t="n">
        <v>8</v>
      </c>
      <c r="D3125" s="7" t="n">
        <v>61492</v>
      </c>
      <c r="E3125" s="7" t="n">
        <v>0</v>
      </c>
      <c r="F3125" s="7" t="s">
        <v>43</v>
      </c>
      <c r="G3125" s="7" t="s">
        <v>12</v>
      </c>
      <c r="H3125" s="7" t="s">
        <v>12</v>
      </c>
      <c r="I3125" s="7" t="s">
        <v>12</v>
      </c>
      <c r="J3125" s="7" t="s">
        <v>12</v>
      </c>
      <c r="K3125" s="7" t="s">
        <v>12</v>
      </c>
      <c r="L3125" s="7" t="s">
        <v>12</v>
      </c>
      <c r="M3125" s="7" t="s">
        <v>12</v>
      </c>
      <c r="N3125" s="7" t="s">
        <v>12</v>
      </c>
      <c r="O3125" s="7" t="s">
        <v>12</v>
      </c>
      <c r="P3125" s="7" t="s">
        <v>12</v>
      </c>
      <c r="Q3125" s="7" t="s">
        <v>12</v>
      </c>
      <c r="R3125" s="7" t="s">
        <v>12</v>
      </c>
      <c r="S3125" s="7" t="s">
        <v>12</v>
      </c>
      <c r="T3125" s="7" t="s">
        <v>12</v>
      </c>
      <c r="U3125" s="7" t="s">
        <v>12</v>
      </c>
    </row>
    <row r="3126" spans="1:22">
      <c r="A3126" t="s">
        <v>4</v>
      </c>
      <c r="B3126" s="4" t="s">
        <v>5</v>
      </c>
      <c r="C3126" s="4" t="s">
        <v>13</v>
      </c>
      <c r="D3126" s="4" t="s">
        <v>10</v>
      </c>
      <c r="E3126" s="4" t="s">
        <v>13</v>
      </c>
      <c r="F3126" s="4" t="s">
        <v>6</v>
      </c>
      <c r="G3126" s="4" t="s">
        <v>6</v>
      </c>
      <c r="H3126" s="4" t="s">
        <v>6</v>
      </c>
      <c r="I3126" s="4" t="s">
        <v>6</v>
      </c>
      <c r="J3126" s="4" t="s">
        <v>6</v>
      </c>
      <c r="K3126" s="4" t="s">
        <v>6</v>
      </c>
      <c r="L3126" s="4" t="s">
        <v>6</v>
      </c>
      <c r="M3126" s="4" t="s">
        <v>6</v>
      </c>
      <c r="N3126" s="4" t="s">
        <v>6</v>
      </c>
      <c r="O3126" s="4" t="s">
        <v>6</v>
      </c>
      <c r="P3126" s="4" t="s">
        <v>6</v>
      </c>
      <c r="Q3126" s="4" t="s">
        <v>6</v>
      </c>
      <c r="R3126" s="4" t="s">
        <v>6</v>
      </c>
      <c r="S3126" s="4" t="s">
        <v>6</v>
      </c>
      <c r="T3126" s="4" t="s">
        <v>6</v>
      </c>
      <c r="U3126" s="4" t="s">
        <v>6</v>
      </c>
    </row>
    <row r="3127" spans="1:22">
      <c r="A3127" t="n">
        <v>21575</v>
      </c>
      <c r="B3127" s="33" t="n">
        <v>36</v>
      </c>
      <c r="C3127" s="7" t="n">
        <v>8</v>
      </c>
      <c r="D3127" s="7" t="n">
        <v>61493</v>
      </c>
      <c r="E3127" s="7" t="n">
        <v>0</v>
      </c>
      <c r="F3127" s="7" t="s">
        <v>43</v>
      </c>
      <c r="G3127" s="7" t="s">
        <v>12</v>
      </c>
      <c r="H3127" s="7" t="s">
        <v>12</v>
      </c>
      <c r="I3127" s="7" t="s">
        <v>12</v>
      </c>
      <c r="J3127" s="7" t="s">
        <v>12</v>
      </c>
      <c r="K3127" s="7" t="s">
        <v>12</v>
      </c>
      <c r="L3127" s="7" t="s">
        <v>12</v>
      </c>
      <c r="M3127" s="7" t="s">
        <v>12</v>
      </c>
      <c r="N3127" s="7" t="s">
        <v>12</v>
      </c>
      <c r="O3127" s="7" t="s">
        <v>12</v>
      </c>
      <c r="P3127" s="7" t="s">
        <v>12</v>
      </c>
      <c r="Q3127" s="7" t="s">
        <v>12</v>
      </c>
      <c r="R3127" s="7" t="s">
        <v>12</v>
      </c>
      <c r="S3127" s="7" t="s">
        <v>12</v>
      </c>
      <c r="T3127" s="7" t="s">
        <v>12</v>
      </c>
      <c r="U3127" s="7" t="s">
        <v>12</v>
      </c>
    </row>
    <row r="3128" spans="1:22">
      <c r="A3128" t="s">
        <v>4</v>
      </c>
      <c r="B3128" s="4" t="s">
        <v>5</v>
      </c>
      <c r="C3128" s="4" t="s">
        <v>13</v>
      </c>
      <c r="D3128" s="4" t="s">
        <v>10</v>
      </c>
      <c r="E3128" s="4" t="s">
        <v>13</v>
      </c>
      <c r="F3128" s="4" t="s">
        <v>6</v>
      </c>
      <c r="G3128" s="4" t="s">
        <v>6</v>
      </c>
      <c r="H3128" s="4" t="s">
        <v>6</v>
      </c>
      <c r="I3128" s="4" t="s">
        <v>6</v>
      </c>
      <c r="J3128" s="4" t="s">
        <v>6</v>
      </c>
      <c r="K3128" s="4" t="s">
        <v>6</v>
      </c>
      <c r="L3128" s="4" t="s">
        <v>6</v>
      </c>
      <c r="M3128" s="4" t="s">
        <v>6</v>
      </c>
      <c r="N3128" s="4" t="s">
        <v>6</v>
      </c>
      <c r="O3128" s="4" t="s">
        <v>6</v>
      </c>
      <c r="P3128" s="4" t="s">
        <v>6</v>
      </c>
      <c r="Q3128" s="4" t="s">
        <v>6</v>
      </c>
      <c r="R3128" s="4" t="s">
        <v>6</v>
      </c>
      <c r="S3128" s="4" t="s">
        <v>6</v>
      </c>
      <c r="T3128" s="4" t="s">
        <v>6</v>
      </c>
      <c r="U3128" s="4" t="s">
        <v>6</v>
      </c>
    </row>
    <row r="3129" spans="1:22">
      <c r="A3129" t="n">
        <v>21605</v>
      </c>
      <c r="B3129" s="33" t="n">
        <v>36</v>
      </c>
      <c r="C3129" s="7" t="n">
        <v>8</v>
      </c>
      <c r="D3129" s="7" t="n">
        <v>7032</v>
      </c>
      <c r="E3129" s="7" t="n">
        <v>0</v>
      </c>
      <c r="F3129" s="7" t="s">
        <v>44</v>
      </c>
      <c r="G3129" s="7" t="s">
        <v>12</v>
      </c>
      <c r="H3129" s="7" t="s">
        <v>12</v>
      </c>
      <c r="I3129" s="7" t="s">
        <v>12</v>
      </c>
      <c r="J3129" s="7" t="s">
        <v>12</v>
      </c>
      <c r="K3129" s="7" t="s">
        <v>12</v>
      </c>
      <c r="L3129" s="7" t="s">
        <v>12</v>
      </c>
      <c r="M3129" s="7" t="s">
        <v>12</v>
      </c>
      <c r="N3129" s="7" t="s">
        <v>12</v>
      </c>
      <c r="O3129" s="7" t="s">
        <v>12</v>
      </c>
      <c r="P3129" s="7" t="s">
        <v>12</v>
      </c>
      <c r="Q3129" s="7" t="s">
        <v>12</v>
      </c>
      <c r="R3129" s="7" t="s">
        <v>12</v>
      </c>
      <c r="S3129" s="7" t="s">
        <v>12</v>
      </c>
      <c r="T3129" s="7" t="s">
        <v>12</v>
      </c>
      <c r="U3129" s="7" t="s">
        <v>12</v>
      </c>
    </row>
    <row r="3130" spans="1:22">
      <c r="A3130" t="s">
        <v>4</v>
      </c>
      <c r="B3130" s="4" t="s">
        <v>5</v>
      </c>
      <c r="C3130" s="4" t="s">
        <v>13</v>
      </c>
      <c r="D3130" s="4" t="s">
        <v>10</v>
      </c>
      <c r="E3130" s="4" t="s">
        <v>13</v>
      </c>
      <c r="F3130" s="4" t="s">
        <v>6</v>
      </c>
      <c r="G3130" s="4" t="s">
        <v>6</v>
      </c>
      <c r="H3130" s="4" t="s">
        <v>6</v>
      </c>
      <c r="I3130" s="4" t="s">
        <v>6</v>
      </c>
      <c r="J3130" s="4" t="s">
        <v>6</v>
      </c>
      <c r="K3130" s="4" t="s">
        <v>6</v>
      </c>
      <c r="L3130" s="4" t="s">
        <v>6</v>
      </c>
      <c r="M3130" s="4" t="s">
        <v>6</v>
      </c>
      <c r="N3130" s="4" t="s">
        <v>6</v>
      </c>
      <c r="O3130" s="4" t="s">
        <v>6</v>
      </c>
      <c r="P3130" s="4" t="s">
        <v>6</v>
      </c>
      <c r="Q3130" s="4" t="s">
        <v>6</v>
      </c>
      <c r="R3130" s="4" t="s">
        <v>6</v>
      </c>
      <c r="S3130" s="4" t="s">
        <v>6</v>
      </c>
      <c r="T3130" s="4" t="s">
        <v>6</v>
      </c>
      <c r="U3130" s="4" t="s">
        <v>6</v>
      </c>
    </row>
    <row r="3131" spans="1:22">
      <c r="A3131" t="n">
        <v>21634</v>
      </c>
      <c r="B3131" s="33" t="n">
        <v>36</v>
      </c>
      <c r="C3131" s="7" t="n">
        <v>8</v>
      </c>
      <c r="D3131" s="7" t="n">
        <v>1660</v>
      </c>
      <c r="E3131" s="7" t="n">
        <v>0</v>
      </c>
      <c r="F3131" s="7" t="s">
        <v>45</v>
      </c>
      <c r="G3131" s="7" t="s">
        <v>12</v>
      </c>
      <c r="H3131" s="7" t="s">
        <v>12</v>
      </c>
      <c r="I3131" s="7" t="s">
        <v>12</v>
      </c>
      <c r="J3131" s="7" t="s">
        <v>12</v>
      </c>
      <c r="K3131" s="7" t="s">
        <v>12</v>
      </c>
      <c r="L3131" s="7" t="s">
        <v>12</v>
      </c>
      <c r="M3131" s="7" t="s">
        <v>12</v>
      </c>
      <c r="N3131" s="7" t="s">
        <v>12</v>
      </c>
      <c r="O3131" s="7" t="s">
        <v>12</v>
      </c>
      <c r="P3131" s="7" t="s">
        <v>12</v>
      </c>
      <c r="Q3131" s="7" t="s">
        <v>12</v>
      </c>
      <c r="R3131" s="7" t="s">
        <v>12</v>
      </c>
      <c r="S3131" s="7" t="s">
        <v>12</v>
      </c>
      <c r="T3131" s="7" t="s">
        <v>12</v>
      </c>
      <c r="U3131" s="7" t="s">
        <v>12</v>
      </c>
    </row>
    <row r="3132" spans="1:22">
      <c r="A3132" t="s">
        <v>4</v>
      </c>
      <c r="B3132" s="4" t="s">
        <v>5</v>
      </c>
      <c r="C3132" s="4" t="s">
        <v>10</v>
      </c>
      <c r="D3132" s="4" t="s">
        <v>24</v>
      </c>
      <c r="E3132" s="4" t="s">
        <v>24</v>
      </c>
      <c r="F3132" s="4" t="s">
        <v>24</v>
      </c>
      <c r="G3132" s="4" t="s">
        <v>24</v>
      </c>
    </row>
    <row r="3133" spans="1:22">
      <c r="A3133" t="n">
        <v>21665</v>
      </c>
      <c r="B3133" s="34" t="n">
        <v>46</v>
      </c>
      <c r="C3133" s="7" t="n">
        <v>0</v>
      </c>
      <c r="D3133" s="7" t="n">
        <v>0</v>
      </c>
      <c r="E3133" s="7" t="n">
        <v>1</v>
      </c>
      <c r="F3133" s="7" t="n">
        <v>18.5</v>
      </c>
      <c r="G3133" s="7" t="n">
        <v>180</v>
      </c>
    </row>
    <row r="3134" spans="1:22">
      <c r="A3134" t="s">
        <v>4</v>
      </c>
      <c r="B3134" s="4" t="s">
        <v>5</v>
      </c>
      <c r="C3134" s="4" t="s">
        <v>10</v>
      </c>
      <c r="D3134" s="4" t="s">
        <v>24</v>
      </c>
      <c r="E3134" s="4" t="s">
        <v>24</v>
      </c>
      <c r="F3134" s="4" t="s">
        <v>24</v>
      </c>
      <c r="G3134" s="4" t="s">
        <v>24</v>
      </c>
    </row>
    <row r="3135" spans="1:22">
      <c r="A3135" t="n">
        <v>21684</v>
      </c>
      <c r="B3135" s="34" t="n">
        <v>46</v>
      </c>
      <c r="C3135" s="7" t="n">
        <v>7032</v>
      </c>
      <c r="D3135" s="7" t="n">
        <v>-0.850000023841858</v>
      </c>
      <c r="E3135" s="7" t="n">
        <v>1</v>
      </c>
      <c r="F3135" s="7" t="n">
        <v>19.6000003814697</v>
      </c>
      <c r="G3135" s="7" t="n">
        <v>180</v>
      </c>
    </row>
    <row r="3136" spans="1:22">
      <c r="A3136" t="s">
        <v>4</v>
      </c>
      <c r="B3136" s="4" t="s">
        <v>5</v>
      </c>
      <c r="C3136" s="4" t="s">
        <v>10</v>
      </c>
      <c r="D3136" s="4" t="s">
        <v>24</v>
      </c>
      <c r="E3136" s="4" t="s">
        <v>24</v>
      </c>
      <c r="F3136" s="4" t="s">
        <v>24</v>
      </c>
      <c r="G3136" s="4" t="s">
        <v>24</v>
      </c>
    </row>
    <row r="3137" spans="1:21">
      <c r="A3137" t="n">
        <v>21703</v>
      </c>
      <c r="B3137" s="34" t="n">
        <v>46</v>
      </c>
      <c r="C3137" s="7" t="n">
        <v>3</v>
      </c>
      <c r="D3137" s="7" t="n">
        <v>1.5</v>
      </c>
      <c r="E3137" s="7" t="n">
        <v>1</v>
      </c>
      <c r="F3137" s="7" t="n">
        <v>19.5</v>
      </c>
      <c r="G3137" s="7" t="n">
        <v>180</v>
      </c>
    </row>
    <row r="3138" spans="1:21">
      <c r="A3138" t="s">
        <v>4</v>
      </c>
      <c r="B3138" s="4" t="s">
        <v>5</v>
      </c>
      <c r="C3138" s="4" t="s">
        <v>10</v>
      </c>
      <c r="D3138" s="4" t="s">
        <v>24</v>
      </c>
      <c r="E3138" s="4" t="s">
        <v>24</v>
      </c>
      <c r="F3138" s="4" t="s">
        <v>24</v>
      </c>
      <c r="G3138" s="4" t="s">
        <v>24</v>
      </c>
    </row>
    <row r="3139" spans="1:21">
      <c r="A3139" t="n">
        <v>21722</v>
      </c>
      <c r="B3139" s="34" t="n">
        <v>46</v>
      </c>
      <c r="C3139" s="7" t="n">
        <v>5</v>
      </c>
      <c r="D3139" s="7" t="n">
        <v>-1.54999995231628</v>
      </c>
      <c r="E3139" s="7" t="n">
        <v>1</v>
      </c>
      <c r="F3139" s="7" t="n">
        <v>19.8999996185303</v>
      </c>
      <c r="G3139" s="7" t="n">
        <v>180</v>
      </c>
    </row>
    <row r="3140" spans="1:21">
      <c r="A3140" t="s">
        <v>4</v>
      </c>
      <c r="B3140" s="4" t="s">
        <v>5</v>
      </c>
      <c r="C3140" s="4" t="s">
        <v>10</v>
      </c>
      <c r="D3140" s="4" t="s">
        <v>24</v>
      </c>
      <c r="E3140" s="4" t="s">
        <v>24</v>
      </c>
      <c r="F3140" s="4" t="s">
        <v>24</v>
      </c>
      <c r="G3140" s="4" t="s">
        <v>24</v>
      </c>
    </row>
    <row r="3141" spans="1:21">
      <c r="A3141" t="n">
        <v>21741</v>
      </c>
      <c r="B3141" s="34" t="n">
        <v>46</v>
      </c>
      <c r="C3141" s="7" t="n">
        <v>61491</v>
      </c>
      <c r="D3141" s="7" t="n">
        <v>-0.25</v>
      </c>
      <c r="E3141" s="7" t="n">
        <v>1</v>
      </c>
      <c r="F3141" s="7" t="n">
        <v>20.3999996185303</v>
      </c>
      <c r="G3141" s="7" t="n">
        <v>180</v>
      </c>
    </row>
    <row r="3142" spans="1:21">
      <c r="A3142" t="s">
        <v>4</v>
      </c>
      <c r="B3142" s="4" t="s">
        <v>5</v>
      </c>
      <c r="C3142" s="4" t="s">
        <v>10</v>
      </c>
      <c r="D3142" s="4" t="s">
        <v>24</v>
      </c>
      <c r="E3142" s="4" t="s">
        <v>24</v>
      </c>
      <c r="F3142" s="4" t="s">
        <v>24</v>
      </c>
      <c r="G3142" s="4" t="s">
        <v>24</v>
      </c>
    </row>
    <row r="3143" spans="1:21">
      <c r="A3143" t="n">
        <v>21760</v>
      </c>
      <c r="B3143" s="34" t="n">
        <v>46</v>
      </c>
      <c r="C3143" s="7" t="n">
        <v>61492</v>
      </c>
      <c r="D3143" s="7" t="n">
        <v>0.850000023841858</v>
      </c>
      <c r="E3143" s="7" t="n">
        <v>1</v>
      </c>
      <c r="F3143" s="7" t="n">
        <v>21.5499992370605</v>
      </c>
      <c r="G3143" s="7" t="n">
        <v>180</v>
      </c>
    </row>
    <row r="3144" spans="1:21">
      <c r="A3144" t="s">
        <v>4</v>
      </c>
      <c r="B3144" s="4" t="s">
        <v>5</v>
      </c>
      <c r="C3144" s="4" t="s">
        <v>10</v>
      </c>
      <c r="D3144" s="4" t="s">
        <v>24</v>
      </c>
      <c r="E3144" s="4" t="s">
        <v>24</v>
      </c>
      <c r="F3144" s="4" t="s">
        <v>24</v>
      </c>
      <c r="G3144" s="4" t="s">
        <v>24</v>
      </c>
    </row>
    <row r="3145" spans="1:21">
      <c r="A3145" t="n">
        <v>21779</v>
      </c>
      <c r="B3145" s="34" t="n">
        <v>46</v>
      </c>
      <c r="C3145" s="7" t="n">
        <v>61493</v>
      </c>
      <c r="D3145" s="7" t="n">
        <v>-0.649999976158142</v>
      </c>
      <c r="E3145" s="7" t="n">
        <v>1</v>
      </c>
      <c r="F3145" s="7" t="n">
        <v>21.7999992370605</v>
      </c>
      <c r="G3145" s="7" t="n">
        <v>180</v>
      </c>
    </row>
    <row r="3146" spans="1:21">
      <c r="A3146" t="s">
        <v>4</v>
      </c>
      <c r="B3146" s="4" t="s">
        <v>5</v>
      </c>
      <c r="C3146" s="4" t="s">
        <v>10</v>
      </c>
      <c r="D3146" s="4" t="s">
        <v>24</v>
      </c>
      <c r="E3146" s="4" t="s">
        <v>24</v>
      </c>
      <c r="F3146" s="4" t="s">
        <v>24</v>
      </c>
      <c r="G3146" s="4" t="s">
        <v>24</v>
      </c>
    </row>
    <row r="3147" spans="1:21">
      <c r="A3147" t="n">
        <v>21798</v>
      </c>
      <c r="B3147" s="34" t="n">
        <v>46</v>
      </c>
      <c r="C3147" s="7" t="n">
        <v>1660</v>
      </c>
      <c r="D3147" s="7" t="n">
        <v>0</v>
      </c>
      <c r="E3147" s="7" t="n">
        <v>1</v>
      </c>
      <c r="F3147" s="7" t="n">
        <v>5</v>
      </c>
      <c r="G3147" s="7" t="n">
        <v>0</v>
      </c>
    </row>
    <row r="3148" spans="1:21">
      <c r="A3148" t="s">
        <v>4</v>
      </c>
      <c r="B3148" s="4" t="s">
        <v>5</v>
      </c>
      <c r="C3148" s="4" t="s">
        <v>13</v>
      </c>
      <c r="D3148" s="4" t="s">
        <v>10</v>
      </c>
      <c r="E3148" s="4" t="s">
        <v>13</v>
      </c>
      <c r="F3148" s="4" t="s">
        <v>13</v>
      </c>
      <c r="G3148" s="4" t="s">
        <v>9</v>
      </c>
      <c r="H3148" s="4" t="s">
        <v>13</v>
      </c>
      <c r="I3148" s="4" t="s">
        <v>13</v>
      </c>
      <c r="J3148" s="4" t="s">
        <v>23</v>
      </c>
    </row>
    <row r="3149" spans="1:21">
      <c r="A3149" t="n">
        <v>21817</v>
      </c>
      <c r="B3149" s="12" t="n">
        <v>5</v>
      </c>
      <c r="C3149" s="7" t="n">
        <v>33</v>
      </c>
      <c r="D3149" s="7" t="n">
        <v>61491</v>
      </c>
      <c r="E3149" s="7" t="n">
        <v>8</v>
      </c>
      <c r="F3149" s="7" t="n">
        <v>0</v>
      </c>
      <c r="G3149" s="7" t="n">
        <v>9</v>
      </c>
      <c r="H3149" s="7" t="n">
        <v>2</v>
      </c>
      <c r="I3149" s="7" t="n">
        <v>1</v>
      </c>
      <c r="J3149" s="13" t="n">
        <f t="normal" ca="1">A3155</f>
        <v>0</v>
      </c>
    </row>
    <row r="3150" spans="1:21">
      <c r="A3150" t="s">
        <v>4</v>
      </c>
      <c r="B3150" s="4" t="s">
        <v>5</v>
      </c>
      <c r="C3150" s="4" t="s">
        <v>10</v>
      </c>
      <c r="D3150" s="4" t="s">
        <v>24</v>
      </c>
      <c r="E3150" s="4" t="s">
        <v>24</v>
      </c>
      <c r="F3150" s="4" t="s">
        <v>24</v>
      </c>
      <c r="G3150" s="4" t="s">
        <v>24</v>
      </c>
    </row>
    <row r="3151" spans="1:21">
      <c r="A3151" t="n">
        <v>21833</v>
      </c>
      <c r="B3151" s="34" t="n">
        <v>46</v>
      </c>
      <c r="C3151" s="7" t="n">
        <v>7030</v>
      </c>
      <c r="D3151" s="7" t="n">
        <v>-0.25</v>
      </c>
      <c r="E3151" s="7" t="n">
        <v>1</v>
      </c>
      <c r="F3151" s="7" t="n">
        <v>16.3999996185303</v>
      </c>
      <c r="G3151" s="7" t="n">
        <v>180</v>
      </c>
    </row>
    <row r="3152" spans="1:21">
      <c r="A3152" t="s">
        <v>4</v>
      </c>
      <c r="B3152" s="4" t="s">
        <v>5</v>
      </c>
      <c r="C3152" s="4" t="s">
        <v>23</v>
      </c>
    </row>
    <row r="3153" spans="1:10">
      <c r="A3153" t="n">
        <v>21852</v>
      </c>
      <c r="B3153" s="17" t="n">
        <v>3</v>
      </c>
      <c r="C3153" s="13" t="n">
        <f t="normal" ca="1">A3165</f>
        <v>0</v>
      </c>
    </row>
    <row r="3154" spans="1:10">
      <c r="A3154" t="s">
        <v>4</v>
      </c>
      <c r="B3154" s="4" t="s">
        <v>5</v>
      </c>
      <c r="C3154" s="4" t="s">
        <v>13</v>
      </c>
      <c r="D3154" s="4" t="s">
        <v>10</v>
      </c>
      <c r="E3154" s="4" t="s">
        <v>13</v>
      </c>
      <c r="F3154" s="4" t="s">
        <v>13</v>
      </c>
      <c r="G3154" s="4" t="s">
        <v>9</v>
      </c>
      <c r="H3154" s="4" t="s">
        <v>13</v>
      </c>
      <c r="I3154" s="4" t="s">
        <v>13</v>
      </c>
      <c r="J3154" s="4" t="s">
        <v>23</v>
      </c>
    </row>
    <row r="3155" spans="1:10">
      <c r="A3155" t="n">
        <v>21857</v>
      </c>
      <c r="B3155" s="12" t="n">
        <v>5</v>
      </c>
      <c r="C3155" s="7" t="n">
        <v>33</v>
      </c>
      <c r="D3155" s="7" t="n">
        <v>61492</v>
      </c>
      <c r="E3155" s="7" t="n">
        <v>8</v>
      </c>
      <c r="F3155" s="7" t="n">
        <v>0</v>
      </c>
      <c r="G3155" s="7" t="n">
        <v>9</v>
      </c>
      <c r="H3155" s="7" t="n">
        <v>2</v>
      </c>
      <c r="I3155" s="7" t="n">
        <v>1</v>
      </c>
      <c r="J3155" s="13" t="n">
        <f t="normal" ca="1">A3161</f>
        <v>0</v>
      </c>
    </row>
    <row r="3156" spans="1:10">
      <c r="A3156" t="s">
        <v>4</v>
      </c>
      <c r="B3156" s="4" t="s">
        <v>5</v>
      </c>
      <c r="C3156" s="4" t="s">
        <v>10</v>
      </c>
      <c r="D3156" s="4" t="s">
        <v>24</v>
      </c>
      <c r="E3156" s="4" t="s">
        <v>24</v>
      </c>
      <c r="F3156" s="4" t="s">
        <v>24</v>
      </c>
      <c r="G3156" s="4" t="s">
        <v>24</v>
      </c>
    </row>
    <row r="3157" spans="1:10">
      <c r="A3157" t="n">
        <v>21873</v>
      </c>
      <c r="B3157" s="34" t="n">
        <v>46</v>
      </c>
      <c r="C3157" s="7" t="n">
        <v>7030</v>
      </c>
      <c r="D3157" s="7" t="n">
        <v>0.850000023841858</v>
      </c>
      <c r="E3157" s="7" t="n">
        <v>1</v>
      </c>
      <c r="F3157" s="7" t="n">
        <v>17.5499992370605</v>
      </c>
      <c r="G3157" s="7" t="n">
        <v>180</v>
      </c>
    </row>
    <row r="3158" spans="1:10">
      <c r="A3158" t="s">
        <v>4</v>
      </c>
      <c r="B3158" s="4" t="s">
        <v>5</v>
      </c>
      <c r="C3158" s="4" t="s">
        <v>23</v>
      </c>
    </row>
    <row r="3159" spans="1:10">
      <c r="A3159" t="n">
        <v>21892</v>
      </c>
      <c r="B3159" s="17" t="n">
        <v>3</v>
      </c>
      <c r="C3159" s="13" t="n">
        <f t="normal" ca="1">A3165</f>
        <v>0</v>
      </c>
    </row>
    <row r="3160" spans="1:10">
      <c r="A3160" t="s">
        <v>4</v>
      </c>
      <c r="B3160" s="4" t="s">
        <v>5</v>
      </c>
      <c r="C3160" s="4" t="s">
        <v>13</v>
      </c>
      <c r="D3160" s="4" t="s">
        <v>10</v>
      </c>
      <c r="E3160" s="4" t="s">
        <v>13</v>
      </c>
      <c r="F3160" s="4" t="s">
        <v>13</v>
      </c>
      <c r="G3160" s="4" t="s">
        <v>9</v>
      </c>
      <c r="H3160" s="4" t="s">
        <v>13</v>
      </c>
      <c r="I3160" s="4" t="s">
        <v>13</v>
      </c>
      <c r="J3160" s="4" t="s">
        <v>23</v>
      </c>
    </row>
    <row r="3161" spans="1:10">
      <c r="A3161" t="n">
        <v>21897</v>
      </c>
      <c r="B3161" s="12" t="n">
        <v>5</v>
      </c>
      <c r="C3161" s="7" t="n">
        <v>33</v>
      </c>
      <c r="D3161" s="7" t="n">
        <v>61493</v>
      </c>
      <c r="E3161" s="7" t="n">
        <v>8</v>
      </c>
      <c r="F3161" s="7" t="n">
        <v>0</v>
      </c>
      <c r="G3161" s="7" t="n">
        <v>9</v>
      </c>
      <c r="H3161" s="7" t="n">
        <v>2</v>
      </c>
      <c r="I3161" s="7" t="n">
        <v>1</v>
      </c>
      <c r="J3161" s="13" t="n">
        <f t="normal" ca="1">A3165</f>
        <v>0</v>
      </c>
    </row>
    <row r="3162" spans="1:10">
      <c r="A3162" t="s">
        <v>4</v>
      </c>
      <c r="B3162" s="4" t="s">
        <v>5</v>
      </c>
      <c r="C3162" s="4" t="s">
        <v>10</v>
      </c>
      <c r="D3162" s="4" t="s">
        <v>24</v>
      </c>
      <c r="E3162" s="4" t="s">
        <v>24</v>
      </c>
      <c r="F3162" s="4" t="s">
        <v>24</v>
      </c>
      <c r="G3162" s="4" t="s">
        <v>24</v>
      </c>
    </row>
    <row r="3163" spans="1:10">
      <c r="A3163" t="n">
        <v>21913</v>
      </c>
      <c r="B3163" s="34" t="n">
        <v>46</v>
      </c>
      <c r="C3163" s="7" t="n">
        <v>7030</v>
      </c>
      <c r="D3163" s="7" t="n">
        <v>-0.649999976158142</v>
      </c>
      <c r="E3163" s="7" t="n">
        <v>1</v>
      </c>
      <c r="F3163" s="7" t="n">
        <v>17.7999992370605</v>
      </c>
      <c r="G3163" s="7" t="n">
        <v>180</v>
      </c>
    </row>
    <row r="3164" spans="1:10">
      <c r="A3164" t="s">
        <v>4</v>
      </c>
      <c r="B3164" s="4" t="s">
        <v>5</v>
      </c>
      <c r="C3164" s="4" t="s">
        <v>13</v>
      </c>
      <c r="D3164" s="4" t="s">
        <v>13</v>
      </c>
      <c r="E3164" s="4" t="s">
        <v>24</v>
      </c>
      <c r="F3164" s="4" t="s">
        <v>24</v>
      </c>
      <c r="G3164" s="4" t="s">
        <v>24</v>
      </c>
      <c r="H3164" s="4" t="s">
        <v>10</v>
      </c>
    </row>
    <row r="3165" spans="1:10">
      <c r="A3165" t="n">
        <v>21932</v>
      </c>
      <c r="B3165" s="35" t="n">
        <v>45</v>
      </c>
      <c r="C3165" s="7" t="n">
        <v>2</v>
      </c>
      <c r="D3165" s="7" t="n">
        <v>3</v>
      </c>
      <c r="E3165" s="7" t="n">
        <v>0</v>
      </c>
      <c r="F3165" s="7" t="n">
        <v>3.29999995231628</v>
      </c>
      <c r="G3165" s="7" t="n">
        <v>13.3999996185303</v>
      </c>
      <c r="H3165" s="7" t="n">
        <v>0</v>
      </c>
    </row>
    <row r="3166" spans="1:10">
      <c r="A3166" t="s">
        <v>4</v>
      </c>
      <c r="B3166" s="4" t="s">
        <v>5</v>
      </c>
      <c r="C3166" s="4" t="s">
        <v>13</v>
      </c>
      <c r="D3166" s="4" t="s">
        <v>13</v>
      </c>
      <c r="E3166" s="4" t="s">
        <v>24</v>
      </c>
      <c r="F3166" s="4" t="s">
        <v>24</v>
      </c>
      <c r="G3166" s="4" t="s">
        <v>24</v>
      </c>
      <c r="H3166" s="4" t="s">
        <v>10</v>
      </c>
      <c r="I3166" s="4" t="s">
        <v>13</v>
      </c>
    </row>
    <row r="3167" spans="1:10">
      <c r="A3167" t="n">
        <v>21949</v>
      </c>
      <c r="B3167" s="35" t="n">
        <v>45</v>
      </c>
      <c r="C3167" s="7" t="n">
        <v>4</v>
      </c>
      <c r="D3167" s="7" t="n">
        <v>3</v>
      </c>
      <c r="E3167" s="7" t="n">
        <v>5</v>
      </c>
      <c r="F3167" s="7" t="n">
        <v>6.75</v>
      </c>
      <c r="G3167" s="7" t="n">
        <v>0</v>
      </c>
      <c r="H3167" s="7" t="n">
        <v>0</v>
      </c>
      <c r="I3167" s="7" t="n">
        <v>0</v>
      </c>
    </row>
    <row r="3168" spans="1:10">
      <c r="A3168" t="s">
        <v>4</v>
      </c>
      <c r="B3168" s="4" t="s">
        <v>5</v>
      </c>
      <c r="C3168" s="4" t="s">
        <v>13</v>
      </c>
      <c r="D3168" s="4" t="s">
        <v>13</v>
      </c>
      <c r="E3168" s="4" t="s">
        <v>24</v>
      </c>
      <c r="F3168" s="4" t="s">
        <v>10</v>
      </c>
    </row>
    <row r="3169" spans="1:10">
      <c r="A3169" t="n">
        <v>21967</v>
      </c>
      <c r="B3169" s="35" t="n">
        <v>45</v>
      </c>
      <c r="C3169" s="7" t="n">
        <v>5</v>
      </c>
      <c r="D3169" s="7" t="n">
        <v>3</v>
      </c>
      <c r="E3169" s="7" t="n">
        <v>9</v>
      </c>
      <c r="F3169" s="7" t="n">
        <v>0</v>
      </c>
    </row>
    <row r="3170" spans="1:10">
      <c r="A3170" t="s">
        <v>4</v>
      </c>
      <c r="B3170" s="4" t="s">
        <v>5</v>
      </c>
      <c r="C3170" s="4" t="s">
        <v>13</v>
      </c>
      <c r="D3170" s="4" t="s">
        <v>13</v>
      </c>
      <c r="E3170" s="4" t="s">
        <v>24</v>
      </c>
      <c r="F3170" s="4" t="s">
        <v>10</v>
      </c>
    </row>
    <row r="3171" spans="1:10">
      <c r="A3171" t="n">
        <v>21976</v>
      </c>
      <c r="B3171" s="35" t="n">
        <v>45</v>
      </c>
      <c r="C3171" s="7" t="n">
        <v>11</v>
      </c>
      <c r="D3171" s="7" t="n">
        <v>3</v>
      </c>
      <c r="E3171" s="7" t="n">
        <v>28.7000007629395</v>
      </c>
      <c r="F3171" s="7" t="n">
        <v>0</v>
      </c>
    </row>
    <row r="3172" spans="1:10">
      <c r="A3172" t="s">
        <v>4</v>
      </c>
      <c r="B3172" s="4" t="s">
        <v>5</v>
      </c>
      <c r="C3172" s="4" t="s">
        <v>13</v>
      </c>
    </row>
    <row r="3173" spans="1:10">
      <c r="A3173" t="n">
        <v>21985</v>
      </c>
      <c r="B3173" s="36" t="n">
        <v>116</v>
      </c>
      <c r="C3173" s="7" t="n">
        <v>0</v>
      </c>
    </row>
    <row r="3174" spans="1:10">
      <c r="A3174" t="s">
        <v>4</v>
      </c>
      <c r="B3174" s="4" t="s">
        <v>5</v>
      </c>
      <c r="C3174" s="4" t="s">
        <v>13</v>
      </c>
      <c r="D3174" s="4" t="s">
        <v>10</v>
      </c>
    </row>
    <row r="3175" spans="1:10">
      <c r="A3175" t="n">
        <v>21987</v>
      </c>
      <c r="B3175" s="36" t="n">
        <v>116</v>
      </c>
      <c r="C3175" s="7" t="n">
        <v>2</v>
      </c>
      <c r="D3175" s="7" t="n">
        <v>1</v>
      </c>
    </row>
    <row r="3176" spans="1:10">
      <c r="A3176" t="s">
        <v>4</v>
      </c>
      <c r="B3176" s="4" t="s">
        <v>5</v>
      </c>
      <c r="C3176" s="4" t="s">
        <v>13</v>
      </c>
      <c r="D3176" s="4" t="s">
        <v>9</v>
      </c>
    </row>
    <row r="3177" spans="1:10">
      <c r="A3177" t="n">
        <v>21991</v>
      </c>
      <c r="B3177" s="36" t="n">
        <v>116</v>
      </c>
      <c r="C3177" s="7" t="n">
        <v>5</v>
      </c>
      <c r="D3177" s="7" t="n">
        <v>1120403456</v>
      </c>
    </row>
    <row r="3178" spans="1:10">
      <c r="A3178" t="s">
        <v>4</v>
      </c>
      <c r="B3178" s="4" t="s">
        <v>5</v>
      </c>
      <c r="C3178" s="4" t="s">
        <v>13</v>
      </c>
      <c r="D3178" s="4" t="s">
        <v>10</v>
      </c>
    </row>
    <row r="3179" spans="1:10">
      <c r="A3179" t="n">
        <v>21997</v>
      </c>
      <c r="B3179" s="36" t="n">
        <v>116</v>
      </c>
      <c r="C3179" s="7" t="n">
        <v>6</v>
      </c>
      <c r="D3179" s="7" t="n">
        <v>1</v>
      </c>
    </row>
    <row r="3180" spans="1:10">
      <c r="A3180" t="s">
        <v>4</v>
      </c>
      <c r="B3180" s="4" t="s">
        <v>5</v>
      </c>
      <c r="C3180" s="4" t="s">
        <v>13</v>
      </c>
      <c r="D3180" s="4" t="s">
        <v>13</v>
      </c>
      <c r="E3180" s="4" t="s">
        <v>24</v>
      </c>
      <c r="F3180" s="4" t="s">
        <v>24</v>
      </c>
      <c r="G3180" s="4" t="s">
        <v>24</v>
      </c>
      <c r="H3180" s="4" t="s">
        <v>10</v>
      </c>
    </row>
    <row r="3181" spans="1:10">
      <c r="A3181" t="n">
        <v>22001</v>
      </c>
      <c r="B3181" s="35" t="n">
        <v>45</v>
      </c>
      <c r="C3181" s="7" t="n">
        <v>2</v>
      </c>
      <c r="D3181" s="7" t="n">
        <v>3</v>
      </c>
      <c r="E3181" s="7" t="n">
        <v>0</v>
      </c>
      <c r="F3181" s="7" t="n">
        <v>3.59999990463257</v>
      </c>
      <c r="G3181" s="7" t="n">
        <v>13.3999996185303</v>
      </c>
      <c r="H3181" s="7" t="n">
        <v>5000</v>
      </c>
    </row>
    <row r="3182" spans="1:10">
      <c r="A3182" t="s">
        <v>4</v>
      </c>
      <c r="B3182" s="4" t="s">
        <v>5</v>
      </c>
      <c r="C3182" s="4" t="s">
        <v>13</v>
      </c>
      <c r="D3182" s="4" t="s">
        <v>13</v>
      </c>
      <c r="E3182" s="4" t="s">
        <v>24</v>
      </c>
      <c r="F3182" s="4" t="s">
        <v>24</v>
      </c>
      <c r="G3182" s="4" t="s">
        <v>24</v>
      </c>
      <c r="H3182" s="4" t="s">
        <v>10</v>
      </c>
      <c r="I3182" s="4" t="s">
        <v>13</v>
      </c>
    </row>
    <row r="3183" spans="1:10">
      <c r="A3183" t="n">
        <v>22018</v>
      </c>
      <c r="B3183" s="35" t="n">
        <v>45</v>
      </c>
      <c r="C3183" s="7" t="n">
        <v>4</v>
      </c>
      <c r="D3183" s="7" t="n">
        <v>3</v>
      </c>
      <c r="E3183" s="7" t="n">
        <v>355</v>
      </c>
      <c r="F3183" s="7" t="n">
        <v>6.75</v>
      </c>
      <c r="G3183" s="7" t="n">
        <v>0</v>
      </c>
      <c r="H3183" s="7" t="n">
        <v>5000</v>
      </c>
      <c r="I3183" s="7" t="n">
        <v>1</v>
      </c>
    </row>
    <row r="3184" spans="1:10">
      <c r="A3184" t="s">
        <v>4</v>
      </c>
      <c r="B3184" s="4" t="s">
        <v>5</v>
      </c>
      <c r="C3184" s="4" t="s">
        <v>13</v>
      </c>
      <c r="D3184" s="4" t="s">
        <v>13</v>
      </c>
      <c r="E3184" s="4" t="s">
        <v>24</v>
      </c>
      <c r="F3184" s="4" t="s">
        <v>10</v>
      </c>
    </row>
    <row r="3185" spans="1:9">
      <c r="A3185" t="n">
        <v>22036</v>
      </c>
      <c r="B3185" s="35" t="n">
        <v>45</v>
      </c>
      <c r="C3185" s="7" t="n">
        <v>5</v>
      </c>
      <c r="D3185" s="7" t="n">
        <v>3</v>
      </c>
      <c r="E3185" s="7" t="n">
        <v>12</v>
      </c>
      <c r="F3185" s="7" t="n">
        <v>5000</v>
      </c>
    </row>
    <row r="3186" spans="1:9">
      <c r="A3186" t="s">
        <v>4</v>
      </c>
      <c r="B3186" s="4" t="s">
        <v>5</v>
      </c>
      <c r="C3186" s="4" t="s">
        <v>10</v>
      </c>
      <c r="D3186" s="4" t="s">
        <v>10</v>
      </c>
      <c r="E3186" s="4" t="s">
        <v>24</v>
      </c>
      <c r="F3186" s="4" t="s">
        <v>24</v>
      </c>
      <c r="G3186" s="4" t="s">
        <v>24</v>
      </c>
      <c r="H3186" s="4" t="s">
        <v>24</v>
      </c>
      <c r="I3186" s="4" t="s">
        <v>13</v>
      </c>
      <c r="J3186" s="4" t="s">
        <v>10</v>
      </c>
    </row>
    <row r="3187" spans="1:9">
      <c r="A3187" t="n">
        <v>22045</v>
      </c>
      <c r="B3187" s="37" t="n">
        <v>55</v>
      </c>
      <c r="C3187" s="7" t="n">
        <v>0</v>
      </c>
      <c r="D3187" s="7" t="n">
        <v>65533</v>
      </c>
      <c r="E3187" s="7" t="n">
        <v>0</v>
      </c>
      <c r="F3187" s="7" t="n">
        <v>1</v>
      </c>
      <c r="G3187" s="7" t="n">
        <v>13.5</v>
      </c>
      <c r="H3187" s="7" t="n">
        <v>1.20000004768372</v>
      </c>
      <c r="I3187" s="7" t="n">
        <v>1</v>
      </c>
      <c r="J3187" s="7" t="n">
        <v>0</v>
      </c>
    </row>
    <row r="3188" spans="1:9">
      <c r="A3188" t="s">
        <v>4</v>
      </c>
      <c r="B3188" s="4" t="s">
        <v>5</v>
      </c>
      <c r="C3188" s="4" t="s">
        <v>10</v>
      </c>
    </row>
    <row r="3189" spans="1:9">
      <c r="A3189" t="n">
        <v>22069</v>
      </c>
      <c r="B3189" s="27" t="n">
        <v>16</v>
      </c>
      <c r="C3189" s="7" t="n">
        <v>100</v>
      </c>
    </row>
    <row r="3190" spans="1:9">
      <c r="A3190" t="s">
        <v>4</v>
      </c>
      <c r="B3190" s="4" t="s">
        <v>5</v>
      </c>
      <c r="C3190" s="4" t="s">
        <v>10</v>
      </c>
      <c r="D3190" s="4" t="s">
        <v>10</v>
      </c>
      <c r="E3190" s="4" t="s">
        <v>24</v>
      </c>
      <c r="F3190" s="4" t="s">
        <v>24</v>
      </c>
      <c r="G3190" s="4" t="s">
        <v>24</v>
      </c>
      <c r="H3190" s="4" t="s">
        <v>24</v>
      </c>
      <c r="I3190" s="4" t="s">
        <v>13</v>
      </c>
      <c r="J3190" s="4" t="s">
        <v>10</v>
      </c>
    </row>
    <row r="3191" spans="1:9">
      <c r="A3191" t="n">
        <v>22072</v>
      </c>
      <c r="B3191" s="37" t="n">
        <v>55</v>
      </c>
      <c r="C3191" s="7" t="n">
        <v>7032</v>
      </c>
      <c r="D3191" s="7" t="n">
        <v>65533</v>
      </c>
      <c r="E3191" s="7" t="n">
        <v>-0.850000023841858</v>
      </c>
      <c r="F3191" s="7" t="n">
        <v>1</v>
      </c>
      <c r="G3191" s="7" t="n">
        <v>14.6000003814697</v>
      </c>
      <c r="H3191" s="7" t="n">
        <v>1.20000004768372</v>
      </c>
      <c r="I3191" s="7" t="n">
        <v>1</v>
      </c>
      <c r="J3191" s="7" t="n">
        <v>0</v>
      </c>
    </row>
    <row r="3192" spans="1:9">
      <c r="A3192" t="s">
        <v>4</v>
      </c>
      <c r="B3192" s="4" t="s">
        <v>5</v>
      </c>
      <c r="C3192" s="4" t="s">
        <v>10</v>
      </c>
    </row>
    <row r="3193" spans="1:9">
      <c r="A3193" t="n">
        <v>22096</v>
      </c>
      <c r="B3193" s="27" t="n">
        <v>16</v>
      </c>
      <c r="C3193" s="7" t="n">
        <v>100</v>
      </c>
    </row>
    <row r="3194" spans="1:9">
      <c r="A3194" t="s">
        <v>4</v>
      </c>
      <c r="B3194" s="4" t="s">
        <v>5</v>
      </c>
      <c r="C3194" s="4" t="s">
        <v>10</v>
      </c>
      <c r="D3194" s="4" t="s">
        <v>10</v>
      </c>
      <c r="E3194" s="4" t="s">
        <v>24</v>
      </c>
      <c r="F3194" s="4" t="s">
        <v>24</v>
      </c>
      <c r="G3194" s="4" t="s">
        <v>24</v>
      </c>
      <c r="H3194" s="4" t="s">
        <v>24</v>
      </c>
      <c r="I3194" s="4" t="s">
        <v>13</v>
      </c>
      <c r="J3194" s="4" t="s">
        <v>10</v>
      </c>
    </row>
    <row r="3195" spans="1:9">
      <c r="A3195" t="n">
        <v>22099</v>
      </c>
      <c r="B3195" s="37" t="n">
        <v>55</v>
      </c>
      <c r="C3195" s="7" t="n">
        <v>3</v>
      </c>
      <c r="D3195" s="7" t="n">
        <v>65533</v>
      </c>
      <c r="E3195" s="7" t="n">
        <v>1.5</v>
      </c>
      <c r="F3195" s="7" t="n">
        <v>1</v>
      </c>
      <c r="G3195" s="7" t="n">
        <v>14.5</v>
      </c>
      <c r="H3195" s="7" t="n">
        <v>1.20000004768372</v>
      </c>
      <c r="I3195" s="7" t="n">
        <v>1</v>
      </c>
      <c r="J3195" s="7" t="n">
        <v>0</v>
      </c>
    </row>
    <row r="3196" spans="1:9">
      <c r="A3196" t="s">
        <v>4</v>
      </c>
      <c r="B3196" s="4" t="s">
        <v>5</v>
      </c>
      <c r="C3196" s="4" t="s">
        <v>10</v>
      </c>
    </row>
    <row r="3197" spans="1:9">
      <c r="A3197" t="n">
        <v>22123</v>
      </c>
      <c r="B3197" s="27" t="n">
        <v>16</v>
      </c>
      <c r="C3197" s="7" t="n">
        <v>100</v>
      </c>
    </row>
    <row r="3198" spans="1:9">
      <c r="A3198" t="s">
        <v>4</v>
      </c>
      <c r="B3198" s="4" t="s">
        <v>5</v>
      </c>
      <c r="C3198" s="4" t="s">
        <v>10</v>
      </c>
      <c r="D3198" s="4" t="s">
        <v>10</v>
      </c>
      <c r="E3198" s="4" t="s">
        <v>24</v>
      </c>
      <c r="F3198" s="4" t="s">
        <v>24</v>
      </c>
      <c r="G3198" s="4" t="s">
        <v>24</v>
      </c>
      <c r="H3198" s="4" t="s">
        <v>24</v>
      </c>
      <c r="I3198" s="4" t="s">
        <v>13</v>
      </c>
      <c r="J3198" s="4" t="s">
        <v>10</v>
      </c>
    </row>
    <row r="3199" spans="1:9">
      <c r="A3199" t="n">
        <v>22126</v>
      </c>
      <c r="B3199" s="37" t="n">
        <v>55</v>
      </c>
      <c r="C3199" s="7" t="n">
        <v>5</v>
      </c>
      <c r="D3199" s="7" t="n">
        <v>65533</v>
      </c>
      <c r="E3199" s="7" t="n">
        <v>-1.54999995231628</v>
      </c>
      <c r="F3199" s="7" t="n">
        <v>1</v>
      </c>
      <c r="G3199" s="7" t="n">
        <v>14.8999996185303</v>
      </c>
      <c r="H3199" s="7" t="n">
        <v>1.20000004768372</v>
      </c>
      <c r="I3199" s="7" t="n">
        <v>1</v>
      </c>
      <c r="J3199" s="7" t="n">
        <v>0</v>
      </c>
    </row>
    <row r="3200" spans="1:9">
      <c r="A3200" t="s">
        <v>4</v>
      </c>
      <c r="B3200" s="4" t="s">
        <v>5</v>
      </c>
      <c r="C3200" s="4" t="s">
        <v>10</v>
      </c>
    </row>
    <row r="3201" spans="1:10">
      <c r="A3201" t="n">
        <v>22150</v>
      </c>
      <c r="B3201" s="27" t="n">
        <v>16</v>
      </c>
      <c r="C3201" s="7" t="n">
        <v>100</v>
      </c>
    </row>
    <row r="3202" spans="1:10">
      <c r="A3202" t="s">
        <v>4</v>
      </c>
      <c r="B3202" s="4" t="s">
        <v>5</v>
      </c>
      <c r="C3202" s="4" t="s">
        <v>10</v>
      </c>
      <c r="D3202" s="4" t="s">
        <v>10</v>
      </c>
      <c r="E3202" s="4" t="s">
        <v>24</v>
      </c>
      <c r="F3202" s="4" t="s">
        <v>24</v>
      </c>
      <c r="G3202" s="4" t="s">
        <v>24</v>
      </c>
      <c r="H3202" s="4" t="s">
        <v>24</v>
      </c>
      <c r="I3202" s="4" t="s">
        <v>13</v>
      </c>
      <c r="J3202" s="4" t="s">
        <v>10</v>
      </c>
    </row>
    <row r="3203" spans="1:10">
      <c r="A3203" t="n">
        <v>22153</v>
      </c>
      <c r="B3203" s="37" t="n">
        <v>55</v>
      </c>
      <c r="C3203" s="7" t="n">
        <v>61491</v>
      </c>
      <c r="D3203" s="7" t="n">
        <v>65533</v>
      </c>
      <c r="E3203" s="7" t="n">
        <v>-0.25</v>
      </c>
      <c r="F3203" s="7" t="n">
        <v>1</v>
      </c>
      <c r="G3203" s="7" t="n">
        <v>15.3999996185303</v>
      </c>
      <c r="H3203" s="7" t="n">
        <v>1.20000004768372</v>
      </c>
      <c r="I3203" s="7" t="n">
        <v>1</v>
      </c>
      <c r="J3203" s="7" t="n">
        <v>0</v>
      </c>
    </row>
    <row r="3204" spans="1:10">
      <c r="A3204" t="s">
        <v>4</v>
      </c>
      <c r="B3204" s="4" t="s">
        <v>5</v>
      </c>
      <c r="C3204" s="4" t="s">
        <v>10</v>
      </c>
    </row>
    <row r="3205" spans="1:10">
      <c r="A3205" t="n">
        <v>22177</v>
      </c>
      <c r="B3205" s="27" t="n">
        <v>16</v>
      </c>
      <c r="C3205" s="7" t="n">
        <v>100</v>
      </c>
    </row>
    <row r="3206" spans="1:10">
      <c r="A3206" t="s">
        <v>4</v>
      </c>
      <c r="B3206" s="4" t="s">
        <v>5</v>
      </c>
      <c r="C3206" s="4" t="s">
        <v>10</v>
      </c>
      <c r="D3206" s="4" t="s">
        <v>10</v>
      </c>
      <c r="E3206" s="4" t="s">
        <v>24</v>
      </c>
      <c r="F3206" s="4" t="s">
        <v>24</v>
      </c>
      <c r="G3206" s="4" t="s">
        <v>24</v>
      </c>
      <c r="H3206" s="4" t="s">
        <v>24</v>
      </c>
      <c r="I3206" s="4" t="s">
        <v>13</v>
      </c>
      <c r="J3206" s="4" t="s">
        <v>10</v>
      </c>
    </row>
    <row r="3207" spans="1:10">
      <c r="A3207" t="n">
        <v>22180</v>
      </c>
      <c r="B3207" s="37" t="n">
        <v>55</v>
      </c>
      <c r="C3207" s="7" t="n">
        <v>61492</v>
      </c>
      <c r="D3207" s="7" t="n">
        <v>65533</v>
      </c>
      <c r="E3207" s="7" t="n">
        <v>0.850000023841858</v>
      </c>
      <c r="F3207" s="7" t="n">
        <v>1</v>
      </c>
      <c r="G3207" s="7" t="n">
        <v>16.5499992370605</v>
      </c>
      <c r="H3207" s="7" t="n">
        <v>1.20000004768372</v>
      </c>
      <c r="I3207" s="7" t="n">
        <v>1</v>
      </c>
      <c r="J3207" s="7" t="n">
        <v>0</v>
      </c>
    </row>
    <row r="3208" spans="1:10">
      <c r="A3208" t="s">
        <v>4</v>
      </c>
      <c r="B3208" s="4" t="s">
        <v>5</v>
      </c>
      <c r="C3208" s="4" t="s">
        <v>10</v>
      </c>
    </row>
    <row r="3209" spans="1:10">
      <c r="A3209" t="n">
        <v>22204</v>
      </c>
      <c r="B3209" s="27" t="n">
        <v>16</v>
      </c>
      <c r="C3209" s="7" t="n">
        <v>100</v>
      </c>
    </row>
    <row r="3210" spans="1:10">
      <c r="A3210" t="s">
        <v>4</v>
      </c>
      <c r="B3210" s="4" t="s">
        <v>5</v>
      </c>
      <c r="C3210" s="4" t="s">
        <v>10</v>
      </c>
      <c r="D3210" s="4" t="s">
        <v>10</v>
      </c>
      <c r="E3210" s="4" t="s">
        <v>24</v>
      </c>
      <c r="F3210" s="4" t="s">
        <v>24</v>
      </c>
      <c r="G3210" s="4" t="s">
        <v>24</v>
      </c>
      <c r="H3210" s="4" t="s">
        <v>24</v>
      </c>
      <c r="I3210" s="4" t="s">
        <v>13</v>
      </c>
      <c r="J3210" s="4" t="s">
        <v>10</v>
      </c>
    </row>
    <row r="3211" spans="1:10">
      <c r="A3211" t="n">
        <v>22207</v>
      </c>
      <c r="B3211" s="37" t="n">
        <v>55</v>
      </c>
      <c r="C3211" s="7" t="n">
        <v>61493</v>
      </c>
      <c r="D3211" s="7" t="n">
        <v>65533</v>
      </c>
      <c r="E3211" s="7" t="n">
        <v>-0.649999976158142</v>
      </c>
      <c r="F3211" s="7" t="n">
        <v>1</v>
      </c>
      <c r="G3211" s="7" t="n">
        <v>16.7999992370605</v>
      </c>
      <c r="H3211" s="7" t="n">
        <v>1.20000004768372</v>
      </c>
      <c r="I3211" s="7" t="n">
        <v>1</v>
      </c>
      <c r="J3211" s="7" t="n">
        <v>0</v>
      </c>
    </row>
    <row r="3212" spans="1:10">
      <c r="A3212" t="s">
        <v>4</v>
      </c>
      <c r="B3212" s="4" t="s">
        <v>5</v>
      </c>
      <c r="C3212" s="4" t="s">
        <v>13</v>
      </c>
      <c r="D3212" s="4" t="s">
        <v>10</v>
      </c>
      <c r="E3212" s="4" t="s">
        <v>24</v>
      </c>
    </row>
    <row r="3213" spans="1:10">
      <c r="A3213" t="n">
        <v>22231</v>
      </c>
      <c r="B3213" s="21" t="n">
        <v>58</v>
      </c>
      <c r="C3213" s="7" t="n">
        <v>100</v>
      </c>
      <c r="D3213" s="7" t="n">
        <v>1000</v>
      </c>
      <c r="E3213" s="7" t="n">
        <v>1</v>
      </c>
    </row>
    <row r="3214" spans="1:10">
      <c r="A3214" t="s">
        <v>4</v>
      </c>
      <c r="B3214" s="4" t="s">
        <v>5</v>
      </c>
      <c r="C3214" s="4" t="s">
        <v>13</v>
      </c>
      <c r="D3214" s="4" t="s">
        <v>10</v>
      </c>
    </row>
    <row r="3215" spans="1:10">
      <c r="A3215" t="n">
        <v>22239</v>
      </c>
      <c r="B3215" s="21" t="n">
        <v>58</v>
      </c>
      <c r="C3215" s="7" t="n">
        <v>255</v>
      </c>
      <c r="D3215" s="7" t="n">
        <v>0</v>
      </c>
    </row>
    <row r="3216" spans="1:10">
      <c r="A3216" t="s">
        <v>4</v>
      </c>
      <c r="B3216" s="4" t="s">
        <v>5</v>
      </c>
      <c r="C3216" s="4" t="s">
        <v>10</v>
      </c>
      <c r="D3216" s="4" t="s">
        <v>13</v>
      </c>
    </row>
    <row r="3217" spans="1:10">
      <c r="A3217" t="n">
        <v>22243</v>
      </c>
      <c r="B3217" s="38" t="n">
        <v>56</v>
      </c>
      <c r="C3217" s="7" t="n">
        <v>0</v>
      </c>
      <c r="D3217" s="7" t="n">
        <v>0</v>
      </c>
    </row>
    <row r="3218" spans="1:10">
      <c r="A3218" t="s">
        <v>4</v>
      </c>
      <c r="B3218" s="4" t="s">
        <v>5</v>
      </c>
      <c r="C3218" s="4" t="s">
        <v>10</v>
      </c>
      <c r="D3218" s="4" t="s">
        <v>13</v>
      </c>
    </row>
    <row r="3219" spans="1:10">
      <c r="A3219" t="n">
        <v>22247</v>
      </c>
      <c r="B3219" s="38" t="n">
        <v>56</v>
      </c>
      <c r="C3219" s="7" t="n">
        <v>7032</v>
      </c>
      <c r="D3219" s="7" t="n">
        <v>0</v>
      </c>
    </row>
    <row r="3220" spans="1:10">
      <c r="A3220" t="s">
        <v>4</v>
      </c>
      <c r="B3220" s="4" t="s">
        <v>5</v>
      </c>
      <c r="C3220" s="4" t="s">
        <v>10</v>
      </c>
      <c r="D3220" s="4" t="s">
        <v>13</v>
      </c>
    </row>
    <row r="3221" spans="1:10">
      <c r="A3221" t="n">
        <v>22251</v>
      </c>
      <c r="B3221" s="38" t="n">
        <v>56</v>
      </c>
      <c r="C3221" s="7" t="n">
        <v>3</v>
      </c>
      <c r="D3221" s="7" t="n">
        <v>0</v>
      </c>
    </row>
    <row r="3222" spans="1:10">
      <c r="A3222" t="s">
        <v>4</v>
      </c>
      <c r="B3222" s="4" t="s">
        <v>5</v>
      </c>
      <c r="C3222" s="4" t="s">
        <v>10</v>
      </c>
      <c r="D3222" s="4" t="s">
        <v>13</v>
      </c>
    </row>
    <row r="3223" spans="1:10">
      <c r="A3223" t="n">
        <v>22255</v>
      </c>
      <c r="B3223" s="38" t="n">
        <v>56</v>
      </c>
      <c r="C3223" s="7" t="n">
        <v>5</v>
      </c>
      <c r="D3223" s="7" t="n">
        <v>0</v>
      </c>
    </row>
    <row r="3224" spans="1:10">
      <c r="A3224" t="s">
        <v>4</v>
      </c>
      <c r="B3224" s="4" t="s">
        <v>5</v>
      </c>
      <c r="C3224" s="4" t="s">
        <v>10</v>
      </c>
      <c r="D3224" s="4" t="s">
        <v>13</v>
      </c>
    </row>
    <row r="3225" spans="1:10">
      <c r="A3225" t="n">
        <v>22259</v>
      </c>
      <c r="B3225" s="38" t="n">
        <v>56</v>
      </c>
      <c r="C3225" s="7" t="n">
        <v>61491</v>
      </c>
      <c r="D3225" s="7" t="n">
        <v>0</v>
      </c>
    </row>
    <row r="3226" spans="1:10">
      <c r="A3226" t="s">
        <v>4</v>
      </c>
      <c r="B3226" s="4" t="s">
        <v>5</v>
      </c>
      <c r="C3226" s="4" t="s">
        <v>10</v>
      </c>
      <c r="D3226" s="4" t="s">
        <v>13</v>
      </c>
    </row>
    <row r="3227" spans="1:10">
      <c r="A3227" t="n">
        <v>22263</v>
      </c>
      <c r="B3227" s="38" t="n">
        <v>56</v>
      </c>
      <c r="C3227" s="7" t="n">
        <v>61492</v>
      </c>
      <c r="D3227" s="7" t="n">
        <v>0</v>
      </c>
    </row>
    <row r="3228" spans="1:10">
      <c r="A3228" t="s">
        <v>4</v>
      </c>
      <c r="B3228" s="4" t="s">
        <v>5</v>
      </c>
      <c r="C3228" s="4" t="s">
        <v>10</v>
      </c>
      <c r="D3228" s="4" t="s">
        <v>13</v>
      </c>
    </row>
    <row r="3229" spans="1:10">
      <c r="A3229" t="n">
        <v>22267</v>
      </c>
      <c r="B3229" s="38" t="n">
        <v>56</v>
      </c>
      <c r="C3229" s="7" t="n">
        <v>61493</v>
      </c>
      <c r="D3229" s="7" t="n">
        <v>0</v>
      </c>
    </row>
    <row r="3230" spans="1:10">
      <c r="A3230" t="s">
        <v>4</v>
      </c>
      <c r="B3230" s="4" t="s">
        <v>5</v>
      </c>
      <c r="C3230" s="4" t="s">
        <v>10</v>
      </c>
    </row>
    <row r="3231" spans="1:10">
      <c r="A3231" t="n">
        <v>22271</v>
      </c>
      <c r="B3231" s="27" t="n">
        <v>16</v>
      </c>
      <c r="C3231" s="7" t="n">
        <v>1000</v>
      </c>
    </row>
    <row r="3232" spans="1:10">
      <c r="A3232" t="s">
        <v>4</v>
      </c>
      <c r="B3232" s="4" t="s">
        <v>5</v>
      </c>
      <c r="C3232" s="4" t="s">
        <v>13</v>
      </c>
      <c r="D3232" s="4" t="s">
        <v>10</v>
      </c>
    </row>
    <row r="3233" spans="1:4">
      <c r="A3233" t="n">
        <v>22274</v>
      </c>
      <c r="B3233" s="35" t="n">
        <v>45</v>
      </c>
      <c r="C3233" s="7" t="n">
        <v>7</v>
      </c>
      <c r="D3233" s="7" t="n">
        <v>255</v>
      </c>
    </row>
    <row r="3234" spans="1:4">
      <c r="A3234" t="s">
        <v>4</v>
      </c>
      <c r="B3234" s="4" t="s">
        <v>5</v>
      </c>
      <c r="C3234" s="4" t="s">
        <v>13</v>
      </c>
      <c r="D3234" s="20" t="s">
        <v>31</v>
      </c>
      <c r="E3234" s="4" t="s">
        <v>5</v>
      </c>
      <c r="F3234" s="4" t="s">
        <v>13</v>
      </c>
      <c r="G3234" s="4" t="s">
        <v>10</v>
      </c>
      <c r="H3234" s="20" t="s">
        <v>32</v>
      </c>
      <c r="I3234" s="4" t="s">
        <v>13</v>
      </c>
      <c r="J3234" s="4" t="s">
        <v>23</v>
      </c>
    </row>
    <row r="3235" spans="1:4">
      <c r="A3235" t="n">
        <v>22278</v>
      </c>
      <c r="B3235" s="12" t="n">
        <v>5</v>
      </c>
      <c r="C3235" s="7" t="n">
        <v>28</v>
      </c>
      <c r="D3235" s="20" t="s">
        <v>3</v>
      </c>
      <c r="E3235" s="25" t="n">
        <v>64</v>
      </c>
      <c r="F3235" s="7" t="n">
        <v>5</v>
      </c>
      <c r="G3235" s="7" t="n">
        <v>6</v>
      </c>
      <c r="H3235" s="20" t="s">
        <v>3</v>
      </c>
      <c r="I3235" s="7" t="n">
        <v>1</v>
      </c>
      <c r="J3235" s="13" t="n">
        <f t="normal" ca="1">A3245</f>
        <v>0</v>
      </c>
    </row>
    <row r="3236" spans="1:4">
      <c r="A3236" t="s">
        <v>4</v>
      </c>
      <c r="B3236" s="4" t="s">
        <v>5</v>
      </c>
      <c r="C3236" s="4" t="s">
        <v>13</v>
      </c>
      <c r="D3236" s="4" t="s">
        <v>10</v>
      </c>
      <c r="E3236" s="4" t="s">
        <v>6</v>
      </c>
    </row>
    <row r="3237" spans="1:4">
      <c r="A3237" t="n">
        <v>22289</v>
      </c>
      <c r="B3237" s="39" t="n">
        <v>51</v>
      </c>
      <c r="C3237" s="7" t="n">
        <v>4</v>
      </c>
      <c r="D3237" s="7" t="n">
        <v>6</v>
      </c>
      <c r="E3237" s="7" t="s">
        <v>165</v>
      </c>
    </row>
    <row r="3238" spans="1:4">
      <c r="A3238" t="s">
        <v>4</v>
      </c>
      <c r="B3238" s="4" t="s">
        <v>5</v>
      </c>
      <c r="C3238" s="4" t="s">
        <v>10</v>
      </c>
    </row>
    <row r="3239" spans="1:4">
      <c r="A3239" t="n">
        <v>22303</v>
      </c>
      <c r="B3239" s="27" t="n">
        <v>16</v>
      </c>
      <c r="C3239" s="7" t="n">
        <v>0</v>
      </c>
    </row>
    <row r="3240" spans="1:4">
      <c r="A3240" t="s">
        <v>4</v>
      </c>
      <c r="B3240" s="4" t="s">
        <v>5</v>
      </c>
      <c r="C3240" s="4" t="s">
        <v>10</v>
      </c>
      <c r="D3240" s="4" t="s">
        <v>47</v>
      </c>
      <c r="E3240" s="4" t="s">
        <v>13</v>
      </c>
      <c r="F3240" s="4" t="s">
        <v>13</v>
      </c>
    </row>
    <row r="3241" spans="1:4">
      <c r="A3241" t="n">
        <v>22306</v>
      </c>
      <c r="B3241" s="40" t="n">
        <v>26</v>
      </c>
      <c r="C3241" s="7" t="n">
        <v>6</v>
      </c>
      <c r="D3241" s="7" t="s">
        <v>175</v>
      </c>
      <c r="E3241" s="7" t="n">
        <v>2</v>
      </c>
      <c r="F3241" s="7" t="n">
        <v>0</v>
      </c>
    </row>
    <row r="3242" spans="1:4">
      <c r="A3242" t="s">
        <v>4</v>
      </c>
      <c r="B3242" s="4" t="s">
        <v>5</v>
      </c>
    </row>
    <row r="3243" spans="1:4">
      <c r="A3243" t="n">
        <v>22327</v>
      </c>
      <c r="B3243" s="41" t="n">
        <v>28</v>
      </c>
    </row>
    <row r="3244" spans="1:4">
      <c r="A3244" t="s">
        <v>4</v>
      </c>
      <c r="B3244" s="4" t="s">
        <v>5</v>
      </c>
      <c r="C3244" s="4" t="s">
        <v>10</v>
      </c>
      <c r="D3244" s="4" t="s">
        <v>13</v>
      </c>
    </row>
    <row r="3245" spans="1:4">
      <c r="A3245" t="n">
        <v>22328</v>
      </c>
      <c r="B3245" s="44" t="n">
        <v>89</v>
      </c>
      <c r="C3245" s="7" t="n">
        <v>65533</v>
      </c>
      <c r="D3245" s="7" t="n">
        <v>1</v>
      </c>
    </row>
    <row r="3246" spans="1:4">
      <c r="A3246" t="s">
        <v>4</v>
      </c>
      <c r="B3246" s="4" t="s">
        <v>5</v>
      </c>
      <c r="C3246" s="4" t="s">
        <v>13</v>
      </c>
      <c r="D3246" s="4" t="s">
        <v>10</v>
      </c>
      <c r="E3246" s="4" t="s">
        <v>24</v>
      </c>
    </row>
    <row r="3247" spans="1:4">
      <c r="A3247" t="n">
        <v>22332</v>
      </c>
      <c r="B3247" s="21" t="n">
        <v>58</v>
      </c>
      <c r="C3247" s="7" t="n">
        <v>101</v>
      </c>
      <c r="D3247" s="7" t="n">
        <v>500</v>
      </c>
      <c r="E3247" s="7" t="n">
        <v>1</v>
      </c>
    </row>
    <row r="3248" spans="1:4">
      <c r="A3248" t="s">
        <v>4</v>
      </c>
      <c r="B3248" s="4" t="s">
        <v>5</v>
      </c>
      <c r="C3248" s="4" t="s">
        <v>13</v>
      </c>
      <c r="D3248" s="4" t="s">
        <v>10</v>
      </c>
    </row>
    <row r="3249" spans="1:10">
      <c r="A3249" t="n">
        <v>22340</v>
      </c>
      <c r="B3249" s="21" t="n">
        <v>58</v>
      </c>
      <c r="C3249" s="7" t="n">
        <v>254</v>
      </c>
      <c r="D3249" s="7" t="n">
        <v>0</v>
      </c>
    </row>
    <row r="3250" spans="1:10">
      <c r="A3250" t="s">
        <v>4</v>
      </c>
      <c r="B3250" s="4" t="s">
        <v>5</v>
      </c>
      <c r="C3250" s="4" t="s">
        <v>13</v>
      </c>
    </row>
    <row r="3251" spans="1:10">
      <c r="A3251" t="n">
        <v>22344</v>
      </c>
      <c r="B3251" s="36" t="n">
        <v>116</v>
      </c>
      <c r="C3251" s="7" t="n">
        <v>0</v>
      </c>
    </row>
    <row r="3252" spans="1:10">
      <c r="A3252" t="s">
        <v>4</v>
      </c>
      <c r="B3252" s="4" t="s">
        <v>5</v>
      </c>
      <c r="C3252" s="4" t="s">
        <v>13</v>
      </c>
      <c r="D3252" s="4" t="s">
        <v>10</v>
      </c>
    </row>
    <row r="3253" spans="1:10">
      <c r="A3253" t="n">
        <v>22346</v>
      </c>
      <c r="B3253" s="36" t="n">
        <v>116</v>
      </c>
      <c r="C3253" s="7" t="n">
        <v>2</v>
      </c>
      <c r="D3253" s="7" t="n">
        <v>1</v>
      </c>
    </row>
    <row r="3254" spans="1:10">
      <c r="A3254" t="s">
        <v>4</v>
      </c>
      <c r="B3254" s="4" t="s">
        <v>5</v>
      </c>
      <c r="C3254" s="4" t="s">
        <v>13</v>
      </c>
      <c r="D3254" s="4" t="s">
        <v>9</v>
      </c>
    </row>
    <row r="3255" spans="1:10">
      <c r="A3255" t="n">
        <v>22350</v>
      </c>
      <c r="B3255" s="36" t="n">
        <v>116</v>
      </c>
      <c r="C3255" s="7" t="n">
        <v>5</v>
      </c>
      <c r="D3255" s="7" t="n">
        <v>1106247680</v>
      </c>
    </row>
    <row r="3256" spans="1:10">
      <c r="A3256" t="s">
        <v>4</v>
      </c>
      <c r="B3256" s="4" t="s">
        <v>5</v>
      </c>
      <c r="C3256" s="4" t="s">
        <v>13</v>
      </c>
      <c r="D3256" s="4" t="s">
        <v>10</v>
      </c>
    </row>
    <row r="3257" spans="1:10">
      <c r="A3257" t="n">
        <v>22356</v>
      </c>
      <c r="B3257" s="36" t="n">
        <v>116</v>
      </c>
      <c r="C3257" s="7" t="n">
        <v>6</v>
      </c>
      <c r="D3257" s="7" t="n">
        <v>1</v>
      </c>
    </row>
    <row r="3258" spans="1:10">
      <c r="A3258" t="s">
        <v>4</v>
      </c>
      <c r="B3258" s="4" t="s">
        <v>5</v>
      </c>
      <c r="C3258" s="4" t="s">
        <v>13</v>
      </c>
      <c r="D3258" s="4" t="s">
        <v>13</v>
      </c>
      <c r="E3258" s="4" t="s">
        <v>24</v>
      </c>
      <c r="F3258" s="4" t="s">
        <v>24</v>
      </c>
      <c r="G3258" s="4" t="s">
        <v>24</v>
      </c>
      <c r="H3258" s="4" t="s">
        <v>10</v>
      </c>
    </row>
    <row r="3259" spans="1:10">
      <c r="A3259" t="n">
        <v>22360</v>
      </c>
      <c r="B3259" s="35" t="n">
        <v>45</v>
      </c>
      <c r="C3259" s="7" t="n">
        <v>2</v>
      </c>
      <c r="D3259" s="7" t="n">
        <v>3</v>
      </c>
      <c r="E3259" s="7" t="n">
        <v>0</v>
      </c>
      <c r="F3259" s="7" t="n">
        <v>25.25</v>
      </c>
      <c r="G3259" s="7" t="n">
        <v>-67.1999969482422</v>
      </c>
      <c r="H3259" s="7" t="n">
        <v>0</v>
      </c>
    </row>
    <row r="3260" spans="1:10">
      <c r="A3260" t="s">
        <v>4</v>
      </c>
      <c r="B3260" s="4" t="s">
        <v>5</v>
      </c>
      <c r="C3260" s="4" t="s">
        <v>13</v>
      </c>
      <c r="D3260" s="4" t="s">
        <v>13</v>
      </c>
      <c r="E3260" s="4" t="s">
        <v>24</v>
      </c>
      <c r="F3260" s="4" t="s">
        <v>24</v>
      </c>
      <c r="G3260" s="4" t="s">
        <v>24</v>
      </c>
      <c r="H3260" s="4" t="s">
        <v>10</v>
      </c>
      <c r="I3260" s="4" t="s">
        <v>13</v>
      </c>
    </row>
    <row r="3261" spans="1:10">
      <c r="A3261" t="n">
        <v>22377</v>
      </c>
      <c r="B3261" s="35" t="n">
        <v>45</v>
      </c>
      <c r="C3261" s="7" t="n">
        <v>4</v>
      </c>
      <c r="D3261" s="7" t="n">
        <v>3</v>
      </c>
      <c r="E3261" s="7" t="n">
        <v>10</v>
      </c>
      <c r="F3261" s="7" t="n">
        <v>8.44999980926514</v>
      </c>
      <c r="G3261" s="7" t="n">
        <v>0</v>
      </c>
      <c r="H3261" s="7" t="n">
        <v>0</v>
      </c>
      <c r="I3261" s="7" t="n">
        <v>0</v>
      </c>
    </row>
    <row r="3262" spans="1:10">
      <c r="A3262" t="s">
        <v>4</v>
      </c>
      <c r="B3262" s="4" t="s">
        <v>5</v>
      </c>
      <c r="C3262" s="4" t="s">
        <v>13</v>
      </c>
      <c r="D3262" s="4" t="s">
        <v>13</v>
      </c>
      <c r="E3262" s="4" t="s">
        <v>24</v>
      </c>
      <c r="F3262" s="4" t="s">
        <v>10</v>
      </c>
    </row>
    <row r="3263" spans="1:10">
      <c r="A3263" t="n">
        <v>22395</v>
      </c>
      <c r="B3263" s="35" t="n">
        <v>45</v>
      </c>
      <c r="C3263" s="7" t="n">
        <v>5</v>
      </c>
      <c r="D3263" s="7" t="n">
        <v>3</v>
      </c>
      <c r="E3263" s="7" t="n">
        <v>10</v>
      </c>
      <c r="F3263" s="7" t="n">
        <v>0</v>
      </c>
    </row>
    <row r="3264" spans="1:10">
      <c r="A3264" t="s">
        <v>4</v>
      </c>
      <c r="B3264" s="4" t="s">
        <v>5</v>
      </c>
      <c r="C3264" s="4" t="s">
        <v>13</v>
      </c>
      <c r="D3264" s="4" t="s">
        <v>13</v>
      </c>
      <c r="E3264" s="4" t="s">
        <v>24</v>
      </c>
      <c r="F3264" s="4" t="s">
        <v>10</v>
      </c>
    </row>
    <row r="3265" spans="1:9">
      <c r="A3265" t="n">
        <v>22404</v>
      </c>
      <c r="B3265" s="35" t="n">
        <v>45</v>
      </c>
      <c r="C3265" s="7" t="n">
        <v>11</v>
      </c>
      <c r="D3265" s="7" t="n">
        <v>3</v>
      </c>
      <c r="E3265" s="7" t="n">
        <v>42.5</v>
      </c>
      <c r="F3265" s="7" t="n">
        <v>0</v>
      </c>
    </row>
    <row r="3266" spans="1:9">
      <c r="A3266" t="s">
        <v>4</v>
      </c>
      <c r="B3266" s="4" t="s">
        <v>5</v>
      </c>
      <c r="C3266" s="4" t="s">
        <v>13</v>
      </c>
      <c r="D3266" s="4" t="s">
        <v>13</v>
      </c>
      <c r="E3266" s="4" t="s">
        <v>24</v>
      </c>
      <c r="F3266" s="4" t="s">
        <v>24</v>
      </c>
      <c r="G3266" s="4" t="s">
        <v>24</v>
      </c>
      <c r="H3266" s="4" t="s">
        <v>10</v>
      </c>
      <c r="I3266" s="4" t="s">
        <v>13</v>
      </c>
    </row>
    <row r="3267" spans="1:9">
      <c r="A3267" t="n">
        <v>22413</v>
      </c>
      <c r="B3267" s="35" t="n">
        <v>45</v>
      </c>
      <c r="C3267" s="7" t="n">
        <v>4</v>
      </c>
      <c r="D3267" s="7" t="n">
        <v>0</v>
      </c>
      <c r="E3267" s="7" t="n">
        <v>10</v>
      </c>
      <c r="F3267" s="7" t="n">
        <v>38.4500007629395</v>
      </c>
      <c r="G3267" s="7" t="n">
        <v>0</v>
      </c>
      <c r="H3267" s="7" t="n">
        <v>30000</v>
      </c>
      <c r="I3267" s="7" t="n">
        <v>0</v>
      </c>
    </row>
    <row r="3268" spans="1:9">
      <c r="A3268" t="s">
        <v>4</v>
      </c>
      <c r="B3268" s="4" t="s">
        <v>5</v>
      </c>
      <c r="C3268" s="4" t="s">
        <v>13</v>
      </c>
      <c r="D3268" s="4" t="s">
        <v>10</v>
      </c>
    </row>
    <row r="3269" spans="1:9">
      <c r="A3269" t="n">
        <v>22431</v>
      </c>
      <c r="B3269" s="21" t="n">
        <v>58</v>
      </c>
      <c r="C3269" s="7" t="n">
        <v>255</v>
      </c>
      <c r="D3269" s="7" t="n">
        <v>0</v>
      </c>
    </row>
    <row r="3270" spans="1:9">
      <c r="A3270" t="s">
        <v>4</v>
      </c>
      <c r="B3270" s="4" t="s">
        <v>5</v>
      </c>
      <c r="C3270" s="4" t="s">
        <v>13</v>
      </c>
      <c r="D3270" s="20" t="s">
        <v>31</v>
      </c>
      <c r="E3270" s="4" t="s">
        <v>5</v>
      </c>
      <c r="F3270" s="4" t="s">
        <v>13</v>
      </c>
      <c r="G3270" s="4" t="s">
        <v>10</v>
      </c>
      <c r="H3270" s="20" t="s">
        <v>32</v>
      </c>
      <c r="I3270" s="4" t="s">
        <v>13</v>
      </c>
      <c r="J3270" s="4" t="s">
        <v>23</v>
      </c>
    </row>
    <row r="3271" spans="1:9">
      <c r="A3271" t="n">
        <v>22435</v>
      </c>
      <c r="B3271" s="12" t="n">
        <v>5</v>
      </c>
      <c r="C3271" s="7" t="n">
        <v>28</v>
      </c>
      <c r="D3271" s="20" t="s">
        <v>3</v>
      </c>
      <c r="E3271" s="25" t="n">
        <v>64</v>
      </c>
      <c r="F3271" s="7" t="n">
        <v>5</v>
      </c>
      <c r="G3271" s="7" t="n">
        <v>7</v>
      </c>
      <c r="H3271" s="20" t="s">
        <v>3</v>
      </c>
      <c r="I3271" s="7" t="n">
        <v>1</v>
      </c>
      <c r="J3271" s="13" t="n">
        <f t="normal" ca="1">A3287</f>
        <v>0</v>
      </c>
    </row>
    <row r="3272" spans="1:9">
      <c r="A3272" t="s">
        <v>4</v>
      </c>
      <c r="B3272" s="4" t="s">
        <v>5</v>
      </c>
      <c r="C3272" s="4" t="s">
        <v>13</v>
      </c>
      <c r="D3272" s="4" t="s">
        <v>10</v>
      </c>
      <c r="E3272" s="4" t="s">
        <v>10</v>
      </c>
      <c r="F3272" s="4" t="s">
        <v>13</v>
      </c>
    </row>
    <row r="3273" spans="1:9">
      <c r="A3273" t="n">
        <v>22446</v>
      </c>
      <c r="B3273" s="45" t="n">
        <v>25</v>
      </c>
      <c r="C3273" s="7" t="n">
        <v>1</v>
      </c>
      <c r="D3273" s="7" t="n">
        <v>260</v>
      </c>
      <c r="E3273" s="7" t="n">
        <v>640</v>
      </c>
      <c r="F3273" s="7" t="n">
        <v>2</v>
      </c>
    </row>
    <row r="3274" spans="1:9">
      <c r="A3274" t="s">
        <v>4</v>
      </c>
      <c r="B3274" s="4" t="s">
        <v>5</v>
      </c>
      <c r="C3274" s="4" t="s">
        <v>13</v>
      </c>
      <c r="D3274" s="4" t="s">
        <v>10</v>
      </c>
      <c r="E3274" s="4" t="s">
        <v>6</v>
      </c>
    </row>
    <row r="3275" spans="1:9">
      <c r="A3275" t="n">
        <v>22453</v>
      </c>
      <c r="B3275" s="39" t="n">
        <v>51</v>
      </c>
      <c r="C3275" s="7" t="n">
        <v>4</v>
      </c>
      <c r="D3275" s="7" t="n">
        <v>7</v>
      </c>
      <c r="E3275" s="7" t="s">
        <v>98</v>
      </c>
    </row>
    <row r="3276" spans="1:9">
      <c r="A3276" t="s">
        <v>4</v>
      </c>
      <c r="B3276" s="4" t="s">
        <v>5</v>
      </c>
      <c r="C3276" s="4" t="s">
        <v>10</v>
      </c>
    </row>
    <row r="3277" spans="1:9">
      <c r="A3277" t="n">
        <v>22466</v>
      </c>
      <c r="B3277" s="27" t="n">
        <v>16</v>
      </c>
      <c r="C3277" s="7" t="n">
        <v>0</v>
      </c>
    </row>
    <row r="3278" spans="1:9">
      <c r="A3278" t="s">
        <v>4</v>
      </c>
      <c r="B3278" s="4" t="s">
        <v>5</v>
      </c>
      <c r="C3278" s="4" t="s">
        <v>10</v>
      </c>
      <c r="D3278" s="4" t="s">
        <v>47</v>
      </c>
      <c r="E3278" s="4" t="s">
        <v>13</v>
      </c>
      <c r="F3278" s="4" t="s">
        <v>13</v>
      </c>
    </row>
    <row r="3279" spans="1:9">
      <c r="A3279" t="n">
        <v>22469</v>
      </c>
      <c r="B3279" s="40" t="n">
        <v>26</v>
      </c>
      <c r="C3279" s="7" t="n">
        <v>7</v>
      </c>
      <c r="D3279" s="7" t="s">
        <v>176</v>
      </c>
      <c r="E3279" s="7" t="n">
        <v>2</v>
      </c>
      <c r="F3279" s="7" t="n">
        <v>0</v>
      </c>
    </row>
    <row r="3280" spans="1:9">
      <c r="A3280" t="s">
        <v>4</v>
      </c>
      <c r="B3280" s="4" t="s">
        <v>5</v>
      </c>
    </row>
    <row r="3281" spans="1:10">
      <c r="A3281" t="n">
        <v>22512</v>
      </c>
      <c r="B3281" s="41" t="n">
        <v>28</v>
      </c>
    </row>
    <row r="3282" spans="1:10">
      <c r="A3282" t="s">
        <v>4</v>
      </c>
      <c r="B3282" s="4" t="s">
        <v>5</v>
      </c>
      <c r="C3282" s="4" t="s">
        <v>13</v>
      </c>
      <c r="D3282" s="4" t="s">
        <v>10</v>
      </c>
      <c r="E3282" s="4" t="s">
        <v>10</v>
      </c>
      <c r="F3282" s="4" t="s">
        <v>13</v>
      </c>
    </row>
    <row r="3283" spans="1:10">
      <c r="A3283" t="n">
        <v>22513</v>
      </c>
      <c r="B3283" s="45" t="n">
        <v>25</v>
      </c>
      <c r="C3283" s="7" t="n">
        <v>1</v>
      </c>
      <c r="D3283" s="7" t="n">
        <v>65535</v>
      </c>
      <c r="E3283" s="7" t="n">
        <v>65535</v>
      </c>
      <c r="F3283" s="7" t="n">
        <v>0</v>
      </c>
    </row>
    <row r="3284" spans="1:10">
      <c r="A3284" t="s">
        <v>4</v>
      </c>
      <c r="B3284" s="4" t="s">
        <v>5</v>
      </c>
      <c r="C3284" s="4" t="s">
        <v>23</v>
      </c>
    </row>
    <row r="3285" spans="1:10">
      <c r="A3285" t="n">
        <v>22520</v>
      </c>
      <c r="B3285" s="17" t="n">
        <v>3</v>
      </c>
      <c r="C3285" s="13" t="n">
        <f t="normal" ca="1">A3299</f>
        <v>0</v>
      </c>
    </row>
    <row r="3286" spans="1:10">
      <c r="A3286" t="s">
        <v>4</v>
      </c>
      <c r="B3286" s="4" t="s">
        <v>5</v>
      </c>
      <c r="C3286" s="4" t="s">
        <v>13</v>
      </c>
      <c r="D3286" s="4" t="s">
        <v>10</v>
      </c>
      <c r="E3286" s="4" t="s">
        <v>10</v>
      </c>
      <c r="F3286" s="4" t="s">
        <v>13</v>
      </c>
    </row>
    <row r="3287" spans="1:10">
      <c r="A3287" t="n">
        <v>22525</v>
      </c>
      <c r="B3287" s="45" t="n">
        <v>25</v>
      </c>
      <c r="C3287" s="7" t="n">
        <v>1</v>
      </c>
      <c r="D3287" s="7" t="n">
        <v>260</v>
      </c>
      <c r="E3287" s="7" t="n">
        <v>640</v>
      </c>
      <c r="F3287" s="7" t="n">
        <v>2</v>
      </c>
    </row>
    <row r="3288" spans="1:10">
      <c r="A3288" t="s">
        <v>4</v>
      </c>
      <c r="B3288" s="4" t="s">
        <v>5</v>
      </c>
      <c r="C3288" s="4" t="s">
        <v>13</v>
      </c>
      <c r="D3288" s="4" t="s">
        <v>10</v>
      </c>
      <c r="E3288" s="4" t="s">
        <v>6</v>
      </c>
    </row>
    <row r="3289" spans="1:10">
      <c r="A3289" t="n">
        <v>22532</v>
      </c>
      <c r="B3289" s="39" t="n">
        <v>51</v>
      </c>
      <c r="C3289" s="7" t="n">
        <v>4</v>
      </c>
      <c r="D3289" s="7" t="n">
        <v>3</v>
      </c>
      <c r="E3289" s="7" t="s">
        <v>98</v>
      </c>
    </row>
    <row r="3290" spans="1:10">
      <c r="A3290" t="s">
        <v>4</v>
      </c>
      <c r="B3290" s="4" t="s">
        <v>5</v>
      </c>
      <c r="C3290" s="4" t="s">
        <v>10</v>
      </c>
    </row>
    <row r="3291" spans="1:10">
      <c r="A3291" t="n">
        <v>22545</v>
      </c>
      <c r="B3291" s="27" t="n">
        <v>16</v>
      </c>
      <c r="C3291" s="7" t="n">
        <v>0</v>
      </c>
    </row>
    <row r="3292" spans="1:10">
      <c r="A3292" t="s">
        <v>4</v>
      </c>
      <c r="B3292" s="4" t="s">
        <v>5</v>
      </c>
      <c r="C3292" s="4" t="s">
        <v>10</v>
      </c>
      <c r="D3292" s="4" t="s">
        <v>47</v>
      </c>
      <c r="E3292" s="4" t="s">
        <v>13</v>
      </c>
      <c r="F3292" s="4" t="s">
        <v>13</v>
      </c>
    </row>
    <row r="3293" spans="1:10">
      <c r="A3293" t="n">
        <v>22548</v>
      </c>
      <c r="B3293" s="40" t="n">
        <v>26</v>
      </c>
      <c r="C3293" s="7" t="n">
        <v>3</v>
      </c>
      <c r="D3293" s="7" t="s">
        <v>177</v>
      </c>
      <c r="E3293" s="7" t="n">
        <v>2</v>
      </c>
      <c r="F3293" s="7" t="n">
        <v>0</v>
      </c>
    </row>
    <row r="3294" spans="1:10">
      <c r="A3294" t="s">
        <v>4</v>
      </c>
      <c r="B3294" s="4" t="s">
        <v>5</v>
      </c>
    </row>
    <row r="3295" spans="1:10">
      <c r="A3295" t="n">
        <v>22597</v>
      </c>
      <c r="B3295" s="41" t="n">
        <v>28</v>
      </c>
    </row>
    <row r="3296" spans="1:10">
      <c r="A3296" t="s">
        <v>4</v>
      </c>
      <c r="B3296" s="4" t="s">
        <v>5</v>
      </c>
      <c r="C3296" s="4" t="s">
        <v>13</v>
      </c>
      <c r="D3296" s="4" t="s">
        <v>10</v>
      </c>
      <c r="E3296" s="4" t="s">
        <v>10</v>
      </c>
      <c r="F3296" s="4" t="s">
        <v>13</v>
      </c>
    </row>
    <row r="3297" spans="1:6">
      <c r="A3297" t="n">
        <v>22598</v>
      </c>
      <c r="B3297" s="45" t="n">
        <v>25</v>
      </c>
      <c r="C3297" s="7" t="n">
        <v>1</v>
      </c>
      <c r="D3297" s="7" t="n">
        <v>65535</v>
      </c>
      <c r="E3297" s="7" t="n">
        <v>65535</v>
      </c>
      <c r="F3297" s="7" t="n">
        <v>0</v>
      </c>
    </row>
    <row r="3298" spans="1:6">
      <c r="A3298" t="s">
        <v>4</v>
      </c>
      <c r="B3298" s="4" t="s">
        <v>5</v>
      </c>
      <c r="C3298" s="4" t="s">
        <v>13</v>
      </c>
      <c r="D3298" s="4" t="s">
        <v>10</v>
      </c>
      <c r="E3298" s="4" t="s">
        <v>10</v>
      </c>
      <c r="F3298" s="4" t="s">
        <v>13</v>
      </c>
    </row>
    <row r="3299" spans="1:6">
      <c r="A3299" t="n">
        <v>22605</v>
      </c>
      <c r="B3299" s="45" t="n">
        <v>25</v>
      </c>
      <c r="C3299" s="7" t="n">
        <v>1</v>
      </c>
      <c r="D3299" s="7" t="n">
        <v>60</v>
      </c>
      <c r="E3299" s="7" t="n">
        <v>640</v>
      </c>
      <c r="F3299" s="7" t="n">
        <v>1</v>
      </c>
    </row>
    <row r="3300" spans="1:6">
      <c r="A3300" t="s">
        <v>4</v>
      </c>
      <c r="B3300" s="4" t="s">
        <v>5</v>
      </c>
      <c r="C3300" s="4" t="s">
        <v>13</v>
      </c>
      <c r="D3300" s="4" t="s">
        <v>10</v>
      </c>
      <c r="E3300" s="4" t="s">
        <v>6</v>
      </c>
    </row>
    <row r="3301" spans="1:6">
      <c r="A3301" t="n">
        <v>22612</v>
      </c>
      <c r="B3301" s="39" t="n">
        <v>51</v>
      </c>
      <c r="C3301" s="7" t="n">
        <v>4</v>
      </c>
      <c r="D3301" s="7" t="n">
        <v>7032</v>
      </c>
      <c r="E3301" s="7" t="s">
        <v>102</v>
      </c>
    </row>
    <row r="3302" spans="1:6">
      <c r="A3302" t="s">
        <v>4</v>
      </c>
      <c r="B3302" s="4" t="s">
        <v>5</v>
      </c>
      <c r="C3302" s="4" t="s">
        <v>10</v>
      </c>
    </row>
    <row r="3303" spans="1:6">
      <c r="A3303" t="n">
        <v>22626</v>
      </c>
      <c r="B3303" s="27" t="n">
        <v>16</v>
      </c>
      <c r="C3303" s="7" t="n">
        <v>0</v>
      </c>
    </row>
    <row r="3304" spans="1:6">
      <c r="A3304" t="s">
        <v>4</v>
      </c>
      <c r="B3304" s="4" t="s">
        <v>5</v>
      </c>
      <c r="C3304" s="4" t="s">
        <v>10</v>
      </c>
      <c r="D3304" s="4" t="s">
        <v>47</v>
      </c>
      <c r="E3304" s="4" t="s">
        <v>13</v>
      </c>
      <c r="F3304" s="4" t="s">
        <v>13</v>
      </c>
    </row>
    <row r="3305" spans="1:6">
      <c r="A3305" t="n">
        <v>22629</v>
      </c>
      <c r="B3305" s="40" t="n">
        <v>26</v>
      </c>
      <c r="C3305" s="7" t="n">
        <v>7032</v>
      </c>
      <c r="D3305" s="7" t="s">
        <v>178</v>
      </c>
      <c r="E3305" s="7" t="n">
        <v>2</v>
      </c>
      <c r="F3305" s="7" t="n">
        <v>0</v>
      </c>
    </row>
    <row r="3306" spans="1:6">
      <c r="A3306" t="s">
        <v>4</v>
      </c>
      <c r="B3306" s="4" t="s">
        <v>5</v>
      </c>
    </row>
    <row r="3307" spans="1:6">
      <c r="A3307" t="n">
        <v>22671</v>
      </c>
      <c r="B3307" s="41" t="n">
        <v>28</v>
      </c>
    </row>
    <row r="3308" spans="1:6">
      <c r="A3308" t="s">
        <v>4</v>
      </c>
      <c r="B3308" s="4" t="s">
        <v>5</v>
      </c>
      <c r="C3308" s="4" t="s">
        <v>13</v>
      </c>
      <c r="D3308" s="4" t="s">
        <v>10</v>
      </c>
      <c r="E3308" s="4" t="s">
        <v>10</v>
      </c>
      <c r="F3308" s="4" t="s">
        <v>13</v>
      </c>
    </row>
    <row r="3309" spans="1:6">
      <c r="A3309" t="n">
        <v>22672</v>
      </c>
      <c r="B3309" s="45" t="n">
        <v>25</v>
      </c>
      <c r="C3309" s="7" t="n">
        <v>1</v>
      </c>
      <c r="D3309" s="7" t="n">
        <v>65535</v>
      </c>
      <c r="E3309" s="7" t="n">
        <v>65535</v>
      </c>
      <c r="F3309" s="7" t="n">
        <v>0</v>
      </c>
    </row>
    <row r="3310" spans="1:6">
      <c r="A3310" t="s">
        <v>4</v>
      </c>
      <c r="B3310" s="4" t="s">
        <v>5</v>
      </c>
      <c r="C3310" s="4" t="s">
        <v>13</v>
      </c>
      <c r="D3310" s="20" t="s">
        <v>31</v>
      </c>
      <c r="E3310" s="4" t="s">
        <v>5</v>
      </c>
      <c r="F3310" s="4" t="s">
        <v>13</v>
      </c>
      <c r="G3310" s="4" t="s">
        <v>10</v>
      </c>
      <c r="H3310" s="20" t="s">
        <v>32</v>
      </c>
      <c r="I3310" s="4" t="s">
        <v>13</v>
      </c>
      <c r="J3310" s="4" t="s">
        <v>23</v>
      </c>
    </row>
    <row r="3311" spans="1:6">
      <c r="A3311" t="n">
        <v>22679</v>
      </c>
      <c r="B3311" s="12" t="n">
        <v>5</v>
      </c>
      <c r="C3311" s="7" t="n">
        <v>28</v>
      </c>
      <c r="D3311" s="20" t="s">
        <v>3</v>
      </c>
      <c r="E3311" s="25" t="n">
        <v>64</v>
      </c>
      <c r="F3311" s="7" t="n">
        <v>5</v>
      </c>
      <c r="G3311" s="7" t="n">
        <v>8</v>
      </c>
      <c r="H3311" s="20" t="s">
        <v>3</v>
      </c>
      <c r="I3311" s="7" t="n">
        <v>1</v>
      </c>
      <c r="J3311" s="13" t="n">
        <f t="normal" ca="1">A3327</f>
        <v>0</v>
      </c>
    </row>
    <row r="3312" spans="1:6">
      <c r="A3312" t="s">
        <v>4</v>
      </c>
      <c r="B3312" s="4" t="s">
        <v>5</v>
      </c>
      <c r="C3312" s="4" t="s">
        <v>13</v>
      </c>
      <c r="D3312" s="4" t="s">
        <v>10</v>
      </c>
      <c r="E3312" s="4" t="s">
        <v>10</v>
      </c>
      <c r="F3312" s="4" t="s">
        <v>13</v>
      </c>
    </row>
    <row r="3313" spans="1:10">
      <c r="A3313" t="n">
        <v>22690</v>
      </c>
      <c r="B3313" s="45" t="n">
        <v>25</v>
      </c>
      <c r="C3313" s="7" t="n">
        <v>1</v>
      </c>
      <c r="D3313" s="7" t="n">
        <v>260</v>
      </c>
      <c r="E3313" s="7" t="n">
        <v>640</v>
      </c>
      <c r="F3313" s="7" t="n">
        <v>1</v>
      </c>
    </row>
    <row r="3314" spans="1:10">
      <c r="A3314" t="s">
        <v>4</v>
      </c>
      <c r="B3314" s="4" t="s">
        <v>5</v>
      </c>
      <c r="C3314" s="4" t="s">
        <v>13</v>
      </c>
      <c r="D3314" s="4" t="s">
        <v>10</v>
      </c>
      <c r="E3314" s="4" t="s">
        <v>6</v>
      </c>
    </row>
    <row r="3315" spans="1:10">
      <c r="A3315" t="n">
        <v>22697</v>
      </c>
      <c r="B3315" s="39" t="n">
        <v>51</v>
      </c>
      <c r="C3315" s="7" t="n">
        <v>4</v>
      </c>
      <c r="D3315" s="7" t="n">
        <v>8</v>
      </c>
      <c r="E3315" s="7" t="s">
        <v>72</v>
      </c>
    </row>
    <row r="3316" spans="1:10">
      <c r="A3316" t="s">
        <v>4</v>
      </c>
      <c r="B3316" s="4" t="s">
        <v>5</v>
      </c>
      <c r="C3316" s="4" t="s">
        <v>10</v>
      </c>
    </row>
    <row r="3317" spans="1:10">
      <c r="A3317" t="n">
        <v>22710</v>
      </c>
      <c r="B3317" s="27" t="n">
        <v>16</v>
      </c>
      <c r="C3317" s="7" t="n">
        <v>0</v>
      </c>
    </row>
    <row r="3318" spans="1:10">
      <c r="A3318" t="s">
        <v>4</v>
      </c>
      <c r="B3318" s="4" t="s">
        <v>5</v>
      </c>
      <c r="C3318" s="4" t="s">
        <v>10</v>
      </c>
      <c r="D3318" s="4" t="s">
        <v>47</v>
      </c>
      <c r="E3318" s="4" t="s">
        <v>13</v>
      </c>
      <c r="F3318" s="4" t="s">
        <v>13</v>
      </c>
    </row>
    <row r="3319" spans="1:10">
      <c r="A3319" t="n">
        <v>22713</v>
      </c>
      <c r="B3319" s="40" t="n">
        <v>26</v>
      </c>
      <c r="C3319" s="7" t="n">
        <v>8</v>
      </c>
      <c r="D3319" s="7" t="s">
        <v>179</v>
      </c>
      <c r="E3319" s="7" t="n">
        <v>2</v>
      </c>
      <c r="F3319" s="7" t="n">
        <v>0</v>
      </c>
    </row>
    <row r="3320" spans="1:10">
      <c r="A3320" t="s">
        <v>4</v>
      </c>
      <c r="B3320" s="4" t="s">
        <v>5</v>
      </c>
    </row>
    <row r="3321" spans="1:10">
      <c r="A3321" t="n">
        <v>22754</v>
      </c>
      <c r="B3321" s="41" t="n">
        <v>28</v>
      </c>
    </row>
    <row r="3322" spans="1:10">
      <c r="A3322" t="s">
        <v>4</v>
      </c>
      <c r="B3322" s="4" t="s">
        <v>5</v>
      </c>
      <c r="C3322" s="4" t="s">
        <v>13</v>
      </c>
      <c r="D3322" s="4" t="s">
        <v>10</v>
      </c>
      <c r="E3322" s="4" t="s">
        <v>10</v>
      </c>
      <c r="F3322" s="4" t="s">
        <v>13</v>
      </c>
    </row>
    <row r="3323" spans="1:10">
      <c r="A3323" t="n">
        <v>22755</v>
      </c>
      <c r="B3323" s="45" t="n">
        <v>25</v>
      </c>
      <c r="C3323" s="7" t="n">
        <v>1</v>
      </c>
      <c r="D3323" s="7" t="n">
        <v>65535</v>
      </c>
      <c r="E3323" s="7" t="n">
        <v>65535</v>
      </c>
      <c r="F3323" s="7" t="n">
        <v>0</v>
      </c>
    </row>
    <row r="3324" spans="1:10">
      <c r="A3324" t="s">
        <v>4</v>
      </c>
      <c r="B3324" s="4" t="s">
        <v>5</v>
      </c>
      <c r="C3324" s="4" t="s">
        <v>23</v>
      </c>
    </row>
    <row r="3325" spans="1:10">
      <c r="A3325" t="n">
        <v>22762</v>
      </c>
      <c r="B3325" s="17" t="n">
        <v>3</v>
      </c>
      <c r="C3325" s="13" t="n">
        <f t="normal" ca="1">A3339</f>
        <v>0</v>
      </c>
    </row>
    <row r="3326" spans="1:10">
      <c r="A3326" t="s">
        <v>4</v>
      </c>
      <c r="B3326" s="4" t="s">
        <v>5</v>
      </c>
      <c r="C3326" s="4" t="s">
        <v>13</v>
      </c>
      <c r="D3326" s="4" t="s">
        <v>10</v>
      </c>
      <c r="E3326" s="4" t="s">
        <v>10</v>
      </c>
      <c r="F3326" s="4" t="s">
        <v>13</v>
      </c>
    </row>
    <row r="3327" spans="1:10">
      <c r="A3327" t="n">
        <v>22767</v>
      </c>
      <c r="B3327" s="45" t="n">
        <v>25</v>
      </c>
      <c r="C3327" s="7" t="n">
        <v>1</v>
      </c>
      <c r="D3327" s="7" t="n">
        <v>260</v>
      </c>
      <c r="E3327" s="7" t="n">
        <v>640</v>
      </c>
      <c r="F3327" s="7" t="n">
        <v>1</v>
      </c>
    </row>
    <row r="3328" spans="1:10">
      <c r="A3328" t="s">
        <v>4</v>
      </c>
      <c r="B3328" s="4" t="s">
        <v>5</v>
      </c>
      <c r="C3328" s="4" t="s">
        <v>13</v>
      </c>
      <c r="D3328" s="4" t="s">
        <v>10</v>
      </c>
      <c r="E3328" s="4" t="s">
        <v>6</v>
      </c>
    </row>
    <row r="3329" spans="1:6">
      <c r="A3329" t="n">
        <v>22774</v>
      </c>
      <c r="B3329" s="39" t="n">
        <v>51</v>
      </c>
      <c r="C3329" s="7" t="n">
        <v>4</v>
      </c>
      <c r="D3329" s="7" t="n">
        <v>0</v>
      </c>
      <c r="E3329" s="7" t="s">
        <v>72</v>
      </c>
    </row>
    <row r="3330" spans="1:6">
      <c r="A3330" t="s">
        <v>4</v>
      </c>
      <c r="B3330" s="4" t="s">
        <v>5</v>
      </c>
      <c r="C3330" s="4" t="s">
        <v>10</v>
      </c>
    </row>
    <row r="3331" spans="1:6">
      <c r="A3331" t="n">
        <v>22787</v>
      </c>
      <c r="B3331" s="27" t="n">
        <v>16</v>
      </c>
      <c r="C3331" s="7" t="n">
        <v>0</v>
      </c>
    </row>
    <row r="3332" spans="1:6">
      <c r="A3332" t="s">
        <v>4</v>
      </c>
      <c r="B3332" s="4" t="s">
        <v>5</v>
      </c>
      <c r="C3332" s="4" t="s">
        <v>10</v>
      </c>
      <c r="D3332" s="4" t="s">
        <v>47</v>
      </c>
      <c r="E3332" s="4" t="s">
        <v>13</v>
      </c>
      <c r="F3332" s="4" t="s">
        <v>13</v>
      </c>
    </row>
    <row r="3333" spans="1:6">
      <c r="A3333" t="n">
        <v>22790</v>
      </c>
      <c r="B3333" s="40" t="n">
        <v>26</v>
      </c>
      <c r="C3333" s="7" t="n">
        <v>0</v>
      </c>
      <c r="D3333" s="7" t="s">
        <v>179</v>
      </c>
      <c r="E3333" s="7" t="n">
        <v>2</v>
      </c>
      <c r="F3333" s="7" t="n">
        <v>0</v>
      </c>
    </row>
    <row r="3334" spans="1:6">
      <c r="A3334" t="s">
        <v>4</v>
      </c>
      <c r="B3334" s="4" t="s">
        <v>5</v>
      </c>
    </row>
    <row r="3335" spans="1:6">
      <c r="A3335" t="n">
        <v>22831</v>
      </c>
      <c r="B3335" s="41" t="n">
        <v>28</v>
      </c>
    </row>
    <row r="3336" spans="1:6">
      <c r="A3336" t="s">
        <v>4</v>
      </c>
      <c r="B3336" s="4" t="s">
        <v>5</v>
      </c>
      <c r="C3336" s="4" t="s">
        <v>13</v>
      </c>
      <c r="D3336" s="4" t="s">
        <v>10</v>
      </c>
      <c r="E3336" s="4" t="s">
        <v>10</v>
      </c>
      <c r="F3336" s="4" t="s">
        <v>13</v>
      </c>
    </row>
    <row r="3337" spans="1:6">
      <c r="A3337" t="n">
        <v>22832</v>
      </c>
      <c r="B3337" s="45" t="n">
        <v>25</v>
      </c>
      <c r="C3337" s="7" t="n">
        <v>1</v>
      </c>
      <c r="D3337" s="7" t="n">
        <v>65535</v>
      </c>
      <c r="E3337" s="7" t="n">
        <v>65535</v>
      </c>
      <c r="F3337" s="7" t="n">
        <v>0</v>
      </c>
    </row>
    <row r="3338" spans="1:6">
      <c r="A3338" t="s">
        <v>4</v>
      </c>
      <c r="B3338" s="4" t="s">
        <v>5</v>
      </c>
      <c r="C3338" s="4" t="s">
        <v>10</v>
      </c>
      <c r="D3338" s="4" t="s">
        <v>13</v>
      </c>
    </row>
    <row r="3339" spans="1:6">
      <c r="A3339" t="n">
        <v>22839</v>
      </c>
      <c r="B3339" s="44" t="n">
        <v>89</v>
      </c>
      <c r="C3339" s="7" t="n">
        <v>65533</v>
      </c>
      <c r="D3339" s="7" t="n">
        <v>1</v>
      </c>
    </row>
    <row r="3340" spans="1:6">
      <c r="A3340" t="s">
        <v>4</v>
      </c>
      <c r="B3340" s="4" t="s">
        <v>5</v>
      </c>
      <c r="C3340" s="4" t="s">
        <v>13</v>
      </c>
      <c r="D3340" s="4" t="s">
        <v>10</v>
      </c>
      <c r="E3340" s="4" t="s">
        <v>13</v>
      </c>
    </row>
    <row r="3341" spans="1:6">
      <c r="A3341" t="n">
        <v>22843</v>
      </c>
      <c r="B3341" s="14" t="n">
        <v>49</v>
      </c>
      <c r="C3341" s="7" t="n">
        <v>1</v>
      </c>
      <c r="D3341" s="7" t="n">
        <v>4000</v>
      </c>
      <c r="E3341" s="7" t="n">
        <v>0</v>
      </c>
    </row>
    <row r="3342" spans="1:6">
      <c r="A3342" t="s">
        <v>4</v>
      </c>
      <c r="B3342" s="4" t="s">
        <v>5</v>
      </c>
      <c r="C3342" s="4" t="s">
        <v>13</v>
      </c>
      <c r="D3342" s="4" t="s">
        <v>10</v>
      </c>
      <c r="E3342" s="4" t="s">
        <v>24</v>
      </c>
    </row>
    <row r="3343" spans="1:6">
      <c r="A3343" t="n">
        <v>22848</v>
      </c>
      <c r="B3343" s="21" t="n">
        <v>58</v>
      </c>
      <c r="C3343" s="7" t="n">
        <v>101</v>
      </c>
      <c r="D3343" s="7" t="n">
        <v>300</v>
      </c>
      <c r="E3343" s="7" t="n">
        <v>1</v>
      </c>
    </row>
    <row r="3344" spans="1:6">
      <c r="A3344" t="s">
        <v>4</v>
      </c>
      <c r="B3344" s="4" t="s">
        <v>5</v>
      </c>
      <c r="C3344" s="4" t="s">
        <v>13</v>
      </c>
      <c r="D3344" s="4" t="s">
        <v>10</v>
      </c>
    </row>
    <row r="3345" spans="1:6">
      <c r="A3345" t="n">
        <v>22856</v>
      </c>
      <c r="B3345" s="21" t="n">
        <v>58</v>
      </c>
      <c r="C3345" s="7" t="n">
        <v>254</v>
      </c>
      <c r="D3345" s="7" t="n">
        <v>0</v>
      </c>
    </row>
    <row r="3346" spans="1:6">
      <c r="A3346" t="s">
        <v>4</v>
      </c>
      <c r="B3346" s="4" t="s">
        <v>5</v>
      </c>
      <c r="C3346" s="4" t="s">
        <v>13</v>
      </c>
    </row>
    <row r="3347" spans="1:6">
      <c r="A3347" t="n">
        <v>22860</v>
      </c>
      <c r="B3347" s="36" t="n">
        <v>116</v>
      </c>
      <c r="C3347" s="7" t="n">
        <v>0</v>
      </c>
    </row>
    <row r="3348" spans="1:6">
      <c r="A3348" t="s">
        <v>4</v>
      </c>
      <c r="B3348" s="4" t="s">
        <v>5</v>
      </c>
      <c r="C3348" s="4" t="s">
        <v>13</v>
      </c>
      <c r="D3348" s="4" t="s">
        <v>10</v>
      </c>
    </row>
    <row r="3349" spans="1:6">
      <c r="A3349" t="n">
        <v>22862</v>
      </c>
      <c r="B3349" s="36" t="n">
        <v>116</v>
      </c>
      <c r="C3349" s="7" t="n">
        <v>2</v>
      </c>
      <c r="D3349" s="7" t="n">
        <v>1</v>
      </c>
    </row>
    <row r="3350" spans="1:6">
      <c r="A3350" t="s">
        <v>4</v>
      </c>
      <c r="B3350" s="4" t="s">
        <v>5</v>
      </c>
      <c r="C3350" s="4" t="s">
        <v>13</v>
      </c>
      <c r="D3350" s="4" t="s">
        <v>9</v>
      </c>
    </row>
    <row r="3351" spans="1:6">
      <c r="A3351" t="n">
        <v>22866</v>
      </c>
      <c r="B3351" s="36" t="n">
        <v>116</v>
      </c>
      <c r="C3351" s="7" t="n">
        <v>5</v>
      </c>
      <c r="D3351" s="7" t="n">
        <v>1113325568</v>
      </c>
    </row>
    <row r="3352" spans="1:6">
      <c r="A3352" t="s">
        <v>4</v>
      </c>
      <c r="B3352" s="4" t="s">
        <v>5</v>
      </c>
      <c r="C3352" s="4" t="s">
        <v>13</v>
      </c>
      <c r="D3352" s="4" t="s">
        <v>10</v>
      </c>
    </row>
    <row r="3353" spans="1:6">
      <c r="A3353" t="n">
        <v>22872</v>
      </c>
      <c r="B3353" s="36" t="n">
        <v>116</v>
      </c>
      <c r="C3353" s="7" t="n">
        <v>6</v>
      </c>
      <c r="D3353" s="7" t="n">
        <v>1</v>
      </c>
    </row>
    <row r="3354" spans="1:6">
      <c r="A3354" t="s">
        <v>4</v>
      </c>
      <c r="B3354" s="4" t="s">
        <v>5</v>
      </c>
      <c r="C3354" s="4" t="s">
        <v>10</v>
      </c>
      <c r="D3354" s="4" t="s">
        <v>9</v>
      </c>
    </row>
    <row r="3355" spans="1:6">
      <c r="A3355" t="n">
        <v>22876</v>
      </c>
      <c r="B3355" s="46" t="n">
        <v>44</v>
      </c>
      <c r="C3355" s="7" t="n">
        <v>1660</v>
      </c>
      <c r="D3355" s="7" t="n">
        <v>1</v>
      </c>
    </row>
    <row r="3356" spans="1:6">
      <c r="A3356" t="s">
        <v>4</v>
      </c>
      <c r="B3356" s="4" t="s">
        <v>5</v>
      </c>
      <c r="C3356" s="4" t="s">
        <v>13</v>
      </c>
    </row>
    <row r="3357" spans="1:6">
      <c r="A3357" t="n">
        <v>22883</v>
      </c>
      <c r="B3357" s="35" t="n">
        <v>45</v>
      </c>
      <c r="C3357" s="7" t="n">
        <v>0</v>
      </c>
    </row>
    <row r="3358" spans="1:6">
      <c r="A3358" t="s">
        <v>4</v>
      </c>
      <c r="B3358" s="4" t="s">
        <v>5</v>
      </c>
      <c r="C3358" s="4" t="s">
        <v>13</v>
      </c>
      <c r="D3358" s="4" t="s">
        <v>13</v>
      </c>
      <c r="E3358" s="4" t="s">
        <v>24</v>
      </c>
      <c r="F3358" s="4" t="s">
        <v>24</v>
      </c>
      <c r="G3358" s="4" t="s">
        <v>24</v>
      </c>
      <c r="H3358" s="4" t="s">
        <v>10</v>
      </c>
    </row>
    <row r="3359" spans="1:6">
      <c r="A3359" t="n">
        <v>22885</v>
      </c>
      <c r="B3359" s="35" t="n">
        <v>45</v>
      </c>
      <c r="C3359" s="7" t="n">
        <v>2</v>
      </c>
      <c r="D3359" s="7" t="n">
        <v>3</v>
      </c>
      <c r="E3359" s="7" t="n">
        <v>0</v>
      </c>
      <c r="F3359" s="7" t="n">
        <v>2.79999995231628</v>
      </c>
      <c r="G3359" s="7" t="n">
        <v>11.1499996185303</v>
      </c>
      <c r="H3359" s="7" t="n">
        <v>0</v>
      </c>
    </row>
    <row r="3360" spans="1:6">
      <c r="A3360" t="s">
        <v>4</v>
      </c>
      <c r="B3360" s="4" t="s">
        <v>5</v>
      </c>
      <c r="C3360" s="4" t="s">
        <v>13</v>
      </c>
      <c r="D3360" s="4" t="s">
        <v>13</v>
      </c>
      <c r="E3360" s="4" t="s">
        <v>24</v>
      </c>
      <c r="F3360" s="4" t="s">
        <v>24</v>
      </c>
      <c r="G3360" s="4" t="s">
        <v>24</v>
      </c>
      <c r="H3360" s="4" t="s">
        <v>10</v>
      </c>
      <c r="I3360" s="4" t="s">
        <v>13</v>
      </c>
    </row>
    <row r="3361" spans="1:9">
      <c r="A3361" t="n">
        <v>22902</v>
      </c>
      <c r="B3361" s="35" t="n">
        <v>45</v>
      </c>
      <c r="C3361" s="7" t="n">
        <v>4</v>
      </c>
      <c r="D3361" s="7" t="n">
        <v>3</v>
      </c>
      <c r="E3361" s="7" t="n">
        <v>7.19999980926514</v>
      </c>
      <c r="F3361" s="7" t="n">
        <v>0</v>
      </c>
      <c r="G3361" s="7" t="n">
        <v>0</v>
      </c>
      <c r="H3361" s="7" t="n">
        <v>0</v>
      </c>
      <c r="I3361" s="7" t="n">
        <v>0</v>
      </c>
    </row>
    <row r="3362" spans="1:9">
      <c r="A3362" t="s">
        <v>4</v>
      </c>
      <c r="B3362" s="4" t="s">
        <v>5</v>
      </c>
      <c r="C3362" s="4" t="s">
        <v>13</v>
      </c>
      <c r="D3362" s="4" t="s">
        <v>13</v>
      </c>
      <c r="E3362" s="4" t="s">
        <v>24</v>
      </c>
      <c r="F3362" s="4" t="s">
        <v>10</v>
      </c>
    </row>
    <row r="3363" spans="1:9">
      <c r="A3363" t="n">
        <v>22920</v>
      </c>
      <c r="B3363" s="35" t="n">
        <v>45</v>
      </c>
      <c r="C3363" s="7" t="n">
        <v>5</v>
      </c>
      <c r="D3363" s="7" t="n">
        <v>3</v>
      </c>
      <c r="E3363" s="7" t="n">
        <v>10.5</v>
      </c>
      <c r="F3363" s="7" t="n">
        <v>0</v>
      </c>
    </row>
    <row r="3364" spans="1:9">
      <c r="A3364" t="s">
        <v>4</v>
      </c>
      <c r="B3364" s="4" t="s">
        <v>5</v>
      </c>
      <c r="C3364" s="4" t="s">
        <v>13</v>
      </c>
      <c r="D3364" s="4" t="s">
        <v>13</v>
      </c>
      <c r="E3364" s="4" t="s">
        <v>24</v>
      </c>
      <c r="F3364" s="4" t="s">
        <v>10</v>
      </c>
    </row>
    <row r="3365" spans="1:9">
      <c r="A3365" t="n">
        <v>22929</v>
      </c>
      <c r="B3365" s="35" t="n">
        <v>45</v>
      </c>
      <c r="C3365" s="7" t="n">
        <v>11</v>
      </c>
      <c r="D3365" s="7" t="n">
        <v>3</v>
      </c>
      <c r="E3365" s="7" t="n">
        <v>42.5</v>
      </c>
      <c r="F3365" s="7" t="n">
        <v>0</v>
      </c>
    </row>
    <row r="3366" spans="1:9">
      <c r="A3366" t="s">
        <v>4</v>
      </c>
      <c r="B3366" s="4" t="s">
        <v>5</v>
      </c>
      <c r="C3366" s="4" t="s">
        <v>13</v>
      </c>
      <c r="D3366" s="4" t="s">
        <v>10</v>
      </c>
    </row>
    <row r="3367" spans="1:9">
      <c r="A3367" t="n">
        <v>22938</v>
      </c>
      <c r="B3367" s="21" t="n">
        <v>58</v>
      </c>
      <c r="C3367" s="7" t="n">
        <v>255</v>
      </c>
      <c r="D3367" s="7" t="n">
        <v>0</v>
      </c>
    </row>
    <row r="3368" spans="1:9">
      <c r="A3368" t="s">
        <v>4</v>
      </c>
      <c r="B3368" s="4" t="s">
        <v>5</v>
      </c>
      <c r="C3368" s="4" t="s">
        <v>13</v>
      </c>
      <c r="D3368" s="4" t="s">
        <v>10</v>
      </c>
      <c r="E3368" s="4" t="s">
        <v>10</v>
      </c>
      <c r="F3368" s="4" t="s">
        <v>10</v>
      </c>
      <c r="G3368" s="4" t="s">
        <v>10</v>
      </c>
      <c r="H3368" s="4" t="s">
        <v>10</v>
      </c>
      <c r="I3368" s="4" t="s">
        <v>6</v>
      </c>
      <c r="J3368" s="4" t="s">
        <v>24</v>
      </c>
      <c r="K3368" s="4" t="s">
        <v>24</v>
      </c>
      <c r="L3368" s="4" t="s">
        <v>24</v>
      </c>
      <c r="M3368" s="4" t="s">
        <v>9</v>
      </c>
      <c r="N3368" s="4" t="s">
        <v>9</v>
      </c>
      <c r="O3368" s="4" t="s">
        <v>24</v>
      </c>
      <c r="P3368" s="4" t="s">
        <v>24</v>
      </c>
      <c r="Q3368" s="4" t="s">
        <v>24</v>
      </c>
      <c r="R3368" s="4" t="s">
        <v>24</v>
      </c>
      <c r="S3368" s="4" t="s">
        <v>13</v>
      </c>
    </row>
    <row r="3369" spans="1:9">
      <c r="A3369" t="n">
        <v>22942</v>
      </c>
      <c r="B3369" s="10" t="n">
        <v>39</v>
      </c>
      <c r="C3369" s="7" t="n">
        <v>12</v>
      </c>
      <c r="D3369" s="7" t="n">
        <v>65533</v>
      </c>
      <c r="E3369" s="7" t="n">
        <v>204</v>
      </c>
      <c r="F3369" s="7" t="n">
        <v>0</v>
      </c>
      <c r="G3369" s="7" t="n">
        <v>1660</v>
      </c>
      <c r="H3369" s="7" t="n">
        <v>3</v>
      </c>
      <c r="I3369" s="7" t="s">
        <v>70</v>
      </c>
      <c r="J3369" s="7" t="n">
        <v>0</v>
      </c>
      <c r="K3369" s="7" t="n">
        <v>0</v>
      </c>
      <c r="L3369" s="7" t="n">
        <v>0</v>
      </c>
      <c r="M3369" s="7" t="n">
        <v>0</v>
      </c>
      <c r="N3369" s="7" t="n">
        <v>0</v>
      </c>
      <c r="O3369" s="7" t="n">
        <v>0</v>
      </c>
      <c r="P3369" s="7" t="n">
        <v>1</v>
      </c>
      <c r="Q3369" s="7" t="n">
        <v>1</v>
      </c>
      <c r="R3369" s="7" t="n">
        <v>1</v>
      </c>
      <c r="S3369" s="7" t="n">
        <v>103</v>
      </c>
    </row>
    <row r="3370" spans="1:9">
      <c r="A3370" t="s">
        <v>4</v>
      </c>
      <c r="B3370" s="4" t="s">
        <v>5</v>
      </c>
      <c r="C3370" s="4" t="s">
        <v>13</v>
      </c>
      <c r="D3370" s="4" t="s">
        <v>24</v>
      </c>
      <c r="E3370" s="4" t="s">
        <v>24</v>
      </c>
      <c r="F3370" s="4" t="s">
        <v>24</v>
      </c>
    </row>
    <row r="3371" spans="1:9">
      <c r="A3371" t="n">
        <v>23003</v>
      </c>
      <c r="B3371" s="35" t="n">
        <v>45</v>
      </c>
      <c r="C3371" s="7" t="n">
        <v>9</v>
      </c>
      <c r="D3371" s="7" t="n">
        <v>0.0299999993294477</v>
      </c>
      <c r="E3371" s="7" t="n">
        <v>0.0299999993294477</v>
      </c>
      <c r="F3371" s="7" t="n">
        <v>1000</v>
      </c>
    </row>
    <row r="3372" spans="1:9">
      <c r="A3372" t="s">
        <v>4</v>
      </c>
      <c r="B3372" s="4" t="s">
        <v>5</v>
      </c>
      <c r="C3372" s="4" t="s">
        <v>13</v>
      </c>
      <c r="D3372" s="4" t="s">
        <v>10</v>
      </c>
      <c r="E3372" s="4" t="s">
        <v>10</v>
      </c>
      <c r="F3372" s="4" t="s">
        <v>9</v>
      </c>
    </row>
    <row r="3373" spans="1:9">
      <c r="A3373" t="n">
        <v>23017</v>
      </c>
      <c r="B3373" s="47" t="n">
        <v>84</v>
      </c>
      <c r="C3373" s="7" t="n">
        <v>0</v>
      </c>
      <c r="D3373" s="7" t="n">
        <v>2</v>
      </c>
      <c r="E3373" s="7" t="n">
        <v>1000</v>
      </c>
      <c r="F3373" s="7" t="n">
        <v>1050253722</v>
      </c>
    </row>
    <row r="3374" spans="1:9">
      <c r="A3374" t="s">
        <v>4</v>
      </c>
      <c r="B3374" s="4" t="s">
        <v>5</v>
      </c>
      <c r="C3374" s="4" t="s">
        <v>13</v>
      </c>
      <c r="D3374" s="4" t="s">
        <v>10</v>
      </c>
      <c r="E3374" s="4" t="s">
        <v>24</v>
      </c>
      <c r="F3374" s="4" t="s">
        <v>10</v>
      </c>
      <c r="G3374" s="4" t="s">
        <v>9</v>
      </c>
      <c r="H3374" s="4" t="s">
        <v>9</v>
      </c>
      <c r="I3374" s="4" t="s">
        <v>10</v>
      </c>
      <c r="J3374" s="4" t="s">
        <v>10</v>
      </c>
      <c r="K3374" s="4" t="s">
        <v>9</v>
      </c>
      <c r="L3374" s="4" t="s">
        <v>9</v>
      </c>
      <c r="M3374" s="4" t="s">
        <v>9</v>
      </c>
      <c r="N3374" s="4" t="s">
        <v>9</v>
      </c>
      <c r="O3374" s="4" t="s">
        <v>6</v>
      </c>
    </row>
    <row r="3375" spans="1:9">
      <c r="A3375" t="n">
        <v>23027</v>
      </c>
      <c r="B3375" s="15" t="n">
        <v>50</v>
      </c>
      <c r="C3375" s="7" t="n">
        <v>0</v>
      </c>
      <c r="D3375" s="7" t="n">
        <v>2038</v>
      </c>
      <c r="E3375" s="7" t="n">
        <v>1</v>
      </c>
      <c r="F3375" s="7" t="n">
        <v>0</v>
      </c>
      <c r="G3375" s="7" t="n">
        <v>0</v>
      </c>
      <c r="H3375" s="7" t="n">
        <v>0</v>
      </c>
      <c r="I3375" s="7" t="n">
        <v>0</v>
      </c>
      <c r="J3375" s="7" t="n">
        <v>65533</v>
      </c>
      <c r="K3375" s="7" t="n">
        <v>0</v>
      </c>
      <c r="L3375" s="7" t="n">
        <v>0</v>
      </c>
      <c r="M3375" s="7" t="n">
        <v>0</v>
      </c>
      <c r="N3375" s="7" t="n">
        <v>0</v>
      </c>
      <c r="O3375" s="7" t="s">
        <v>12</v>
      </c>
    </row>
    <row r="3376" spans="1:9">
      <c r="A3376" t="s">
        <v>4</v>
      </c>
      <c r="B3376" s="4" t="s">
        <v>5</v>
      </c>
      <c r="C3376" s="4" t="s">
        <v>13</v>
      </c>
      <c r="D3376" s="4" t="s">
        <v>10</v>
      </c>
      <c r="E3376" s="4" t="s">
        <v>24</v>
      </c>
      <c r="F3376" s="4" t="s">
        <v>10</v>
      </c>
      <c r="G3376" s="4" t="s">
        <v>9</v>
      </c>
      <c r="H3376" s="4" t="s">
        <v>9</v>
      </c>
      <c r="I3376" s="4" t="s">
        <v>10</v>
      </c>
      <c r="J3376" s="4" t="s">
        <v>10</v>
      </c>
      <c r="K3376" s="4" t="s">
        <v>9</v>
      </c>
      <c r="L3376" s="4" t="s">
        <v>9</v>
      </c>
      <c r="M3376" s="4" t="s">
        <v>9</v>
      </c>
      <c r="N3376" s="4" t="s">
        <v>9</v>
      </c>
      <c r="O3376" s="4" t="s">
        <v>6</v>
      </c>
    </row>
    <row r="3377" spans="1:19">
      <c r="A3377" t="n">
        <v>23066</v>
      </c>
      <c r="B3377" s="15" t="n">
        <v>50</v>
      </c>
      <c r="C3377" s="7" t="n">
        <v>0</v>
      </c>
      <c r="D3377" s="7" t="n">
        <v>2243</v>
      </c>
      <c r="E3377" s="7" t="n">
        <v>1</v>
      </c>
      <c r="F3377" s="7" t="n">
        <v>1000</v>
      </c>
      <c r="G3377" s="7" t="n">
        <v>0</v>
      </c>
      <c r="H3377" s="7" t="n">
        <v>0</v>
      </c>
      <c r="I3377" s="7" t="n">
        <v>1</v>
      </c>
      <c r="J3377" s="7" t="n">
        <v>1660</v>
      </c>
      <c r="K3377" s="7" t="n">
        <v>0</v>
      </c>
      <c r="L3377" s="7" t="n">
        <v>0</v>
      </c>
      <c r="M3377" s="7" t="n">
        <v>0</v>
      </c>
      <c r="N3377" s="7" t="n">
        <v>1101004800</v>
      </c>
      <c r="O3377" s="7" t="s">
        <v>12</v>
      </c>
    </row>
    <row r="3378" spans="1:19">
      <c r="A3378" t="s">
        <v>4</v>
      </c>
      <c r="B3378" s="4" t="s">
        <v>5</v>
      </c>
      <c r="C3378" s="4" t="s">
        <v>10</v>
      </c>
    </row>
    <row r="3379" spans="1:19">
      <c r="A3379" t="n">
        <v>23105</v>
      </c>
      <c r="B3379" s="27" t="n">
        <v>16</v>
      </c>
      <c r="C3379" s="7" t="n">
        <v>1000</v>
      </c>
    </row>
    <row r="3380" spans="1:19">
      <c r="A3380" t="s">
        <v>4</v>
      </c>
      <c r="B3380" s="4" t="s">
        <v>5</v>
      </c>
      <c r="C3380" s="4" t="s">
        <v>10</v>
      </c>
      <c r="D3380" s="4" t="s">
        <v>13</v>
      </c>
      <c r="E3380" s="4" t="s">
        <v>13</v>
      </c>
      <c r="F3380" s="4" t="s">
        <v>6</v>
      </c>
    </row>
    <row r="3381" spans="1:19">
      <c r="A3381" t="n">
        <v>23108</v>
      </c>
      <c r="B3381" s="30" t="n">
        <v>20</v>
      </c>
      <c r="C3381" s="7" t="n">
        <v>0</v>
      </c>
      <c r="D3381" s="7" t="n">
        <v>3</v>
      </c>
      <c r="E3381" s="7" t="n">
        <v>11</v>
      </c>
      <c r="F3381" s="7" t="s">
        <v>180</v>
      </c>
    </row>
    <row r="3382" spans="1:19">
      <c r="A3382" t="s">
        <v>4</v>
      </c>
      <c r="B3382" s="4" t="s">
        <v>5</v>
      </c>
      <c r="C3382" s="4" t="s">
        <v>10</v>
      </c>
    </row>
    <row r="3383" spans="1:19">
      <c r="A3383" t="n">
        <v>23133</v>
      </c>
      <c r="B3383" s="27" t="n">
        <v>16</v>
      </c>
      <c r="C3383" s="7" t="n">
        <v>100</v>
      </c>
    </row>
    <row r="3384" spans="1:19">
      <c r="A3384" t="s">
        <v>4</v>
      </c>
      <c r="B3384" s="4" t="s">
        <v>5</v>
      </c>
      <c r="C3384" s="4" t="s">
        <v>10</v>
      </c>
      <c r="D3384" s="4" t="s">
        <v>13</v>
      </c>
      <c r="E3384" s="4" t="s">
        <v>13</v>
      </c>
      <c r="F3384" s="4" t="s">
        <v>6</v>
      </c>
    </row>
    <row r="3385" spans="1:19">
      <c r="A3385" t="n">
        <v>23136</v>
      </c>
      <c r="B3385" s="30" t="n">
        <v>20</v>
      </c>
      <c r="C3385" s="7" t="n">
        <v>3</v>
      </c>
      <c r="D3385" s="7" t="n">
        <v>3</v>
      </c>
      <c r="E3385" s="7" t="n">
        <v>11</v>
      </c>
      <c r="F3385" s="7" t="s">
        <v>180</v>
      </c>
    </row>
    <row r="3386" spans="1:19">
      <c r="A3386" t="s">
        <v>4</v>
      </c>
      <c r="B3386" s="4" t="s">
        <v>5</v>
      </c>
      <c r="C3386" s="4" t="s">
        <v>10</v>
      </c>
      <c r="D3386" s="4" t="s">
        <v>13</v>
      </c>
      <c r="E3386" s="4" t="s">
        <v>13</v>
      </c>
      <c r="F3386" s="4" t="s">
        <v>6</v>
      </c>
    </row>
    <row r="3387" spans="1:19">
      <c r="A3387" t="n">
        <v>23161</v>
      </c>
      <c r="B3387" s="30" t="n">
        <v>20</v>
      </c>
      <c r="C3387" s="7" t="n">
        <v>5</v>
      </c>
      <c r="D3387" s="7" t="n">
        <v>3</v>
      </c>
      <c r="E3387" s="7" t="n">
        <v>11</v>
      </c>
      <c r="F3387" s="7" t="s">
        <v>180</v>
      </c>
    </row>
    <row r="3388" spans="1:19">
      <c r="A3388" t="s">
        <v>4</v>
      </c>
      <c r="B3388" s="4" t="s">
        <v>5</v>
      </c>
      <c r="C3388" s="4" t="s">
        <v>10</v>
      </c>
    </row>
    <row r="3389" spans="1:19">
      <c r="A3389" t="n">
        <v>23186</v>
      </c>
      <c r="B3389" s="27" t="n">
        <v>16</v>
      </c>
      <c r="C3389" s="7" t="n">
        <v>100</v>
      </c>
    </row>
    <row r="3390" spans="1:19">
      <c r="A3390" t="s">
        <v>4</v>
      </c>
      <c r="B3390" s="4" t="s">
        <v>5</v>
      </c>
      <c r="C3390" s="4" t="s">
        <v>10</v>
      </c>
      <c r="D3390" s="4" t="s">
        <v>13</v>
      </c>
      <c r="E3390" s="4" t="s">
        <v>13</v>
      </c>
      <c r="F3390" s="4" t="s">
        <v>6</v>
      </c>
    </row>
    <row r="3391" spans="1:19">
      <c r="A3391" t="n">
        <v>23189</v>
      </c>
      <c r="B3391" s="30" t="n">
        <v>20</v>
      </c>
      <c r="C3391" s="7" t="n">
        <v>61491</v>
      </c>
      <c r="D3391" s="7" t="n">
        <v>3</v>
      </c>
      <c r="E3391" s="7" t="n">
        <v>11</v>
      </c>
      <c r="F3391" s="7" t="s">
        <v>180</v>
      </c>
    </row>
    <row r="3392" spans="1:19">
      <c r="A3392" t="s">
        <v>4</v>
      </c>
      <c r="B3392" s="4" t="s">
        <v>5</v>
      </c>
      <c r="C3392" s="4" t="s">
        <v>10</v>
      </c>
      <c r="D3392" s="4" t="s">
        <v>13</v>
      </c>
      <c r="E3392" s="4" t="s">
        <v>13</v>
      </c>
      <c r="F3392" s="4" t="s">
        <v>6</v>
      </c>
    </row>
    <row r="3393" spans="1:15">
      <c r="A3393" t="n">
        <v>23214</v>
      </c>
      <c r="B3393" s="30" t="n">
        <v>20</v>
      </c>
      <c r="C3393" s="7" t="n">
        <v>61492</v>
      </c>
      <c r="D3393" s="7" t="n">
        <v>3</v>
      </c>
      <c r="E3393" s="7" t="n">
        <v>11</v>
      </c>
      <c r="F3393" s="7" t="s">
        <v>180</v>
      </c>
    </row>
    <row r="3394" spans="1:15">
      <c r="A3394" t="s">
        <v>4</v>
      </c>
      <c r="B3394" s="4" t="s">
        <v>5</v>
      </c>
      <c r="C3394" s="4" t="s">
        <v>10</v>
      </c>
      <c r="D3394" s="4" t="s">
        <v>13</v>
      </c>
      <c r="E3394" s="4" t="s">
        <v>13</v>
      </c>
      <c r="F3394" s="4" t="s">
        <v>6</v>
      </c>
    </row>
    <row r="3395" spans="1:15">
      <c r="A3395" t="n">
        <v>23239</v>
      </c>
      <c r="B3395" s="30" t="n">
        <v>20</v>
      </c>
      <c r="C3395" s="7" t="n">
        <v>61493</v>
      </c>
      <c r="D3395" s="7" t="n">
        <v>3</v>
      </c>
      <c r="E3395" s="7" t="n">
        <v>11</v>
      </c>
      <c r="F3395" s="7" t="s">
        <v>180</v>
      </c>
    </row>
    <row r="3396" spans="1:15">
      <c r="A3396" t="s">
        <v>4</v>
      </c>
      <c r="B3396" s="4" t="s">
        <v>5</v>
      </c>
      <c r="C3396" s="4" t="s">
        <v>10</v>
      </c>
      <c r="D3396" s="4" t="s">
        <v>13</v>
      </c>
    </row>
    <row r="3397" spans="1:15">
      <c r="A3397" t="n">
        <v>23264</v>
      </c>
      <c r="B3397" s="48" t="n">
        <v>67</v>
      </c>
      <c r="C3397" s="7" t="n">
        <v>0</v>
      </c>
      <c r="D3397" s="7" t="n">
        <v>3</v>
      </c>
    </row>
    <row r="3398" spans="1:15">
      <c r="A3398" t="s">
        <v>4</v>
      </c>
      <c r="B3398" s="4" t="s">
        <v>5</v>
      </c>
      <c r="C3398" s="4" t="s">
        <v>10</v>
      </c>
      <c r="D3398" s="4" t="s">
        <v>13</v>
      </c>
    </row>
    <row r="3399" spans="1:15">
      <c r="A3399" t="n">
        <v>23268</v>
      </c>
      <c r="B3399" s="48" t="n">
        <v>67</v>
      </c>
      <c r="C3399" s="7" t="n">
        <v>3</v>
      </c>
      <c r="D3399" s="7" t="n">
        <v>3</v>
      </c>
    </row>
    <row r="3400" spans="1:15">
      <c r="A3400" t="s">
        <v>4</v>
      </c>
      <c r="B3400" s="4" t="s">
        <v>5</v>
      </c>
      <c r="C3400" s="4" t="s">
        <v>10</v>
      </c>
      <c r="D3400" s="4" t="s">
        <v>13</v>
      </c>
    </row>
    <row r="3401" spans="1:15">
      <c r="A3401" t="n">
        <v>23272</v>
      </c>
      <c r="B3401" s="48" t="n">
        <v>67</v>
      </c>
      <c r="C3401" s="7" t="n">
        <v>5</v>
      </c>
      <c r="D3401" s="7" t="n">
        <v>3</v>
      </c>
    </row>
    <row r="3402" spans="1:15">
      <c r="A3402" t="s">
        <v>4</v>
      </c>
      <c r="B3402" s="4" t="s">
        <v>5</v>
      </c>
      <c r="C3402" s="4" t="s">
        <v>10</v>
      </c>
      <c r="D3402" s="4" t="s">
        <v>13</v>
      </c>
    </row>
    <row r="3403" spans="1:15">
      <c r="A3403" t="n">
        <v>23276</v>
      </c>
      <c r="B3403" s="48" t="n">
        <v>67</v>
      </c>
      <c r="C3403" s="7" t="n">
        <v>61491</v>
      </c>
      <c r="D3403" s="7" t="n">
        <v>3</v>
      </c>
    </row>
    <row r="3404" spans="1:15">
      <c r="A3404" t="s">
        <v>4</v>
      </c>
      <c r="B3404" s="4" t="s">
        <v>5</v>
      </c>
      <c r="C3404" s="4" t="s">
        <v>10</v>
      </c>
      <c r="D3404" s="4" t="s">
        <v>13</v>
      </c>
    </row>
    <row r="3405" spans="1:15">
      <c r="A3405" t="n">
        <v>23280</v>
      </c>
      <c r="B3405" s="48" t="n">
        <v>67</v>
      </c>
      <c r="C3405" s="7" t="n">
        <v>61492</v>
      </c>
      <c r="D3405" s="7" t="n">
        <v>3</v>
      </c>
    </row>
    <row r="3406" spans="1:15">
      <c r="A3406" t="s">
        <v>4</v>
      </c>
      <c r="B3406" s="4" t="s">
        <v>5</v>
      </c>
      <c r="C3406" s="4" t="s">
        <v>10</v>
      </c>
      <c r="D3406" s="4" t="s">
        <v>13</v>
      </c>
    </row>
    <row r="3407" spans="1:15">
      <c r="A3407" t="n">
        <v>23284</v>
      </c>
      <c r="B3407" s="48" t="n">
        <v>67</v>
      </c>
      <c r="C3407" s="7" t="n">
        <v>61493</v>
      </c>
      <c r="D3407" s="7" t="n">
        <v>3</v>
      </c>
    </row>
    <row r="3408" spans="1:15">
      <c r="A3408" t="s">
        <v>4</v>
      </c>
      <c r="B3408" s="4" t="s">
        <v>5</v>
      </c>
      <c r="C3408" s="4" t="s">
        <v>10</v>
      </c>
    </row>
    <row r="3409" spans="1:6">
      <c r="A3409" t="n">
        <v>23288</v>
      </c>
      <c r="B3409" s="27" t="n">
        <v>16</v>
      </c>
      <c r="C3409" s="7" t="n">
        <v>2000</v>
      </c>
    </row>
    <row r="3410" spans="1:6">
      <c r="A3410" t="s">
        <v>4</v>
      </c>
      <c r="B3410" s="4" t="s">
        <v>5</v>
      </c>
      <c r="C3410" s="4" t="s">
        <v>13</v>
      </c>
      <c r="D3410" s="4" t="s">
        <v>10</v>
      </c>
      <c r="E3410" s="4" t="s">
        <v>24</v>
      </c>
    </row>
    <row r="3411" spans="1:6">
      <c r="A3411" t="n">
        <v>23291</v>
      </c>
      <c r="B3411" s="21" t="n">
        <v>58</v>
      </c>
      <c r="C3411" s="7" t="n">
        <v>101</v>
      </c>
      <c r="D3411" s="7" t="n">
        <v>300</v>
      </c>
      <c r="E3411" s="7" t="n">
        <v>1</v>
      </c>
    </row>
    <row r="3412" spans="1:6">
      <c r="A3412" t="s">
        <v>4</v>
      </c>
      <c r="B3412" s="4" t="s">
        <v>5</v>
      </c>
      <c r="C3412" s="4" t="s">
        <v>13</v>
      </c>
      <c r="D3412" s="4" t="s">
        <v>10</v>
      </c>
    </row>
    <row r="3413" spans="1:6">
      <c r="A3413" t="n">
        <v>23299</v>
      </c>
      <c r="B3413" s="21" t="n">
        <v>58</v>
      </c>
      <c r="C3413" s="7" t="n">
        <v>254</v>
      </c>
      <c r="D3413" s="7" t="n">
        <v>0</v>
      </c>
    </row>
    <row r="3414" spans="1:6">
      <c r="A3414" t="s">
        <v>4</v>
      </c>
      <c r="B3414" s="4" t="s">
        <v>5</v>
      </c>
      <c r="C3414" s="4" t="s">
        <v>13</v>
      </c>
    </row>
    <row r="3415" spans="1:6">
      <c r="A3415" t="n">
        <v>23303</v>
      </c>
      <c r="B3415" s="35" t="n">
        <v>45</v>
      </c>
      <c r="C3415" s="7" t="n">
        <v>0</v>
      </c>
    </row>
    <row r="3416" spans="1:6">
      <c r="A3416" t="s">
        <v>4</v>
      </c>
      <c r="B3416" s="4" t="s">
        <v>5</v>
      </c>
      <c r="C3416" s="4" t="s">
        <v>13</v>
      </c>
      <c r="D3416" s="4" t="s">
        <v>13</v>
      </c>
      <c r="E3416" s="4" t="s">
        <v>24</v>
      </c>
      <c r="F3416" s="4" t="s">
        <v>24</v>
      </c>
      <c r="G3416" s="4" t="s">
        <v>24</v>
      </c>
      <c r="H3416" s="4" t="s">
        <v>10</v>
      </c>
    </row>
    <row r="3417" spans="1:6">
      <c r="A3417" t="n">
        <v>23305</v>
      </c>
      <c r="B3417" s="35" t="n">
        <v>45</v>
      </c>
      <c r="C3417" s="7" t="n">
        <v>2</v>
      </c>
      <c r="D3417" s="7" t="n">
        <v>3</v>
      </c>
      <c r="E3417" s="7" t="n">
        <v>0</v>
      </c>
      <c r="F3417" s="7" t="n">
        <v>5.25</v>
      </c>
      <c r="G3417" s="7" t="n">
        <v>5</v>
      </c>
      <c r="H3417" s="7" t="n">
        <v>0</v>
      </c>
    </row>
    <row r="3418" spans="1:6">
      <c r="A3418" t="s">
        <v>4</v>
      </c>
      <c r="B3418" s="4" t="s">
        <v>5</v>
      </c>
      <c r="C3418" s="4" t="s">
        <v>13</v>
      </c>
      <c r="D3418" s="4" t="s">
        <v>13</v>
      </c>
      <c r="E3418" s="4" t="s">
        <v>24</v>
      </c>
      <c r="F3418" s="4" t="s">
        <v>24</v>
      </c>
      <c r="G3418" s="4" t="s">
        <v>24</v>
      </c>
      <c r="H3418" s="4" t="s">
        <v>10</v>
      </c>
      <c r="I3418" s="4" t="s">
        <v>13</v>
      </c>
    </row>
    <row r="3419" spans="1:6">
      <c r="A3419" t="n">
        <v>23322</v>
      </c>
      <c r="B3419" s="35" t="n">
        <v>45</v>
      </c>
      <c r="C3419" s="7" t="n">
        <v>4</v>
      </c>
      <c r="D3419" s="7" t="n">
        <v>3</v>
      </c>
      <c r="E3419" s="7" t="n">
        <v>15</v>
      </c>
      <c r="F3419" s="7" t="n">
        <v>335</v>
      </c>
      <c r="G3419" s="7" t="n">
        <v>-10</v>
      </c>
      <c r="H3419" s="7" t="n">
        <v>0</v>
      </c>
      <c r="I3419" s="7" t="n">
        <v>0</v>
      </c>
    </row>
    <row r="3420" spans="1:6">
      <c r="A3420" t="s">
        <v>4</v>
      </c>
      <c r="B3420" s="4" t="s">
        <v>5</v>
      </c>
      <c r="C3420" s="4" t="s">
        <v>13</v>
      </c>
      <c r="D3420" s="4" t="s">
        <v>13</v>
      </c>
      <c r="E3420" s="4" t="s">
        <v>24</v>
      </c>
      <c r="F3420" s="4" t="s">
        <v>10</v>
      </c>
    </row>
    <row r="3421" spans="1:6">
      <c r="A3421" t="n">
        <v>23340</v>
      </c>
      <c r="B3421" s="35" t="n">
        <v>45</v>
      </c>
      <c r="C3421" s="7" t="n">
        <v>5</v>
      </c>
      <c r="D3421" s="7" t="n">
        <v>3</v>
      </c>
      <c r="E3421" s="7" t="n">
        <v>5.5</v>
      </c>
      <c r="F3421" s="7" t="n">
        <v>0</v>
      </c>
    </row>
    <row r="3422" spans="1:6">
      <c r="A3422" t="s">
        <v>4</v>
      </c>
      <c r="B3422" s="4" t="s">
        <v>5</v>
      </c>
      <c r="C3422" s="4" t="s">
        <v>13</v>
      </c>
      <c r="D3422" s="4" t="s">
        <v>13</v>
      </c>
      <c r="E3422" s="4" t="s">
        <v>24</v>
      </c>
      <c r="F3422" s="4" t="s">
        <v>10</v>
      </c>
    </row>
    <row r="3423" spans="1:6">
      <c r="A3423" t="n">
        <v>23349</v>
      </c>
      <c r="B3423" s="35" t="n">
        <v>45</v>
      </c>
      <c r="C3423" s="7" t="n">
        <v>11</v>
      </c>
      <c r="D3423" s="7" t="n">
        <v>3</v>
      </c>
      <c r="E3423" s="7" t="n">
        <v>42.5</v>
      </c>
      <c r="F3423" s="7" t="n">
        <v>0</v>
      </c>
    </row>
    <row r="3424" spans="1:6">
      <c r="A3424" t="s">
        <v>4</v>
      </c>
      <c r="B3424" s="4" t="s">
        <v>5</v>
      </c>
      <c r="C3424" s="4" t="s">
        <v>13</v>
      </c>
      <c r="D3424" s="4" t="s">
        <v>13</v>
      </c>
      <c r="E3424" s="4" t="s">
        <v>24</v>
      </c>
      <c r="F3424" s="4" t="s">
        <v>24</v>
      </c>
      <c r="G3424" s="4" t="s">
        <v>24</v>
      </c>
      <c r="H3424" s="4" t="s">
        <v>10</v>
      </c>
      <c r="I3424" s="4" t="s">
        <v>13</v>
      </c>
    </row>
    <row r="3425" spans="1:9">
      <c r="A3425" t="n">
        <v>23358</v>
      </c>
      <c r="B3425" s="35" t="n">
        <v>45</v>
      </c>
      <c r="C3425" s="7" t="n">
        <v>4</v>
      </c>
      <c r="D3425" s="7" t="n">
        <v>3</v>
      </c>
      <c r="E3425" s="7" t="n">
        <v>15</v>
      </c>
      <c r="F3425" s="7" t="n">
        <v>25</v>
      </c>
      <c r="G3425" s="7" t="n">
        <v>-10</v>
      </c>
      <c r="H3425" s="7" t="n">
        <v>30000</v>
      </c>
      <c r="I3425" s="7" t="n">
        <v>1</v>
      </c>
    </row>
    <row r="3426" spans="1:9">
      <c r="A3426" t="s">
        <v>4</v>
      </c>
      <c r="B3426" s="4" t="s">
        <v>5</v>
      </c>
      <c r="C3426" s="4" t="s">
        <v>13</v>
      </c>
      <c r="D3426" s="4" t="s">
        <v>10</v>
      </c>
      <c r="E3426" s="4" t="s">
        <v>10</v>
      </c>
      <c r="F3426" s="4" t="s">
        <v>9</v>
      </c>
    </row>
    <row r="3427" spans="1:9">
      <c r="A3427" t="n">
        <v>23376</v>
      </c>
      <c r="B3427" s="47" t="n">
        <v>84</v>
      </c>
      <c r="C3427" s="7" t="n">
        <v>0</v>
      </c>
      <c r="D3427" s="7" t="n">
        <v>2</v>
      </c>
      <c r="E3427" s="7" t="n">
        <v>0</v>
      </c>
      <c r="F3427" s="7" t="n">
        <v>1056964608</v>
      </c>
    </row>
    <row r="3428" spans="1:9">
      <c r="A3428" t="s">
        <v>4</v>
      </c>
      <c r="B3428" s="4" t="s">
        <v>5</v>
      </c>
      <c r="C3428" s="4" t="s">
        <v>13</v>
      </c>
      <c r="D3428" s="4" t="s">
        <v>24</v>
      </c>
      <c r="E3428" s="4" t="s">
        <v>24</v>
      </c>
      <c r="F3428" s="4" t="s">
        <v>24</v>
      </c>
    </row>
    <row r="3429" spans="1:9">
      <c r="A3429" t="n">
        <v>23386</v>
      </c>
      <c r="B3429" s="35" t="n">
        <v>45</v>
      </c>
      <c r="C3429" s="7" t="n">
        <v>9</v>
      </c>
      <c r="D3429" s="7" t="n">
        <v>0.100000001490116</v>
      </c>
      <c r="E3429" s="7" t="n">
        <v>0.100000001490116</v>
      </c>
      <c r="F3429" s="7" t="n">
        <v>1.29999995231628</v>
      </c>
    </row>
    <row r="3430" spans="1:9">
      <c r="A3430" t="s">
        <v>4</v>
      </c>
      <c r="B3430" s="4" t="s">
        <v>5</v>
      </c>
      <c r="C3430" s="4" t="s">
        <v>13</v>
      </c>
      <c r="D3430" s="4" t="s">
        <v>13</v>
      </c>
      <c r="E3430" s="4" t="s">
        <v>24</v>
      </c>
      <c r="F3430" s="4" t="s">
        <v>10</v>
      </c>
    </row>
    <row r="3431" spans="1:9">
      <c r="A3431" t="n">
        <v>23400</v>
      </c>
      <c r="B3431" s="35" t="n">
        <v>45</v>
      </c>
      <c r="C3431" s="7" t="n">
        <v>5</v>
      </c>
      <c r="D3431" s="7" t="n">
        <v>3</v>
      </c>
      <c r="E3431" s="7" t="n">
        <v>10.5</v>
      </c>
      <c r="F3431" s="7" t="n">
        <v>1300</v>
      </c>
    </row>
    <row r="3432" spans="1:9">
      <c r="A3432" t="s">
        <v>4</v>
      </c>
      <c r="B3432" s="4" t="s">
        <v>5</v>
      </c>
      <c r="C3432" s="4" t="s">
        <v>10</v>
      </c>
      <c r="D3432" s="4" t="s">
        <v>13</v>
      </c>
      <c r="E3432" s="4" t="s">
        <v>13</v>
      </c>
      <c r="F3432" s="4" t="s">
        <v>6</v>
      </c>
    </row>
    <row r="3433" spans="1:9">
      <c r="A3433" t="n">
        <v>23409</v>
      </c>
      <c r="B3433" s="22" t="n">
        <v>47</v>
      </c>
      <c r="C3433" s="7" t="n">
        <v>1660</v>
      </c>
      <c r="D3433" s="7" t="n">
        <v>0</v>
      </c>
      <c r="E3433" s="7" t="n">
        <v>1</v>
      </c>
      <c r="F3433" s="7" t="s">
        <v>34</v>
      </c>
    </row>
    <row r="3434" spans="1:9">
      <c r="A3434" t="s">
        <v>4</v>
      </c>
      <c r="B3434" s="4" t="s">
        <v>5</v>
      </c>
      <c r="C3434" s="4" t="s">
        <v>13</v>
      </c>
      <c r="D3434" s="4" t="s">
        <v>10</v>
      </c>
    </row>
    <row r="3435" spans="1:9">
      <c r="A3435" t="n">
        <v>23422</v>
      </c>
      <c r="B3435" s="21" t="n">
        <v>58</v>
      </c>
      <c r="C3435" s="7" t="n">
        <v>255</v>
      </c>
      <c r="D3435" s="7" t="n">
        <v>0</v>
      </c>
    </row>
    <row r="3436" spans="1:9">
      <c r="A3436" t="s">
        <v>4</v>
      </c>
      <c r="B3436" s="4" t="s">
        <v>5</v>
      </c>
      <c r="C3436" s="4" t="s">
        <v>13</v>
      </c>
      <c r="D3436" s="4" t="s">
        <v>10</v>
      </c>
      <c r="E3436" s="4" t="s">
        <v>9</v>
      </c>
      <c r="F3436" s="4" t="s">
        <v>10</v>
      </c>
      <c r="G3436" s="4" t="s">
        <v>9</v>
      </c>
      <c r="H3436" s="4" t="s">
        <v>13</v>
      </c>
    </row>
    <row r="3437" spans="1:9">
      <c r="A3437" t="n">
        <v>23426</v>
      </c>
      <c r="B3437" s="14" t="n">
        <v>49</v>
      </c>
      <c r="C3437" s="7" t="n">
        <v>0</v>
      </c>
      <c r="D3437" s="7" t="n">
        <v>432</v>
      </c>
      <c r="E3437" s="7" t="n">
        <v>1065353216</v>
      </c>
      <c r="F3437" s="7" t="n">
        <v>0</v>
      </c>
      <c r="G3437" s="7" t="n">
        <v>0</v>
      </c>
      <c r="H3437" s="7" t="n">
        <v>0</v>
      </c>
    </row>
    <row r="3438" spans="1:9">
      <c r="A3438" t="s">
        <v>4</v>
      </c>
      <c r="B3438" s="4" t="s">
        <v>5</v>
      </c>
      <c r="C3438" s="4" t="s">
        <v>13</v>
      </c>
      <c r="D3438" s="4" t="s">
        <v>10</v>
      </c>
      <c r="E3438" s="4" t="s">
        <v>13</v>
      </c>
    </row>
    <row r="3439" spans="1:9">
      <c r="A3439" t="n">
        <v>23441</v>
      </c>
      <c r="B3439" s="10" t="n">
        <v>39</v>
      </c>
      <c r="C3439" s="7" t="n">
        <v>14</v>
      </c>
      <c r="D3439" s="7" t="n">
        <v>65533</v>
      </c>
      <c r="E3439" s="7" t="n">
        <v>103</v>
      </c>
    </row>
    <row r="3440" spans="1:9">
      <c r="A3440" t="s">
        <v>4</v>
      </c>
      <c r="B3440" s="4" t="s">
        <v>5</v>
      </c>
      <c r="C3440" s="4" t="s">
        <v>13</v>
      </c>
      <c r="D3440" s="4" t="s">
        <v>10</v>
      </c>
      <c r="E3440" s="4" t="s">
        <v>10</v>
      </c>
      <c r="F3440" s="4" t="s">
        <v>10</v>
      </c>
      <c r="G3440" s="4" t="s">
        <v>10</v>
      </c>
      <c r="H3440" s="4" t="s">
        <v>10</v>
      </c>
      <c r="I3440" s="4" t="s">
        <v>6</v>
      </c>
      <c r="J3440" s="4" t="s">
        <v>24</v>
      </c>
      <c r="K3440" s="4" t="s">
        <v>24</v>
      </c>
      <c r="L3440" s="4" t="s">
        <v>24</v>
      </c>
      <c r="M3440" s="4" t="s">
        <v>9</v>
      </c>
      <c r="N3440" s="4" t="s">
        <v>9</v>
      </c>
      <c r="O3440" s="4" t="s">
        <v>24</v>
      </c>
      <c r="P3440" s="4" t="s">
        <v>24</v>
      </c>
      <c r="Q3440" s="4" t="s">
        <v>24</v>
      </c>
      <c r="R3440" s="4" t="s">
        <v>24</v>
      </c>
      <c r="S3440" s="4" t="s">
        <v>13</v>
      </c>
    </row>
    <row r="3441" spans="1:19">
      <c r="A3441" t="n">
        <v>23446</v>
      </c>
      <c r="B3441" s="10" t="n">
        <v>39</v>
      </c>
      <c r="C3441" s="7" t="n">
        <v>12</v>
      </c>
      <c r="D3441" s="7" t="n">
        <v>65533</v>
      </c>
      <c r="E3441" s="7" t="n">
        <v>205</v>
      </c>
      <c r="F3441" s="7" t="n">
        <v>0</v>
      </c>
      <c r="G3441" s="7" t="n">
        <v>1660</v>
      </c>
      <c r="H3441" s="7" t="n">
        <v>3</v>
      </c>
      <c r="I3441" s="7" t="s">
        <v>70</v>
      </c>
      <c r="J3441" s="7" t="n">
        <v>0</v>
      </c>
      <c r="K3441" s="7" t="n">
        <v>0</v>
      </c>
      <c r="L3441" s="7" t="n">
        <v>0</v>
      </c>
      <c r="M3441" s="7" t="n">
        <v>0</v>
      </c>
      <c r="N3441" s="7" t="n">
        <v>0</v>
      </c>
      <c r="O3441" s="7" t="n">
        <v>0</v>
      </c>
      <c r="P3441" s="7" t="n">
        <v>1</v>
      </c>
      <c r="Q3441" s="7" t="n">
        <v>1</v>
      </c>
      <c r="R3441" s="7" t="n">
        <v>1</v>
      </c>
      <c r="S3441" s="7" t="n">
        <v>255</v>
      </c>
    </row>
    <row r="3442" spans="1:19">
      <c r="A3442" t="s">
        <v>4</v>
      </c>
      <c r="B3442" s="4" t="s">
        <v>5</v>
      </c>
      <c r="C3442" s="4" t="s">
        <v>10</v>
      </c>
      <c r="D3442" s="4" t="s">
        <v>9</v>
      </c>
      <c r="E3442" s="4" t="s">
        <v>9</v>
      </c>
      <c r="F3442" s="4" t="s">
        <v>9</v>
      </c>
      <c r="G3442" s="4" t="s">
        <v>9</v>
      </c>
      <c r="H3442" s="4" t="s">
        <v>10</v>
      </c>
      <c r="I3442" s="4" t="s">
        <v>13</v>
      </c>
    </row>
    <row r="3443" spans="1:19">
      <c r="A3443" t="n">
        <v>23507</v>
      </c>
      <c r="B3443" s="32" t="n">
        <v>66</v>
      </c>
      <c r="C3443" s="7" t="n">
        <v>1660</v>
      </c>
      <c r="D3443" s="7" t="n">
        <v>1065353216</v>
      </c>
      <c r="E3443" s="7" t="n">
        <v>1065353216</v>
      </c>
      <c r="F3443" s="7" t="n">
        <v>1065353216</v>
      </c>
      <c r="G3443" s="7" t="n">
        <v>1065353216</v>
      </c>
      <c r="H3443" s="7" t="n">
        <v>1000</v>
      </c>
      <c r="I3443" s="7" t="n">
        <v>3</v>
      </c>
    </row>
    <row r="3444" spans="1:19">
      <c r="A3444" t="s">
        <v>4</v>
      </c>
      <c r="B3444" s="4" t="s">
        <v>5</v>
      </c>
      <c r="C3444" s="4" t="s">
        <v>13</v>
      </c>
      <c r="D3444" s="4" t="s">
        <v>10</v>
      </c>
      <c r="E3444" s="4" t="s">
        <v>24</v>
      </c>
      <c r="F3444" s="4" t="s">
        <v>10</v>
      </c>
      <c r="G3444" s="4" t="s">
        <v>9</v>
      </c>
      <c r="H3444" s="4" t="s">
        <v>9</v>
      </c>
      <c r="I3444" s="4" t="s">
        <v>10</v>
      </c>
      <c r="J3444" s="4" t="s">
        <v>10</v>
      </c>
      <c r="K3444" s="4" t="s">
        <v>9</v>
      </c>
      <c r="L3444" s="4" t="s">
        <v>9</v>
      </c>
      <c r="M3444" s="4" t="s">
        <v>9</v>
      </c>
      <c r="N3444" s="4" t="s">
        <v>9</v>
      </c>
      <c r="O3444" s="4" t="s">
        <v>6</v>
      </c>
    </row>
    <row r="3445" spans="1:19">
      <c r="A3445" t="n">
        <v>23529</v>
      </c>
      <c r="B3445" s="15" t="n">
        <v>50</v>
      </c>
      <c r="C3445" s="7" t="n">
        <v>0</v>
      </c>
      <c r="D3445" s="7" t="n">
        <v>2101</v>
      </c>
      <c r="E3445" s="7" t="n">
        <v>1</v>
      </c>
      <c r="F3445" s="7" t="n">
        <v>0</v>
      </c>
      <c r="G3445" s="7" t="n">
        <v>0</v>
      </c>
      <c r="H3445" s="7" t="n">
        <v>0</v>
      </c>
      <c r="I3445" s="7" t="n">
        <v>0</v>
      </c>
      <c r="J3445" s="7" t="n">
        <v>65533</v>
      </c>
      <c r="K3445" s="7" t="n">
        <v>0</v>
      </c>
      <c r="L3445" s="7" t="n">
        <v>0</v>
      </c>
      <c r="M3445" s="7" t="n">
        <v>0</v>
      </c>
      <c r="N3445" s="7" t="n">
        <v>0</v>
      </c>
      <c r="O3445" s="7" t="s">
        <v>12</v>
      </c>
    </row>
    <row r="3446" spans="1:19">
      <c r="A3446" t="s">
        <v>4</v>
      </c>
      <c r="B3446" s="4" t="s">
        <v>5</v>
      </c>
      <c r="C3446" s="4" t="s">
        <v>13</v>
      </c>
      <c r="D3446" s="4" t="s">
        <v>10</v>
      </c>
      <c r="E3446" s="4" t="s">
        <v>10</v>
      </c>
    </row>
    <row r="3447" spans="1:19">
      <c r="A3447" t="n">
        <v>23568</v>
      </c>
      <c r="B3447" s="15" t="n">
        <v>50</v>
      </c>
      <c r="C3447" s="7" t="n">
        <v>1</v>
      </c>
      <c r="D3447" s="7" t="n">
        <v>2243</v>
      </c>
      <c r="E3447" s="7" t="n">
        <v>1000</v>
      </c>
    </row>
    <row r="3448" spans="1:19">
      <c r="A3448" t="s">
        <v>4</v>
      </c>
      <c r="B3448" s="4" t="s">
        <v>5</v>
      </c>
      <c r="C3448" s="4" t="s">
        <v>10</v>
      </c>
    </row>
    <row r="3449" spans="1:19">
      <c r="A3449" t="n">
        <v>23574</v>
      </c>
      <c r="B3449" s="27" t="n">
        <v>16</v>
      </c>
      <c r="C3449" s="7" t="n">
        <v>1000</v>
      </c>
    </row>
    <row r="3450" spans="1:19">
      <c r="A3450" t="s">
        <v>4</v>
      </c>
      <c r="B3450" s="4" t="s">
        <v>5</v>
      </c>
      <c r="C3450" s="4" t="s">
        <v>13</v>
      </c>
      <c r="D3450" s="4" t="s">
        <v>10</v>
      </c>
      <c r="E3450" s="4" t="s">
        <v>10</v>
      </c>
      <c r="F3450" s="4" t="s">
        <v>9</v>
      </c>
    </row>
    <row r="3451" spans="1:19">
      <c r="A3451" t="n">
        <v>23577</v>
      </c>
      <c r="B3451" s="47" t="n">
        <v>84</v>
      </c>
      <c r="C3451" s="7" t="n">
        <v>1</v>
      </c>
      <c r="D3451" s="7" t="n">
        <v>0</v>
      </c>
      <c r="E3451" s="7" t="n">
        <v>1000</v>
      </c>
      <c r="F3451" s="7" t="n">
        <v>0</v>
      </c>
    </row>
    <row r="3452" spans="1:19">
      <c r="A3452" t="s">
        <v>4</v>
      </c>
      <c r="B3452" s="4" t="s">
        <v>5</v>
      </c>
      <c r="C3452" s="4" t="s">
        <v>10</v>
      </c>
    </row>
    <row r="3453" spans="1:19">
      <c r="A3453" t="n">
        <v>23587</v>
      </c>
      <c r="B3453" s="27" t="n">
        <v>16</v>
      </c>
      <c r="C3453" s="7" t="n">
        <v>500</v>
      </c>
    </row>
    <row r="3454" spans="1:19">
      <c r="A3454" t="s">
        <v>4</v>
      </c>
      <c r="B3454" s="4" t="s">
        <v>5</v>
      </c>
      <c r="C3454" s="4" t="s">
        <v>10</v>
      </c>
      <c r="D3454" s="4" t="s">
        <v>10</v>
      </c>
      <c r="E3454" s="4" t="s">
        <v>6</v>
      </c>
      <c r="F3454" s="4" t="s">
        <v>13</v>
      </c>
      <c r="G3454" s="4" t="s">
        <v>10</v>
      </c>
    </row>
    <row r="3455" spans="1:19">
      <c r="A3455" t="n">
        <v>23590</v>
      </c>
      <c r="B3455" s="49" t="n">
        <v>80</v>
      </c>
      <c r="C3455" s="7" t="n">
        <v>744</v>
      </c>
      <c r="D3455" s="7" t="n">
        <v>508</v>
      </c>
      <c r="E3455" s="7" t="s">
        <v>181</v>
      </c>
      <c r="F3455" s="7" t="n">
        <v>1</v>
      </c>
      <c r="G3455" s="7" t="n">
        <v>0</v>
      </c>
    </row>
    <row r="3456" spans="1:19">
      <c r="A3456" t="s">
        <v>4</v>
      </c>
      <c r="B3456" s="4" t="s">
        <v>5</v>
      </c>
      <c r="C3456" s="4" t="s">
        <v>10</v>
      </c>
    </row>
    <row r="3457" spans="1:19">
      <c r="A3457" t="n">
        <v>23608</v>
      </c>
      <c r="B3457" s="27" t="n">
        <v>16</v>
      </c>
      <c r="C3457" s="7" t="n">
        <v>5000</v>
      </c>
    </row>
    <row r="3458" spans="1:19">
      <c r="A3458" t="s">
        <v>4</v>
      </c>
      <c r="B3458" s="4" t="s">
        <v>5</v>
      </c>
      <c r="C3458" s="4" t="s">
        <v>13</v>
      </c>
      <c r="D3458" s="4" t="s">
        <v>10</v>
      </c>
      <c r="E3458" s="4" t="s">
        <v>10</v>
      </c>
      <c r="F3458" s="4" t="s">
        <v>13</v>
      </c>
    </row>
    <row r="3459" spans="1:19">
      <c r="A3459" t="n">
        <v>23611</v>
      </c>
      <c r="B3459" s="45" t="n">
        <v>25</v>
      </c>
      <c r="C3459" s="7" t="n">
        <v>1</v>
      </c>
      <c r="D3459" s="7" t="n">
        <v>60</v>
      </c>
      <c r="E3459" s="7" t="n">
        <v>640</v>
      </c>
      <c r="F3459" s="7" t="n">
        <v>2</v>
      </c>
    </row>
    <row r="3460" spans="1:19">
      <c r="A3460" t="s">
        <v>4</v>
      </c>
      <c r="B3460" s="4" t="s">
        <v>5</v>
      </c>
      <c r="C3460" s="4" t="s">
        <v>13</v>
      </c>
      <c r="D3460" s="4" t="s">
        <v>10</v>
      </c>
      <c r="E3460" s="4" t="s">
        <v>6</v>
      </c>
    </row>
    <row r="3461" spans="1:19">
      <c r="A3461" t="n">
        <v>23618</v>
      </c>
      <c r="B3461" s="39" t="n">
        <v>51</v>
      </c>
      <c r="C3461" s="7" t="n">
        <v>4</v>
      </c>
      <c r="D3461" s="7" t="n">
        <v>5</v>
      </c>
      <c r="E3461" s="7" t="s">
        <v>72</v>
      </c>
    </row>
    <row r="3462" spans="1:19">
      <c r="A3462" t="s">
        <v>4</v>
      </c>
      <c r="B3462" s="4" t="s">
        <v>5</v>
      </c>
      <c r="C3462" s="4" t="s">
        <v>10</v>
      </c>
    </row>
    <row r="3463" spans="1:19">
      <c r="A3463" t="n">
        <v>23631</v>
      </c>
      <c r="B3463" s="27" t="n">
        <v>16</v>
      </c>
      <c r="C3463" s="7" t="n">
        <v>0</v>
      </c>
    </row>
    <row r="3464" spans="1:19">
      <c r="A3464" t="s">
        <v>4</v>
      </c>
      <c r="B3464" s="4" t="s">
        <v>5</v>
      </c>
      <c r="C3464" s="4" t="s">
        <v>10</v>
      </c>
      <c r="D3464" s="4" t="s">
        <v>47</v>
      </c>
      <c r="E3464" s="4" t="s">
        <v>13</v>
      </c>
      <c r="F3464" s="4" t="s">
        <v>13</v>
      </c>
    </row>
    <row r="3465" spans="1:19">
      <c r="A3465" t="n">
        <v>23634</v>
      </c>
      <c r="B3465" s="40" t="n">
        <v>26</v>
      </c>
      <c r="C3465" s="7" t="n">
        <v>5</v>
      </c>
      <c r="D3465" s="7" t="s">
        <v>182</v>
      </c>
      <c r="E3465" s="7" t="n">
        <v>2</v>
      </c>
      <c r="F3465" s="7" t="n">
        <v>0</v>
      </c>
    </row>
    <row r="3466" spans="1:19">
      <c r="A3466" t="s">
        <v>4</v>
      </c>
      <c r="B3466" s="4" t="s">
        <v>5</v>
      </c>
    </row>
    <row r="3467" spans="1:19">
      <c r="A3467" t="n">
        <v>23691</v>
      </c>
      <c r="B3467" s="41" t="n">
        <v>28</v>
      </c>
    </row>
    <row r="3468" spans="1:19">
      <c r="A3468" t="s">
        <v>4</v>
      </c>
      <c r="B3468" s="4" t="s">
        <v>5</v>
      </c>
      <c r="C3468" s="4" t="s">
        <v>10</v>
      </c>
      <c r="D3468" s="4" t="s">
        <v>13</v>
      </c>
    </row>
    <row r="3469" spans="1:19">
      <c r="A3469" t="n">
        <v>23692</v>
      </c>
      <c r="B3469" s="44" t="n">
        <v>89</v>
      </c>
      <c r="C3469" s="7" t="n">
        <v>65533</v>
      </c>
      <c r="D3469" s="7" t="n">
        <v>1</v>
      </c>
    </row>
    <row r="3470" spans="1:19">
      <c r="A3470" t="s">
        <v>4</v>
      </c>
      <c r="B3470" s="4" t="s">
        <v>5</v>
      </c>
      <c r="C3470" s="4" t="s">
        <v>13</v>
      </c>
      <c r="D3470" s="4" t="s">
        <v>10</v>
      </c>
      <c r="E3470" s="4" t="s">
        <v>10</v>
      </c>
      <c r="F3470" s="4" t="s">
        <v>13</v>
      </c>
    </row>
    <row r="3471" spans="1:19">
      <c r="A3471" t="n">
        <v>23696</v>
      </c>
      <c r="B3471" s="45" t="n">
        <v>25</v>
      </c>
      <c r="C3471" s="7" t="n">
        <v>1</v>
      </c>
      <c r="D3471" s="7" t="n">
        <v>260</v>
      </c>
      <c r="E3471" s="7" t="n">
        <v>640</v>
      </c>
      <c r="F3471" s="7" t="n">
        <v>1</v>
      </c>
    </row>
    <row r="3472" spans="1:19">
      <c r="A3472" t="s">
        <v>4</v>
      </c>
      <c r="B3472" s="4" t="s">
        <v>5</v>
      </c>
      <c r="C3472" s="4" t="s">
        <v>13</v>
      </c>
      <c r="D3472" s="4" t="s">
        <v>10</v>
      </c>
      <c r="E3472" s="4" t="s">
        <v>6</v>
      </c>
    </row>
    <row r="3473" spans="1:6">
      <c r="A3473" t="n">
        <v>23703</v>
      </c>
      <c r="B3473" s="39" t="n">
        <v>51</v>
      </c>
      <c r="C3473" s="7" t="n">
        <v>4</v>
      </c>
      <c r="D3473" s="7" t="n">
        <v>3</v>
      </c>
      <c r="E3473" s="7" t="s">
        <v>183</v>
      </c>
    </row>
    <row r="3474" spans="1:6">
      <c r="A3474" t="s">
        <v>4</v>
      </c>
      <c r="B3474" s="4" t="s">
        <v>5</v>
      </c>
      <c r="C3474" s="4" t="s">
        <v>10</v>
      </c>
    </row>
    <row r="3475" spans="1:6">
      <c r="A3475" t="n">
        <v>23716</v>
      </c>
      <c r="B3475" s="27" t="n">
        <v>16</v>
      </c>
      <c r="C3475" s="7" t="n">
        <v>0</v>
      </c>
    </row>
    <row r="3476" spans="1:6">
      <c r="A3476" t="s">
        <v>4</v>
      </c>
      <c r="B3476" s="4" t="s">
        <v>5</v>
      </c>
      <c r="C3476" s="4" t="s">
        <v>10</v>
      </c>
      <c r="D3476" s="4" t="s">
        <v>47</v>
      </c>
      <c r="E3476" s="4" t="s">
        <v>13</v>
      </c>
      <c r="F3476" s="4" t="s">
        <v>13</v>
      </c>
    </row>
    <row r="3477" spans="1:6">
      <c r="A3477" t="n">
        <v>23719</v>
      </c>
      <c r="B3477" s="40" t="n">
        <v>26</v>
      </c>
      <c r="C3477" s="7" t="n">
        <v>3</v>
      </c>
      <c r="D3477" s="7" t="s">
        <v>184</v>
      </c>
      <c r="E3477" s="7" t="n">
        <v>2</v>
      </c>
      <c r="F3477" s="7" t="n">
        <v>0</v>
      </c>
    </row>
    <row r="3478" spans="1:6">
      <c r="A3478" t="s">
        <v>4</v>
      </c>
      <c r="B3478" s="4" t="s">
        <v>5</v>
      </c>
    </row>
    <row r="3479" spans="1:6">
      <c r="A3479" t="n">
        <v>23770</v>
      </c>
      <c r="B3479" s="41" t="n">
        <v>28</v>
      </c>
    </row>
    <row r="3480" spans="1:6">
      <c r="A3480" t="s">
        <v>4</v>
      </c>
      <c r="B3480" s="4" t="s">
        <v>5</v>
      </c>
      <c r="C3480" s="4" t="s">
        <v>10</v>
      </c>
      <c r="D3480" s="4" t="s">
        <v>13</v>
      </c>
    </row>
    <row r="3481" spans="1:6">
      <c r="A3481" t="n">
        <v>23771</v>
      </c>
      <c r="B3481" s="44" t="n">
        <v>89</v>
      </c>
      <c r="C3481" s="7" t="n">
        <v>65533</v>
      </c>
      <c r="D3481" s="7" t="n">
        <v>1</v>
      </c>
    </row>
    <row r="3482" spans="1:6">
      <c r="A3482" t="s">
        <v>4</v>
      </c>
      <c r="B3482" s="4" t="s">
        <v>5</v>
      </c>
      <c r="C3482" s="4" t="s">
        <v>13</v>
      </c>
      <c r="D3482" s="4" t="s">
        <v>10</v>
      </c>
      <c r="E3482" s="4" t="s">
        <v>10</v>
      </c>
      <c r="F3482" s="4" t="s">
        <v>13</v>
      </c>
    </row>
    <row r="3483" spans="1:6">
      <c r="A3483" t="n">
        <v>23775</v>
      </c>
      <c r="B3483" s="45" t="n">
        <v>25</v>
      </c>
      <c r="C3483" s="7" t="n">
        <v>1</v>
      </c>
      <c r="D3483" s="7" t="n">
        <v>65535</v>
      </c>
      <c r="E3483" s="7" t="n">
        <v>65535</v>
      </c>
      <c r="F3483" s="7" t="n">
        <v>0</v>
      </c>
    </row>
    <row r="3484" spans="1:6">
      <c r="A3484" t="s">
        <v>4</v>
      </c>
      <c r="B3484" s="4" t="s">
        <v>5</v>
      </c>
      <c r="C3484" s="4" t="s">
        <v>13</v>
      </c>
      <c r="D3484" s="4" t="s">
        <v>10</v>
      </c>
      <c r="E3484" s="4" t="s">
        <v>24</v>
      </c>
    </row>
    <row r="3485" spans="1:6">
      <c r="A3485" t="n">
        <v>23782</v>
      </c>
      <c r="B3485" s="21" t="n">
        <v>58</v>
      </c>
      <c r="C3485" s="7" t="n">
        <v>101</v>
      </c>
      <c r="D3485" s="7" t="n">
        <v>300</v>
      </c>
      <c r="E3485" s="7" t="n">
        <v>1</v>
      </c>
    </row>
    <row r="3486" spans="1:6">
      <c r="A3486" t="s">
        <v>4</v>
      </c>
      <c r="B3486" s="4" t="s">
        <v>5</v>
      </c>
      <c r="C3486" s="4" t="s">
        <v>13</v>
      </c>
      <c r="D3486" s="4" t="s">
        <v>10</v>
      </c>
    </row>
    <row r="3487" spans="1:6">
      <c r="A3487" t="n">
        <v>23790</v>
      </c>
      <c r="B3487" s="21" t="n">
        <v>58</v>
      </c>
      <c r="C3487" s="7" t="n">
        <v>254</v>
      </c>
      <c r="D3487" s="7" t="n">
        <v>0</v>
      </c>
    </row>
    <row r="3488" spans="1:6">
      <c r="A3488" t="s">
        <v>4</v>
      </c>
      <c r="B3488" s="4" t="s">
        <v>5</v>
      </c>
      <c r="C3488" s="4" t="s">
        <v>13</v>
      </c>
    </row>
    <row r="3489" spans="1:6">
      <c r="A3489" t="n">
        <v>23794</v>
      </c>
      <c r="B3489" s="35" t="n">
        <v>45</v>
      </c>
      <c r="C3489" s="7" t="n">
        <v>0</v>
      </c>
    </row>
    <row r="3490" spans="1:6">
      <c r="A3490" t="s">
        <v>4</v>
      </c>
      <c r="B3490" s="4" t="s">
        <v>5</v>
      </c>
      <c r="C3490" s="4" t="s">
        <v>13</v>
      </c>
      <c r="D3490" s="4" t="s">
        <v>13</v>
      </c>
      <c r="E3490" s="4" t="s">
        <v>24</v>
      </c>
      <c r="F3490" s="4" t="s">
        <v>24</v>
      </c>
      <c r="G3490" s="4" t="s">
        <v>24</v>
      </c>
      <c r="H3490" s="4" t="s">
        <v>10</v>
      </c>
    </row>
    <row r="3491" spans="1:6">
      <c r="A3491" t="n">
        <v>23796</v>
      </c>
      <c r="B3491" s="35" t="n">
        <v>45</v>
      </c>
      <c r="C3491" s="7" t="n">
        <v>2</v>
      </c>
      <c r="D3491" s="7" t="n">
        <v>3</v>
      </c>
      <c r="E3491" s="7" t="n">
        <v>0</v>
      </c>
      <c r="F3491" s="7" t="n">
        <v>2.90000009536743</v>
      </c>
      <c r="G3491" s="7" t="n">
        <v>13.5500001907349</v>
      </c>
      <c r="H3491" s="7" t="n">
        <v>0</v>
      </c>
    </row>
    <row r="3492" spans="1:6">
      <c r="A3492" t="s">
        <v>4</v>
      </c>
      <c r="B3492" s="4" t="s">
        <v>5</v>
      </c>
      <c r="C3492" s="4" t="s">
        <v>13</v>
      </c>
      <c r="D3492" s="4" t="s">
        <v>13</v>
      </c>
      <c r="E3492" s="4" t="s">
        <v>24</v>
      </c>
      <c r="F3492" s="4" t="s">
        <v>24</v>
      </c>
      <c r="G3492" s="4" t="s">
        <v>24</v>
      </c>
      <c r="H3492" s="4" t="s">
        <v>10</v>
      </c>
      <c r="I3492" s="4" t="s">
        <v>13</v>
      </c>
    </row>
    <row r="3493" spans="1:6">
      <c r="A3493" t="n">
        <v>23813</v>
      </c>
      <c r="B3493" s="35" t="n">
        <v>45</v>
      </c>
      <c r="C3493" s="7" t="n">
        <v>4</v>
      </c>
      <c r="D3493" s="7" t="n">
        <v>3</v>
      </c>
      <c r="E3493" s="7" t="n">
        <v>-2.84999990463257</v>
      </c>
      <c r="F3493" s="7" t="n">
        <v>325</v>
      </c>
      <c r="G3493" s="7" t="n">
        <v>-5</v>
      </c>
      <c r="H3493" s="7" t="n">
        <v>0</v>
      </c>
      <c r="I3493" s="7" t="n">
        <v>0</v>
      </c>
    </row>
    <row r="3494" spans="1:6">
      <c r="A3494" t="s">
        <v>4</v>
      </c>
      <c r="B3494" s="4" t="s">
        <v>5</v>
      </c>
      <c r="C3494" s="4" t="s">
        <v>13</v>
      </c>
      <c r="D3494" s="4" t="s">
        <v>13</v>
      </c>
      <c r="E3494" s="4" t="s">
        <v>24</v>
      </c>
      <c r="F3494" s="4" t="s">
        <v>10</v>
      </c>
    </row>
    <row r="3495" spans="1:6">
      <c r="A3495" t="n">
        <v>23831</v>
      </c>
      <c r="B3495" s="35" t="n">
        <v>45</v>
      </c>
      <c r="C3495" s="7" t="n">
        <v>5</v>
      </c>
      <c r="D3495" s="7" t="n">
        <v>3</v>
      </c>
      <c r="E3495" s="7" t="n">
        <v>6.5</v>
      </c>
      <c r="F3495" s="7" t="n">
        <v>0</v>
      </c>
    </row>
    <row r="3496" spans="1:6">
      <c r="A3496" t="s">
        <v>4</v>
      </c>
      <c r="B3496" s="4" t="s">
        <v>5</v>
      </c>
      <c r="C3496" s="4" t="s">
        <v>13</v>
      </c>
      <c r="D3496" s="4" t="s">
        <v>13</v>
      </c>
      <c r="E3496" s="4" t="s">
        <v>24</v>
      </c>
      <c r="F3496" s="4" t="s">
        <v>10</v>
      </c>
    </row>
    <row r="3497" spans="1:6">
      <c r="A3497" t="n">
        <v>23840</v>
      </c>
      <c r="B3497" s="35" t="n">
        <v>45</v>
      </c>
      <c r="C3497" s="7" t="n">
        <v>11</v>
      </c>
      <c r="D3497" s="7" t="n">
        <v>3</v>
      </c>
      <c r="E3497" s="7" t="n">
        <v>42.5</v>
      </c>
      <c r="F3497" s="7" t="n">
        <v>0</v>
      </c>
    </row>
    <row r="3498" spans="1:6">
      <c r="A3498" t="s">
        <v>4</v>
      </c>
      <c r="B3498" s="4" t="s">
        <v>5</v>
      </c>
      <c r="C3498" s="4" t="s">
        <v>13</v>
      </c>
      <c r="D3498" s="4" t="s">
        <v>10</v>
      </c>
    </row>
    <row r="3499" spans="1:6">
      <c r="A3499" t="n">
        <v>23849</v>
      </c>
      <c r="B3499" s="21" t="n">
        <v>58</v>
      </c>
      <c r="C3499" s="7" t="n">
        <v>255</v>
      </c>
      <c r="D3499" s="7" t="n">
        <v>0</v>
      </c>
    </row>
    <row r="3500" spans="1:6">
      <c r="A3500" t="s">
        <v>4</v>
      </c>
      <c r="B3500" s="4" t="s">
        <v>5</v>
      </c>
      <c r="C3500" s="4" t="s">
        <v>10</v>
      </c>
      <c r="D3500" s="4" t="s">
        <v>13</v>
      </c>
      <c r="E3500" s="4" t="s">
        <v>13</v>
      </c>
      <c r="F3500" s="4" t="s">
        <v>6</v>
      </c>
    </row>
    <row r="3501" spans="1:6">
      <c r="A3501" t="n">
        <v>23853</v>
      </c>
      <c r="B3501" s="30" t="n">
        <v>20</v>
      </c>
      <c r="C3501" s="7" t="n">
        <v>0</v>
      </c>
      <c r="D3501" s="7" t="n">
        <v>3</v>
      </c>
      <c r="E3501" s="7" t="n">
        <v>11</v>
      </c>
      <c r="F3501" s="7" t="s">
        <v>185</v>
      </c>
    </row>
    <row r="3502" spans="1:6">
      <c r="A3502" t="s">
        <v>4</v>
      </c>
      <c r="B3502" s="4" t="s">
        <v>5</v>
      </c>
      <c r="C3502" s="4" t="s">
        <v>10</v>
      </c>
    </row>
    <row r="3503" spans="1:6">
      <c r="A3503" t="n">
        <v>23880</v>
      </c>
      <c r="B3503" s="27" t="n">
        <v>16</v>
      </c>
      <c r="C3503" s="7" t="n">
        <v>100</v>
      </c>
    </row>
    <row r="3504" spans="1:6">
      <c r="A3504" t="s">
        <v>4</v>
      </c>
      <c r="B3504" s="4" t="s">
        <v>5</v>
      </c>
      <c r="C3504" s="4" t="s">
        <v>10</v>
      </c>
      <c r="D3504" s="4" t="s">
        <v>13</v>
      </c>
      <c r="E3504" s="4" t="s">
        <v>13</v>
      </c>
      <c r="F3504" s="4" t="s">
        <v>6</v>
      </c>
    </row>
    <row r="3505" spans="1:9">
      <c r="A3505" t="n">
        <v>23883</v>
      </c>
      <c r="B3505" s="30" t="n">
        <v>20</v>
      </c>
      <c r="C3505" s="7" t="n">
        <v>3</v>
      </c>
      <c r="D3505" s="7" t="n">
        <v>3</v>
      </c>
      <c r="E3505" s="7" t="n">
        <v>11</v>
      </c>
      <c r="F3505" s="7" t="s">
        <v>185</v>
      </c>
    </row>
    <row r="3506" spans="1:9">
      <c r="A3506" t="s">
        <v>4</v>
      </c>
      <c r="B3506" s="4" t="s">
        <v>5</v>
      </c>
      <c r="C3506" s="4" t="s">
        <v>10</v>
      </c>
      <c r="D3506" s="4" t="s">
        <v>13</v>
      </c>
      <c r="E3506" s="4" t="s">
        <v>13</v>
      </c>
      <c r="F3506" s="4" t="s">
        <v>6</v>
      </c>
    </row>
    <row r="3507" spans="1:9">
      <c r="A3507" t="n">
        <v>23910</v>
      </c>
      <c r="B3507" s="30" t="n">
        <v>20</v>
      </c>
      <c r="C3507" s="7" t="n">
        <v>5</v>
      </c>
      <c r="D3507" s="7" t="n">
        <v>3</v>
      </c>
      <c r="E3507" s="7" t="n">
        <v>11</v>
      </c>
      <c r="F3507" s="7" t="s">
        <v>185</v>
      </c>
    </row>
    <row r="3508" spans="1:9">
      <c r="A3508" t="s">
        <v>4</v>
      </c>
      <c r="B3508" s="4" t="s">
        <v>5</v>
      </c>
      <c r="C3508" s="4" t="s">
        <v>10</v>
      </c>
    </row>
    <row r="3509" spans="1:9">
      <c r="A3509" t="n">
        <v>23937</v>
      </c>
      <c r="B3509" s="27" t="n">
        <v>16</v>
      </c>
      <c r="C3509" s="7" t="n">
        <v>100</v>
      </c>
    </row>
    <row r="3510" spans="1:9">
      <c r="A3510" t="s">
        <v>4</v>
      </c>
      <c r="B3510" s="4" t="s">
        <v>5</v>
      </c>
      <c r="C3510" s="4" t="s">
        <v>10</v>
      </c>
      <c r="D3510" s="4" t="s">
        <v>13</v>
      </c>
      <c r="E3510" s="4" t="s">
        <v>13</v>
      </c>
      <c r="F3510" s="4" t="s">
        <v>6</v>
      </c>
    </row>
    <row r="3511" spans="1:9">
      <c r="A3511" t="n">
        <v>23940</v>
      </c>
      <c r="B3511" s="30" t="n">
        <v>20</v>
      </c>
      <c r="C3511" s="7" t="n">
        <v>61491</v>
      </c>
      <c r="D3511" s="7" t="n">
        <v>3</v>
      </c>
      <c r="E3511" s="7" t="n">
        <v>11</v>
      </c>
      <c r="F3511" s="7" t="s">
        <v>185</v>
      </c>
    </row>
    <row r="3512" spans="1:9">
      <c r="A3512" t="s">
        <v>4</v>
      </c>
      <c r="B3512" s="4" t="s">
        <v>5</v>
      </c>
      <c r="C3512" s="4" t="s">
        <v>10</v>
      </c>
      <c r="D3512" s="4" t="s">
        <v>13</v>
      </c>
      <c r="E3512" s="4" t="s">
        <v>13</v>
      </c>
      <c r="F3512" s="4" t="s">
        <v>6</v>
      </c>
    </row>
    <row r="3513" spans="1:9">
      <c r="A3513" t="n">
        <v>23967</v>
      </c>
      <c r="B3513" s="30" t="n">
        <v>20</v>
      </c>
      <c r="C3513" s="7" t="n">
        <v>61492</v>
      </c>
      <c r="D3513" s="7" t="n">
        <v>3</v>
      </c>
      <c r="E3513" s="7" t="n">
        <v>11</v>
      </c>
      <c r="F3513" s="7" t="s">
        <v>185</v>
      </c>
    </row>
    <row r="3514" spans="1:9">
      <c r="A3514" t="s">
        <v>4</v>
      </c>
      <c r="B3514" s="4" t="s">
        <v>5</v>
      </c>
      <c r="C3514" s="4" t="s">
        <v>10</v>
      </c>
      <c r="D3514" s="4" t="s">
        <v>13</v>
      </c>
      <c r="E3514" s="4" t="s">
        <v>13</v>
      </c>
      <c r="F3514" s="4" t="s">
        <v>6</v>
      </c>
    </row>
    <row r="3515" spans="1:9">
      <c r="A3515" t="n">
        <v>23994</v>
      </c>
      <c r="B3515" s="30" t="n">
        <v>20</v>
      </c>
      <c r="C3515" s="7" t="n">
        <v>61493</v>
      </c>
      <c r="D3515" s="7" t="n">
        <v>3</v>
      </c>
      <c r="E3515" s="7" t="n">
        <v>11</v>
      </c>
      <c r="F3515" s="7" t="s">
        <v>185</v>
      </c>
    </row>
    <row r="3516" spans="1:9">
      <c r="A3516" t="s">
        <v>4</v>
      </c>
      <c r="B3516" s="4" t="s">
        <v>5</v>
      </c>
      <c r="C3516" s="4" t="s">
        <v>10</v>
      </c>
      <c r="D3516" s="4" t="s">
        <v>13</v>
      </c>
      <c r="E3516" s="4" t="s">
        <v>6</v>
      </c>
      <c r="F3516" s="4" t="s">
        <v>24</v>
      </c>
      <c r="G3516" s="4" t="s">
        <v>24</v>
      </c>
      <c r="H3516" s="4" t="s">
        <v>24</v>
      </c>
    </row>
    <row r="3517" spans="1:9">
      <c r="A3517" t="n">
        <v>24021</v>
      </c>
      <c r="B3517" s="50" t="n">
        <v>48</v>
      </c>
      <c r="C3517" s="7" t="n">
        <v>7032</v>
      </c>
      <c r="D3517" s="7" t="n">
        <v>0</v>
      </c>
      <c r="E3517" s="7" t="s">
        <v>44</v>
      </c>
      <c r="F3517" s="7" t="n">
        <v>-1</v>
      </c>
      <c r="G3517" s="7" t="n">
        <v>1</v>
      </c>
      <c r="H3517" s="7" t="n">
        <v>0</v>
      </c>
    </row>
    <row r="3518" spans="1:9">
      <c r="A3518" t="s">
        <v>4</v>
      </c>
      <c r="B3518" s="4" t="s">
        <v>5</v>
      </c>
      <c r="C3518" s="4" t="s">
        <v>13</v>
      </c>
      <c r="D3518" s="20" t="s">
        <v>31</v>
      </c>
      <c r="E3518" s="4" t="s">
        <v>5</v>
      </c>
      <c r="F3518" s="4" t="s">
        <v>13</v>
      </c>
      <c r="G3518" s="4" t="s">
        <v>10</v>
      </c>
      <c r="H3518" s="20" t="s">
        <v>32</v>
      </c>
      <c r="I3518" s="4" t="s">
        <v>13</v>
      </c>
      <c r="J3518" s="4" t="s">
        <v>23</v>
      </c>
    </row>
    <row r="3519" spans="1:9">
      <c r="A3519" t="n">
        <v>24046</v>
      </c>
      <c r="B3519" s="12" t="n">
        <v>5</v>
      </c>
      <c r="C3519" s="7" t="n">
        <v>28</v>
      </c>
      <c r="D3519" s="20" t="s">
        <v>3</v>
      </c>
      <c r="E3519" s="25" t="n">
        <v>64</v>
      </c>
      <c r="F3519" s="7" t="n">
        <v>5</v>
      </c>
      <c r="G3519" s="7" t="n">
        <v>9</v>
      </c>
      <c r="H3519" s="20" t="s">
        <v>3</v>
      </c>
      <c r="I3519" s="7" t="n">
        <v>1</v>
      </c>
      <c r="J3519" s="13" t="n">
        <f t="normal" ca="1">A3525</f>
        <v>0</v>
      </c>
    </row>
    <row r="3520" spans="1:9">
      <c r="A3520" t="s">
        <v>4</v>
      </c>
      <c r="B3520" s="4" t="s">
        <v>5</v>
      </c>
      <c r="C3520" s="4" t="s">
        <v>10</v>
      </c>
      <c r="D3520" s="4" t="s">
        <v>9</v>
      </c>
      <c r="E3520" s="4" t="s">
        <v>9</v>
      </c>
      <c r="F3520" s="4" t="s">
        <v>9</v>
      </c>
      <c r="G3520" s="4" t="s">
        <v>9</v>
      </c>
      <c r="H3520" s="4" t="s">
        <v>10</v>
      </c>
      <c r="I3520" s="4" t="s">
        <v>13</v>
      </c>
    </row>
    <row r="3521" spans="1:10">
      <c r="A3521" t="n">
        <v>24057</v>
      </c>
      <c r="B3521" s="32" t="n">
        <v>66</v>
      </c>
      <c r="C3521" s="7" t="n">
        <v>7030</v>
      </c>
      <c r="D3521" s="7" t="n">
        <v>1065353216</v>
      </c>
      <c r="E3521" s="7" t="n">
        <v>1065353216</v>
      </c>
      <c r="F3521" s="7" t="n">
        <v>1065353216</v>
      </c>
      <c r="G3521" s="7" t="n">
        <v>1065353216</v>
      </c>
      <c r="H3521" s="7" t="n">
        <v>300</v>
      </c>
      <c r="I3521" s="7" t="n">
        <v>3</v>
      </c>
    </row>
    <row r="3522" spans="1:10">
      <c r="A3522" t="s">
        <v>4</v>
      </c>
      <c r="B3522" s="4" t="s">
        <v>5</v>
      </c>
      <c r="C3522" s="4" t="s">
        <v>13</v>
      </c>
      <c r="D3522" s="4" t="s">
        <v>10</v>
      </c>
      <c r="E3522" s="4" t="s">
        <v>10</v>
      </c>
      <c r="F3522" s="4" t="s">
        <v>10</v>
      </c>
      <c r="G3522" s="4" t="s">
        <v>10</v>
      </c>
      <c r="H3522" s="4" t="s">
        <v>10</v>
      </c>
      <c r="I3522" s="4" t="s">
        <v>6</v>
      </c>
      <c r="J3522" s="4" t="s">
        <v>24</v>
      </c>
      <c r="K3522" s="4" t="s">
        <v>24</v>
      </c>
      <c r="L3522" s="4" t="s">
        <v>24</v>
      </c>
      <c r="M3522" s="4" t="s">
        <v>9</v>
      </c>
      <c r="N3522" s="4" t="s">
        <v>9</v>
      </c>
      <c r="O3522" s="4" t="s">
        <v>24</v>
      </c>
      <c r="P3522" s="4" t="s">
        <v>24</v>
      </c>
      <c r="Q3522" s="4" t="s">
        <v>24</v>
      </c>
      <c r="R3522" s="4" t="s">
        <v>24</v>
      </c>
      <c r="S3522" s="4" t="s">
        <v>13</v>
      </c>
    </row>
    <row r="3523" spans="1:10">
      <c r="A3523" t="n">
        <v>24079</v>
      </c>
      <c r="B3523" s="10" t="n">
        <v>39</v>
      </c>
      <c r="C3523" s="7" t="n">
        <v>12</v>
      </c>
      <c r="D3523" s="7" t="n">
        <v>65533</v>
      </c>
      <c r="E3523" s="7" t="n">
        <v>203</v>
      </c>
      <c r="F3523" s="7" t="n">
        <v>0</v>
      </c>
      <c r="G3523" s="7" t="n">
        <v>7030</v>
      </c>
      <c r="H3523" s="7" t="n">
        <v>12</v>
      </c>
      <c r="I3523" s="7" t="s">
        <v>70</v>
      </c>
      <c r="J3523" s="7" t="n">
        <v>0</v>
      </c>
      <c r="K3523" s="7" t="n">
        <v>0</v>
      </c>
      <c r="L3523" s="7" t="n">
        <v>0</v>
      </c>
      <c r="M3523" s="7" t="n">
        <v>0</v>
      </c>
      <c r="N3523" s="7" t="n">
        <v>0</v>
      </c>
      <c r="O3523" s="7" t="n">
        <v>0</v>
      </c>
      <c r="P3523" s="7" t="n">
        <v>1</v>
      </c>
      <c r="Q3523" s="7" t="n">
        <v>1</v>
      </c>
      <c r="R3523" s="7" t="n">
        <v>1</v>
      </c>
      <c r="S3523" s="7" t="n">
        <v>255</v>
      </c>
    </row>
    <row r="3524" spans="1:10">
      <c r="A3524" t="s">
        <v>4</v>
      </c>
      <c r="B3524" s="4" t="s">
        <v>5</v>
      </c>
      <c r="C3524" s="4" t="s">
        <v>10</v>
      </c>
      <c r="D3524" s="4" t="s">
        <v>13</v>
      </c>
    </row>
    <row r="3525" spans="1:10">
      <c r="A3525" t="n">
        <v>24140</v>
      </c>
      <c r="B3525" s="48" t="n">
        <v>67</v>
      </c>
      <c r="C3525" s="7" t="n">
        <v>0</v>
      </c>
      <c r="D3525" s="7" t="n">
        <v>3</v>
      </c>
    </row>
    <row r="3526" spans="1:10">
      <c r="A3526" t="s">
        <v>4</v>
      </c>
      <c r="B3526" s="4" t="s">
        <v>5</v>
      </c>
      <c r="C3526" s="4" t="s">
        <v>10</v>
      </c>
      <c r="D3526" s="4" t="s">
        <v>13</v>
      </c>
    </row>
    <row r="3527" spans="1:10">
      <c r="A3527" t="n">
        <v>24144</v>
      </c>
      <c r="B3527" s="48" t="n">
        <v>67</v>
      </c>
      <c r="C3527" s="7" t="n">
        <v>3</v>
      </c>
      <c r="D3527" s="7" t="n">
        <v>3</v>
      </c>
    </row>
    <row r="3528" spans="1:10">
      <c r="A3528" t="s">
        <v>4</v>
      </c>
      <c r="B3528" s="4" t="s">
        <v>5</v>
      </c>
      <c r="C3528" s="4" t="s">
        <v>10</v>
      </c>
      <c r="D3528" s="4" t="s">
        <v>13</v>
      </c>
    </row>
    <row r="3529" spans="1:10">
      <c r="A3529" t="n">
        <v>24148</v>
      </c>
      <c r="B3529" s="48" t="n">
        <v>67</v>
      </c>
      <c r="C3529" s="7" t="n">
        <v>5</v>
      </c>
      <c r="D3529" s="7" t="n">
        <v>3</v>
      </c>
    </row>
    <row r="3530" spans="1:10">
      <c r="A3530" t="s">
        <v>4</v>
      </c>
      <c r="B3530" s="4" t="s">
        <v>5</v>
      </c>
      <c r="C3530" s="4" t="s">
        <v>10</v>
      </c>
      <c r="D3530" s="4" t="s">
        <v>13</v>
      </c>
    </row>
    <row r="3531" spans="1:10">
      <c r="A3531" t="n">
        <v>24152</v>
      </c>
      <c r="B3531" s="48" t="n">
        <v>67</v>
      </c>
      <c r="C3531" s="7" t="n">
        <v>61491</v>
      </c>
      <c r="D3531" s="7" t="n">
        <v>3</v>
      </c>
    </row>
    <row r="3532" spans="1:10">
      <c r="A3532" t="s">
        <v>4</v>
      </c>
      <c r="B3532" s="4" t="s">
        <v>5</v>
      </c>
      <c r="C3532" s="4" t="s">
        <v>10</v>
      </c>
      <c r="D3532" s="4" t="s">
        <v>13</v>
      </c>
    </row>
    <row r="3533" spans="1:10">
      <c r="A3533" t="n">
        <v>24156</v>
      </c>
      <c r="B3533" s="48" t="n">
        <v>67</v>
      </c>
      <c r="C3533" s="7" t="n">
        <v>61492</v>
      </c>
      <c r="D3533" s="7" t="n">
        <v>3</v>
      </c>
    </row>
    <row r="3534" spans="1:10">
      <c r="A3534" t="s">
        <v>4</v>
      </c>
      <c r="B3534" s="4" t="s">
        <v>5</v>
      </c>
      <c r="C3534" s="4" t="s">
        <v>10</v>
      </c>
      <c r="D3534" s="4" t="s">
        <v>13</v>
      </c>
    </row>
    <row r="3535" spans="1:10">
      <c r="A3535" t="n">
        <v>24160</v>
      </c>
      <c r="B3535" s="48" t="n">
        <v>67</v>
      </c>
      <c r="C3535" s="7" t="n">
        <v>61493</v>
      </c>
      <c r="D3535" s="7" t="n">
        <v>3</v>
      </c>
    </row>
    <row r="3536" spans="1:10">
      <c r="A3536" t="s">
        <v>4</v>
      </c>
      <c r="B3536" s="4" t="s">
        <v>5</v>
      </c>
      <c r="C3536" s="4" t="s">
        <v>13</v>
      </c>
      <c r="D3536" s="4" t="s">
        <v>10</v>
      </c>
      <c r="E3536" s="4" t="s">
        <v>6</v>
      </c>
    </row>
    <row r="3537" spans="1:19">
      <c r="A3537" t="n">
        <v>24164</v>
      </c>
      <c r="B3537" s="39" t="n">
        <v>51</v>
      </c>
      <c r="C3537" s="7" t="n">
        <v>4</v>
      </c>
      <c r="D3537" s="7" t="n">
        <v>0</v>
      </c>
      <c r="E3537" s="7" t="s">
        <v>72</v>
      </c>
    </row>
    <row r="3538" spans="1:19">
      <c r="A3538" t="s">
        <v>4</v>
      </c>
      <c r="B3538" s="4" t="s">
        <v>5</v>
      </c>
      <c r="C3538" s="4" t="s">
        <v>10</v>
      </c>
    </row>
    <row r="3539" spans="1:19">
      <c r="A3539" t="n">
        <v>24177</v>
      </c>
      <c r="B3539" s="27" t="n">
        <v>16</v>
      </c>
      <c r="C3539" s="7" t="n">
        <v>0</v>
      </c>
    </row>
    <row r="3540" spans="1:19">
      <c r="A3540" t="s">
        <v>4</v>
      </c>
      <c r="B3540" s="4" t="s">
        <v>5</v>
      </c>
      <c r="C3540" s="4" t="s">
        <v>10</v>
      </c>
      <c r="D3540" s="4" t="s">
        <v>47</v>
      </c>
      <c r="E3540" s="4" t="s">
        <v>13</v>
      </c>
      <c r="F3540" s="4" t="s">
        <v>13</v>
      </c>
    </row>
    <row r="3541" spans="1:19">
      <c r="A3541" t="n">
        <v>24180</v>
      </c>
      <c r="B3541" s="40" t="n">
        <v>26</v>
      </c>
      <c r="C3541" s="7" t="n">
        <v>0</v>
      </c>
      <c r="D3541" s="7" t="s">
        <v>186</v>
      </c>
      <c r="E3541" s="7" t="n">
        <v>2</v>
      </c>
      <c r="F3541" s="7" t="n">
        <v>0</v>
      </c>
    </row>
    <row r="3542" spans="1:19">
      <c r="A3542" t="s">
        <v>4</v>
      </c>
      <c r="B3542" s="4" t="s">
        <v>5</v>
      </c>
    </row>
    <row r="3543" spans="1:19">
      <c r="A3543" t="n">
        <v>24246</v>
      </c>
      <c r="B3543" s="41" t="n">
        <v>28</v>
      </c>
    </row>
    <row r="3544" spans="1:19">
      <c r="A3544" t="s">
        <v>4</v>
      </c>
      <c r="B3544" s="4" t="s">
        <v>5</v>
      </c>
      <c r="C3544" s="4" t="s">
        <v>13</v>
      </c>
      <c r="D3544" s="20" t="s">
        <v>31</v>
      </c>
      <c r="E3544" s="4" t="s">
        <v>5</v>
      </c>
      <c r="F3544" s="4" t="s">
        <v>13</v>
      </c>
      <c r="G3544" s="4" t="s">
        <v>10</v>
      </c>
      <c r="H3544" s="20" t="s">
        <v>32</v>
      </c>
      <c r="I3544" s="4" t="s">
        <v>13</v>
      </c>
      <c r="J3544" s="4" t="s">
        <v>23</v>
      </c>
    </row>
    <row r="3545" spans="1:19">
      <c r="A3545" t="n">
        <v>24247</v>
      </c>
      <c r="B3545" s="12" t="n">
        <v>5</v>
      </c>
      <c r="C3545" s="7" t="n">
        <v>28</v>
      </c>
      <c r="D3545" s="20" t="s">
        <v>3</v>
      </c>
      <c r="E3545" s="25" t="n">
        <v>64</v>
      </c>
      <c r="F3545" s="7" t="n">
        <v>5</v>
      </c>
      <c r="G3545" s="7" t="n">
        <v>4</v>
      </c>
      <c r="H3545" s="20" t="s">
        <v>3</v>
      </c>
      <c r="I3545" s="7" t="n">
        <v>1</v>
      </c>
      <c r="J3545" s="13" t="n">
        <f t="normal" ca="1">A3555</f>
        <v>0</v>
      </c>
    </row>
    <row r="3546" spans="1:19">
      <c r="A3546" t="s">
        <v>4</v>
      </c>
      <c r="B3546" s="4" t="s">
        <v>5</v>
      </c>
      <c r="C3546" s="4" t="s">
        <v>13</v>
      </c>
      <c r="D3546" s="4" t="s">
        <v>10</v>
      </c>
      <c r="E3546" s="4" t="s">
        <v>6</v>
      </c>
    </row>
    <row r="3547" spans="1:19">
      <c r="A3547" t="n">
        <v>24258</v>
      </c>
      <c r="B3547" s="39" t="n">
        <v>51</v>
      </c>
      <c r="C3547" s="7" t="n">
        <v>4</v>
      </c>
      <c r="D3547" s="7" t="n">
        <v>4</v>
      </c>
      <c r="E3547" s="7" t="s">
        <v>72</v>
      </c>
    </row>
    <row r="3548" spans="1:19">
      <c r="A3548" t="s">
        <v>4</v>
      </c>
      <c r="B3548" s="4" t="s">
        <v>5</v>
      </c>
      <c r="C3548" s="4" t="s">
        <v>10</v>
      </c>
    </row>
    <row r="3549" spans="1:19">
      <c r="A3549" t="n">
        <v>24271</v>
      </c>
      <c r="B3549" s="27" t="n">
        <v>16</v>
      </c>
      <c r="C3549" s="7" t="n">
        <v>0</v>
      </c>
    </row>
    <row r="3550" spans="1:19">
      <c r="A3550" t="s">
        <v>4</v>
      </c>
      <c r="B3550" s="4" t="s">
        <v>5</v>
      </c>
      <c r="C3550" s="4" t="s">
        <v>10</v>
      </c>
      <c r="D3550" s="4" t="s">
        <v>47</v>
      </c>
      <c r="E3550" s="4" t="s">
        <v>13</v>
      </c>
      <c r="F3550" s="4" t="s">
        <v>13</v>
      </c>
    </row>
    <row r="3551" spans="1:19">
      <c r="A3551" t="n">
        <v>24274</v>
      </c>
      <c r="B3551" s="40" t="n">
        <v>26</v>
      </c>
      <c r="C3551" s="7" t="n">
        <v>4</v>
      </c>
      <c r="D3551" s="7" t="s">
        <v>187</v>
      </c>
      <c r="E3551" s="7" t="n">
        <v>2</v>
      </c>
      <c r="F3551" s="7" t="n">
        <v>0</v>
      </c>
    </row>
    <row r="3552" spans="1:19">
      <c r="A3552" t="s">
        <v>4</v>
      </c>
      <c r="B3552" s="4" t="s">
        <v>5</v>
      </c>
    </row>
    <row r="3553" spans="1:10">
      <c r="A3553" t="n">
        <v>24313</v>
      </c>
      <c r="B3553" s="41" t="n">
        <v>28</v>
      </c>
    </row>
    <row r="3554" spans="1:10">
      <c r="A3554" t="s">
        <v>4</v>
      </c>
      <c r="B3554" s="4" t="s">
        <v>5</v>
      </c>
      <c r="C3554" s="4" t="s">
        <v>13</v>
      </c>
      <c r="D3554" s="20" t="s">
        <v>31</v>
      </c>
      <c r="E3554" s="4" t="s">
        <v>5</v>
      </c>
      <c r="F3554" s="4" t="s">
        <v>13</v>
      </c>
      <c r="G3554" s="4" t="s">
        <v>10</v>
      </c>
      <c r="H3554" s="20" t="s">
        <v>32</v>
      </c>
      <c r="I3554" s="4" t="s">
        <v>13</v>
      </c>
      <c r="J3554" s="4" t="s">
        <v>23</v>
      </c>
    </row>
    <row r="3555" spans="1:10">
      <c r="A3555" t="n">
        <v>24314</v>
      </c>
      <c r="B3555" s="12" t="n">
        <v>5</v>
      </c>
      <c r="C3555" s="7" t="n">
        <v>28</v>
      </c>
      <c r="D3555" s="20" t="s">
        <v>3</v>
      </c>
      <c r="E3555" s="25" t="n">
        <v>64</v>
      </c>
      <c r="F3555" s="7" t="n">
        <v>5</v>
      </c>
      <c r="G3555" s="7" t="n">
        <v>9</v>
      </c>
      <c r="H3555" s="20" t="s">
        <v>3</v>
      </c>
      <c r="I3555" s="7" t="n">
        <v>1</v>
      </c>
      <c r="J3555" s="13" t="n">
        <f t="normal" ca="1">A3575</f>
        <v>0</v>
      </c>
    </row>
    <row r="3556" spans="1:10">
      <c r="A3556" t="s">
        <v>4</v>
      </c>
      <c r="B3556" s="4" t="s">
        <v>5</v>
      </c>
      <c r="C3556" s="4" t="s">
        <v>13</v>
      </c>
      <c r="D3556" s="4" t="s">
        <v>10</v>
      </c>
      <c r="E3556" s="4" t="s">
        <v>6</v>
      </c>
    </row>
    <row r="3557" spans="1:10">
      <c r="A3557" t="n">
        <v>24325</v>
      </c>
      <c r="B3557" s="39" t="n">
        <v>51</v>
      </c>
      <c r="C3557" s="7" t="n">
        <v>4</v>
      </c>
      <c r="D3557" s="7" t="n">
        <v>9</v>
      </c>
      <c r="E3557" s="7" t="s">
        <v>145</v>
      </c>
    </row>
    <row r="3558" spans="1:10">
      <c r="A3558" t="s">
        <v>4</v>
      </c>
      <c r="B3558" s="4" t="s">
        <v>5</v>
      </c>
      <c r="C3558" s="4" t="s">
        <v>10</v>
      </c>
    </row>
    <row r="3559" spans="1:10">
      <c r="A3559" t="n">
        <v>24338</v>
      </c>
      <c r="B3559" s="27" t="n">
        <v>16</v>
      </c>
      <c r="C3559" s="7" t="n">
        <v>0</v>
      </c>
    </row>
    <row r="3560" spans="1:10">
      <c r="A3560" t="s">
        <v>4</v>
      </c>
      <c r="B3560" s="4" t="s">
        <v>5</v>
      </c>
      <c r="C3560" s="4" t="s">
        <v>10</v>
      </c>
      <c r="D3560" s="4" t="s">
        <v>47</v>
      </c>
      <c r="E3560" s="4" t="s">
        <v>13</v>
      </c>
      <c r="F3560" s="4" t="s">
        <v>13</v>
      </c>
    </row>
    <row r="3561" spans="1:10">
      <c r="A3561" t="n">
        <v>24341</v>
      </c>
      <c r="B3561" s="40" t="n">
        <v>26</v>
      </c>
      <c r="C3561" s="7" t="n">
        <v>9</v>
      </c>
      <c r="D3561" s="7" t="s">
        <v>188</v>
      </c>
      <c r="E3561" s="7" t="n">
        <v>2</v>
      </c>
      <c r="F3561" s="7" t="n">
        <v>0</v>
      </c>
    </row>
    <row r="3562" spans="1:10">
      <c r="A3562" t="s">
        <v>4</v>
      </c>
      <c r="B3562" s="4" t="s">
        <v>5</v>
      </c>
    </row>
    <row r="3563" spans="1:10">
      <c r="A3563" t="n">
        <v>24365</v>
      </c>
      <c r="B3563" s="41" t="n">
        <v>28</v>
      </c>
    </row>
    <row r="3564" spans="1:10">
      <c r="A3564" t="s">
        <v>4</v>
      </c>
      <c r="B3564" s="4" t="s">
        <v>5</v>
      </c>
      <c r="C3564" s="4" t="s">
        <v>13</v>
      </c>
      <c r="D3564" s="4" t="s">
        <v>10</v>
      </c>
      <c r="E3564" s="4" t="s">
        <v>6</v>
      </c>
    </row>
    <row r="3565" spans="1:10">
      <c r="A3565" t="n">
        <v>24366</v>
      </c>
      <c r="B3565" s="39" t="n">
        <v>51</v>
      </c>
      <c r="C3565" s="7" t="n">
        <v>4</v>
      </c>
      <c r="D3565" s="7" t="n">
        <v>7030</v>
      </c>
      <c r="E3565" s="7" t="s">
        <v>46</v>
      </c>
    </row>
    <row r="3566" spans="1:10">
      <c r="A3566" t="s">
        <v>4</v>
      </c>
      <c r="B3566" s="4" t="s">
        <v>5</v>
      </c>
      <c r="C3566" s="4" t="s">
        <v>10</v>
      </c>
    </row>
    <row r="3567" spans="1:10">
      <c r="A3567" t="n">
        <v>24379</v>
      </c>
      <c r="B3567" s="27" t="n">
        <v>16</v>
      </c>
      <c r="C3567" s="7" t="n">
        <v>0</v>
      </c>
    </row>
    <row r="3568" spans="1:10">
      <c r="A3568" t="s">
        <v>4</v>
      </c>
      <c r="B3568" s="4" t="s">
        <v>5</v>
      </c>
      <c r="C3568" s="4" t="s">
        <v>10</v>
      </c>
      <c r="D3568" s="4" t="s">
        <v>47</v>
      </c>
      <c r="E3568" s="4" t="s">
        <v>13</v>
      </c>
      <c r="F3568" s="4" t="s">
        <v>13</v>
      </c>
    </row>
    <row r="3569" spans="1:10">
      <c r="A3569" t="n">
        <v>24382</v>
      </c>
      <c r="B3569" s="40" t="n">
        <v>26</v>
      </c>
      <c r="C3569" s="7" t="n">
        <v>7030</v>
      </c>
      <c r="D3569" s="7" t="s">
        <v>189</v>
      </c>
      <c r="E3569" s="7" t="n">
        <v>2</v>
      </c>
      <c r="F3569" s="7" t="n">
        <v>0</v>
      </c>
    </row>
    <row r="3570" spans="1:10">
      <c r="A3570" t="s">
        <v>4</v>
      </c>
      <c r="B3570" s="4" t="s">
        <v>5</v>
      </c>
      <c r="C3570" s="4" t="s">
        <v>13</v>
      </c>
      <c r="D3570" s="4" t="s">
        <v>10</v>
      </c>
      <c r="E3570" s="4" t="s">
        <v>24</v>
      </c>
      <c r="F3570" s="4" t="s">
        <v>10</v>
      </c>
      <c r="G3570" s="4" t="s">
        <v>9</v>
      </c>
      <c r="H3570" s="4" t="s">
        <v>9</v>
      </c>
      <c r="I3570" s="4" t="s">
        <v>10</v>
      </c>
      <c r="J3570" s="4" t="s">
        <v>10</v>
      </c>
      <c r="K3570" s="4" t="s">
        <v>9</v>
      </c>
      <c r="L3570" s="4" t="s">
        <v>9</v>
      </c>
      <c r="M3570" s="4" t="s">
        <v>9</v>
      </c>
      <c r="N3570" s="4" t="s">
        <v>9</v>
      </c>
      <c r="O3570" s="4" t="s">
        <v>6</v>
      </c>
    </row>
    <row r="3571" spans="1:10">
      <c r="A3571" t="n">
        <v>24403</v>
      </c>
      <c r="B3571" s="15" t="n">
        <v>50</v>
      </c>
      <c r="C3571" s="7" t="n">
        <v>0</v>
      </c>
      <c r="D3571" s="7" t="n">
        <v>2070</v>
      </c>
      <c r="E3571" s="7" t="n">
        <v>1</v>
      </c>
      <c r="F3571" s="7" t="n">
        <v>0</v>
      </c>
      <c r="G3571" s="7" t="n">
        <v>0</v>
      </c>
      <c r="H3571" s="7" t="n">
        <v>0</v>
      </c>
      <c r="I3571" s="7" t="n">
        <v>0</v>
      </c>
      <c r="J3571" s="7" t="n">
        <v>65533</v>
      </c>
      <c r="K3571" s="7" t="n">
        <v>0</v>
      </c>
      <c r="L3571" s="7" t="n">
        <v>0</v>
      </c>
      <c r="M3571" s="7" t="n">
        <v>0</v>
      </c>
      <c r="N3571" s="7" t="n">
        <v>0</v>
      </c>
      <c r="O3571" s="7" t="s">
        <v>12</v>
      </c>
    </row>
    <row r="3572" spans="1:10">
      <c r="A3572" t="s">
        <v>4</v>
      </c>
      <c r="B3572" s="4" t="s">
        <v>5</v>
      </c>
    </row>
    <row r="3573" spans="1:10">
      <c r="A3573" t="n">
        <v>24442</v>
      </c>
      <c r="B3573" s="41" t="n">
        <v>28</v>
      </c>
    </row>
    <row r="3574" spans="1:10">
      <c r="A3574" t="s">
        <v>4</v>
      </c>
      <c r="B3574" s="4" t="s">
        <v>5</v>
      </c>
      <c r="C3574" s="4" t="s">
        <v>13</v>
      </c>
      <c r="D3574" s="4" t="s">
        <v>13</v>
      </c>
      <c r="E3574" s="4" t="s">
        <v>24</v>
      </c>
      <c r="F3574" s="4" t="s">
        <v>24</v>
      </c>
      <c r="G3574" s="4" t="s">
        <v>24</v>
      </c>
      <c r="H3574" s="4" t="s">
        <v>10</v>
      </c>
    </row>
    <row r="3575" spans="1:10">
      <c r="A3575" t="n">
        <v>24443</v>
      </c>
      <c r="B3575" s="35" t="n">
        <v>45</v>
      </c>
      <c r="C3575" s="7" t="n">
        <v>2</v>
      </c>
      <c r="D3575" s="7" t="n">
        <v>3</v>
      </c>
      <c r="E3575" s="7" t="n">
        <v>0</v>
      </c>
      <c r="F3575" s="7" t="n">
        <v>5.92000007629395</v>
      </c>
      <c r="G3575" s="7" t="n">
        <v>6.05000019073486</v>
      </c>
      <c r="H3575" s="7" t="n">
        <v>1500</v>
      </c>
    </row>
    <row r="3576" spans="1:10">
      <c r="A3576" t="s">
        <v>4</v>
      </c>
      <c r="B3576" s="4" t="s">
        <v>5</v>
      </c>
      <c r="C3576" s="4" t="s">
        <v>13</v>
      </c>
      <c r="D3576" s="4" t="s">
        <v>13</v>
      </c>
      <c r="E3576" s="4" t="s">
        <v>24</v>
      </c>
      <c r="F3576" s="4" t="s">
        <v>24</v>
      </c>
      <c r="G3576" s="4" t="s">
        <v>24</v>
      </c>
      <c r="H3576" s="4" t="s">
        <v>10</v>
      </c>
      <c r="I3576" s="4" t="s">
        <v>13</v>
      </c>
    </row>
    <row r="3577" spans="1:10">
      <c r="A3577" t="n">
        <v>24460</v>
      </c>
      <c r="B3577" s="35" t="n">
        <v>45</v>
      </c>
      <c r="C3577" s="7" t="n">
        <v>4</v>
      </c>
      <c r="D3577" s="7" t="n">
        <v>3</v>
      </c>
      <c r="E3577" s="7" t="n">
        <v>30.1499996185303</v>
      </c>
      <c r="F3577" s="7" t="n">
        <v>340</v>
      </c>
      <c r="G3577" s="7" t="n">
        <v>-10</v>
      </c>
      <c r="H3577" s="7" t="n">
        <v>1500</v>
      </c>
      <c r="I3577" s="7" t="n">
        <v>0</v>
      </c>
    </row>
    <row r="3578" spans="1:10">
      <c r="A3578" t="s">
        <v>4</v>
      </c>
      <c r="B3578" s="4" t="s">
        <v>5</v>
      </c>
      <c r="C3578" s="4" t="s">
        <v>13</v>
      </c>
      <c r="D3578" s="4" t="s">
        <v>13</v>
      </c>
      <c r="E3578" s="4" t="s">
        <v>24</v>
      </c>
      <c r="F3578" s="4" t="s">
        <v>10</v>
      </c>
    </row>
    <row r="3579" spans="1:10">
      <c r="A3579" t="n">
        <v>24478</v>
      </c>
      <c r="B3579" s="35" t="n">
        <v>45</v>
      </c>
      <c r="C3579" s="7" t="n">
        <v>5</v>
      </c>
      <c r="D3579" s="7" t="n">
        <v>3</v>
      </c>
      <c r="E3579" s="7" t="n">
        <v>5.25</v>
      </c>
      <c r="F3579" s="7" t="n">
        <v>1500</v>
      </c>
    </row>
    <row r="3580" spans="1:10">
      <c r="A3580" t="s">
        <v>4</v>
      </c>
      <c r="B3580" s="4" t="s">
        <v>5</v>
      </c>
      <c r="C3580" s="4" t="s">
        <v>13</v>
      </c>
      <c r="D3580" s="4" t="s">
        <v>10</v>
      </c>
      <c r="E3580" s="4" t="s">
        <v>10</v>
      </c>
      <c r="F3580" s="4" t="s">
        <v>9</v>
      </c>
    </row>
    <row r="3581" spans="1:10">
      <c r="A3581" t="n">
        <v>24487</v>
      </c>
      <c r="B3581" s="47" t="n">
        <v>84</v>
      </c>
      <c r="C3581" s="7" t="n">
        <v>0</v>
      </c>
      <c r="D3581" s="7" t="n">
        <v>0</v>
      </c>
      <c r="E3581" s="7" t="n">
        <v>500</v>
      </c>
      <c r="F3581" s="7" t="n">
        <v>1053609165</v>
      </c>
    </row>
    <row r="3582" spans="1:10">
      <c r="A3582" t="s">
        <v>4</v>
      </c>
      <c r="B3582" s="4" t="s">
        <v>5</v>
      </c>
      <c r="C3582" s="4" t="s">
        <v>10</v>
      </c>
      <c r="D3582" s="4" t="s">
        <v>13</v>
      </c>
      <c r="E3582" s="4" t="s">
        <v>6</v>
      </c>
      <c r="F3582" s="4" t="s">
        <v>24</v>
      </c>
      <c r="G3582" s="4" t="s">
        <v>24</v>
      </c>
      <c r="H3582" s="4" t="s">
        <v>24</v>
      </c>
    </row>
    <row r="3583" spans="1:10">
      <c r="A3583" t="n">
        <v>24497</v>
      </c>
      <c r="B3583" s="50" t="n">
        <v>48</v>
      </c>
      <c r="C3583" s="7" t="n">
        <v>1660</v>
      </c>
      <c r="D3583" s="7" t="n">
        <v>0</v>
      </c>
      <c r="E3583" s="7" t="s">
        <v>45</v>
      </c>
      <c r="F3583" s="7" t="n">
        <v>-1</v>
      </c>
      <c r="G3583" s="7" t="n">
        <v>1</v>
      </c>
      <c r="H3583" s="7" t="n">
        <v>0</v>
      </c>
    </row>
    <row r="3584" spans="1:10">
      <c r="A3584" t="s">
        <v>4</v>
      </c>
      <c r="B3584" s="4" t="s">
        <v>5</v>
      </c>
      <c r="C3584" s="4" t="s">
        <v>13</v>
      </c>
      <c r="D3584" s="4" t="s">
        <v>10</v>
      </c>
    </row>
    <row r="3585" spans="1:15">
      <c r="A3585" t="n">
        <v>24524</v>
      </c>
      <c r="B3585" s="35" t="n">
        <v>45</v>
      </c>
      <c r="C3585" s="7" t="n">
        <v>7</v>
      </c>
      <c r="D3585" s="7" t="n">
        <v>255</v>
      </c>
    </row>
    <row r="3586" spans="1:15">
      <c r="A3586" t="s">
        <v>4</v>
      </c>
      <c r="B3586" s="4" t="s">
        <v>5</v>
      </c>
      <c r="C3586" s="4" t="s">
        <v>13</v>
      </c>
      <c r="D3586" s="4" t="s">
        <v>10</v>
      </c>
      <c r="E3586" s="4" t="s">
        <v>10</v>
      </c>
      <c r="F3586" s="4" t="s">
        <v>9</v>
      </c>
    </row>
    <row r="3587" spans="1:15">
      <c r="A3587" t="n">
        <v>24528</v>
      </c>
      <c r="B3587" s="47" t="n">
        <v>84</v>
      </c>
      <c r="C3587" s="7" t="n">
        <v>0</v>
      </c>
      <c r="D3587" s="7" t="n">
        <v>2</v>
      </c>
      <c r="E3587" s="7" t="n">
        <v>0</v>
      </c>
      <c r="F3587" s="7" t="n">
        <v>1058642330</v>
      </c>
    </row>
    <row r="3588" spans="1:15">
      <c r="A3588" t="s">
        <v>4</v>
      </c>
      <c r="B3588" s="4" t="s">
        <v>5</v>
      </c>
      <c r="C3588" s="4" t="s">
        <v>13</v>
      </c>
      <c r="D3588" s="4" t="s">
        <v>24</v>
      </c>
      <c r="E3588" s="4" t="s">
        <v>24</v>
      </c>
      <c r="F3588" s="4" t="s">
        <v>24</v>
      </c>
    </row>
    <row r="3589" spans="1:15">
      <c r="A3589" t="n">
        <v>24538</v>
      </c>
      <c r="B3589" s="35" t="n">
        <v>45</v>
      </c>
      <c r="C3589" s="7" t="n">
        <v>9</v>
      </c>
      <c r="D3589" s="7" t="n">
        <v>0.0500000007450581</v>
      </c>
      <c r="E3589" s="7" t="n">
        <v>0.0500000007450581</v>
      </c>
      <c r="F3589" s="7" t="n">
        <v>0.699999988079071</v>
      </c>
    </row>
    <row r="3590" spans="1:15">
      <c r="A3590" t="s">
        <v>4</v>
      </c>
      <c r="B3590" s="4" t="s">
        <v>5</v>
      </c>
      <c r="C3590" s="4" t="s">
        <v>13</v>
      </c>
      <c r="D3590" s="4" t="s">
        <v>10</v>
      </c>
      <c r="E3590" s="4" t="s">
        <v>24</v>
      </c>
      <c r="F3590" s="4" t="s">
        <v>10</v>
      </c>
      <c r="G3590" s="4" t="s">
        <v>9</v>
      </c>
      <c r="H3590" s="4" t="s">
        <v>9</v>
      </c>
      <c r="I3590" s="4" t="s">
        <v>10</v>
      </c>
      <c r="J3590" s="4" t="s">
        <v>10</v>
      </c>
      <c r="K3590" s="4" t="s">
        <v>9</v>
      </c>
      <c r="L3590" s="4" t="s">
        <v>9</v>
      </c>
      <c r="M3590" s="4" t="s">
        <v>9</v>
      </c>
      <c r="N3590" s="4" t="s">
        <v>9</v>
      </c>
      <c r="O3590" s="4" t="s">
        <v>6</v>
      </c>
    </row>
    <row r="3591" spans="1:15">
      <c r="A3591" t="n">
        <v>24552</v>
      </c>
      <c r="B3591" s="15" t="n">
        <v>50</v>
      </c>
      <c r="C3591" s="7" t="n">
        <v>0</v>
      </c>
      <c r="D3591" s="7" t="n">
        <v>2204</v>
      </c>
      <c r="E3591" s="7" t="n">
        <v>1</v>
      </c>
      <c r="F3591" s="7" t="n">
        <v>0</v>
      </c>
      <c r="G3591" s="7" t="n">
        <v>0</v>
      </c>
      <c r="H3591" s="7" t="n">
        <v>0</v>
      </c>
      <c r="I3591" s="7" t="n">
        <v>0</v>
      </c>
      <c r="J3591" s="7" t="n">
        <v>65533</v>
      </c>
      <c r="K3591" s="7" t="n">
        <v>0</v>
      </c>
      <c r="L3591" s="7" t="n">
        <v>0</v>
      </c>
      <c r="M3591" s="7" t="n">
        <v>0</v>
      </c>
      <c r="N3591" s="7" t="n">
        <v>0</v>
      </c>
      <c r="O3591" s="7" t="s">
        <v>12</v>
      </c>
    </row>
    <row r="3592" spans="1:15">
      <c r="A3592" t="s">
        <v>4</v>
      </c>
      <c r="B3592" s="4" t="s">
        <v>5</v>
      </c>
      <c r="C3592" s="4" t="s">
        <v>13</v>
      </c>
      <c r="D3592" s="4" t="s">
        <v>10</v>
      </c>
      <c r="E3592" s="4" t="s">
        <v>24</v>
      </c>
      <c r="F3592" s="4" t="s">
        <v>10</v>
      </c>
      <c r="G3592" s="4" t="s">
        <v>9</v>
      </c>
      <c r="H3592" s="4" t="s">
        <v>9</v>
      </c>
      <c r="I3592" s="4" t="s">
        <v>10</v>
      </c>
      <c r="J3592" s="4" t="s">
        <v>10</v>
      </c>
      <c r="K3592" s="4" t="s">
        <v>9</v>
      </c>
      <c r="L3592" s="4" t="s">
        <v>9</v>
      </c>
      <c r="M3592" s="4" t="s">
        <v>9</v>
      </c>
      <c r="N3592" s="4" t="s">
        <v>9</v>
      </c>
      <c r="O3592" s="4" t="s">
        <v>6</v>
      </c>
    </row>
    <row r="3593" spans="1:15">
      <c r="A3593" t="n">
        <v>24591</v>
      </c>
      <c r="B3593" s="15" t="n">
        <v>50</v>
      </c>
      <c r="C3593" s="7" t="n">
        <v>0</v>
      </c>
      <c r="D3593" s="7" t="n">
        <v>4400</v>
      </c>
      <c r="E3593" s="7" t="n">
        <v>1</v>
      </c>
      <c r="F3593" s="7" t="n">
        <v>100</v>
      </c>
      <c r="G3593" s="7" t="n">
        <v>0</v>
      </c>
      <c r="H3593" s="7" t="n">
        <v>-1082130432</v>
      </c>
      <c r="I3593" s="7" t="n">
        <v>0</v>
      </c>
      <c r="J3593" s="7" t="n">
        <v>65533</v>
      </c>
      <c r="K3593" s="7" t="n">
        <v>0</v>
      </c>
      <c r="L3593" s="7" t="n">
        <v>0</v>
      </c>
      <c r="M3593" s="7" t="n">
        <v>0</v>
      </c>
      <c r="N3593" s="7" t="n">
        <v>0</v>
      </c>
      <c r="O3593" s="7" t="s">
        <v>12</v>
      </c>
    </row>
    <row r="3594" spans="1:15">
      <c r="A3594" t="s">
        <v>4</v>
      </c>
      <c r="B3594" s="4" t="s">
        <v>5</v>
      </c>
      <c r="C3594" s="4" t="s">
        <v>13</v>
      </c>
      <c r="D3594" s="4" t="s">
        <v>13</v>
      </c>
      <c r="E3594" s="4" t="s">
        <v>24</v>
      </c>
      <c r="F3594" s="4" t="s">
        <v>10</v>
      </c>
    </row>
    <row r="3595" spans="1:15">
      <c r="A3595" t="n">
        <v>24630</v>
      </c>
      <c r="B3595" s="35" t="n">
        <v>45</v>
      </c>
      <c r="C3595" s="7" t="n">
        <v>5</v>
      </c>
      <c r="D3595" s="7" t="n">
        <v>3</v>
      </c>
      <c r="E3595" s="7" t="n">
        <v>5.5</v>
      </c>
      <c r="F3595" s="7" t="n">
        <v>700</v>
      </c>
    </row>
    <row r="3596" spans="1:15">
      <c r="A3596" t="s">
        <v>4</v>
      </c>
      <c r="B3596" s="4" t="s">
        <v>5</v>
      </c>
      <c r="C3596" s="4" t="s">
        <v>10</v>
      </c>
    </row>
    <row r="3597" spans="1:15">
      <c r="A3597" t="n">
        <v>24639</v>
      </c>
      <c r="B3597" s="27" t="n">
        <v>16</v>
      </c>
      <c r="C3597" s="7" t="n">
        <v>700</v>
      </c>
    </row>
    <row r="3598" spans="1:15">
      <c r="A3598" t="s">
        <v>4</v>
      </c>
      <c r="B3598" s="4" t="s">
        <v>5</v>
      </c>
      <c r="C3598" s="4" t="s">
        <v>10</v>
      </c>
    </row>
    <row r="3599" spans="1:15">
      <c r="A3599" t="n">
        <v>24642</v>
      </c>
      <c r="B3599" s="51" t="n">
        <v>13</v>
      </c>
      <c r="C3599" s="7" t="n">
        <v>6713</v>
      </c>
    </row>
    <row r="3600" spans="1:15">
      <c r="A3600" t="s">
        <v>4</v>
      </c>
      <c r="B3600" s="4" t="s">
        <v>5</v>
      </c>
      <c r="C3600" s="4" t="s">
        <v>10</v>
      </c>
    </row>
    <row r="3601" spans="1:15">
      <c r="A3601" t="n">
        <v>24645</v>
      </c>
      <c r="B3601" s="28" t="n">
        <v>12</v>
      </c>
      <c r="C3601" s="7" t="n">
        <v>6467</v>
      </c>
    </row>
    <row r="3602" spans="1:15">
      <c r="A3602" t="s">
        <v>4</v>
      </c>
      <c r="B3602" s="4" t="s">
        <v>5</v>
      </c>
      <c r="C3602" s="4" t="s">
        <v>13</v>
      </c>
      <c r="D3602" s="4" t="s">
        <v>9</v>
      </c>
      <c r="E3602" s="4" t="s">
        <v>13</v>
      </c>
      <c r="F3602" s="4" t="s">
        <v>13</v>
      </c>
      <c r="G3602" s="4" t="s">
        <v>9</v>
      </c>
      <c r="H3602" s="4" t="s">
        <v>13</v>
      </c>
      <c r="I3602" s="4" t="s">
        <v>9</v>
      </c>
      <c r="J3602" s="4" t="s">
        <v>13</v>
      </c>
    </row>
    <row r="3603" spans="1:15">
      <c r="A3603" t="n">
        <v>24648</v>
      </c>
      <c r="B3603" s="52" t="n">
        <v>33</v>
      </c>
      <c r="C3603" s="7" t="n">
        <v>0</v>
      </c>
      <c r="D3603" s="7" t="n">
        <v>1</v>
      </c>
      <c r="E3603" s="7" t="n">
        <v>2</v>
      </c>
      <c r="F3603" s="7" t="n">
        <v>0</v>
      </c>
      <c r="G3603" s="7" t="n">
        <v>-1</v>
      </c>
      <c r="H3603" s="7" t="n">
        <v>0</v>
      </c>
      <c r="I3603" s="7" t="n">
        <v>-1</v>
      </c>
      <c r="J3603" s="7" t="n">
        <v>0</v>
      </c>
    </row>
    <row r="3604" spans="1:15">
      <c r="A3604" t="s">
        <v>4</v>
      </c>
      <c r="B3604" s="4" t="s">
        <v>5</v>
      </c>
    </row>
    <row r="3605" spans="1:15">
      <c r="A3605" t="n">
        <v>24666</v>
      </c>
      <c r="B3605" s="5" t="n">
        <v>1</v>
      </c>
    </row>
    <row r="3606" spans="1:15" s="3" customFormat="1" customHeight="0">
      <c r="A3606" s="3" t="s">
        <v>2</v>
      </c>
      <c r="B3606" s="3" t="s">
        <v>190</v>
      </c>
    </row>
    <row r="3607" spans="1:15">
      <c r="A3607" t="s">
        <v>4</v>
      </c>
      <c r="B3607" s="4" t="s">
        <v>5</v>
      </c>
      <c r="C3607" s="4" t="s">
        <v>10</v>
      </c>
      <c r="D3607" s="4" t="s">
        <v>13</v>
      </c>
      <c r="E3607" s="4" t="s">
        <v>24</v>
      </c>
      <c r="F3607" s="4" t="s">
        <v>10</v>
      </c>
    </row>
    <row r="3608" spans="1:15">
      <c r="A3608" t="n">
        <v>24668</v>
      </c>
      <c r="B3608" s="43" t="n">
        <v>59</v>
      </c>
      <c r="C3608" s="7" t="n">
        <v>65534</v>
      </c>
      <c r="D3608" s="7" t="n">
        <v>1</v>
      </c>
      <c r="E3608" s="7" t="n">
        <v>0.150000005960464</v>
      </c>
      <c r="F3608" s="7" t="n">
        <v>0</v>
      </c>
    </row>
    <row r="3609" spans="1:15">
      <c r="A3609" t="s">
        <v>4</v>
      </c>
      <c r="B3609" s="4" t="s">
        <v>5</v>
      </c>
      <c r="C3609" s="4" t="s">
        <v>10</v>
      </c>
      <c r="D3609" s="4" t="s">
        <v>24</v>
      </c>
      <c r="E3609" s="4" t="s">
        <v>24</v>
      </c>
      <c r="F3609" s="4" t="s">
        <v>24</v>
      </c>
      <c r="G3609" s="4" t="s">
        <v>10</v>
      </c>
      <c r="H3609" s="4" t="s">
        <v>10</v>
      </c>
    </row>
    <row r="3610" spans="1:15">
      <c r="A3610" t="n">
        <v>24678</v>
      </c>
      <c r="B3610" s="42" t="n">
        <v>60</v>
      </c>
      <c r="C3610" s="7" t="n">
        <v>65534</v>
      </c>
      <c r="D3610" s="7" t="n">
        <v>0</v>
      </c>
      <c r="E3610" s="7" t="n">
        <v>0</v>
      </c>
      <c r="F3610" s="7" t="n">
        <v>0</v>
      </c>
      <c r="G3610" s="7" t="n">
        <v>300</v>
      </c>
      <c r="H3610" s="7" t="n">
        <v>0</v>
      </c>
    </row>
    <row r="3611" spans="1:15">
      <c r="A3611" t="s">
        <v>4</v>
      </c>
      <c r="B3611" s="4" t="s">
        <v>5</v>
      </c>
      <c r="C3611" s="4" t="s">
        <v>10</v>
      </c>
      <c r="D3611" s="4" t="s">
        <v>10</v>
      </c>
      <c r="E3611" s="4" t="s">
        <v>10</v>
      </c>
    </row>
    <row r="3612" spans="1:15">
      <c r="A3612" t="n">
        <v>24697</v>
      </c>
      <c r="B3612" s="53" t="n">
        <v>61</v>
      </c>
      <c r="C3612" s="7" t="n">
        <v>65534</v>
      </c>
      <c r="D3612" s="7" t="n">
        <v>1660</v>
      </c>
      <c r="E3612" s="7" t="n">
        <v>1000</v>
      </c>
    </row>
    <row r="3613" spans="1:15">
      <c r="A3613" t="s">
        <v>4</v>
      </c>
      <c r="B3613" s="4" t="s">
        <v>5</v>
      </c>
      <c r="C3613" s="4" t="s">
        <v>10</v>
      </c>
    </row>
    <row r="3614" spans="1:15">
      <c r="A3614" t="n">
        <v>24704</v>
      </c>
      <c r="B3614" s="27" t="n">
        <v>16</v>
      </c>
      <c r="C3614" s="7" t="n">
        <v>300</v>
      </c>
    </row>
    <row r="3615" spans="1:15">
      <c r="A3615" t="s">
        <v>4</v>
      </c>
      <c r="B3615" s="4" t="s">
        <v>5</v>
      </c>
      <c r="C3615" s="4" t="s">
        <v>13</v>
      </c>
      <c r="D3615" s="4" t="s">
        <v>10</v>
      </c>
      <c r="E3615" s="4" t="s">
        <v>6</v>
      </c>
      <c r="F3615" s="4" t="s">
        <v>6</v>
      </c>
      <c r="G3615" s="4" t="s">
        <v>6</v>
      </c>
      <c r="H3615" s="4" t="s">
        <v>6</v>
      </c>
    </row>
    <row r="3616" spans="1:15">
      <c r="A3616" t="n">
        <v>24707</v>
      </c>
      <c r="B3616" s="39" t="n">
        <v>51</v>
      </c>
      <c r="C3616" s="7" t="n">
        <v>3</v>
      </c>
      <c r="D3616" s="7" t="n">
        <v>65534</v>
      </c>
      <c r="E3616" s="7" t="s">
        <v>86</v>
      </c>
      <c r="F3616" s="7" t="s">
        <v>87</v>
      </c>
      <c r="G3616" s="7" t="s">
        <v>51</v>
      </c>
      <c r="H3616" s="7" t="s">
        <v>18</v>
      </c>
    </row>
    <row r="3617" spans="1:10">
      <c r="A3617" t="s">
        <v>4</v>
      </c>
      <c r="B3617" s="4" t="s">
        <v>5</v>
      </c>
      <c r="C3617" s="4" t="s">
        <v>10</v>
      </c>
    </row>
    <row r="3618" spans="1:10">
      <c r="A3618" t="n">
        <v>24736</v>
      </c>
      <c r="B3618" s="27" t="n">
        <v>16</v>
      </c>
      <c r="C3618" s="7" t="n">
        <v>1500</v>
      </c>
    </row>
    <row r="3619" spans="1:10">
      <c r="A3619" t="s">
        <v>4</v>
      </c>
      <c r="B3619" s="4" t="s">
        <v>5</v>
      </c>
    </row>
    <row r="3620" spans="1:10">
      <c r="A3620" t="n">
        <v>24739</v>
      </c>
      <c r="B3620" s="5" t="n">
        <v>1</v>
      </c>
    </row>
    <row r="3621" spans="1:10" s="3" customFormat="1" customHeight="0">
      <c r="A3621" s="3" t="s">
        <v>2</v>
      </c>
      <c r="B3621" s="3" t="s">
        <v>191</v>
      </c>
    </row>
    <row r="3622" spans="1:10">
      <c r="A3622" t="s">
        <v>4</v>
      </c>
      <c r="B3622" s="4" t="s">
        <v>5</v>
      </c>
      <c r="C3622" s="4" t="s">
        <v>13</v>
      </c>
      <c r="D3622" s="4" t="s">
        <v>10</v>
      </c>
      <c r="E3622" s="4" t="s">
        <v>6</v>
      </c>
      <c r="F3622" s="4" t="s">
        <v>6</v>
      </c>
      <c r="G3622" s="4" t="s">
        <v>6</v>
      </c>
      <c r="H3622" s="4" t="s">
        <v>6</v>
      </c>
    </row>
    <row r="3623" spans="1:10">
      <c r="A3623" t="n">
        <v>24740</v>
      </c>
      <c r="B3623" s="39" t="n">
        <v>51</v>
      </c>
      <c r="C3623" s="7" t="n">
        <v>3</v>
      </c>
      <c r="D3623" s="7" t="n">
        <v>65534</v>
      </c>
      <c r="E3623" s="7" t="s">
        <v>86</v>
      </c>
      <c r="F3623" s="7" t="s">
        <v>87</v>
      </c>
      <c r="G3623" s="7" t="s">
        <v>51</v>
      </c>
      <c r="H3623" s="7" t="s">
        <v>18</v>
      </c>
    </row>
    <row r="3624" spans="1:10">
      <c r="A3624" t="s">
        <v>4</v>
      </c>
      <c r="B3624" s="4" t="s">
        <v>5</v>
      </c>
      <c r="C3624" s="4" t="s">
        <v>10</v>
      </c>
      <c r="D3624" s="4" t="s">
        <v>13</v>
      </c>
      <c r="E3624" s="4" t="s">
        <v>6</v>
      </c>
      <c r="F3624" s="4" t="s">
        <v>24</v>
      </c>
      <c r="G3624" s="4" t="s">
        <v>24</v>
      </c>
      <c r="H3624" s="4" t="s">
        <v>24</v>
      </c>
    </row>
    <row r="3625" spans="1:10">
      <c r="A3625" t="n">
        <v>24769</v>
      </c>
      <c r="B3625" s="50" t="n">
        <v>48</v>
      </c>
      <c r="C3625" s="7" t="n">
        <v>65534</v>
      </c>
      <c r="D3625" s="7" t="n">
        <v>0</v>
      </c>
      <c r="E3625" s="7" t="s">
        <v>43</v>
      </c>
      <c r="F3625" s="7" t="n">
        <v>-1</v>
      </c>
      <c r="G3625" s="7" t="n">
        <v>1</v>
      </c>
      <c r="H3625" s="7" t="n">
        <v>0</v>
      </c>
    </row>
    <row r="3626" spans="1:10">
      <c r="A3626" t="s">
        <v>4</v>
      </c>
      <c r="B3626" s="4" t="s">
        <v>5</v>
      </c>
      <c r="C3626" s="4" t="s">
        <v>10</v>
      </c>
    </row>
    <row r="3627" spans="1:10">
      <c r="A3627" t="n">
        <v>24795</v>
      </c>
      <c r="B3627" s="27" t="n">
        <v>16</v>
      </c>
      <c r="C3627" s="7" t="n">
        <v>1500</v>
      </c>
    </row>
    <row r="3628" spans="1:10">
      <c r="A3628" t="s">
        <v>4</v>
      </c>
      <c r="B3628" s="4" t="s">
        <v>5</v>
      </c>
    </row>
    <row r="3629" spans="1:10">
      <c r="A3629" t="n">
        <v>24798</v>
      </c>
      <c r="B3629" s="5" t="n">
        <v>1</v>
      </c>
    </row>
    <row r="3630" spans="1:10" s="3" customFormat="1" customHeight="0">
      <c r="A3630" s="3" t="s">
        <v>2</v>
      </c>
      <c r="B3630" s="3" t="s">
        <v>192</v>
      </c>
    </row>
    <row r="3631" spans="1:10">
      <c r="A3631" t="s">
        <v>4</v>
      </c>
      <c r="B3631" s="4" t="s">
        <v>5</v>
      </c>
      <c r="C3631" s="4" t="s">
        <v>13</v>
      </c>
      <c r="D3631" s="4" t="s">
        <v>13</v>
      </c>
      <c r="E3631" s="4" t="s">
        <v>13</v>
      </c>
      <c r="F3631" s="4" t="s">
        <v>13</v>
      </c>
    </row>
    <row r="3632" spans="1:10">
      <c r="A3632" t="n">
        <v>24800</v>
      </c>
      <c r="B3632" s="19" t="n">
        <v>14</v>
      </c>
      <c r="C3632" s="7" t="n">
        <v>2</v>
      </c>
      <c r="D3632" s="7" t="n">
        <v>0</v>
      </c>
      <c r="E3632" s="7" t="n">
        <v>0</v>
      </c>
      <c r="F3632" s="7" t="n">
        <v>0</v>
      </c>
    </row>
    <row r="3633" spans="1:8">
      <c r="A3633" t="s">
        <v>4</v>
      </c>
      <c r="B3633" s="4" t="s">
        <v>5</v>
      </c>
      <c r="C3633" s="4" t="s">
        <v>13</v>
      </c>
      <c r="D3633" s="20" t="s">
        <v>31</v>
      </c>
      <c r="E3633" s="4" t="s">
        <v>5</v>
      </c>
      <c r="F3633" s="4" t="s">
        <v>13</v>
      </c>
      <c r="G3633" s="4" t="s">
        <v>10</v>
      </c>
      <c r="H3633" s="20" t="s">
        <v>32</v>
      </c>
      <c r="I3633" s="4" t="s">
        <v>13</v>
      </c>
      <c r="J3633" s="4" t="s">
        <v>9</v>
      </c>
      <c r="K3633" s="4" t="s">
        <v>13</v>
      </c>
      <c r="L3633" s="4" t="s">
        <v>13</v>
      </c>
      <c r="M3633" s="20" t="s">
        <v>31</v>
      </c>
      <c r="N3633" s="4" t="s">
        <v>5</v>
      </c>
      <c r="O3633" s="4" t="s">
        <v>13</v>
      </c>
      <c r="P3633" s="4" t="s">
        <v>10</v>
      </c>
      <c r="Q3633" s="20" t="s">
        <v>32</v>
      </c>
      <c r="R3633" s="4" t="s">
        <v>13</v>
      </c>
      <c r="S3633" s="4" t="s">
        <v>9</v>
      </c>
      <c r="T3633" s="4" t="s">
        <v>13</v>
      </c>
      <c r="U3633" s="4" t="s">
        <v>13</v>
      </c>
      <c r="V3633" s="4" t="s">
        <v>13</v>
      </c>
      <c r="W3633" s="4" t="s">
        <v>23</v>
      </c>
    </row>
    <row r="3634" spans="1:8">
      <c r="A3634" t="n">
        <v>24805</v>
      </c>
      <c r="B3634" s="12" t="n">
        <v>5</v>
      </c>
      <c r="C3634" s="7" t="n">
        <v>28</v>
      </c>
      <c r="D3634" s="20" t="s">
        <v>3</v>
      </c>
      <c r="E3634" s="9" t="n">
        <v>162</v>
      </c>
      <c r="F3634" s="7" t="n">
        <v>3</v>
      </c>
      <c r="G3634" s="7" t="n">
        <v>12485</v>
      </c>
      <c r="H3634" s="20" t="s">
        <v>3</v>
      </c>
      <c r="I3634" s="7" t="n">
        <v>0</v>
      </c>
      <c r="J3634" s="7" t="n">
        <v>1</v>
      </c>
      <c r="K3634" s="7" t="n">
        <v>2</v>
      </c>
      <c r="L3634" s="7" t="n">
        <v>28</v>
      </c>
      <c r="M3634" s="20" t="s">
        <v>3</v>
      </c>
      <c r="N3634" s="9" t="n">
        <v>162</v>
      </c>
      <c r="O3634" s="7" t="n">
        <v>3</v>
      </c>
      <c r="P3634" s="7" t="n">
        <v>12485</v>
      </c>
      <c r="Q3634" s="20" t="s">
        <v>3</v>
      </c>
      <c r="R3634" s="7" t="n">
        <v>0</v>
      </c>
      <c r="S3634" s="7" t="n">
        <v>2</v>
      </c>
      <c r="T3634" s="7" t="n">
        <v>2</v>
      </c>
      <c r="U3634" s="7" t="n">
        <v>11</v>
      </c>
      <c r="V3634" s="7" t="n">
        <v>1</v>
      </c>
      <c r="W3634" s="13" t="n">
        <f t="normal" ca="1">A3638</f>
        <v>0</v>
      </c>
    </row>
    <row r="3635" spans="1:8">
      <c r="A3635" t="s">
        <v>4</v>
      </c>
      <c r="B3635" s="4" t="s">
        <v>5</v>
      </c>
      <c r="C3635" s="4" t="s">
        <v>13</v>
      </c>
      <c r="D3635" s="4" t="s">
        <v>10</v>
      </c>
      <c r="E3635" s="4" t="s">
        <v>24</v>
      </c>
    </row>
    <row r="3636" spans="1:8">
      <c r="A3636" t="n">
        <v>24834</v>
      </c>
      <c r="B3636" s="21" t="n">
        <v>58</v>
      </c>
      <c r="C3636" s="7" t="n">
        <v>0</v>
      </c>
      <c r="D3636" s="7" t="n">
        <v>0</v>
      </c>
      <c r="E3636" s="7" t="n">
        <v>1</v>
      </c>
    </row>
    <row r="3637" spans="1:8">
      <c r="A3637" t="s">
        <v>4</v>
      </c>
      <c r="B3637" s="4" t="s">
        <v>5</v>
      </c>
      <c r="C3637" s="4" t="s">
        <v>13</v>
      </c>
      <c r="D3637" s="20" t="s">
        <v>31</v>
      </c>
      <c r="E3637" s="4" t="s">
        <v>5</v>
      </c>
      <c r="F3637" s="4" t="s">
        <v>13</v>
      </c>
      <c r="G3637" s="4" t="s">
        <v>10</v>
      </c>
      <c r="H3637" s="20" t="s">
        <v>32</v>
      </c>
      <c r="I3637" s="4" t="s">
        <v>13</v>
      </c>
      <c r="J3637" s="4" t="s">
        <v>9</v>
      </c>
      <c r="K3637" s="4" t="s">
        <v>13</v>
      </c>
      <c r="L3637" s="4" t="s">
        <v>13</v>
      </c>
      <c r="M3637" s="20" t="s">
        <v>31</v>
      </c>
      <c r="N3637" s="4" t="s">
        <v>5</v>
      </c>
      <c r="O3637" s="4" t="s">
        <v>13</v>
      </c>
      <c r="P3637" s="4" t="s">
        <v>10</v>
      </c>
      <c r="Q3637" s="20" t="s">
        <v>32</v>
      </c>
      <c r="R3637" s="4" t="s">
        <v>13</v>
      </c>
      <c r="S3637" s="4" t="s">
        <v>9</v>
      </c>
      <c r="T3637" s="4" t="s">
        <v>13</v>
      </c>
      <c r="U3637" s="4" t="s">
        <v>13</v>
      </c>
      <c r="V3637" s="4" t="s">
        <v>13</v>
      </c>
      <c r="W3637" s="4" t="s">
        <v>23</v>
      </c>
    </row>
    <row r="3638" spans="1:8">
      <c r="A3638" t="n">
        <v>24842</v>
      </c>
      <c r="B3638" s="12" t="n">
        <v>5</v>
      </c>
      <c r="C3638" s="7" t="n">
        <v>28</v>
      </c>
      <c r="D3638" s="20" t="s">
        <v>3</v>
      </c>
      <c r="E3638" s="9" t="n">
        <v>162</v>
      </c>
      <c r="F3638" s="7" t="n">
        <v>3</v>
      </c>
      <c r="G3638" s="7" t="n">
        <v>12485</v>
      </c>
      <c r="H3638" s="20" t="s">
        <v>3</v>
      </c>
      <c r="I3638" s="7" t="n">
        <v>0</v>
      </c>
      <c r="J3638" s="7" t="n">
        <v>1</v>
      </c>
      <c r="K3638" s="7" t="n">
        <v>3</v>
      </c>
      <c r="L3638" s="7" t="n">
        <v>28</v>
      </c>
      <c r="M3638" s="20" t="s">
        <v>3</v>
      </c>
      <c r="N3638" s="9" t="n">
        <v>162</v>
      </c>
      <c r="O3638" s="7" t="n">
        <v>3</v>
      </c>
      <c r="P3638" s="7" t="n">
        <v>12485</v>
      </c>
      <c r="Q3638" s="20" t="s">
        <v>3</v>
      </c>
      <c r="R3638" s="7" t="n">
        <v>0</v>
      </c>
      <c r="S3638" s="7" t="n">
        <v>2</v>
      </c>
      <c r="T3638" s="7" t="n">
        <v>3</v>
      </c>
      <c r="U3638" s="7" t="n">
        <v>9</v>
      </c>
      <c r="V3638" s="7" t="n">
        <v>1</v>
      </c>
      <c r="W3638" s="13" t="n">
        <f t="normal" ca="1">A3648</f>
        <v>0</v>
      </c>
    </row>
    <row r="3639" spans="1:8">
      <c r="A3639" t="s">
        <v>4</v>
      </c>
      <c r="B3639" s="4" t="s">
        <v>5</v>
      </c>
      <c r="C3639" s="4" t="s">
        <v>13</v>
      </c>
      <c r="D3639" s="20" t="s">
        <v>31</v>
      </c>
      <c r="E3639" s="4" t="s">
        <v>5</v>
      </c>
      <c r="F3639" s="4" t="s">
        <v>10</v>
      </c>
      <c r="G3639" s="4" t="s">
        <v>13</v>
      </c>
      <c r="H3639" s="4" t="s">
        <v>13</v>
      </c>
      <c r="I3639" s="4" t="s">
        <v>6</v>
      </c>
      <c r="J3639" s="20" t="s">
        <v>32</v>
      </c>
      <c r="K3639" s="4" t="s">
        <v>13</v>
      </c>
      <c r="L3639" s="4" t="s">
        <v>13</v>
      </c>
      <c r="M3639" s="20" t="s">
        <v>31</v>
      </c>
      <c r="N3639" s="4" t="s">
        <v>5</v>
      </c>
      <c r="O3639" s="4" t="s">
        <v>13</v>
      </c>
      <c r="P3639" s="20" t="s">
        <v>32</v>
      </c>
      <c r="Q3639" s="4" t="s">
        <v>13</v>
      </c>
      <c r="R3639" s="4" t="s">
        <v>9</v>
      </c>
      <c r="S3639" s="4" t="s">
        <v>13</v>
      </c>
      <c r="T3639" s="4" t="s">
        <v>13</v>
      </c>
      <c r="U3639" s="4" t="s">
        <v>13</v>
      </c>
      <c r="V3639" s="20" t="s">
        <v>31</v>
      </c>
      <c r="W3639" s="4" t="s">
        <v>5</v>
      </c>
      <c r="X3639" s="4" t="s">
        <v>13</v>
      </c>
      <c r="Y3639" s="20" t="s">
        <v>32</v>
      </c>
      <c r="Z3639" s="4" t="s">
        <v>13</v>
      </c>
      <c r="AA3639" s="4" t="s">
        <v>9</v>
      </c>
      <c r="AB3639" s="4" t="s">
        <v>13</v>
      </c>
      <c r="AC3639" s="4" t="s">
        <v>13</v>
      </c>
      <c r="AD3639" s="4" t="s">
        <v>13</v>
      </c>
      <c r="AE3639" s="4" t="s">
        <v>23</v>
      </c>
    </row>
    <row r="3640" spans="1:8">
      <c r="A3640" t="n">
        <v>24871</v>
      </c>
      <c r="B3640" s="12" t="n">
        <v>5</v>
      </c>
      <c r="C3640" s="7" t="n">
        <v>28</v>
      </c>
      <c r="D3640" s="20" t="s">
        <v>3</v>
      </c>
      <c r="E3640" s="22" t="n">
        <v>47</v>
      </c>
      <c r="F3640" s="7" t="n">
        <v>61456</v>
      </c>
      <c r="G3640" s="7" t="n">
        <v>2</v>
      </c>
      <c r="H3640" s="7" t="n">
        <v>0</v>
      </c>
      <c r="I3640" s="7" t="s">
        <v>33</v>
      </c>
      <c r="J3640" s="20" t="s">
        <v>3</v>
      </c>
      <c r="K3640" s="7" t="n">
        <v>8</v>
      </c>
      <c r="L3640" s="7" t="n">
        <v>28</v>
      </c>
      <c r="M3640" s="20" t="s">
        <v>3</v>
      </c>
      <c r="N3640" s="11" t="n">
        <v>74</v>
      </c>
      <c r="O3640" s="7" t="n">
        <v>65</v>
      </c>
      <c r="P3640" s="20" t="s">
        <v>3</v>
      </c>
      <c r="Q3640" s="7" t="n">
        <v>0</v>
      </c>
      <c r="R3640" s="7" t="n">
        <v>1</v>
      </c>
      <c r="S3640" s="7" t="n">
        <v>3</v>
      </c>
      <c r="T3640" s="7" t="n">
        <v>9</v>
      </c>
      <c r="U3640" s="7" t="n">
        <v>28</v>
      </c>
      <c r="V3640" s="20" t="s">
        <v>3</v>
      </c>
      <c r="W3640" s="11" t="n">
        <v>74</v>
      </c>
      <c r="X3640" s="7" t="n">
        <v>65</v>
      </c>
      <c r="Y3640" s="20" t="s">
        <v>3</v>
      </c>
      <c r="Z3640" s="7" t="n">
        <v>0</v>
      </c>
      <c r="AA3640" s="7" t="n">
        <v>2</v>
      </c>
      <c r="AB3640" s="7" t="n">
        <v>3</v>
      </c>
      <c r="AC3640" s="7" t="n">
        <v>9</v>
      </c>
      <c r="AD3640" s="7" t="n">
        <v>1</v>
      </c>
      <c r="AE3640" s="13" t="n">
        <f t="normal" ca="1">A3644</f>
        <v>0</v>
      </c>
    </row>
    <row r="3641" spans="1:8">
      <c r="A3641" t="s">
        <v>4</v>
      </c>
      <c r="B3641" s="4" t="s">
        <v>5</v>
      </c>
      <c r="C3641" s="4" t="s">
        <v>10</v>
      </c>
      <c r="D3641" s="4" t="s">
        <v>13</v>
      </c>
      <c r="E3641" s="4" t="s">
        <v>13</v>
      </c>
      <c r="F3641" s="4" t="s">
        <v>6</v>
      </c>
    </row>
    <row r="3642" spans="1:8">
      <c r="A3642" t="n">
        <v>24919</v>
      </c>
      <c r="B3642" s="22" t="n">
        <v>47</v>
      </c>
      <c r="C3642" s="7" t="n">
        <v>61456</v>
      </c>
      <c r="D3642" s="7" t="n">
        <v>0</v>
      </c>
      <c r="E3642" s="7" t="n">
        <v>0</v>
      </c>
      <c r="F3642" s="7" t="s">
        <v>34</v>
      </c>
    </row>
    <row r="3643" spans="1:8">
      <c r="A3643" t="s">
        <v>4</v>
      </c>
      <c r="B3643" s="4" t="s">
        <v>5</v>
      </c>
      <c r="C3643" s="4" t="s">
        <v>13</v>
      </c>
      <c r="D3643" s="4" t="s">
        <v>10</v>
      </c>
      <c r="E3643" s="4" t="s">
        <v>24</v>
      </c>
    </row>
    <row r="3644" spans="1:8">
      <c r="A3644" t="n">
        <v>24932</v>
      </c>
      <c r="B3644" s="21" t="n">
        <v>58</v>
      </c>
      <c r="C3644" s="7" t="n">
        <v>0</v>
      </c>
      <c r="D3644" s="7" t="n">
        <v>300</v>
      </c>
      <c r="E3644" s="7" t="n">
        <v>1</v>
      </c>
    </row>
    <row r="3645" spans="1:8">
      <c r="A3645" t="s">
        <v>4</v>
      </c>
      <c r="B3645" s="4" t="s">
        <v>5</v>
      </c>
      <c r="C3645" s="4" t="s">
        <v>13</v>
      </c>
      <c r="D3645" s="4" t="s">
        <v>10</v>
      </c>
    </row>
    <row r="3646" spans="1:8">
      <c r="A3646" t="n">
        <v>24940</v>
      </c>
      <c r="B3646" s="21" t="n">
        <v>58</v>
      </c>
      <c r="C3646" s="7" t="n">
        <v>255</v>
      </c>
      <c r="D3646" s="7" t="n">
        <v>0</v>
      </c>
    </row>
    <row r="3647" spans="1:8">
      <c r="A3647" t="s">
        <v>4</v>
      </c>
      <c r="B3647" s="4" t="s">
        <v>5</v>
      </c>
      <c r="C3647" s="4" t="s">
        <v>13</v>
      </c>
      <c r="D3647" s="4" t="s">
        <v>13</v>
      </c>
      <c r="E3647" s="4" t="s">
        <v>13</v>
      </c>
      <c r="F3647" s="4" t="s">
        <v>13</v>
      </c>
    </row>
    <row r="3648" spans="1:8">
      <c r="A3648" t="n">
        <v>24944</v>
      </c>
      <c r="B3648" s="19" t="n">
        <v>14</v>
      </c>
      <c r="C3648" s="7" t="n">
        <v>0</v>
      </c>
      <c r="D3648" s="7" t="n">
        <v>0</v>
      </c>
      <c r="E3648" s="7" t="n">
        <v>0</v>
      </c>
      <c r="F3648" s="7" t="n">
        <v>64</v>
      </c>
    </row>
    <row r="3649" spans="1:31">
      <c r="A3649" t="s">
        <v>4</v>
      </c>
      <c r="B3649" s="4" t="s">
        <v>5</v>
      </c>
      <c r="C3649" s="4" t="s">
        <v>13</v>
      </c>
      <c r="D3649" s="4" t="s">
        <v>10</v>
      </c>
    </row>
    <row r="3650" spans="1:31">
      <c r="A3650" t="n">
        <v>24949</v>
      </c>
      <c r="B3650" s="23" t="n">
        <v>22</v>
      </c>
      <c r="C3650" s="7" t="n">
        <v>0</v>
      </c>
      <c r="D3650" s="7" t="n">
        <v>12485</v>
      </c>
    </row>
    <row r="3651" spans="1:31">
      <c r="A3651" t="s">
        <v>4</v>
      </c>
      <c r="B3651" s="4" t="s">
        <v>5</v>
      </c>
      <c r="C3651" s="4" t="s">
        <v>13</v>
      </c>
      <c r="D3651" s="4" t="s">
        <v>10</v>
      </c>
    </row>
    <row r="3652" spans="1:31">
      <c r="A3652" t="n">
        <v>24953</v>
      </c>
      <c r="B3652" s="21" t="n">
        <v>58</v>
      </c>
      <c r="C3652" s="7" t="n">
        <v>5</v>
      </c>
      <c r="D3652" s="7" t="n">
        <v>300</v>
      </c>
    </row>
    <row r="3653" spans="1:31">
      <c r="A3653" t="s">
        <v>4</v>
      </c>
      <c r="B3653" s="4" t="s">
        <v>5</v>
      </c>
      <c r="C3653" s="4" t="s">
        <v>24</v>
      </c>
      <c r="D3653" s="4" t="s">
        <v>10</v>
      </c>
    </row>
    <row r="3654" spans="1:31">
      <c r="A3654" t="n">
        <v>24957</v>
      </c>
      <c r="B3654" s="24" t="n">
        <v>103</v>
      </c>
      <c r="C3654" s="7" t="n">
        <v>0</v>
      </c>
      <c r="D3654" s="7" t="n">
        <v>300</v>
      </c>
    </row>
    <row r="3655" spans="1:31">
      <c r="A3655" t="s">
        <v>4</v>
      </c>
      <c r="B3655" s="4" t="s">
        <v>5</v>
      </c>
      <c r="C3655" s="4" t="s">
        <v>13</v>
      </c>
    </row>
    <row r="3656" spans="1:31">
      <c r="A3656" t="n">
        <v>24964</v>
      </c>
      <c r="B3656" s="25" t="n">
        <v>64</v>
      </c>
      <c r="C3656" s="7" t="n">
        <v>7</v>
      </c>
    </row>
    <row r="3657" spans="1:31">
      <c r="A3657" t="s">
        <v>4</v>
      </c>
      <c r="B3657" s="4" t="s">
        <v>5</v>
      </c>
      <c r="C3657" s="4" t="s">
        <v>13</v>
      </c>
      <c r="D3657" s="4" t="s">
        <v>10</v>
      </c>
    </row>
    <row r="3658" spans="1:31">
      <c r="A3658" t="n">
        <v>24966</v>
      </c>
      <c r="B3658" s="26" t="n">
        <v>72</v>
      </c>
      <c r="C3658" s="7" t="n">
        <v>5</v>
      </c>
      <c r="D3658" s="7" t="n">
        <v>0</v>
      </c>
    </row>
    <row r="3659" spans="1:31">
      <c r="A3659" t="s">
        <v>4</v>
      </c>
      <c r="B3659" s="4" t="s">
        <v>5</v>
      </c>
      <c r="C3659" s="4" t="s">
        <v>13</v>
      </c>
      <c r="D3659" s="20" t="s">
        <v>31</v>
      </c>
      <c r="E3659" s="4" t="s">
        <v>5</v>
      </c>
      <c r="F3659" s="4" t="s">
        <v>13</v>
      </c>
      <c r="G3659" s="4" t="s">
        <v>10</v>
      </c>
      <c r="H3659" s="20" t="s">
        <v>32</v>
      </c>
      <c r="I3659" s="4" t="s">
        <v>13</v>
      </c>
      <c r="J3659" s="4" t="s">
        <v>9</v>
      </c>
      <c r="K3659" s="4" t="s">
        <v>13</v>
      </c>
      <c r="L3659" s="4" t="s">
        <v>13</v>
      </c>
      <c r="M3659" s="4" t="s">
        <v>23</v>
      </c>
    </row>
    <row r="3660" spans="1:31">
      <c r="A3660" t="n">
        <v>24970</v>
      </c>
      <c r="B3660" s="12" t="n">
        <v>5</v>
      </c>
      <c r="C3660" s="7" t="n">
        <v>28</v>
      </c>
      <c r="D3660" s="20" t="s">
        <v>3</v>
      </c>
      <c r="E3660" s="9" t="n">
        <v>162</v>
      </c>
      <c r="F3660" s="7" t="n">
        <v>4</v>
      </c>
      <c r="G3660" s="7" t="n">
        <v>12485</v>
      </c>
      <c r="H3660" s="20" t="s">
        <v>3</v>
      </c>
      <c r="I3660" s="7" t="n">
        <v>0</v>
      </c>
      <c r="J3660" s="7" t="n">
        <v>1</v>
      </c>
      <c r="K3660" s="7" t="n">
        <v>2</v>
      </c>
      <c r="L3660" s="7" t="n">
        <v>1</v>
      </c>
      <c r="M3660" s="13" t="n">
        <f t="normal" ca="1">A3666</f>
        <v>0</v>
      </c>
    </row>
    <row r="3661" spans="1:31">
      <c r="A3661" t="s">
        <v>4</v>
      </c>
      <c r="B3661" s="4" t="s">
        <v>5</v>
      </c>
      <c r="C3661" s="4" t="s">
        <v>13</v>
      </c>
      <c r="D3661" s="4" t="s">
        <v>6</v>
      </c>
    </row>
    <row r="3662" spans="1:31">
      <c r="A3662" t="n">
        <v>24987</v>
      </c>
      <c r="B3662" s="8" t="n">
        <v>2</v>
      </c>
      <c r="C3662" s="7" t="n">
        <v>10</v>
      </c>
      <c r="D3662" s="7" t="s">
        <v>35</v>
      </c>
    </row>
    <row r="3663" spans="1:31">
      <c r="A3663" t="s">
        <v>4</v>
      </c>
      <c r="B3663" s="4" t="s">
        <v>5</v>
      </c>
      <c r="C3663" s="4" t="s">
        <v>10</v>
      </c>
    </row>
    <row r="3664" spans="1:31">
      <c r="A3664" t="n">
        <v>25004</v>
      </c>
      <c r="B3664" s="27" t="n">
        <v>16</v>
      </c>
      <c r="C3664" s="7" t="n">
        <v>0</v>
      </c>
    </row>
    <row r="3665" spans="1:13">
      <c r="A3665" t="s">
        <v>4</v>
      </c>
      <c r="B3665" s="4" t="s">
        <v>5</v>
      </c>
      <c r="C3665" s="4" t="s">
        <v>10</v>
      </c>
    </row>
    <row r="3666" spans="1:13">
      <c r="A3666" t="n">
        <v>25007</v>
      </c>
      <c r="B3666" s="28" t="n">
        <v>12</v>
      </c>
      <c r="C3666" s="7" t="n">
        <v>6713</v>
      </c>
    </row>
    <row r="3667" spans="1:13">
      <c r="A3667" t="s">
        <v>4</v>
      </c>
      <c r="B3667" s="4" t="s">
        <v>5</v>
      </c>
      <c r="C3667" s="4" t="s">
        <v>10</v>
      </c>
      <c r="D3667" s="4" t="s">
        <v>6</v>
      </c>
      <c r="E3667" s="4" t="s">
        <v>6</v>
      </c>
      <c r="F3667" s="4" t="s">
        <v>6</v>
      </c>
      <c r="G3667" s="4" t="s">
        <v>13</v>
      </c>
      <c r="H3667" s="4" t="s">
        <v>9</v>
      </c>
      <c r="I3667" s="4" t="s">
        <v>24</v>
      </c>
      <c r="J3667" s="4" t="s">
        <v>24</v>
      </c>
      <c r="K3667" s="4" t="s">
        <v>24</v>
      </c>
      <c r="L3667" s="4" t="s">
        <v>24</v>
      </c>
      <c r="M3667" s="4" t="s">
        <v>24</v>
      </c>
      <c r="N3667" s="4" t="s">
        <v>24</v>
      </c>
      <c r="O3667" s="4" t="s">
        <v>24</v>
      </c>
      <c r="P3667" s="4" t="s">
        <v>6</v>
      </c>
      <c r="Q3667" s="4" t="s">
        <v>6</v>
      </c>
      <c r="R3667" s="4" t="s">
        <v>9</v>
      </c>
      <c r="S3667" s="4" t="s">
        <v>13</v>
      </c>
      <c r="T3667" s="4" t="s">
        <v>9</v>
      </c>
      <c r="U3667" s="4" t="s">
        <v>9</v>
      </c>
      <c r="V3667" s="4" t="s">
        <v>10</v>
      </c>
    </row>
    <row r="3668" spans="1:13">
      <c r="A3668" t="n">
        <v>25010</v>
      </c>
      <c r="B3668" s="29" t="n">
        <v>19</v>
      </c>
      <c r="C3668" s="7" t="n">
        <v>7032</v>
      </c>
      <c r="D3668" s="7" t="s">
        <v>38</v>
      </c>
      <c r="E3668" s="7" t="s">
        <v>39</v>
      </c>
      <c r="F3668" s="7" t="s">
        <v>12</v>
      </c>
      <c r="G3668" s="7" t="n">
        <v>0</v>
      </c>
      <c r="H3668" s="7" t="n">
        <v>1</v>
      </c>
      <c r="I3668" s="7" t="n">
        <v>0</v>
      </c>
      <c r="J3668" s="7" t="n">
        <v>0</v>
      </c>
      <c r="K3668" s="7" t="n">
        <v>0</v>
      </c>
      <c r="L3668" s="7" t="n">
        <v>0</v>
      </c>
      <c r="M3668" s="7" t="n">
        <v>1</v>
      </c>
      <c r="N3668" s="7" t="n">
        <v>1.60000002384186</v>
      </c>
      <c r="O3668" s="7" t="n">
        <v>0.0900000035762787</v>
      </c>
      <c r="P3668" s="7" t="s">
        <v>12</v>
      </c>
      <c r="Q3668" s="7" t="s">
        <v>12</v>
      </c>
      <c r="R3668" s="7" t="n">
        <v>-1</v>
      </c>
      <c r="S3668" s="7" t="n">
        <v>0</v>
      </c>
      <c r="T3668" s="7" t="n">
        <v>0</v>
      </c>
      <c r="U3668" s="7" t="n">
        <v>0</v>
      </c>
      <c r="V3668" s="7" t="n">
        <v>0</v>
      </c>
    </row>
    <row r="3669" spans="1:13">
      <c r="A3669" t="s">
        <v>4</v>
      </c>
      <c r="B3669" s="4" t="s">
        <v>5</v>
      </c>
      <c r="C3669" s="4" t="s">
        <v>10</v>
      </c>
      <c r="D3669" s="4" t="s">
        <v>13</v>
      </c>
      <c r="E3669" s="4" t="s">
        <v>13</v>
      </c>
      <c r="F3669" s="4" t="s">
        <v>6</v>
      </c>
    </row>
    <row r="3670" spans="1:13">
      <c r="A3670" t="n">
        <v>25080</v>
      </c>
      <c r="B3670" s="30" t="n">
        <v>20</v>
      </c>
      <c r="C3670" s="7" t="n">
        <v>0</v>
      </c>
      <c r="D3670" s="7" t="n">
        <v>3</v>
      </c>
      <c r="E3670" s="7" t="n">
        <v>10</v>
      </c>
      <c r="F3670" s="7" t="s">
        <v>42</v>
      </c>
    </row>
    <row r="3671" spans="1:13">
      <c r="A3671" t="s">
        <v>4</v>
      </c>
      <c r="B3671" s="4" t="s">
        <v>5</v>
      </c>
      <c r="C3671" s="4" t="s">
        <v>10</v>
      </c>
    </row>
    <row r="3672" spans="1:13">
      <c r="A3672" t="n">
        <v>25098</v>
      </c>
      <c r="B3672" s="27" t="n">
        <v>16</v>
      </c>
      <c r="C3672" s="7" t="n">
        <v>0</v>
      </c>
    </row>
    <row r="3673" spans="1:13">
      <c r="A3673" t="s">
        <v>4</v>
      </c>
      <c r="B3673" s="4" t="s">
        <v>5</v>
      </c>
      <c r="C3673" s="4" t="s">
        <v>10</v>
      </c>
      <c r="D3673" s="4" t="s">
        <v>13</v>
      </c>
      <c r="E3673" s="4" t="s">
        <v>13</v>
      </c>
      <c r="F3673" s="4" t="s">
        <v>6</v>
      </c>
    </row>
    <row r="3674" spans="1:13">
      <c r="A3674" t="n">
        <v>25101</v>
      </c>
      <c r="B3674" s="30" t="n">
        <v>20</v>
      </c>
      <c r="C3674" s="7" t="n">
        <v>3</v>
      </c>
      <c r="D3674" s="7" t="n">
        <v>3</v>
      </c>
      <c r="E3674" s="7" t="n">
        <v>10</v>
      </c>
      <c r="F3674" s="7" t="s">
        <v>42</v>
      </c>
    </row>
    <row r="3675" spans="1:13">
      <c r="A3675" t="s">
        <v>4</v>
      </c>
      <c r="B3675" s="4" t="s">
        <v>5</v>
      </c>
      <c r="C3675" s="4" t="s">
        <v>10</v>
      </c>
    </row>
    <row r="3676" spans="1:13">
      <c r="A3676" t="n">
        <v>25119</v>
      </c>
      <c r="B3676" s="27" t="n">
        <v>16</v>
      </c>
      <c r="C3676" s="7" t="n">
        <v>0</v>
      </c>
    </row>
    <row r="3677" spans="1:13">
      <c r="A3677" t="s">
        <v>4</v>
      </c>
      <c r="B3677" s="4" t="s">
        <v>5</v>
      </c>
      <c r="C3677" s="4" t="s">
        <v>10</v>
      </c>
      <c r="D3677" s="4" t="s">
        <v>13</v>
      </c>
      <c r="E3677" s="4" t="s">
        <v>13</v>
      </c>
      <c r="F3677" s="4" t="s">
        <v>6</v>
      </c>
    </row>
    <row r="3678" spans="1:13">
      <c r="A3678" t="n">
        <v>25122</v>
      </c>
      <c r="B3678" s="30" t="n">
        <v>20</v>
      </c>
      <c r="C3678" s="7" t="n">
        <v>5</v>
      </c>
      <c r="D3678" s="7" t="n">
        <v>3</v>
      </c>
      <c r="E3678" s="7" t="n">
        <v>10</v>
      </c>
      <c r="F3678" s="7" t="s">
        <v>42</v>
      </c>
    </row>
    <row r="3679" spans="1:13">
      <c r="A3679" t="s">
        <v>4</v>
      </c>
      <c r="B3679" s="4" t="s">
        <v>5</v>
      </c>
      <c r="C3679" s="4" t="s">
        <v>10</v>
      </c>
    </row>
    <row r="3680" spans="1:13">
      <c r="A3680" t="n">
        <v>25140</v>
      </c>
      <c r="B3680" s="27" t="n">
        <v>16</v>
      </c>
      <c r="C3680" s="7" t="n">
        <v>0</v>
      </c>
    </row>
    <row r="3681" spans="1:22">
      <c r="A3681" t="s">
        <v>4</v>
      </c>
      <c r="B3681" s="4" t="s">
        <v>5</v>
      </c>
      <c r="C3681" s="4" t="s">
        <v>10</v>
      </c>
      <c r="D3681" s="4" t="s">
        <v>13</v>
      </c>
      <c r="E3681" s="4" t="s">
        <v>13</v>
      </c>
      <c r="F3681" s="4" t="s">
        <v>6</v>
      </c>
    </row>
    <row r="3682" spans="1:22">
      <c r="A3682" t="n">
        <v>25143</v>
      </c>
      <c r="B3682" s="30" t="n">
        <v>20</v>
      </c>
      <c r="C3682" s="7" t="n">
        <v>61491</v>
      </c>
      <c r="D3682" s="7" t="n">
        <v>3</v>
      </c>
      <c r="E3682" s="7" t="n">
        <v>10</v>
      </c>
      <c r="F3682" s="7" t="s">
        <v>42</v>
      </c>
    </row>
    <row r="3683" spans="1:22">
      <c r="A3683" t="s">
        <v>4</v>
      </c>
      <c r="B3683" s="4" t="s">
        <v>5</v>
      </c>
      <c r="C3683" s="4" t="s">
        <v>10</v>
      </c>
    </row>
    <row r="3684" spans="1:22">
      <c r="A3684" t="n">
        <v>25161</v>
      </c>
      <c r="B3684" s="27" t="n">
        <v>16</v>
      </c>
      <c r="C3684" s="7" t="n">
        <v>0</v>
      </c>
    </row>
    <row r="3685" spans="1:22">
      <c r="A3685" t="s">
        <v>4</v>
      </c>
      <c r="B3685" s="4" t="s">
        <v>5</v>
      </c>
      <c r="C3685" s="4" t="s">
        <v>10</v>
      </c>
      <c r="D3685" s="4" t="s">
        <v>13</v>
      </c>
      <c r="E3685" s="4" t="s">
        <v>13</v>
      </c>
      <c r="F3685" s="4" t="s">
        <v>6</v>
      </c>
    </row>
    <row r="3686" spans="1:22">
      <c r="A3686" t="n">
        <v>25164</v>
      </c>
      <c r="B3686" s="30" t="n">
        <v>20</v>
      </c>
      <c r="C3686" s="7" t="n">
        <v>61492</v>
      </c>
      <c r="D3686" s="7" t="n">
        <v>3</v>
      </c>
      <c r="E3686" s="7" t="n">
        <v>10</v>
      </c>
      <c r="F3686" s="7" t="s">
        <v>42</v>
      </c>
    </row>
    <row r="3687" spans="1:22">
      <c r="A3687" t="s">
        <v>4</v>
      </c>
      <c r="B3687" s="4" t="s">
        <v>5</v>
      </c>
      <c r="C3687" s="4" t="s">
        <v>10</v>
      </c>
    </row>
    <row r="3688" spans="1:22">
      <c r="A3688" t="n">
        <v>25182</v>
      </c>
      <c r="B3688" s="27" t="n">
        <v>16</v>
      </c>
      <c r="C3688" s="7" t="n">
        <v>0</v>
      </c>
    </row>
    <row r="3689" spans="1:22">
      <c r="A3689" t="s">
        <v>4</v>
      </c>
      <c r="B3689" s="4" t="s">
        <v>5</v>
      </c>
      <c r="C3689" s="4" t="s">
        <v>10</v>
      </c>
      <c r="D3689" s="4" t="s">
        <v>13</v>
      </c>
      <c r="E3689" s="4" t="s">
        <v>13</v>
      </c>
      <c r="F3689" s="4" t="s">
        <v>6</v>
      </c>
    </row>
    <row r="3690" spans="1:22">
      <c r="A3690" t="n">
        <v>25185</v>
      </c>
      <c r="B3690" s="30" t="n">
        <v>20</v>
      </c>
      <c r="C3690" s="7" t="n">
        <v>61493</v>
      </c>
      <c r="D3690" s="7" t="n">
        <v>3</v>
      </c>
      <c r="E3690" s="7" t="n">
        <v>10</v>
      </c>
      <c r="F3690" s="7" t="s">
        <v>42</v>
      </c>
    </row>
    <row r="3691" spans="1:22">
      <c r="A3691" t="s">
        <v>4</v>
      </c>
      <c r="B3691" s="4" t="s">
        <v>5</v>
      </c>
      <c r="C3691" s="4" t="s">
        <v>10</v>
      </c>
    </row>
    <row r="3692" spans="1:22">
      <c r="A3692" t="n">
        <v>25203</v>
      </c>
      <c r="B3692" s="27" t="n">
        <v>16</v>
      </c>
      <c r="C3692" s="7" t="n">
        <v>0</v>
      </c>
    </row>
    <row r="3693" spans="1:22">
      <c r="A3693" t="s">
        <v>4</v>
      </c>
      <c r="B3693" s="4" t="s">
        <v>5</v>
      </c>
      <c r="C3693" s="4" t="s">
        <v>10</v>
      </c>
      <c r="D3693" s="4" t="s">
        <v>13</v>
      </c>
      <c r="E3693" s="4" t="s">
        <v>13</v>
      </c>
      <c r="F3693" s="4" t="s">
        <v>6</v>
      </c>
    </row>
    <row r="3694" spans="1:22">
      <c r="A3694" t="n">
        <v>25206</v>
      </c>
      <c r="B3694" s="30" t="n">
        <v>20</v>
      </c>
      <c r="C3694" s="7" t="n">
        <v>7032</v>
      </c>
      <c r="D3694" s="7" t="n">
        <v>3</v>
      </c>
      <c r="E3694" s="7" t="n">
        <v>10</v>
      </c>
      <c r="F3694" s="7" t="s">
        <v>42</v>
      </c>
    </row>
    <row r="3695" spans="1:22">
      <c r="A3695" t="s">
        <v>4</v>
      </c>
      <c r="B3695" s="4" t="s">
        <v>5</v>
      </c>
      <c r="C3695" s="4" t="s">
        <v>10</v>
      </c>
    </row>
    <row r="3696" spans="1:22">
      <c r="A3696" t="n">
        <v>25224</v>
      </c>
      <c r="B3696" s="27" t="n">
        <v>16</v>
      </c>
      <c r="C3696" s="7" t="n">
        <v>0</v>
      </c>
    </row>
    <row r="3697" spans="1:6">
      <c r="A3697" t="s">
        <v>4</v>
      </c>
      <c r="B3697" s="4" t="s">
        <v>5</v>
      </c>
      <c r="C3697" s="4" t="s">
        <v>10</v>
      </c>
    </row>
    <row r="3698" spans="1:6">
      <c r="A3698" t="n">
        <v>25227</v>
      </c>
      <c r="B3698" s="51" t="n">
        <v>13</v>
      </c>
      <c r="C3698" s="7" t="n">
        <v>6467</v>
      </c>
    </row>
    <row r="3699" spans="1:6">
      <c r="A3699" t="s">
        <v>4</v>
      </c>
      <c r="B3699" s="4" t="s">
        <v>5</v>
      </c>
      <c r="C3699" s="4" t="s">
        <v>13</v>
      </c>
      <c r="D3699" s="20" t="s">
        <v>31</v>
      </c>
      <c r="E3699" s="4" t="s">
        <v>5</v>
      </c>
      <c r="F3699" s="4" t="s">
        <v>13</v>
      </c>
      <c r="G3699" s="4" t="s">
        <v>10</v>
      </c>
      <c r="H3699" s="20" t="s">
        <v>32</v>
      </c>
      <c r="I3699" s="4" t="s">
        <v>13</v>
      </c>
      <c r="J3699" s="4" t="s">
        <v>23</v>
      </c>
    </row>
    <row r="3700" spans="1:6">
      <c r="A3700" t="n">
        <v>25230</v>
      </c>
      <c r="B3700" s="12" t="n">
        <v>5</v>
      </c>
      <c r="C3700" s="7" t="n">
        <v>28</v>
      </c>
      <c r="D3700" s="20" t="s">
        <v>3</v>
      </c>
      <c r="E3700" s="25" t="n">
        <v>64</v>
      </c>
      <c r="F3700" s="7" t="n">
        <v>5</v>
      </c>
      <c r="G3700" s="7" t="n">
        <v>2</v>
      </c>
      <c r="H3700" s="20" t="s">
        <v>3</v>
      </c>
      <c r="I3700" s="7" t="n">
        <v>1</v>
      </c>
      <c r="J3700" s="13" t="n">
        <f t="normal" ca="1">A3706</f>
        <v>0</v>
      </c>
    </row>
    <row r="3701" spans="1:6">
      <c r="A3701" t="s">
        <v>4</v>
      </c>
      <c r="B3701" s="4" t="s">
        <v>5</v>
      </c>
      <c r="C3701" s="4" t="s">
        <v>13</v>
      </c>
      <c r="D3701" s="4" t="s">
        <v>10</v>
      </c>
      <c r="E3701" s="4" t="s">
        <v>13</v>
      </c>
      <c r="F3701" s="4" t="s">
        <v>6</v>
      </c>
      <c r="G3701" s="4" t="s">
        <v>6</v>
      </c>
      <c r="H3701" s="4" t="s">
        <v>6</v>
      </c>
      <c r="I3701" s="4" t="s">
        <v>6</v>
      </c>
      <c r="J3701" s="4" t="s">
        <v>6</v>
      </c>
      <c r="K3701" s="4" t="s">
        <v>6</v>
      </c>
      <c r="L3701" s="4" t="s">
        <v>6</v>
      </c>
      <c r="M3701" s="4" t="s">
        <v>6</v>
      </c>
      <c r="N3701" s="4" t="s">
        <v>6</v>
      </c>
      <c r="O3701" s="4" t="s">
        <v>6</v>
      </c>
      <c r="P3701" s="4" t="s">
        <v>6</v>
      </c>
      <c r="Q3701" s="4" t="s">
        <v>6</v>
      </c>
      <c r="R3701" s="4" t="s">
        <v>6</v>
      </c>
      <c r="S3701" s="4" t="s">
        <v>6</v>
      </c>
      <c r="T3701" s="4" t="s">
        <v>6</v>
      </c>
      <c r="U3701" s="4" t="s">
        <v>6</v>
      </c>
    </row>
    <row r="3702" spans="1:6">
      <c r="A3702" t="n">
        <v>25241</v>
      </c>
      <c r="B3702" s="33" t="n">
        <v>36</v>
      </c>
      <c r="C3702" s="7" t="n">
        <v>8</v>
      </c>
      <c r="D3702" s="7" t="n">
        <v>2</v>
      </c>
      <c r="E3702" s="7" t="n">
        <v>0</v>
      </c>
      <c r="F3702" s="7" t="s">
        <v>193</v>
      </c>
      <c r="G3702" s="7" t="s">
        <v>12</v>
      </c>
      <c r="H3702" s="7" t="s">
        <v>12</v>
      </c>
      <c r="I3702" s="7" t="s">
        <v>12</v>
      </c>
      <c r="J3702" s="7" t="s">
        <v>12</v>
      </c>
      <c r="K3702" s="7" t="s">
        <v>12</v>
      </c>
      <c r="L3702" s="7" t="s">
        <v>12</v>
      </c>
      <c r="M3702" s="7" t="s">
        <v>12</v>
      </c>
      <c r="N3702" s="7" t="s">
        <v>12</v>
      </c>
      <c r="O3702" s="7" t="s">
        <v>12</v>
      </c>
      <c r="P3702" s="7" t="s">
        <v>12</v>
      </c>
      <c r="Q3702" s="7" t="s">
        <v>12</v>
      </c>
      <c r="R3702" s="7" t="s">
        <v>12</v>
      </c>
      <c r="S3702" s="7" t="s">
        <v>12</v>
      </c>
      <c r="T3702" s="7" t="s">
        <v>12</v>
      </c>
      <c r="U3702" s="7" t="s">
        <v>12</v>
      </c>
    </row>
    <row r="3703" spans="1:6">
      <c r="A3703" t="s">
        <v>4</v>
      </c>
      <c r="B3703" s="4" t="s">
        <v>5</v>
      </c>
      <c r="C3703" s="4" t="s">
        <v>23</v>
      </c>
    </row>
    <row r="3704" spans="1:6">
      <c r="A3704" t="n">
        <v>25273</v>
      </c>
      <c r="B3704" s="17" t="n">
        <v>3</v>
      </c>
      <c r="C3704" s="13" t="n">
        <f t="normal" ca="1">A3708</f>
        <v>0</v>
      </c>
    </row>
    <row r="3705" spans="1:6">
      <c r="A3705" t="s">
        <v>4</v>
      </c>
      <c r="B3705" s="4" t="s">
        <v>5</v>
      </c>
      <c r="C3705" s="4" t="s">
        <v>13</v>
      </c>
      <c r="D3705" s="4" t="s">
        <v>10</v>
      </c>
      <c r="E3705" s="4" t="s">
        <v>13</v>
      </c>
      <c r="F3705" s="4" t="s">
        <v>6</v>
      </c>
      <c r="G3705" s="4" t="s">
        <v>6</v>
      </c>
      <c r="H3705" s="4" t="s">
        <v>6</v>
      </c>
      <c r="I3705" s="4" t="s">
        <v>6</v>
      </c>
      <c r="J3705" s="4" t="s">
        <v>6</v>
      </c>
      <c r="K3705" s="4" t="s">
        <v>6</v>
      </c>
      <c r="L3705" s="4" t="s">
        <v>6</v>
      </c>
      <c r="M3705" s="4" t="s">
        <v>6</v>
      </c>
      <c r="N3705" s="4" t="s">
        <v>6</v>
      </c>
      <c r="O3705" s="4" t="s">
        <v>6</v>
      </c>
      <c r="P3705" s="4" t="s">
        <v>6</v>
      </c>
      <c r="Q3705" s="4" t="s">
        <v>6</v>
      </c>
      <c r="R3705" s="4" t="s">
        <v>6</v>
      </c>
      <c r="S3705" s="4" t="s">
        <v>6</v>
      </c>
      <c r="T3705" s="4" t="s">
        <v>6</v>
      </c>
      <c r="U3705" s="4" t="s">
        <v>6</v>
      </c>
    </row>
    <row r="3706" spans="1:6">
      <c r="A3706" t="n">
        <v>25278</v>
      </c>
      <c r="B3706" s="33" t="n">
        <v>36</v>
      </c>
      <c r="C3706" s="7" t="n">
        <v>8</v>
      </c>
      <c r="D3706" s="7" t="n">
        <v>5</v>
      </c>
      <c r="E3706" s="7" t="n">
        <v>0</v>
      </c>
      <c r="F3706" s="7" t="s">
        <v>193</v>
      </c>
      <c r="G3706" s="7" t="s">
        <v>12</v>
      </c>
      <c r="H3706" s="7" t="s">
        <v>12</v>
      </c>
      <c r="I3706" s="7" t="s">
        <v>12</v>
      </c>
      <c r="J3706" s="7" t="s">
        <v>12</v>
      </c>
      <c r="K3706" s="7" t="s">
        <v>12</v>
      </c>
      <c r="L3706" s="7" t="s">
        <v>12</v>
      </c>
      <c r="M3706" s="7" t="s">
        <v>12</v>
      </c>
      <c r="N3706" s="7" t="s">
        <v>12</v>
      </c>
      <c r="O3706" s="7" t="s">
        <v>12</v>
      </c>
      <c r="P3706" s="7" t="s">
        <v>12</v>
      </c>
      <c r="Q3706" s="7" t="s">
        <v>12</v>
      </c>
      <c r="R3706" s="7" t="s">
        <v>12</v>
      </c>
      <c r="S3706" s="7" t="s">
        <v>12</v>
      </c>
      <c r="T3706" s="7" t="s">
        <v>12</v>
      </c>
      <c r="U3706" s="7" t="s">
        <v>12</v>
      </c>
    </row>
    <row r="3707" spans="1:6">
      <c r="A3707" t="s">
        <v>4</v>
      </c>
      <c r="B3707" s="4" t="s">
        <v>5</v>
      </c>
      <c r="C3707" s="4" t="s">
        <v>13</v>
      </c>
      <c r="D3707" s="20" t="s">
        <v>31</v>
      </c>
      <c r="E3707" s="4" t="s">
        <v>5</v>
      </c>
      <c r="F3707" s="4" t="s">
        <v>13</v>
      </c>
      <c r="G3707" s="4" t="s">
        <v>10</v>
      </c>
      <c r="H3707" s="20" t="s">
        <v>32</v>
      </c>
      <c r="I3707" s="4" t="s">
        <v>13</v>
      </c>
      <c r="J3707" s="4" t="s">
        <v>23</v>
      </c>
    </row>
    <row r="3708" spans="1:6">
      <c r="A3708" t="n">
        <v>25310</v>
      </c>
      <c r="B3708" s="12" t="n">
        <v>5</v>
      </c>
      <c r="C3708" s="7" t="n">
        <v>28</v>
      </c>
      <c r="D3708" s="20" t="s">
        <v>3</v>
      </c>
      <c r="E3708" s="25" t="n">
        <v>64</v>
      </c>
      <c r="F3708" s="7" t="n">
        <v>5</v>
      </c>
      <c r="G3708" s="7" t="n">
        <v>11</v>
      </c>
      <c r="H3708" s="20" t="s">
        <v>3</v>
      </c>
      <c r="I3708" s="7" t="n">
        <v>1</v>
      </c>
      <c r="J3708" s="13" t="n">
        <f t="normal" ca="1">A3712</f>
        <v>0</v>
      </c>
    </row>
    <row r="3709" spans="1:6">
      <c r="A3709" t="s">
        <v>4</v>
      </c>
      <c r="B3709" s="4" t="s">
        <v>5</v>
      </c>
      <c r="C3709" s="4" t="s">
        <v>13</v>
      </c>
      <c r="D3709" s="4" t="s">
        <v>10</v>
      </c>
      <c r="E3709" s="4" t="s">
        <v>13</v>
      </c>
      <c r="F3709" s="4" t="s">
        <v>6</v>
      </c>
      <c r="G3709" s="4" t="s">
        <v>6</v>
      </c>
      <c r="H3709" s="4" t="s">
        <v>6</v>
      </c>
      <c r="I3709" s="4" t="s">
        <v>6</v>
      </c>
      <c r="J3709" s="4" t="s">
        <v>6</v>
      </c>
      <c r="K3709" s="4" t="s">
        <v>6</v>
      </c>
      <c r="L3709" s="4" t="s">
        <v>6</v>
      </c>
      <c r="M3709" s="4" t="s">
        <v>6</v>
      </c>
      <c r="N3709" s="4" t="s">
        <v>6</v>
      </c>
      <c r="O3709" s="4" t="s">
        <v>6</v>
      </c>
      <c r="P3709" s="4" t="s">
        <v>6</v>
      </c>
      <c r="Q3709" s="4" t="s">
        <v>6</v>
      </c>
      <c r="R3709" s="4" t="s">
        <v>6</v>
      </c>
      <c r="S3709" s="4" t="s">
        <v>6</v>
      </c>
      <c r="T3709" s="4" t="s">
        <v>6</v>
      </c>
      <c r="U3709" s="4" t="s">
        <v>6</v>
      </c>
    </row>
    <row r="3710" spans="1:6">
      <c r="A3710" t="n">
        <v>25321</v>
      </c>
      <c r="B3710" s="33" t="n">
        <v>36</v>
      </c>
      <c r="C3710" s="7" t="n">
        <v>8</v>
      </c>
      <c r="D3710" s="7" t="n">
        <v>11</v>
      </c>
      <c r="E3710" s="7" t="n">
        <v>0</v>
      </c>
      <c r="F3710" s="7" t="s">
        <v>194</v>
      </c>
      <c r="G3710" s="7" t="s">
        <v>12</v>
      </c>
      <c r="H3710" s="7" t="s">
        <v>12</v>
      </c>
      <c r="I3710" s="7" t="s">
        <v>12</v>
      </c>
      <c r="J3710" s="7" t="s">
        <v>12</v>
      </c>
      <c r="K3710" s="7" t="s">
        <v>12</v>
      </c>
      <c r="L3710" s="7" t="s">
        <v>12</v>
      </c>
      <c r="M3710" s="7" t="s">
        <v>12</v>
      </c>
      <c r="N3710" s="7" t="s">
        <v>12</v>
      </c>
      <c r="O3710" s="7" t="s">
        <v>12</v>
      </c>
      <c r="P3710" s="7" t="s">
        <v>12</v>
      </c>
      <c r="Q3710" s="7" t="s">
        <v>12</v>
      </c>
      <c r="R3710" s="7" t="s">
        <v>12</v>
      </c>
      <c r="S3710" s="7" t="s">
        <v>12</v>
      </c>
      <c r="T3710" s="7" t="s">
        <v>12</v>
      </c>
      <c r="U3710" s="7" t="s">
        <v>12</v>
      </c>
    </row>
    <row r="3711" spans="1:6">
      <c r="A3711" t="s">
        <v>4</v>
      </c>
      <c r="B3711" s="4" t="s">
        <v>5</v>
      </c>
      <c r="C3711" s="4" t="s">
        <v>13</v>
      </c>
      <c r="D3711" s="20" t="s">
        <v>31</v>
      </c>
      <c r="E3711" s="4" t="s">
        <v>5</v>
      </c>
      <c r="F3711" s="4" t="s">
        <v>13</v>
      </c>
      <c r="G3711" s="4" t="s">
        <v>10</v>
      </c>
      <c r="H3711" s="20" t="s">
        <v>32</v>
      </c>
      <c r="I3711" s="4" t="s">
        <v>13</v>
      </c>
      <c r="J3711" s="4" t="s">
        <v>23</v>
      </c>
    </row>
    <row r="3712" spans="1:6">
      <c r="A3712" t="n">
        <v>25353</v>
      </c>
      <c r="B3712" s="12" t="n">
        <v>5</v>
      </c>
      <c r="C3712" s="7" t="n">
        <v>28</v>
      </c>
      <c r="D3712" s="20" t="s">
        <v>3</v>
      </c>
      <c r="E3712" s="25" t="n">
        <v>64</v>
      </c>
      <c r="F3712" s="7" t="n">
        <v>5</v>
      </c>
      <c r="G3712" s="7" t="n">
        <v>1</v>
      </c>
      <c r="H3712" s="20" t="s">
        <v>3</v>
      </c>
      <c r="I3712" s="7" t="n">
        <v>1</v>
      </c>
      <c r="J3712" s="13" t="n">
        <f t="normal" ca="1">A3718</f>
        <v>0</v>
      </c>
    </row>
    <row r="3713" spans="1:21">
      <c r="A3713" t="s">
        <v>4</v>
      </c>
      <c r="B3713" s="4" t="s">
        <v>5</v>
      </c>
      <c r="C3713" s="4" t="s">
        <v>13</v>
      </c>
      <c r="D3713" s="4" t="s">
        <v>10</v>
      </c>
      <c r="E3713" s="4" t="s">
        <v>13</v>
      </c>
      <c r="F3713" s="4" t="s">
        <v>6</v>
      </c>
      <c r="G3713" s="4" t="s">
        <v>6</v>
      </c>
      <c r="H3713" s="4" t="s">
        <v>6</v>
      </c>
      <c r="I3713" s="4" t="s">
        <v>6</v>
      </c>
      <c r="J3713" s="4" t="s">
        <v>6</v>
      </c>
      <c r="K3713" s="4" t="s">
        <v>6</v>
      </c>
      <c r="L3713" s="4" t="s">
        <v>6</v>
      </c>
      <c r="M3713" s="4" t="s">
        <v>6</v>
      </c>
      <c r="N3713" s="4" t="s">
        <v>6</v>
      </c>
      <c r="O3713" s="4" t="s">
        <v>6</v>
      </c>
      <c r="P3713" s="4" t="s">
        <v>6</v>
      </c>
      <c r="Q3713" s="4" t="s">
        <v>6</v>
      </c>
      <c r="R3713" s="4" t="s">
        <v>6</v>
      </c>
      <c r="S3713" s="4" t="s">
        <v>6</v>
      </c>
      <c r="T3713" s="4" t="s">
        <v>6</v>
      </c>
      <c r="U3713" s="4" t="s">
        <v>6</v>
      </c>
    </row>
    <row r="3714" spans="1:21">
      <c r="A3714" t="n">
        <v>25364</v>
      </c>
      <c r="B3714" s="33" t="n">
        <v>36</v>
      </c>
      <c r="C3714" s="7" t="n">
        <v>8</v>
      </c>
      <c r="D3714" s="7" t="n">
        <v>1</v>
      </c>
      <c r="E3714" s="7" t="n">
        <v>0</v>
      </c>
      <c r="F3714" s="7" t="s">
        <v>195</v>
      </c>
      <c r="G3714" s="7" t="s">
        <v>12</v>
      </c>
      <c r="H3714" s="7" t="s">
        <v>12</v>
      </c>
      <c r="I3714" s="7" t="s">
        <v>12</v>
      </c>
      <c r="J3714" s="7" t="s">
        <v>12</v>
      </c>
      <c r="K3714" s="7" t="s">
        <v>12</v>
      </c>
      <c r="L3714" s="7" t="s">
        <v>12</v>
      </c>
      <c r="M3714" s="7" t="s">
        <v>12</v>
      </c>
      <c r="N3714" s="7" t="s">
        <v>12</v>
      </c>
      <c r="O3714" s="7" t="s">
        <v>12</v>
      </c>
      <c r="P3714" s="7" t="s">
        <v>12</v>
      </c>
      <c r="Q3714" s="7" t="s">
        <v>12</v>
      </c>
      <c r="R3714" s="7" t="s">
        <v>12</v>
      </c>
      <c r="S3714" s="7" t="s">
        <v>12</v>
      </c>
      <c r="T3714" s="7" t="s">
        <v>12</v>
      </c>
      <c r="U3714" s="7" t="s">
        <v>12</v>
      </c>
    </row>
    <row r="3715" spans="1:21">
      <c r="A3715" t="s">
        <v>4</v>
      </c>
      <c r="B3715" s="4" t="s">
        <v>5</v>
      </c>
      <c r="C3715" s="4" t="s">
        <v>23</v>
      </c>
    </row>
    <row r="3716" spans="1:21">
      <c r="A3716" t="n">
        <v>25399</v>
      </c>
      <c r="B3716" s="17" t="n">
        <v>3</v>
      </c>
      <c r="C3716" s="13" t="n">
        <f t="normal" ca="1">A3720</f>
        <v>0</v>
      </c>
    </row>
    <row r="3717" spans="1:21">
      <c r="A3717" t="s">
        <v>4</v>
      </c>
      <c r="B3717" s="4" t="s">
        <v>5</v>
      </c>
      <c r="C3717" s="4" t="s">
        <v>13</v>
      </c>
      <c r="D3717" s="4" t="s">
        <v>10</v>
      </c>
      <c r="E3717" s="4" t="s">
        <v>13</v>
      </c>
      <c r="F3717" s="4" t="s">
        <v>6</v>
      </c>
      <c r="G3717" s="4" t="s">
        <v>6</v>
      </c>
      <c r="H3717" s="4" t="s">
        <v>6</v>
      </c>
      <c r="I3717" s="4" t="s">
        <v>6</v>
      </c>
      <c r="J3717" s="4" t="s">
        <v>6</v>
      </c>
      <c r="K3717" s="4" t="s">
        <v>6</v>
      </c>
      <c r="L3717" s="4" t="s">
        <v>6</v>
      </c>
      <c r="M3717" s="4" t="s">
        <v>6</v>
      </c>
      <c r="N3717" s="4" t="s">
        <v>6</v>
      </c>
      <c r="O3717" s="4" t="s">
        <v>6</v>
      </c>
      <c r="P3717" s="4" t="s">
        <v>6</v>
      </c>
      <c r="Q3717" s="4" t="s">
        <v>6</v>
      </c>
      <c r="R3717" s="4" t="s">
        <v>6</v>
      </c>
      <c r="S3717" s="4" t="s">
        <v>6</v>
      </c>
      <c r="T3717" s="4" t="s">
        <v>6</v>
      </c>
      <c r="U3717" s="4" t="s">
        <v>6</v>
      </c>
    </row>
    <row r="3718" spans="1:21">
      <c r="A3718" t="n">
        <v>25404</v>
      </c>
      <c r="B3718" s="33" t="n">
        <v>36</v>
      </c>
      <c r="C3718" s="7" t="n">
        <v>8</v>
      </c>
      <c r="D3718" s="7" t="n">
        <v>0</v>
      </c>
      <c r="E3718" s="7" t="n">
        <v>0</v>
      </c>
      <c r="F3718" s="7" t="s">
        <v>195</v>
      </c>
      <c r="G3718" s="7" t="s">
        <v>12</v>
      </c>
      <c r="H3718" s="7" t="s">
        <v>12</v>
      </c>
      <c r="I3718" s="7" t="s">
        <v>12</v>
      </c>
      <c r="J3718" s="7" t="s">
        <v>12</v>
      </c>
      <c r="K3718" s="7" t="s">
        <v>12</v>
      </c>
      <c r="L3718" s="7" t="s">
        <v>12</v>
      </c>
      <c r="M3718" s="7" t="s">
        <v>12</v>
      </c>
      <c r="N3718" s="7" t="s">
        <v>12</v>
      </c>
      <c r="O3718" s="7" t="s">
        <v>12</v>
      </c>
      <c r="P3718" s="7" t="s">
        <v>12</v>
      </c>
      <c r="Q3718" s="7" t="s">
        <v>12</v>
      </c>
      <c r="R3718" s="7" t="s">
        <v>12</v>
      </c>
      <c r="S3718" s="7" t="s">
        <v>12</v>
      </c>
      <c r="T3718" s="7" t="s">
        <v>12</v>
      </c>
      <c r="U3718" s="7" t="s">
        <v>12</v>
      </c>
    </row>
    <row r="3719" spans="1:21">
      <c r="A3719" t="s">
        <v>4</v>
      </c>
      <c r="B3719" s="4" t="s">
        <v>5</v>
      </c>
      <c r="C3719" s="4" t="s">
        <v>10</v>
      </c>
      <c r="D3719" s="4" t="s">
        <v>24</v>
      </c>
      <c r="E3719" s="4" t="s">
        <v>24</v>
      </c>
      <c r="F3719" s="4" t="s">
        <v>24</v>
      </c>
      <c r="G3719" s="4" t="s">
        <v>24</v>
      </c>
    </row>
    <row r="3720" spans="1:21">
      <c r="A3720" t="n">
        <v>25439</v>
      </c>
      <c r="B3720" s="34" t="n">
        <v>46</v>
      </c>
      <c r="C3720" s="7" t="n">
        <v>0</v>
      </c>
      <c r="D3720" s="7" t="n">
        <v>0</v>
      </c>
      <c r="E3720" s="7" t="n">
        <v>1</v>
      </c>
      <c r="F3720" s="7" t="n">
        <v>13.5</v>
      </c>
      <c r="G3720" s="7" t="n">
        <v>180</v>
      </c>
    </row>
    <row r="3721" spans="1:21">
      <c r="A3721" t="s">
        <v>4</v>
      </c>
      <c r="B3721" s="4" t="s">
        <v>5</v>
      </c>
      <c r="C3721" s="4" t="s">
        <v>10</v>
      </c>
      <c r="D3721" s="4" t="s">
        <v>24</v>
      </c>
      <c r="E3721" s="4" t="s">
        <v>24</v>
      </c>
      <c r="F3721" s="4" t="s">
        <v>24</v>
      </c>
      <c r="G3721" s="4" t="s">
        <v>24</v>
      </c>
    </row>
    <row r="3722" spans="1:21">
      <c r="A3722" t="n">
        <v>25458</v>
      </c>
      <c r="B3722" s="34" t="n">
        <v>46</v>
      </c>
      <c r="C3722" s="7" t="n">
        <v>7032</v>
      </c>
      <c r="D3722" s="7" t="n">
        <v>-0.850000023841858</v>
      </c>
      <c r="E3722" s="7" t="n">
        <v>1</v>
      </c>
      <c r="F3722" s="7" t="n">
        <v>14.6000003814697</v>
      </c>
      <c r="G3722" s="7" t="n">
        <v>180</v>
      </c>
    </row>
    <row r="3723" spans="1:21">
      <c r="A3723" t="s">
        <v>4</v>
      </c>
      <c r="B3723" s="4" t="s">
        <v>5</v>
      </c>
      <c r="C3723" s="4" t="s">
        <v>10</v>
      </c>
      <c r="D3723" s="4" t="s">
        <v>24</v>
      </c>
      <c r="E3723" s="4" t="s">
        <v>24</v>
      </c>
      <c r="F3723" s="4" t="s">
        <v>24</v>
      </c>
      <c r="G3723" s="4" t="s">
        <v>24</v>
      </c>
    </row>
    <row r="3724" spans="1:21">
      <c r="A3724" t="n">
        <v>25477</v>
      </c>
      <c r="B3724" s="34" t="n">
        <v>46</v>
      </c>
      <c r="C3724" s="7" t="n">
        <v>3</v>
      </c>
      <c r="D3724" s="7" t="n">
        <v>1.5</v>
      </c>
      <c r="E3724" s="7" t="n">
        <v>1</v>
      </c>
      <c r="F3724" s="7" t="n">
        <v>14.5</v>
      </c>
      <c r="G3724" s="7" t="n">
        <v>180</v>
      </c>
    </row>
    <row r="3725" spans="1:21">
      <c r="A3725" t="s">
        <v>4</v>
      </c>
      <c r="B3725" s="4" t="s">
        <v>5</v>
      </c>
      <c r="C3725" s="4" t="s">
        <v>10</v>
      </c>
      <c r="D3725" s="4" t="s">
        <v>24</v>
      </c>
      <c r="E3725" s="4" t="s">
        <v>24</v>
      </c>
      <c r="F3725" s="4" t="s">
        <v>24</v>
      </c>
      <c r="G3725" s="4" t="s">
        <v>24</v>
      </c>
    </row>
    <row r="3726" spans="1:21">
      <c r="A3726" t="n">
        <v>25496</v>
      </c>
      <c r="B3726" s="34" t="n">
        <v>46</v>
      </c>
      <c r="C3726" s="7" t="n">
        <v>5</v>
      </c>
      <c r="D3726" s="7" t="n">
        <v>-1.25</v>
      </c>
      <c r="E3726" s="7" t="n">
        <v>1</v>
      </c>
      <c r="F3726" s="7" t="n">
        <v>14.8999996185303</v>
      </c>
      <c r="G3726" s="7" t="n">
        <v>180</v>
      </c>
    </row>
    <row r="3727" spans="1:21">
      <c r="A3727" t="s">
        <v>4</v>
      </c>
      <c r="B3727" s="4" t="s">
        <v>5</v>
      </c>
      <c r="C3727" s="4" t="s">
        <v>10</v>
      </c>
      <c r="D3727" s="4" t="s">
        <v>24</v>
      </c>
      <c r="E3727" s="4" t="s">
        <v>24</v>
      </c>
      <c r="F3727" s="4" t="s">
        <v>24</v>
      </c>
      <c r="G3727" s="4" t="s">
        <v>24</v>
      </c>
    </row>
    <row r="3728" spans="1:21">
      <c r="A3728" t="n">
        <v>25515</v>
      </c>
      <c r="B3728" s="34" t="n">
        <v>46</v>
      </c>
      <c r="C3728" s="7" t="n">
        <v>61491</v>
      </c>
      <c r="D3728" s="7" t="n">
        <v>0.200000002980232</v>
      </c>
      <c r="E3728" s="7" t="n">
        <v>1</v>
      </c>
      <c r="F3728" s="7" t="n">
        <v>16.6499996185303</v>
      </c>
      <c r="G3728" s="7" t="n">
        <v>180</v>
      </c>
    </row>
    <row r="3729" spans="1:21">
      <c r="A3729" t="s">
        <v>4</v>
      </c>
      <c r="B3729" s="4" t="s">
        <v>5</v>
      </c>
      <c r="C3729" s="4" t="s">
        <v>10</v>
      </c>
      <c r="D3729" s="4" t="s">
        <v>24</v>
      </c>
      <c r="E3729" s="4" t="s">
        <v>24</v>
      </c>
      <c r="F3729" s="4" t="s">
        <v>24</v>
      </c>
      <c r="G3729" s="4" t="s">
        <v>24</v>
      </c>
    </row>
    <row r="3730" spans="1:21">
      <c r="A3730" t="n">
        <v>25534</v>
      </c>
      <c r="B3730" s="34" t="n">
        <v>46</v>
      </c>
      <c r="C3730" s="7" t="n">
        <v>61492</v>
      </c>
      <c r="D3730" s="7" t="n">
        <v>1.04999995231628</v>
      </c>
      <c r="E3730" s="7" t="n">
        <v>1</v>
      </c>
      <c r="F3730" s="7" t="n">
        <v>16.1499996185303</v>
      </c>
      <c r="G3730" s="7" t="n">
        <v>180</v>
      </c>
    </row>
    <row r="3731" spans="1:21">
      <c r="A3731" t="s">
        <v>4</v>
      </c>
      <c r="B3731" s="4" t="s">
        <v>5</v>
      </c>
      <c r="C3731" s="4" t="s">
        <v>10</v>
      </c>
      <c r="D3731" s="4" t="s">
        <v>24</v>
      </c>
      <c r="E3731" s="4" t="s">
        <v>24</v>
      </c>
      <c r="F3731" s="4" t="s">
        <v>24</v>
      </c>
      <c r="G3731" s="4" t="s">
        <v>24</v>
      </c>
    </row>
    <row r="3732" spans="1:21">
      <c r="A3732" t="n">
        <v>25553</v>
      </c>
      <c r="B3732" s="34" t="n">
        <v>46</v>
      </c>
      <c r="C3732" s="7" t="n">
        <v>61493</v>
      </c>
      <c r="D3732" s="7" t="n">
        <v>-1.14999997615814</v>
      </c>
      <c r="E3732" s="7" t="n">
        <v>1</v>
      </c>
      <c r="F3732" s="7" t="n">
        <v>16.25</v>
      </c>
      <c r="G3732" s="7" t="n">
        <v>180</v>
      </c>
    </row>
    <row r="3733" spans="1:21">
      <c r="A3733" t="s">
        <v>4</v>
      </c>
      <c r="B3733" s="4" t="s">
        <v>5</v>
      </c>
      <c r="C3733" s="4" t="s">
        <v>13</v>
      </c>
      <c r="D3733" s="4" t="s">
        <v>13</v>
      </c>
      <c r="E3733" s="4" t="s">
        <v>24</v>
      </c>
      <c r="F3733" s="4" t="s">
        <v>24</v>
      </c>
      <c r="G3733" s="4" t="s">
        <v>24</v>
      </c>
      <c r="H3733" s="4" t="s">
        <v>10</v>
      </c>
    </row>
    <row r="3734" spans="1:21">
      <c r="A3734" t="n">
        <v>25572</v>
      </c>
      <c r="B3734" s="35" t="n">
        <v>45</v>
      </c>
      <c r="C3734" s="7" t="n">
        <v>2</v>
      </c>
      <c r="D3734" s="7" t="n">
        <v>3</v>
      </c>
      <c r="E3734" s="7" t="n">
        <v>0</v>
      </c>
      <c r="F3734" s="7" t="n">
        <v>2.04999995231628</v>
      </c>
      <c r="G3734" s="7" t="n">
        <v>15.1000003814697</v>
      </c>
      <c r="H3734" s="7" t="n">
        <v>0</v>
      </c>
    </row>
    <row r="3735" spans="1:21">
      <c r="A3735" t="s">
        <v>4</v>
      </c>
      <c r="B3735" s="4" t="s">
        <v>5</v>
      </c>
      <c r="C3735" s="4" t="s">
        <v>13</v>
      </c>
      <c r="D3735" s="4" t="s">
        <v>13</v>
      </c>
      <c r="E3735" s="4" t="s">
        <v>24</v>
      </c>
      <c r="F3735" s="4" t="s">
        <v>24</v>
      </c>
      <c r="G3735" s="4" t="s">
        <v>24</v>
      </c>
      <c r="H3735" s="4" t="s">
        <v>10</v>
      </c>
      <c r="I3735" s="4" t="s">
        <v>13</v>
      </c>
    </row>
    <row r="3736" spans="1:21">
      <c r="A3736" t="n">
        <v>25589</v>
      </c>
      <c r="B3736" s="35" t="n">
        <v>45</v>
      </c>
      <c r="C3736" s="7" t="n">
        <v>4</v>
      </c>
      <c r="D3736" s="7" t="n">
        <v>3</v>
      </c>
      <c r="E3736" s="7" t="n">
        <v>3</v>
      </c>
      <c r="F3736" s="7" t="n">
        <v>210.449996948242</v>
      </c>
      <c r="G3736" s="7" t="n">
        <v>0</v>
      </c>
      <c r="H3736" s="7" t="n">
        <v>0</v>
      </c>
      <c r="I3736" s="7" t="n">
        <v>0</v>
      </c>
    </row>
    <row r="3737" spans="1:21">
      <c r="A3737" t="s">
        <v>4</v>
      </c>
      <c r="B3737" s="4" t="s">
        <v>5</v>
      </c>
      <c r="C3737" s="4" t="s">
        <v>13</v>
      </c>
      <c r="D3737" s="4" t="s">
        <v>13</v>
      </c>
      <c r="E3737" s="4" t="s">
        <v>24</v>
      </c>
      <c r="F3737" s="4" t="s">
        <v>10</v>
      </c>
    </row>
    <row r="3738" spans="1:21">
      <c r="A3738" t="n">
        <v>25607</v>
      </c>
      <c r="B3738" s="35" t="n">
        <v>45</v>
      </c>
      <c r="C3738" s="7" t="n">
        <v>5</v>
      </c>
      <c r="D3738" s="7" t="n">
        <v>3</v>
      </c>
      <c r="E3738" s="7" t="n">
        <v>8.5</v>
      </c>
      <c r="F3738" s="7" t="n">
        <v>0</v>
      </c>
    </row>
    <row r="3739" spans="1:21">
      <c r="A3739" t="s">
        <v>4</v>
      </c>
      <c r="B3739" s="4" t="s">
        <v>5</v>
      </c>
      <c r="C3739" s="4" t="s">
        <v>13</v>
      </c>
      <c r="D3739" s="4" t="s">
        <v>13</v>
      </c>
      <c r="E3739" s="4" t="s">
        <v>24</v>
      </c>
      <c r="F3739" s="4" t="s">
        <v>10</v>
      </c>
    </row>
    <row r="3740" spans="1:21">
      <c r="A3740" t="n">
        <v>25616</v>
      </c>
      <c r="B3740" s="35" t="n">
        <v>45</v>
      </c>
      <c r="C3740" s="7" t="n">
        <v>11</v>
      </c>
      <c r="D3740" s="7" t="n">
        <v>3</v>
      </c>
      <c r="E3740" s="7" t="n">
        <v>23</v>
      </c>
      <c r="F3740" s="7" t="n">
        <v>0</v>
      </c>
    </row>
    <row r="3741" spans="1:21">
      <c r="A3741" t="s">
        <v>4</v>
      </c>
      <c r="B3741" s="4" t="s">
        <v>5</v>
      </c>
      <c r="C3741" s="4" t="s">
        <v>13</v>
      </c>
    </row>
    <row r="3742" spans="1:21">
      <c r="A3742" t="n">
        <v>25625</v>
      </c>
      <c r="B3742" s="36" t="n">
        <v>116</v>
      </c>
      <c r="C3742" s="7" t="n">
        <v>0</v>
      </c>
    </row>
    <row r="3743" spans="1:21">
      <c r="A3743" t="s">
        <v>4</v>
      </c>
      <c r="B3743" s="4" t="s">
        <v>5</v>
      </c>
      <c r="C3743" s="4" t="s">
        <v>13</v>
      </c>
      <c r="D3743" s="4" t="s">
        <v>10</v>
      </c>
    </row>
    <row r="3744" spans="1:21">
      <c r="A3744" t="n">
        <v>25627</v>
      </c>
      <c r="B3744" s="36" t="n">
        <v>116</v>
      </c>
      <c r="C3744" s="7" t="n">
        <v>2</v>
      </c>
      <c r="D3744" s="7" t="n">
        <v>1</v>
      </c>
    </row>
    <row r="3745" spans="1:9">
      <c r="A3745" t="s">
        <v>4</v>
      </c>
      <c r="B3745" s="4" t="s">
        <v>5</v>
      </c>
      <c r="C3745" s="4" t="s">
        <v>13</v>
      </c>
      <c r="D3745" s="4" t="s">
        <v>9</v>
      </c>
    </row>
    <row r="3746" spans="1:9">
      <c r="A3746" t="n">
        <v>25631</v>
      </c>
      <c r="B3746" s="36" t="n">
        <v>116</v>
      </c>
      <c r="C3746" s="7" t="n">
        <v>5</v>
      </c>
      <c r="D3746" s="7" t="n">
        <v>1106247680</v>
      </c>
    </row>
    <row r="3747" spans="1:9">
      <c r="A3747" t="s">
        <v>4</v>
      </c>
      <c r="B3747" s="4" t="s">
        <v>5</v>
      </c>
      <c r="C3747" s="4" t="s">
        <v>13</v>
      </c>
      <c r="D3747" s="4" t="s">
        <v>10</v>
      </c>
    </row>
    <row r="3748" spans="1:9">
      <c r="A3748" t="n">
        <v>25637</v>
      </c>
      <c r="B3748" s="36" t="n">
        <v>116</v>
      </c>
      <c r="C3748" s="7" t="n">
        <v>6</v>
      </c>
      <c r="D3748" s="7" t="n">
        <v>1</v>
      </c>
    </row>
    <row r="3749" spans="1:9">
      <c r="A3749" t="s">
        <v>4</v>
      </c>
      <c r="B3749" s="4" t="s">
        <v>5</v>
      </c>
      <c r="C3749" s="4" t="s">
        <v>13</v>
      </c>
      <c r="D3749" s="4" t="s">
        <v>13</v>
      </c>
      <c r="E3749" s="4" t="s">
        <v>24</v>
      </c>
      <c r="F3749" s="4" t="s">
        <v>10</v>
      </c>
    </row>
    <row r="3750" spans="1:9">
      <c r="A3750" t="n">
        <v>25641</v>
      </c>
      <c r="B3750" s="35" t="n">
        <v>45</v>
      </c>
      <c r="C3750" s="7" t="n">
        <v>5</v>
      </c>
      <c r="D3750" s="7" t="n">
        <v>3</v>
      </c>
      <c r="E3750" s="7" t="n">
        <v>7.5</v>
      </c>
      <c r="F3750" s="7" t="n">
        <v>4000</v>
      </c>
    </row>
    <row r="3751" spans="1:9">
      <c r="A3751" t="s">
        <v>4</v>
      </c>
      <c r="B3751" s="4" t="s">
        <v>5</v>
      </c>
      <c r="C3751" s="4" t="s">
        <v>10</v>
      </c>
      <c r="D3751" s="4" t="s">
        <v>9</v>
      </c>
    </row>
    <row r="3752" spans="1:9">
      <c r="A3752" t="n">
        <v>25650</v>
      </c>
      <c r="B3752" s="31" t="n">
        <v>43</v>
      </c>
      <c r="C3752" s="7" t="n">
        <v>0</v>
      </c>
      <c r="D3752" s="7" t="n">
        <v>16</v>
      </c>
    </row>
    <row r="3753" spans="1:9">
      <c r="A3753" t="s">
        <v>4</v>
      </c>
      <c r="B3753" s="4" t="s">
        <v>5</v>
      </c>
      <c r="C3753" s="4" t="s">
        <v>10</v>
      </c>
      <c r="D3753" s="4" t="s">
        <v>13</v>
      </c>
      <c r="E3753" s="4" t="s">
        <v>13</v>
      </c>
      <c r="F3753" s="4" t="s">
        <v>6</v>
      </c>
    </row>
    <row r="3754" spans="1:9">
      <c r="A3754" t="n">
        <v>25657</v>
      </c>
      <c r="B3754" s="22" t="n">
        <v>47</v>
      </c>
      <c r="C3754" s="7" t="n">
        <v>0</v>
      </c>
      <c r="D3754" s="7" t="n">
        <v>0</v>
      </c>
      <c r="E3754" s="7" t="n">
        <v>0</v>
      </c>
      <c r="F3754" s="7" t="s">
        <v>94</v>
      </c>
    </row>
    <row r="3755" spans="1:9">
      <c r="A3755" t="s">
        <v>4</v>
      </c>
      <c r="B3755" s="4" t="s">
        <v>5</v>
      </c>
      <c r="C3755" s="4" t="s">
        <v>10</v>
      </c>
    </row>
    <row r="3756" spans="1:9">
      <c r="A3756" t="n">
        <v>25679</v>
      </c>
      <c r="B3756" s="27" t="n">
        <v>16</v>
      </c>
      <c r="C3756" s="7" t="n">
        <v>0</v>
      </c>
    </row>
    <row r="3757" spans="1:9">
      <c r="A3757" t="s">
        <v>4</v>
      </c>
      <c r="B3757" s="4" t="s">
        <v>5</v>
      </c>
      <c r="C3757" s="4" t="s">
        <v>10</v>
      </c>
      <c r="D3757" s="4" t="s">
        <v>13</v>
      </c>
      <c r="E3757" s="4" t="s">
        <v>6</v>
      </c>
      <c r="F3757" s="4" t="s">
        <v>24</v>
      </c>
      <c r="G3757" s="4" t="s">
        <v>24</v>
      </c>
      <c r="H3757" s="4" t="s">
        <v>24</v>
      </c>
    </row>
    <row r="3758" spans="1:9">
      <c r="A3758" t="n">
        <v>25682</v>
      </c>
      <c r="B3758" s="50" t="n">
        <v>48</v>
      </c>
      <c r="C3758" s="7" t="n">
        <v>0</v>
      </c>
      <c r="D3758" s="7" t="n">
        <v>0</v>
      </c>
      <c r="E3758" s="7" t="s">
        <v>34</v>
      </c>
      <c r="F3758" s="7" t="n">
        <v>0</v>
      </c>
      <c r="G3758" s="7" t="n">
        <v>1</v>
      </c>
      <c r="H3758" s="7" t="n">
        <v>0</v>
      </c>
    </row>
    <row r="3759" spans="1:9">
      <c r="A3759" t="s">
        <v>4</v>
      </c>
      <c r="B3759" s="4" t="s">
        <v>5</v>
      </c>
      <c r="C3759" s="4" t="s">
        <v>10</v>
      </c>
      <c r="D3759" s="4" t="s">
        <v>9</v>
      </c>
    </row>
    <row r="3760" spans="1:9">
      <c r="A3760" t="n">
        <v>25706</v>
      </c>
      <c r="B3760" s="31" t="n">
        <v>43</v>
      </c>
      <c r="C3760" s="7" t="n">
        <v>3</v>
      </c>
      <c r="D3760" s="7" t="n">
        <v>16</v>
      </c>
    </row>
    <row r="3761" spans="1:8">
      <c r="A3761" t="s">
        <v>4</v>
      </c>
      <c r="B3761" s="4" t="s">
        <v>5</v>
      </c>
      <c r="C3761" s="4" t="s">
        <v>10</v>
      </c>
      <c r="D3761" s="4" t="s">
        <v>13</v>
      </c>
      <c r="E3761" s="4" t="s">
        <v>13</v>
      </c>
      <c r="F3761" s="4" t="s">
        <v>6</v>
      </c>
    </row>
    <row r="3762" spans="1:8">
      <c r="A3762" t="n">
        <v>25713</v>
      </c>
      <c r="B3762" s="22" t="n">
        <v>47</v>
      </c>
      <c r="C3762" s="7" t="n">
        <v>3</v>
      </c>
      <c r="D3762" s="7" t="n">
        <v>0</v>
      </c>
      <c r="E3762" s="7" t="n">
        <v>0</v>
      </c>
      <c r="F3762" s="7" t="s">
        <v>94</v>
      </c>
    </row>
    <row r="3763" spans="1:8">
      <c r="A3763" t="s">
        <v>4</v>
      </c>
      <c r="B3763" s="4" t="s">
        <v>5</v>
      </c>
      <c r="C3763" s="4" t="s">
        <v>10</v>
      </c>
    </row>
    <row r="3764" spans="1:8">
      <c r="A3764" t="n">
        <v>25735</v>
      </c>
      <c r="B3764" s="27" t="n">
        <v>16</v>
      </c>
      <c r="C3764" s="7" t="n">
        <v>0</v>
      </c>
    </row>
    <row r="3765" spans="1:8">
      <c r="A3765" t="s">
        <v>4</v>
      </c>
      <c r="B3765" s="4" t="s">
        <v>5</v>
      </c>
      <c r="C3765" s="4" t="s">
        <v>10</v>
      </c>
      <c r="D3765" s="4" t="s">
        <v>13</v>
      </c>
      <c r="E3765" s="4" t="s">
        <v>6</v>
      </c>
      <c r="F3765" s="4" t="s">
        <v>24</v>
      </c>
      <c r="G3765" s="4" t="s">
        <v>24</v>
      </c>
      <c r="H3765" s="4" t="s">
        <v>24</v>
      </c>
    </row>
    <row r="3766" spans="1:8">
      <c r="A3766" t="n">
        <v>25738</v>
      </c>
      <c r="B3766" s="50" t="n">
        <v>48</v>
      </c>
      <c r="C3766" s="7" t="n">
        <v>3</v>
      </c>
      <c r="D3766" s="7" t="n">
        <v>0</v>
      </c>
      <c r="E3766" s="7" t="s">
        <v>34</v>
      </c>
      <c r="F3766" s="7" t="n">
        <v>0</v>
      </c>
      <c r="G3766" s="7" t="n">
        <v>1</v>
      </c>
      <c r="H3766" s="7" t="n">
        <v>0</v>
      </c>
    </row>
    <row r="3767" spans="1:8">
      <c r="A3767" t="s">
        <v>4</v>
      </c>
      <c r="B3767" s="4" t="s">
        <v>5</v>
      </c>
      <c r="C3767" s="4" t="s">
        <v>10</v>
      </c>
      <c r="D3767" s="4" t="s">
        <v>9</v>
      </c>
    </row>
    <row r="3768" spans="1:8">
      <c r="A3768" t="n">
        <v>25762</v>
      </c>
      <c r="B3768" s="31" t="n">
        <v>43</v>
      </c>
      <c r="C3768" s="7" t="n">
        <v>5</v>
      </c>
      <c r="D3768" s="7" t="n">
        <v>16</v>
      </c>
    </row>
    <row r="3769" spans="1:8">
      <c r="A3769" t="s">
        <v>4</v>
      </c>
      <c r="B3769" s="4" t="s">
        <v>5</v>
      </c>
      <c r="C3769" s="4" t="s">
        <v>10</v>
      </c>
      <c r="D3769" s="4" t="s">
        <v>13</v>
      </c>
      <c r="E3769" s="4" t="s">
        <v>13</v>
      </c>
      <c r="F3769" s="4" t="s">
        <v>6</v>
      </c>
    </row>
    <row r="3770" spans="1:8">
      <c r="A3770" t="n">
        <v>25769</v>
      </c>
      <c r="B3770" s="22" t="n">
        <v>47</v>
      </c>
      <c r="C3770" s="7" t="n">
        <v>5</v>
      </c>
      <c r="D3770" s="7" t="n">
        <v>0</v>
      </c>
      <c r="E3770" s="7" t="n">
        <v>0</v>
      </c>
      <c r="F3770" s="7" t="s">
        <v>94</v>
      </c>
    </row>
    <row r="3771" spans="1:8">
      <c r="A3771" t="s">
        <v>4</v>
      </c>
      <c r="B3771" s="4" t="s">
        <v>5</v>
      </c>
      <c r="C3771" s="4" t="s">
        <v>10</v>
      </c>
    </row>
    <row r="3772" spans="1:8">
      <c r="A3772" t="n">
        <v>25791</v>
      </c>
      <c r="B3772" s="27" t="n">
        <v>16</v>
      </c>
      <c r="C3772" s="7" t="n">
        <v>0</v>
      </c>
    </row>
    <row r="3773" spans="1:8">
      <c r="A3773" t="s">
        <v>4</v>
      </c>
      <c r="B3773" s="4" t="s">
        <v>5</v>
      </c>
      <c r="C3773" s="4" t="s">
        <v>10</v>
      </c>
      <c r="D3773" s="4" t="s">
        <v>13</v>
      </c>
      <c r="E3773" s="4" t="s">
        <v>6</v>
      </c>
      <c r="F3773" s="4" t="s">
        <v>24</v>
      </c>
      <c r="G3773" s="4" t="s">
        <v>24</v>
      </c>
      <c r="H3773" s="4" t="s">
        <v>24</v>
      </c>
    </row>
    <row r="3774" spans="1:8">
      <c r="A3774" t="n">
        <v>25794</v>
      </c>
      <c r="B3774" s="50" t="n">
        <v>48</v>
      </c>
      <c r="C3774" s="7" t="n">
        <v>5</v>
      </c>
      <c r="D3774" s="7" t="n">
        <v>0</v>
      </c>
      <c r="E3774" s="7" t="s">
        <v>34</v>
      </c>
      <c r="F3774" s="7" t="n">
        <v>0</v>
      </c>
      <c r="G3774" s="7" t="n">
        <v>1</v>
      </c>
      <c r="H3774" s="7" t="n">
        <v>0</v>
      </c>
    </row>
    <row r="3775" spans="1:8">
      <c r="A3775" t="s">
        <v>4</v>
      </c>
      <c r="B3775" s="4" t="s">
        <v>5</v>
      </c>
      <c r="C3775" s="4" t="s">
        <v>10</v>
      </c>
      <c r="D3775" s="4" t="s">
        <v>9</v>
      </c>
    </row>
    <row r="3776" spans="1:8">
      <c r="A3776" t="n">
        <v>25818</v>
      </c>
      <c r="B3776" s="31" t="n">
        <v>43</v>
      </c>
      <c r="C3776" s="7" t="n">
        <v>61491</v>
      </c>
      <c r="D3776" s="7" t="n">
        <v>16</v>
      </c>
    </row>
    <row r="3777" spans="1:8">
      <c r="A3777" t="s">
        <v>4</v>
      </c>
      <c r="B3777" s="4" t="s">
        <v>5</v>
      </c>
      <c r="C3777" s="4" t="s">
        <v>10</v>
      </c>
      <c r="D3777" s="4" t="s">
        <v>13</v>
      </c>
      <c r="E3777" s="4" t="s">
        <v>13</v>
      </c>
      <c r="F3777" s="4" t="s">
        <v>6</v>
      </c>
    </row>
    <row r="3778" spans="1:8">
      <c r="A3778" t="n">
        <v>25825</v>
      </c>
      <c r="B3778" s="22" t="n">
        <v>47</v>
      </c>
      <c r="C3778" s="7" t="n">
        <v>61491</v>
      </c>
      <c r="D3778" s="7" t="n">
        <v>0</v>
      </c>
      <c r="E3778" s="7" t="n">
        <v>0</v>
      </c>
      <c r="F3778" s="7" t="s">
        <v>94</v>
      </c>
    </row>
    <row r="3779" spans="1:8">
      <c r="A3779" t="s">
        <v>4</v>
      </c>
      <c r="B3779" s="4" t="s">
        <v>5</v>
      </c>
      <c r="C3779" s="4" t="s">
        <v>10</v>
      </c>
    </row>
    <row r="3780" spans="1:8">
      <c r="A3780" t="n">
        <v>25847</v>
      </c>
      <c r="B3780" s="27" t="n">
        <v>16</v>
      </c>
      <c r="C3780" s="7" t="n">
        <v>0</v>
      </c>
    </row>
    <row r="3781" spans="1:8">
      <c r="A3781" t="s">
        <v>4</v>
      </c>
      <c r="B3781" s="4" t="s">
        <v>5</v>
      </c>
      <c r="C3781" s="4" t="s">
        <v>10</v>
      </c>
      <c r="D3781" s="4" t="s">
        <v>13</v>
      </c>
      <c r="E3781" s="4" t="s">
        <v>6</v>
      </c>
      <c r="F3781" s="4" t="s">
        <v>24</v>
      </c>
      <c r="G3781" s="4" t="s">
        <v>24</v>
      </c>
      <c r="H3781" s="4" t="s">
        <v>24</v>
      </c>
    </row>
    <row r="3782" spans="1:8">
      <c r="A3782" t="n">
        <v>25850</v>
      </c>
      <c r="B3782" s="50" t="n">
        <v>48</v>
      </c>
      <c r="C3782" s="7" t="n">
        <v>61491</v>
      </c>
      <c r="D3782" s="7" t="n">
        <v>0</v>
      </c>
      <c r="E3782" s="7" t="s">
        <v>34</v>
      </c>
      <c r="F3782" s="7" t="n">
        <v>0</v>
      </c>
      <c r="G3782" s="7" t="n">
        <v>1</v>
      </c>
      <c r="H3782" s="7" t="n">
        <v>0</v>
      </c>
    </row>
    <row r="3783" spans="1:8">
      <c r="A3783" t="s">
        <v>4</v>
      </c>
      <c r="B3783" s="4" t="s">
        <v>5</v>
      </c>
      <c r="C3783" s="4" t="s">
        <v>10</v>
      </c>
      <c r="D3783" s="4" t="s">
        <v>9</v>
      </c>
    </row>
    <row r="3784" spans="1:8">
      <c r="A3784" t="n">
        <v>25874</v>
      </c>
      <c r="B3784" s="31" t="n">
        <v>43</v>
      </c>
      <c r="C3784" s="7" t="n">
        <v>61492</v>
      </c>
      <c r="D3784" s="7" t="n">
        <v>16</v>
      </c>
    </row>
    <row r="3785" spans="1:8">
      <c r="A3785" t="s">
        <v>4</v>
      </c>
      <c r="B3785" s="4" t="s">
        <v>5</v>
      </c>
      <c r="C3785" s="4" t="s">
        <v>10</v>
      </c>
      <c r="D3785" s="4" t="s">
        <v>13</v>
      </c>
      <c r="E3785" s="4" t="s">
        <v>13</v>
      </c>
      <c r="F3785" s="4" t="s">
        <v>6</v>
      </c>
    </row>
    <row r="3786" spans="1:8">
      <c r="A3786" t="n">
        <v>25881</v>
      </c>
      <c r="B3786" s="22" t="n">
        <v>47</v>
      </c>
      <c r="C3786" s="7" t="n">
        <v>61492</v>
      </c>
      <c r="D3786" s="7" t="n">
        <v>0</v>
      </c>
      <c r="E3786" s="7" t="n">
        <v>0</v>
      </c>
      <c r="F3786" s="7" t="s">
        <v>94</v>
      </c>
    </row>
    <row r="3787" spans="1:8">
      <c r="A3787" t="s">
        <v>4</v>
      </c>
      <c r="B3787" s="4" t="s">
        <v>5</v>
      </c>
      <c r="C3787" s="4" t="s">
        <v>10</v>
      </c>
    </row>
    <row r="3788" spans="1:8">
      <c r="A3788" t="n">
        <v>25903</v>
      </c>
      <c r="B3788" s="27" t="n">
        <v>16</v>
      </c>
      <c r="C3788" s="7" t="n">
        <v>0</v>
      </c>
    </row>
    <row r="3789" spans="1:8">
      <c r="A3789" t="s">
        <v>4</v>
      </c>
      <c r="B3789" s="4" t="s">
        <v>5</v>
      </c>
      <c r="C3789" s="4" t="s">
        <v>10</v>
      </c>
      <c r="D3789" s="4" t="s">
        <v>13</v>
      </c>
      <c r="E3789" s="4" t="s">
        <v>6</v>
      </c>
      <c r="F3789" s="4" t="s">
        <v>24</v>
      </c>
      <c r="G3789" s="4" t="s">
        <v>24</v>
      </c>
      <c r="H3789" s="4" t="s">
        <v>24</v>
      </c>
    </row>
    <row r="3790" spans="1:8">
      <c r="A3790" t="n">
        <v>25906</v>
      </c>
      <c r="B3790" s="50" t="n">
        <v>48</v>
      </c>
      <c r="C3790" s="7" t="n">
        <v>61492</v>
      </c>
      <c r="D3790" s="7" t="n">
        <v>0</v>
      </c>
      <c r="E3790" s="7" t="s">
        <v>34</v>
      </c>
      <c r="F3790" s="7" t="n">
        <v>0</v>
      </c>
      <c r="G3790" s="7" t="n">
        <v>1</v>
      </c>
      <c r="H3790" s="7" t="n">
        <v>0</v>
      </c>
    </row>
    <row r="3791" spans="1:8">
      <c r="A3791" t="s">
        <v>4</v>
      </c>
      <c r="B3791" s="4" t="s">
        <v>5</v>
      </c>
      <c r="C3791" s="4" t="s">
        <v>10</v>
      </c>
      <c r="D3791" s="4" t="s">
        <v>9</v>
      </c>
    </row>
    <row r="3792" spans="1:8">
      <c r="A3792" t="n">
        <v>25930</v>
      </c>
      <c r="B3792" s="31" t="n">
        <v>43</v>
      </c>
      <c r="C3792" s="7" t="n">
        <v>61493</v>
      </c>
      <c r="D3792" s="7" t="n">
        <v>16</v>
      </c>
    </row>
    <row r="3793" spans="1:8">
      <c r="A3793" t="s">
        <v>4</v>
      </c>
      <c r="B3793" s="4" t="s">
        <v>5</v>
      </c>
      <c r="C3793" s="4" t="s">
        <v>10</v>
      </c>
      <c r="D3793" s="4" t="s">
        <v>13</v>
      </c>
      <c r="E3793" s="4" t="s">
        <v>13</v>
      </c>
      <c r="F3793" s="4" t="s">
        <v>6</v>
      </c>
    </row>
    <row r="3794" spans="1:8">
      <c r="A3794" t="n">
        <v>25937</v>
      </c>
      <c r="B3794" s="22" t="n">
        <v>47</v>
      </c>
      <c r="C3794" s="7" t="n">
        <v>61493</v>
      </c>
      <c r="D3794" s="7" t="n">
        <v>0</v>
      </c>
      <c r="E3794" s="7" t="n">
        <v>0</v>
      </c>
      <c r="F3794" s="7" t="s">
        <v>94</v>
      </c>
    </row>
    <row r="3795" spans="1:8">
      <c r="A3795" t="s">
        <v>4</v>
      </c>
      <c r="B3795" s="4" t="s">
        <v>5</v>
      </c>
      <c r="C3795" s="4" t="s">
        <v>10</v>
      </c>
    </row>
    <row r="3796" spans="1:8">
      <c r="A3796" t="n">
        <v>25959</v>
      </c>
      <c r="B3796" s="27" t="n">
        <v>16</v>
      </c>
      <c r="C3796" s="7" t="n">
        <v>0</v>
      </c>
    </row>
    <row r="3797" spans="1:8">
      <c r="A3797" t="s">
        <v>4</v>
      </c>
      <c r="B3797" s="4" t="s">
        <v>5</v>
      </c>
      <c r="C3797" s="4" t="s">
        <v>10</v>
      </c>
      <c r="D3797" s="4" t="s">
        <v>13</v>
      </c>
      <c r="E3797" s="4" t="s">
        <v>6</v>
      </c>
      <c r="F3797" s="4" t="s">
        <v>24</v>
      </c>
      <c r="G3797" s="4" t="s">
        <v>24</v>
      </c>
      <c r="H3797" s="4" t="s">
        <v>24</v>
      </c>
    </row>
    <row r="3798" spans="1:8">
      <c r="A3798" t="n">
        <v>25962</v>
      </c>
      <c r="B3798" s="50" t="n">
        <v>48</v>
      </c>
      <c r="C3798" s="7" t="n">
        <v>61493</v>
      </c>
      <c r="D3798" s="7" t="n">
        <v>0</v>
      </c>
      <c r="E3798" s="7" t="s">
        <v>34</v>
      </c>
      <c r="F3798" s="7" t="n">
        <v>0</v>
      </c>
      <c r="G3798" s="7" t="n">
        <v>1</v>
      </c>
      <c r="H3798" s="7" t="n">
        <v>0</v>
      </c>
    </row>
    <row r="3799" spans="1:8">
      <c r="A3799" t="s">
        <v>4</v>
      </c>
      <c r="B3799" s="4" t="s">
        <v>5</v>
      </c>
      <c r="C3799" s="4" t="s">
        <v>13</v>
      </c>
      <c r="D3799" s="4" t="s">
        <v>10</v>
      </c>
      <c r="E3799" s="4" t="s">
        <v>24</v>
      </c>
    </row>
    <row r="3800" spans="1:8">
      <c r="A3800" t="n">
        <v>25986</v>
      </c>
      <c r="B3800" s="21" t="n">
        <v>58</v>
      </c>
      <c r="C3800" s="7" t="n">
        <v>100</v>
      </c>
      <c r="D3800" s="7" t="n">
        <v>1000</v>
      </c>
      <c r="E3800" s="7" t="n">
        <v>1</v>
      </c>
    </row>
    <row r="3801" spans="1:8">
      <c r="A3801" t="s">
        <v>4</v>
      </c>
      <c r="B3801" s="4" t="s">
        <v>5</v>
      </c>
      <c r="C3801" s="4" t="s">
        <v>13</v>
      </c>
      <c r="D3801" s="4" t="s">
        <v>10</v>
      </c>
    </row>
    <row r="3802" spans="1:8">
      <c r="A3802" t="n">
        <v>25994</v>
      </c>
      <c r="B3802" s="21" t="n">
        <v>58</v>
      </c>
      <c r="C3802" s="7" t="n">
        <v>255</v>
      </c>
      <c r="D3802" s="7" t="n">
        <v>0</v>
      </c>
    </row>
    <row r="3803" spans="1:8">
      <c r="A3803" t="s">
        <v>4</v>
      </c>
      <c r="B3803" s="4" t="s">
        <v>5</v>
      </c>
      <c r="C3803" s="4" t="s">
        <v>10</v>
      </c>
      <c r="D3803" s="4" t="s">
        <v>13</v>
      </c>
      <c r="E3803" s="4" t="s">
        <v>13</v>
      </c>
      <c r="F3803" s="4" t="s">
        <v>6</v>
      </c>
    </row>
    <row r="3804" spans="1:8">
      <c r="A3804" t="n">
        <v>25998</v>
      </c>
      <c r="B3804" s="22" t="n">
        <v>47</v>
      </c>
      <c r="C3804" s="7" t="n">
        <v>0</v>
      </c>
      <c r="D3804" s="7" t="n">
        <v>0</v>
      </c>
      <c r="E3804" s="7" t="n">
        <v>1</v>
      </c>
      <c r="F3804" s="7" t="s">
        <v>95</v>
      </c>
    </row>
    <row r="3805" spans="1:8">
      <c r="A3805" t="s">
        <v>4</v>
      </c>
      <c r="B3805" s="4" t="s">
        <v>5</v>
      </c>
      <c r="C3805" s="4" t="s">
        <v>10</v>
      </c>
    </row>
    <row r="3806" spans="1:8">
      <c r="A3806" t="n">
        <v>26018</v>
      </c>
      <c r="B3806" s="27" t="n">
        <v>16</v>
      </c>
      <c r="C3806" s="7" t="n">
        <v>150</v>
      </c>
    </row>
    <row r="3807" spans="1:8">
      <c r="A3807" t="s">
        <v>4</v>
      </c>
      <c r="B3807" s="4" t="s">
        <v>5</v>
      </c>
      <c r="C3807" s="4" t="s">
        <v>10</v>
      </c>
      <c r="D3807" s="4" t="s">
        <v>13</v>
      </c>
      <c r="E3807" s="4" t="s">
        <v>13</v>
      </c>
      <c r="F3807" s="4" t="s">
        <v>6</v>
      </c>
    </row>
    <row r="3808" spans="1:8">
      <c r="A3808" t="n">
        <v>26021</v>
      </c>
      <c r="B3808" s="22" t="n">
        <v>47</v>
      </c>
      <c r="C3808" s="7" t="n">
        <v>3</v>
      </c>
      <c r="D3808" s="7" t="n">
        <v>0</v>
      </c>
      <c r="E3808" s="7" t="n">
        <v>1</v>
      </c>
      <c r="F3808" s="7" t="s">
        <v>95</v>
      </c>
    </row>
    <row r="3809" spans="1:8">
      <c r="A3809" t="s">
        <v>4</v>
      </c>
      <c r="B3809" s="4" t="s">
        <v>5</v>
      </c>
      <c r="C3809" s="4" t="s">
        <v>10</v>
      </c>
      <c r="D3809" s="4" t="s">
        <v>13</v>
      </c>
      <c r="E3809" s="4" t="s">
        <v>13</v>
      </c>
      <c r="F3809" s="4" t="s">
        <v>6</v>
      </c>
    </row>
    <row r="3810" spans="1:8">
      <c r="A3810" t="n">
        <v>26041</v>
      </c>
      <c r="B3810" s="22" t="n">
        <v>47</v>
      </c>
      <c r="C3810" s="7" t="n">
        <v>5</v>
      </c>
      <c r="D3810" s="7" t="n">
        <v>0</v>
      </c>
      <c r="E3810" s="7" t="n">
        <v>1</v>
      </c>
      <c r="F3810" s="7" t="s">
        <v>95</v>
      </c>
    </row>
    <row r="3811" spans="1:8">
      <c r="A3811" t="s">
        <v>4</v>
      </c>
      <c r="B3811" s="4" t="s">
        <v>5</v>
      </c>
      <c r="C3811" s="4" t="s">
        <v>10</v>
      </c>
    </row>
    <row r="3812" spans="1:8">
      <c r="A3812" t="n">
        <v>26061</v>
      </c>
      <c r="B3812" s="27" t="n">
        <v>16</v>
      </c>
      <c r="C3812" s="7" t="n">
        <v>150</v>
      </c>
    </row>
    <row r="3813" spans="1:8">
      <c r="A3813" t="s">
        <v>4</v>
      </c>
      <c r="B3813" s="4" t="s">
        <v>5</v>
      </c>
      <c r="C3813" s="4" t="s">
        <v>10</v>
      </c>
      <c r="D3813" s="4" t="s">
        <v>13</v>
      </c>
      <c r="E3813" s="4" t="s">
        <v>13</v>
      </c>
      <c r="F3813" s="4" t="s">
        <v>6</v>
      </c>
    </row>
    <row r="3814" spans="1:8">
      <c r="A3814" t="n">
        <v>26064</v>
      </c>
      <c r="B3814" s="22" t="n">
        <v>47</v>
      </c>
      <c r="C3814" s="7" t="n">
        <v>61491</v>
      </c>
      <c r="D3814" s="7" t="n">
        <v>0</v>
      </c>
      <c r="E3814" s="7" t="n">
        <v>1</v>
      </c>
      <c r="F3814" s="7" t="s">
        <v>95</v>
      </c>
    </row>
    <row r="3815" spans="1:8">
      <c r="A3815" t="s">
        <v>4</v>
      </c>
      <c r="B3815" s="4" t="s">
        <v>5</v>
      </c>
      <c r="C3815" s="4" t="s">
        <v>10</v>
      </c>
      <c r="D3815" s="4" t="s">
        <v>13</v>
      </c>
      <c r="E3815" s="4" t="s">
        <v>13</v>
      </c>
      <c r="F3815" s="4" t="s">
        <v>6</v>
      </c>
    </row>
    <row r="3816" spans="1:8">
      <c r="A3816" t="n">
        <v>26084</v>
      </c>
      <c r="B3816" s="22" t="n">
        <v>47</v>
      </c>
      <c r="C3816" s="7" t="n">
        <v>61492</v>
      </c>
      <c r="D3816" s="7" t="n">
        <v>0</v>
      </c>
      <c r="E3816" s="7" t="n">
        <v>1</v>
      </c>
      <c r="F3816" s="7" t="s">
        <v>95</v>
      </c>
    </row>
    <row r="3817" spans="1:8">
      <c r="A3817" t="s">
        <v>4</v>
      </c>
      <c r="B3817" s="4" t="s">
        <v>5</v>
      </c>
      <c r="C3817" s="4" t="s">
        <v>10</v>
      </c>
      <c r="D3817" s="4" t="s">
        <v>13</v>
      </c>
      <c r="E3817" s="4" t="s">
        <v>13</v>
      </c>
      <c r="F3817" s="4" t="s">
        <v>6</v>
      </c>
    </row>
    <row r="3818" spans="1:8">
      <c r="A3818" t="n">
        <v>26104</v>
      </c>
      <c r="B3818" s="22" t="n">
        <v>47</v>
      </c>
      <c r="C3818" s="7" t="n">
        <v>61493</v>
      </c>
      <c r="D3818" s="7" t="n">
        <v>0</v>
      </c>
      <c r="E3818" s="7" t="n">
        <v>1</v>
      </c>
      <c r="F3818" s="7" t="s">
        <v>95</v>
      </c>
    </row>
    <row r="3819" spans="1:8">
      <c r="A3819" t="s">
        <v>4</v>
      </c>
      <c r="B3819" s="4" t="s">
        <v>5</v>
      </c>
      <c r="C3819" s="4" t="s">
        <v>10</v>
      </c>
      <c r="D3819" s="4" t="s">
        <v>13</v>
      </c>
    </row>
    <row r="3820" spans="1:8">
      <c r="A3820" t="n">
        <v>26124</v>
      </c>
      <c r="B3820" s="48" t="n">
        <v>67</v>
      </c>
      <c r="C3820" s="7" t="n">
        <v>0</v>
      </c>
      <c r="D3820" s="7" t="n">
        <v>1</v>
      </c>
    </row>
    <row r="3821" spans="1:8">
      <c r="A3821" t="s">
        <v>4</v>
      </c>
      <c r="B3821" s="4" t="s">
        <v>5</v>
      </c>
      <c r="C3821" s="4" t="s">
        <v>10</v>
      </c>
      <c r="D3821" s="4" t="s">
        <v>13</v>
      </c>
    </row>
    <row r="3822" spans="1:8">
      <c r="A3822" t="n">
        <v>26128</v>
      </c>
      <c r="B3822" s="48" t="n">
        <v>67</v>
      </c>
      <c r="C3822" s="7" t="n">
        <v>7</v>
      </c>
      <c r="D3822" s="7" t="n">
        <v>1</v>
      </c>
    </row>
    <row r="3823" spans="1:8">
      <c r="A3823" t="s">
        <v>4</v>
      </c>
      <c r="B3823" s="4" t="s">
        <v>5</v>
      </c>
      <c r="C3823" s="4" t="s">
        <v>10</v>
      </c>
      <c r="D3823" s="4" t="s">
        <v>13</v>
      </c>
    </row>
    <row r="3824" spans="1:8">
      <c r="A3824" t="n">
        <v>26132</v>
      </c>
      <c r="B3824" s="48" t="n">
        <v>67</v>
      </c>
      <c r="C3824" s="7" t="n">
        <v>5</v>
      </c>
      <c r="D3824" s="7" t="n">
        <v>1</v>
      </c>
    </row>
    <row r="3825" spans="1:6">
      <c r="A3825" t="s">
        <v>4</v>
      </c>
      <c r="B3825" s="4" t="s">
        <v>5</v>
      </c>
      <c r="C3825" s="4" t="s">
        <v>10</v>
      </c>
      <c r="D3825" s="4" t="s">
        <v>13</v>
      </c>
    </row>
    <row r="3826" spans="1:6">
      <c r="A3826" t="n">
        <v>26136</v>
      </c>
      <c r="B3826" s="48" t="n">
        <v>67</v>
      </c>
      <c r="C3826" s="7" t="n">
        <v>61491</v>
      </c>
      <c r="D3826" s="7" t="n">
        <v>1</v>
      </c>
    </row>
    <row r="3827" spans="1:6">
      <c r="A3827" t="s">
        <v>4</v>
      </c>
      <c r="B3827" s="4" t="s">
        <v>5</v>
      </c>
      <c r="C3827" s="4" t="s">
        <v>10</v>
      </c>
      <c r="D3827" s="4" t="s">
        <v>13</v>
      </c>
    </row>
    <row r="3828" spans="1:6">
      <c r="A3828" t="n">
        <v>26140</v>
      </c>
      <c r="B3828" s="48" t="n">
        <v>67</v>
      </c>
      <c r="C3828" s="7" t="n">
        <v>61492</v>
      </c>
      <c r="D3828" s="7" t="n">
        <v>1</v>
      </c>
    </row>
    <row r="3829" spans="1:6">
      <c r="A3829" t="s">
        <v>4</v>
      </c>
      <c r="B3829" s="4" t="s">
        <v>5</v>
      </c>
      <c r="C3829" s="4" t="s">
        <v>10</v>
      </c>
      <c r="D3829" s="4" t="s">
        <v>13</v>
      </c>
    </row>
    <row r="3830" spans="1:6">
      <c r="A3830" t="n">
        <v>26144</v>
      </c>
      <c r="B3830" s="48" t="n">
        <v>67</v>
      </c>
      <c r="C3830" s="7" t="n">
        <v>61493</v>
      </c>
      <c r="D3830" s="7" t="n">
        <v>1</v>
      </c>
    </row>
    <row r="3831" spans="1:6">
      <c r="A3831" t="s">
        <v>4</v>
      </c>
      <c r="B3831" s="4" t="s">
        <v>5</v>
      </c>
      <c r="C3831" s="4" t="s">
        <v>13</v>
      </c>
      <c r="D3831" s="4" t="s">
        <v>10</v>
      </c>
    </row>
    <row r="3832" spans="1:6">
      <c r="A3832" t="n">
        <v>26148</v>
      </c>
      <c r="B3832" s="35" t="n">
        <v>45</v>
      </c>
      <c r="C3832" s="7" t="n">
        <v>7</v>
      </c>
      <c r="D3832" s="7" t="n">
        <v>255</v>
      </c>
    </row>
    <row r="3833" spans="1:6">
      <c r="A3833" t="s">
        <v>4</v>
      </c>
      <c r="B3833" s="4" t="s">
        <v>5</v>
      </c>
      <c r="C3833" s="4" t="s">
        <v>13</v>
      </c>
      <c r="D3833" s="4" t="s">
        <v>10</v>
      </c>
      <c r="E3833" s="4" t="s">
        <v>6</v>
      </c>
    </row>
    <row r="3834" spans="1:6">
      <c r="A3834" t="n">
        <v>26152</v>
      </c>
      <c r="B3834" s="39" t="n">
        <v>51</v>
      </c>
      <c r="C3834" s="7" t="n">
        <v>4</v>
      </c>
      <c r="D3834" s="7" t="n">
        <v>0</v>
      </c>
      <c r="E3834" s="7" t="s">
        <v>98</v>
      </c>
    </row>
    <row r="3835" spans="1:6">
      <c r="A3835" t="s">
        <v>4</v>
      </c>
      <c r="B3835" s="4" t="s">
        <v>5</v>
      </c>
      <c r="C3835" s="4" t="s">
        <v>10</v>
      </c>
    </row>
    <row r="3836" spans="1:6">
      <c r="A3836" t="n">
        <v>26165</v>
      </c>
      <c r="B3836" s="27" t="n">
        <v>16</v>
      </c>
      <c r="C3836" s="7" t="n">
        <v>0</v>
      </c>
    </row>
    <row r="3837" spans="1:6">
      <c r="A3837" t="s">
        <v>4</v>
      </c>
      <c r="B3837" s="4" t="s">
        <v>5</v>
      </c>
      <c r="C3837" s="4" t="s">
        <v>10</v>
      </c>
      <c r="D3837" s="4" t="s">
        <v>47</v>
      </c>
      <c r="E3837" s="4" t="s">
        <v>13</v>
      </c>
      <c r="F3837" s="4" t="s">
        <v>13</v>
      </c>
    </row>
    <row r="3838" spans="1:6">
      <c r="A3838" t="n">
        <v>26168</v>
      </c>
      <c r="B3838" s="40" t="n">
        <v>26</v>
      </c>
      <c r="C3838" s="7" t="n">
        <v>0</v>
      </c>
      <c r="D3838" s="7" t="s">
        <v>196</v>
      </c>
      <c r="E3838" s="7" t="n">
        <v>2</v>
      </c>
      <c r="F3838" s="7" t="n">
        <v>0</v>
      </c>
    </row>
    <row r="3839" spans="1:6">
      <c r="A3839" t="s">
        <v>4</v>
      </c>
      <c r="B3839" s="4" t="s">
        <v>5</v>
      </c>
    </row>
    <row r="3840" spans="1:6">
      <c r="A3840" t="n">
        <v>26186</v>
      </c>
      <c r="B3840" s="41" t="n">
        <v>28</v>
      </c>
    </row>
    <row r="3841" spans="1:6">
      <c r="A3841" t="s">
        <v>4</v>
      </c>
      <c r="B3841" s="4" t="s">
        <v>5</v>
      </c>
      <c r="C3841" s="4" t="s">
        <v>10</v>
      </c>
      <c r="D3841" s="4" t="s">
        <v>13</v>
      </c>
    </row>
    <row r="3842" spans="1:6">
      <c r="A3842" t="n">
        <v>26187</v>
      </c>
      <c r="B3842" s="44" t="n">
        <v>89</v>
      </c>
      <c r="C3842" s="7" t="n">
        <v>65533</v>
      </c>
      <c r="D3842" s="7" t="n">
        <v>1</v>
      </c>
    </row>
    <row r="3843" spans="1:6">
      <c r="A3843" t="s">
        <v>4</v>
      </c>
      <c r="B3843" s="4" t="s">
        <v>5</v>
      </c>
      <c r="C3843" s="4" t="s">
        <v>13</v>
      </c>
      <c r="D3843" s="4" t="s">
        <v>10</v>
      </c>
      <c r="E3843" s="4" t="s">
        <v>24</v>
      </c>
    </row>
    <row r="3844" spans="1:6">
      <c r="A3844" t="n">
        <v>26191</v>
      </c>
      <c r="B3844" s="21" t="n">
        <v>58</v>
      </c>
      <c r="C3844" s="7" t="n">
        <v>101</v>
      </c>
      <c r="D3844" s="7" t="n">
        <v>300</v>
      </c>
      <c r="E3844" s="7" t="n">
        <v>1</v>
      </c>
    </row>
    <row r="3845" spans="1:6">
      <c r="A3845" t="s">
        <v>4</v>
      </c>
      <c r="B3845" s="4" t="s">
        <v>5</v>
      </c>
      <c r="C3845" s="4" t="s">
        <v>13</v>
      </c>
      <c r="D3845" s="4" t="s">
        <v>10</v>
      </c>
    </row>
    <row r="3846" spans="1:6">
      <c r="A3846" t="n">
        <v>26199</v>
      </c>
      <c r="B3846" s="21" t="n">
        <v>58</v>
      </c>
      <c r="C3846" s="7" t="n">
        <v>254</v>
      </c>
      <c r="D3846" s="7" t="n">
        <v>0</v>
      </c>
    </row>
    <row r="3847" spans="1:6">
      <c r="A3847" t="s">
        <v>4</v>
      </c>
      <c r="B3847" s="4" t="s">
        <v>5</v>
      </c>
      <c r="C3847" s="4" t="s">
        <v>13</v>
      </c>
      <c r="D3847" s="4" t="s">
        <v>13</v>
      </c>
      <c r="E3847" s="4" t="s">
        <v>24</v>
      </c>
      <c r="F3847" s="4" t="s">
        <v>24</v>
      </c>
      <c r="G3847" s="4" t="s">
        <v>24</v>
      </c>
      <c r="H3847" s="4" t="s">
        <v>10</v>
      </c>
    </row>
    <row r="3848" spans="1:6">
      <c r="A3848" t="n">
        <v>26203</v>
      </c>
      <c r="B3848" s="35" t="n">
        <v>45</v>
      </c>
      <c r="C3848" s="7" t="n">
        <v>2</v>
      </c>
      <c r="D3848" s="7" t="n">
        <v>3</v>
      </c>
      <c r="E3848" s="7" t="n">
        <v>0</v>
      </c>
      <c r="F3848" s="7" t="n">
        <v>2.09999990463257</v>
      </c>
      <c r="G3848" s="7" t="n">
        <v>15</v>
      </c>
      <c r="H3848" s="7" t="n">
        <v>0</v>
      </c>
    </row>
    <row r="3849" spans="1:6">
      <c r="A3849" t="s">
        <v>4</v>
      </c>
      <c r="B3849" s="4" t="s">
        <v>5</v>
      </c>
      <c r="C3849" s="4" t="s">
        <v>13</v>
      </c>
      <c r="D3849" s="4" t="s">
        <v>13</v>
      </c>
      <c r="E3849" s="4" t="s">
        <v>24</v>
      </c>
      <c r="F3849" s="4" t="s">
        <v>24</v>
      </c>
      <c r="G3849" s="4" t="s">
        <v>24</v>
      </c>
      <c r="H3849" s="4" t="s">
        <v>10</v>
      </c>
      <c r="I3849" s="4" t="s">
        <v>13</v>
      </c>
    </row>
    <row r="3850" spans="1:6">
      <c r="A3850" t="n">
        <v>26220</v>
      </c>
      <c r="B3850" s="35" t="n">
        <v>45</v>
      </c>
      <c r="C3850" s="7" t="n">
        <v>4</v>
      </c>
      <c r="D3850" s="7" t="n">
        <v>3</v>
      </c>
      <c r="E3850" s="7" t="n">
        <v>10</v>
      </c>
      <c r="F3850" s="7" t="n">
        <v>37.25</v>
      </c>
      <c r="G3850" s="7" t="n">
        <v>0</v>
      </c>
      <c r="H3850" s="7" t="n">
        <v>0</v>
      </c>
      <c r="I3850" s="7" t="n">
        <v>0</v>
      </c>
    </row>
    <row r="3851" spans="1:6">
      <c r="A3851" t="s">
        <v>4</v>
      </c>
      <c r="B3851" s="4" t="s">
        <v>5</v>
      </c>
      <c r="C3851" s="4" t="s">
        <v>13</v>
      </c>
      <c r="D3851" s="4" t="s">
        <v>13</v>
      </c>
      <c r="E3851" s="4" t="s">
        <v>24</v>
      </c>
      <c r="F3851" s="4" t="s">
        <v>10</v>
      </c>
    </row>
    <row r="3852" spans="1:6">
      <c r="A3852" t="n">
        <v>26238</v>
      </c>
      <c r="B3852" s="35" t="n">
        <v>45</v>
      </c>
      <c r="C3852" s="7" t="n">
        <v>5</v>
      </c>
      <c r="D3852" s="7" t="n">
        <v>3</v>
      </c>
      <c r="E3852" s="7" t="n">
        <v>7</v>
      </c>
      <c r="F3852" s="7" t="n">
        <v>0</v>
      </c>
    </row>
    <row r="3853" spans="1:6">
      <c r="A3853" t="s">
        <v>4</v>
      </c>
      <c r="B3853" s="4" t="s">
        <v>5</v>
      </c>
      <c r="C3853" s="4" t="s">
        <v>13</v>
      </c>
      <c r="D3853" s="4" t="s">
        <v>13</v>
      </c>
      <c r="E3853" s="4" t="s">
        <v>24</v>
      </c>
      <c r="F3853" s="4" t="s">
        <v>10</v>
      </c>
    </row>
    <row r="3854" spans="1:6">
      <c r="A3854" t="n">
        <v>26247</v>
      </c>
      <c r="B3854" s="35" t="n">
        <v>45</v>
      </c>
      <c r="C3854" s="7" t="n">
        <v>11</v>
      </c>
      <c r="D3854" s="7" t="n">
        <v>3</v>
      </c>
      <c r="E3854" s="7" t="n">
        <v>23</v>
      </c>
      <c r="F3854" s="7" t="n">
        <v>0</v>
      </c>
    </row>
    <row r="3855" spans="1:6">
      <c r="A3855" t="s">
        <v>4</v>
      </c>
      <c r="B3855" s="4" t="s">
        <v>5</v>
      </c>
      <c r="C3855" s="4" t="s">
        <v>13</v>
      </c>
      <c r="D3855" s="4" t="s">
        <v>13</v>
      </c>
      <c r="E3855" s="4" t="s">
        <v>24</v>
      </c>
      <c r="F3855" s="4" t="s">
        <v>24</v>
      </c>
      <c r="G3855" s="4" t="s">
        <v>24</v>
      </c>
      <c r="H3855" s="4" t="s">
        <v>10</v>
      </c>
      <c r="I3855" s="4" t="s">
        <v>13</v>
      </c>
    </row>
    <row r="3856" spans="1:6">
      <c r="A3856" t="n">
        <v>26256</v>
      </c>
      <c r="B3856" s="35" t="n">
        <v>45</v>
      </c>
      <c r="C3856" s="7" t="n">
        <v>4</v>
      </c>
      <c r="D3856" s="7" t="n">
        <v>3</v>
      </c>
      <c r="E3856" s="7" t="n">
        <v>10</v>
      </c>
      <c r="F3856" s="7" t="n">
        <v>41.0499992370605</v>
      </c>
      <c r="G3856" s="7" t="n">
        <v>0</v>
      </c>
      <c r="H3856" s="7" t="n">
        <v>30000</v>
      </c>
      <c r="I3856" s="7" t="n">
        <v>0</v>
      </c>
    </row>
    <row r="3857" spans="1:9">
      <c r="A3857" t="s">
        <v>4</v>
      </c>
      <c r="B3857" s="4" t="s">
        <v>5</v>
      </c>
      <c r="C3857" s="4" t="s">
        <v>13</v>
      </c>
      <c r="D3857" s="4" t="s">
        <v>10</v>
      </c>
    </row>
    <row r="3858" spans="1:9">
      <c r="A3858" t="n">
        <v>26274</v>
      </c>
      <c r="B3858" s="21" t="n">
        <v>58</v>
      </c>
      <c r="C3858" s="7" t="n">
        <v>255</v>
      </c>
      <c r="D3858" s="7" t="n">
        <v>0</v>
      </c>
    </row>
    <row r="3859" spans="1:9">
      <c r="A3859" t="s">
        <v>4</v>
      </c>
      <c r="B3859" s="4" t="s">
        <v>5</v>
      </c>
      <c r="C3859" s="4" t="s">
        <v>13</v>
      </c>
      <c r="D3859" s="20" t="s">
        <v>31</v>
      </c>
      <c r="E3859" s="4" t="s">
        <v>5</v>
      </c>
      <c r="F3859" s="4" t="s">
        <v>13</v>
      </c>
      <c r="G3859" s="4" t="s">
        <v>10</v>
      </c>
      <c r="H3859" s="20" t="s">
        <v>32</v>
      </c>
      <c r="I3859" s="4" t="s">
        <v>13</v>
      </c>
      <c r="J3859" s="4" t="s">
        <v>23</v>
      </c>
    </row>
    <row r="3860" spans="1:9">
      <c r="A3860" t="n">
        <v>26278</v>
      </c>
      <c r="B3860" s="12" t="n">
        <v>5</v>
      </c>
      <c r="C3860" s="7" t="n">
        <v>28</v>
      </c>
      <c r="D3860" s="20" t="s">
        <v>3</v>
      </c>
      <c r="E3860" s="25" t="n">
        <v>64</v>
      </c>
      <c r="F3860" s="7" t="n">
        <v>5</v>
      </c>
      <c r="G3860" s="7" t="n">
        <v>1</v>
      </c>
      <c r="H3860" s="20" t="s">
        <v>3</v>
      </c>
      <c r="I3860" s="7" t="n">
        <v>1</v>
      </c>
      <c r="J3860" s="13" t="n">
        <f t="normal" ca="1">A3878</f>
        <v>0</v>
      </c>
    </row>
    <row r="3861" spans="1:9">
      <c r="A3861" t="s">
        <v>4</v>
      </c>
      <c r="B3861" s="4" t="s">
        <v>5</v>
      </c>
      <c r="C3861" s="4" t="s">
        <v>10</v>
      </c>
      <c r="D3861" s="4" t="s">
        <v>24</v>
      </c>
      <c r="E3861" s="4" t="s">
        <v>9</v>
      </c>
      <c r="F3861" s="4" t="s">
        <v>24</v>
      </c>
      <c r="G3861" s="4" t="s">
        <v>24</v>
      </c>
      <c r="H3861" s="4" t="s">
        <v>13</v>
      </c>
    </row>
    <row r="3862" spans="1:9">
      <c r="A3862" t="n">
        <v>26289</v>
      </c>
      <c r="B3862" s="61" t="n">
        <v>100</v>
      </c>
      <c r="C3862" s="7" t="n">
        <v>1</v>
      </c>
      <c r="D3862" s="7" t="n">
        <v>0</v>
      </c>
      <c r="E3862" s="7" t="n">
        <v>1074370970</v>
      </c>
      <c r="F3862" s="7" t="n">
        <v>15</v>
      </c>
      <c r="G3862" s="7" t="n">
        <v>10</v>
      </c>
      <c r="H3862" s="7" t="n">
        <v>0</v>
      </c>
    </row>
    <row r="3863" spans="1:9">
      <c r="A3863" t="s">
        <v>4</v>
      </c>
      <c r="B3863" s="4" t="s">
        <v>5</v>
      </c>
      <c r="C3863" s="4" t="s">
        <v>10</v>
      </c>
    </row>
    <row r="3864" spans="1:9">
      <c r="A3864" t="n">
        <v>26309</v>
      </c>
      <c r="B3864" s="62" t="n">
        <v>54</v>
      </c>
      <c r="C3864" s="7" t="n">
        <v>1</v>
      </c>
    </row>
    <row r="3865" spans="1:9">
      <c r="A3865" t="s">
        <v>4</v>
      </c>
      <c r="B3865" s="4" t="s">
        <v>5</v>
      </c>
      <c r="C3865" s="4" t="s">
        <v>10</v>
      </c>
      <c r="D3865" s="4" t="s">
        <v>13</v>
      </c>
      <c r="E3865" s="4" t="s">
        <v>6</v>
      </c>
      <c r="F3865" s="4" t="s">
        <v>24</v>
      </c>
      <c r="G3865" s="4" t="s">
        <v>24</v>
      </c>
      <c r="H3865" s="4" t="s">
        <v>24</v>
      </c>
    </row>
    <row r="3866" spans="1:9">
      <c r="A3866" t="n">
        <v>26312</v>
      </c>
      <c r="B3866" s="50" t="n">
        <v>48</v>
      </c>
      <c r="C3866" s="7" t="n">
        <v>1</v>
      </c>
      <c r="D3866" s="7" t="n">
        <v>0</v>
      </c>
      <c r="E3866" s="7" t="s">
        <v>195</v>
      </c>
      <c r="F3866" s="7" t="n">
        <v>-1</v>
      </c>
      <c r="G3866" s="7" t="n">
        <v>1</v>
      </c>
      <c r="H3866" s="7" t="n">
        <v>0</v>
      </c>
    </row>
    <row r="3867" spans="1:9">
      <c r="A3867" t="s">
        <v>4</v>
      </c>
      <c r="B3867" s="4" t="s">
        <v>5</v>
      </c>
      <c r="C3867" s="4" t="s">
        <v>13</v>
      </c>
      <c r="D3867" s="4" t="s">
        <v>10</v>
      </c>
      <c r="E3867" s="4" t="s">
        <v>6</v>
      </c>
    </row>
    <row r="3868" spans="1:9">
      <c r="A3868" t="n">
        <v>26343</v>
      </c>
      <c r="B3868" s="39" t="n">
        <v>51</v>
      </c>
      <c r="C3868" s="7" t="n">
        <v>4</v>
      </c>
      <c r="D3868" s="7" t="n">
        <v>1</v>
      </c>
      <c r="E3868" s="7" t="s">
        <v>46</v>
      </c>
    </row>
    <row r="3869" spans="1:9">
      <c r="A3869" t="s">
        <v>4</v>
      </c>
      <c r="B3869" s="4" t="s">
        <v>5</v>
      </c>
      <c r="C3869" s="4" t="s">
        <v>10</v>
      </c>
    </row>
    <row r="3870" spans="1:9">
      <c r="A3870" t="n">
        <v>26356</v>
      </c>
      <c r="B3870" s="27" t="n">
        <v>16</v>
      </c>
      <c r="C3870" s="7" t="n">
        <v>0</v>
      </c>
    </row>
    <row r="3871" spans="1:9">
      <c r="A3871" t="s">
        <v>4</v>
      </c>
      <c r="B3871" s="4" t="s">
        <v>5</v>
      </c>
      <c r="C3871" s="4" t="s">
        <v>10</v>
      </c>
      <c r="D3871" s="4" t="s">
        <v>47</v>
      </c>
      <c r="E3871" s="4" t="s">
        <v>13</v>
      </c>
      <c r="F3871" s="4" t="s">
        <v>13</v>
      </c>
    </row>
    <row r="3872" spans="1:9">
      <c r="A3872" t="n">
        <v>26359</v>
      </c>
      <c r="B3872" s="40" t="n">
        <v>26</v>
      </c>
      <c r="C3872" s="7" t="n">
        <v>1</v>
      </c>
      <c r="D3872" s="7" t="s">
        <v>197</v>
      </c>
      <c r="E3872" s="7" t="n">
        <v>2</v>
      </c>
      <c r="F3872" s="7" t="n">
        <v>0</v>
      </c>
    </row>
    <row r="3873" spans="1:10">
      <c r="A3873" t="s">
        <v>4</v>
      </c>
      <c r="B3873" s="4" t="s">
        <v>5</v>
      </c>
    </row>
    <row r="3874" spans="1:10">
      <c r="A3874" t="n">
        <v>26384</v>
      </c>
      <c r="B3874" s="41" t="n">
        <v>28</v>
      </c>
    </row>
    <row r="3875" spans="1:10">
      <c r="A3875" t="s">
        <v>4</v>
      </c>
      <c r="B3875" s="4" t="s">
        <v>5</v>
      </c>
      <c r="C3875" s="4" t="s">
        <v>23</v>
      </c>
    </row>
    <row r="3876" spans="1:10">
      <c r="A3876" t="n">
        <v>26385</v>
      </c>
      <c r="B3876" s="17" t="n">
        <v>3</v>
      </c>
      <c r="C3876" s="13" t="n">
        <f t="normal" ca="1">A3892</f>
        <v>0</v>
      </c>
    </row>
    <row r="3877" spans="1:10">
      <c r="A3877" t="s">
        <v>4</v>
      </c>
      <c r="B3877" s="4" t="s">
        <v>5</v>
      </c>
      <c r="C3877" s="4" t="s">
        <v>10</v>
      </c>
      <c r="D3877" s="4" t="s">
        <v>24</v>
      </c>
      <c r="E3877" s="4" t="s">
        <v>9</v>
      </c>
      <c r="F3877" s="4" t="s">
        <v>24</v>
      </c>
      <c r="G3877" s="4" t="s">
        <v>24</v>
      </c>
      <c r="H3877" s="4" t="s">
        <v>13</v>
      </c>
    </row>
    <row r="3878" spans="1:10">
      <c r="A3878" t="n">
        <v>26390</v>
      </c>
      <c r="B3878" s="61" t="n">
        <v>100</v>
      </c>
      <c r="C3878" s="7" t="n">
        <v>0</v>
      </c>
      <c r="D3878" s="7" t="n">
        <v>0</v>
      </c>
      <c r="E3878" s="7" t="n">
        <v>1074370970</v>
      </c>
      <c r="F3878" s="7" t="n">
        <v>15</v>
      </c>
      <c r="G3878" s="7" t="n">
        <v>10</v>
      </c>
      <c r="H3878" s="7" t="n">
        <v>0</v>
      </c>
    </row>
    <row r="3879" spans="1:10">
      <c r="A3879" t="s">
        <v>4</v>
      </c>
      <c r="B3879" s="4" t="s">
        <v>5</v>
      </c>
      <c r="C3879" s="4" t="s">
        <v>10</v>
      </c>
    </row>
    <row r="3880" spans="1:10">
      <c r="A3880" t="n">
        <v>26410</v>
      </c>
      <c r="B3880" s="62" t="n">
        <v>54</v>
      </c>
      <c r="C3880" s="7" t="n">
        <v>0</v>
      </c>
    </row>
    <row r="3881" spans="1:10">
      <c r="A3881" t="s">
        <v>4</v>
      </c>
      <c r="B3881" s="4" t="s">
        <v>5</v>
      </c>
      <c r="C3881" s="4" t="s">
        <v>10</v>
      </c>
      <c r="D3881" s="4" t="s">
        <v>13</v>
      </c>
      <c r="E3881" s="4" t="s">
        <v>6</v>
      </c>
      <c r="F3881" s="4" t="s">
        <v>24</v>
      </c>
      <c r="G3881" s="4" t="s">
        <v>24</v>
      </c>
      <c r="H3881" s="4" t="s">
        <v>24</v>
      </c>
    </row>
    <row r="3882" spans="1:10">
      <c r="A3882" t="n">
        <v>26413</v>
      </c>
      <c r="B3882" s="50" t="n">
        <v>48</v>
      </c>
      <c r="C3882" s="7" t="n">
        <v>0</v>
      </c>
      <c r="D3882" s="7" t="n">
        <v>0</v>
      </c>
      <c r="E3882" s="7" t="s">
        <v>195</v>
      </c>
      <c r="F3882" s="7" t="n">
        <v>-1</v>
      </c>
      <c r="G3882" s="7" t="n">
        <v>1</v>
      </c>
      <c r="H3882" s="7" t="n">
        <v>0</v>
      </c>
    </row>
    <row r="3883" spans="1:10">
      <c r="A3883" t="s">
        <v>4</v>
      </c>
      <c r="B3883" s="4" t="s">
        <v>5</v>
      </c>
      <c r="C3883" s="4" t="s">
        <v>13</v>
      </c>
      <c r="D3883" s="4" t="s">
        <v>10</v>
      </c>
      <c r="E3883" s="4" t="s">
        <v>6</v>
      </c>
    </row>
    <row r="3884" spans="1:10">
      <c r="A3884" t="n">
        <v>26444</v>
      </c>
      <c r="B3884" s="39" t="n">
        <v>51</v>
      </c>
      <c r="C3884" s="7" t="n">
        <v>4</v>
      </c>
      <c r="D3884" s="7" t="n">
        <v>0</v>
      </c>
      <c r="E3884" s="7" t="s">
        <v>46</v>
      </c>
    </row>
    <row r="3885" spans="1:10">
      <c r="A3885" t="s">
        <v>4</v>
      </c>
      <c r="B3885" s="4" t="s">
        <v>5</v>
      </c>
      <c r="C3885" s="4" t="s">
        <v>10</v>
      </c>
    </row>
    <row r="3886" spans="1:10">
      <c r="A3886" t="n">
        <v>26457</v>
      </c>
      <c r="B3886" s="27" t="n">
        <v>16</v>
      </c>
      <c r="C3886" s="7" t="n">
        <v>0</v>
      </c>
    </row>
    <row r="3887" spans="1:10">
      <c r="A3887" t="s">
        <v>4</v>
      </c>
      <c r="B3887" s="4" t="s">
        <v>5</v>
      </c>
      <c r="C3887" s="4" t="s">
        <v>10</v>
      </c>
      <c r="D3887" s="4" t="s">
        <v>47</v>
      </c>
      <c r="E3887" s="4" t="s">
        <v>13</v>
      </c>
      <c r="F3887" s="4" t="s">
        <v>13</v>
      </c>
    </row>
    <row r="3888" spans="1:10">
      <c r="A3888" t="n">
        <v>26460</v>
      </c>
      <c r="B3888" s="40" t="n">
        <v>26</v>
      </c>
      <c r="C3888" s="7" t="n">
        <v>0</v>
      </c>
      <c r="D3888" s="7" t="s">
        <v>198</v>
      </c>
      <c r="E3888" s="7" t="n">
        <v>2</v>
      </c>
      <c r="F3888" s="7" t="n">
        <v>0</v>
      </c>
    </row>
    <row r="3889" spans="1:8">
      <c r="A3889" t="s">
        <v>4</v>
      </c>
      <c r="B3889" s="4" t="s">
        <v>5</v>
      </c>
    </row>
    <row r="3890" spans="1:8">
      <c r="A3890" t="n">
        <v>26485</v>
      </c>
      <c r="B3890" s="41" t="n">
        <v>28</v>
      </c>
    </row>
    <row r="3891" spans="1:8">
      <c r="A3891" t="s">
        <v>4</v>
      </c>
      <c r="B3891" s="4" t="s">
        <v>5</v>
      </c>
      <c r="C3891" s="4" t="s">
        <v>13</v>
      </c>
      <c r="D3891" s="20" t="s">
        <v>31</v>
      </c>
      <c r="E3891" s="4" t="s">
        <v>5</v>
      </c>
      <c r="F3891" s="4" t="s">
        <v>13</v>
      </c>
      <c r="G3891" s="4" t="s">
        <v>10</v>
      </c>
      <c r="H3891" s="20" t="s">
        <v>32</v>
      </c>
      <c r="I3891" s="4" t="s">
        <v>13</v>
      </c>
      <c r="J3891" s="4" t="s">
        <v>23</v>
      </c>
    </row>
    <row r="3892" spans="1:8">
      <c r="A3892" t="n">
        <v>26486</v>
      </c>
      <c r="B3892" s="12" t="n">
        <v>5</v>
      </c>
      <c r="C3892" s="7" t="n">
        <v>28</v>
      </c>
      <c r="D3892" s="20" t="s">
        <v>3</v>
      </c>
      <c r="E3892" s="25" t="n">
        <v>64</v>
      </c>
      <c r="F3892" s="7" t="n">
        <v>5</v>
      </c>
      <c r="G3892" s="7" t="n">
        <v>1</v>
      </c>
      <c r="H3892" s="20" t="s">
        <v>3</v>
      </c>
      <c r="I3892" s="7" t="n">
        <v>1</v>
      </c>
      <c r="J3892" s="13" t="n">
        <f t="normal" ca="1">A3898</f>
        <v>0</v>
      </c>
    </row>
    <row r="3893" spans="1:8">
      <c r="A3893" t="s">
        <v>4</v>
      </c>
      <c r="B3893" s="4" t="s">
        <v>5</v>
      </c>
      <c r="C3893" s="4" t="s">
        <v>10</v>
      </c>
      <c r="D3893" s="4" t="s">
        <v>24</v>
      </c>
      <c r="E3893" s="4" t="s">
        <v>9</v>
      </c>
      <c r="F3893" s="4" t="s">
        <v>24</v>
      </c>
      <c r="G3893" s="4" t="s">
        <v>24</v>
      </c>
      <c r="H3893" s="4" t="s">
        <v>13</v>
      </c>
    </row>
    <row r="3894" spans="1:8">
      <c r="A3894" t="n">
        <v>26497</v>
      </c>
      <c r="B3894" s="61" t="n">
        <v>100</v>
      </c>
      <c r="C3894" s="7" t="n">
        <v>0</v>
      </c>
      <c r="D3894" s="7" t="n">
        <v>0</v>
      </c>
      <c r="E3894" s="7" t="n">
        <v>1074370970</v>
      </c>
      <c r="F3894" s="7" t="n">
        <v>15</v>
      </c>
      <c r="G3894" s="7" t="n">
        <v>10</v>
      </c>
      <c r="H3894" s="7" t="n">
        <v>0</v>
      </c>
    </row>
    <row r="3895" spans="1:8">
      <c r="A3895" t="s">
        <v>4</v>
      </c>
      <c r="B3895" s="4" t="s">
        <v>5</v>
      </c>
      <c r="C3895" s="4" t="s">
        <v>10</v>
      </c>
    </row>
    <row r="3896" spans="1:8">
      <c r="A3896" t="n">
        <v>26517</v>
      </c>
      <c r="B3896" s="27" t="n">
        <v>16</v>
      </c>
      <c r="C3896" s="7" t="n">
        <v>100</v>
      </c>
    </row>
    <row r="3897" spans="1:8">
      <c r="A3897" t="s">
        <v>4</v>
      </c>
      <c r="B3897" s="4" t="s">
        <v>5</v>
      </c>
      <c r="C3897" s="4" t="s">
        <v>10</v>
      </c>
      <c r="D3897" s="4" t="s">
        <v>24</v>
      </c>
      <c r="E3897" s="4" t="s">
        <v>9</v>
      </c>
      <c r="F3897" s="4" t="s">
        <v>24</v>
      </c>
      <c r="G3897" s="4" t="s">
        <v>24</v>
      </c>
      <c r="H3897" s="4" t="s">
        <v>13</v>
      </c>
    </row>
    <row r="3898" spans="1:8">
      <c r="A3898" t="n">
        <v>26520</v>
      </c>
      <c r="B3898" s="61" t="n">
        <v>100</v>
      </c>
      <c r="C3898" s="7" t="n">
        <v>7032</v>
      </c>
      <c r="D3898" s="7" t="n">
        <v>0</v>
      </c>
      <c r="E3898" s="7" t="n">
        <v>1074370970</v>
      </c>
      <c r="F3898" s="7" t="n">
        <v>15</v>
      </c>
      <c r="G3898" s="7" t="n">
        <v>10</v>
      </c>
      <c r="H3898" s="7" t="n">
        <v>0</v>
      </c>
    </row>
    <row r="3899" spans="1:8">
      <c r="A3899" t="s">
        <v>4</v>
      </c>
      <c r="B3899" s="4" t="s">
        <v>5</v>
      </c>
      <c r="C3899" s="4" t="s">
        <v>10</v>
      </c>
    </row>
    <row r="3900" spans="1:8">
      <c r="A3900" t="n">
        <v>26540</v>
      </c>
      <c r="B3900" s="27" t="n">
        <v>16</v>
      </c>
      <c r="C3900" s="7" t="n">
        <v>100</v>
      </c>
    </row>
    <row r="3901" spans="1:8">
      <c r="A3901" t="s">
        <v>4</v>
      </c>
      <c r="B3901" s="4" t="s">
        <v>5</v>
      </c>
      <c r="C3901" s="4" t="s">
        <v>10</v>
      </c>
      <c r="D3901" s="4" t="s">
        <v>24</v>
      </c>
      <c r="E3901" s="4" t="s">
        <v>9</v>
      </c>
      <c r="F3901" s="4" t="s">
        <v>24</v>
      </c>
      <c r="G3901" s="4" t="s">
        <v>24</v>
      </c>
      <c r="H3901" s="4" t="s">
        <v>13</v>
      </c>
    </row>
    <row r="3902" spans="1:8">
      <c r="A3902" t="n">
        <v>26543</v>
      </c>
      <c r="B3902" s="61" t="n">
        <v>100</v>
      </c>
      <c r="C3902" s="7" t="n">
        <v>3</v>
      </c>
      <c r="D3902" s="7" t="n">
        <v>0</v>
      </c>
      <c r="E3902" s="7" t="n">
        <v>1074370970</v>
      </c>
      <c r="F3902" s="7" t="n">
        <v>15</v>
      </c>
      <c r="G3902" s="7" t="n">
        <v>10</v>
      </c>
      <c r="H3902" s="7" t="n">
        <v>0</v>
      </c>
    </row>
    <row r="3903" spans="1:8">
      <c r="A3903" t="s">
        <v>4</v>
      </c>
      <c r="B3903" s="4" t="s">
        <v>5</v>
      </c>
      <c r="C3903" s="4" t="s">
        <v>10</v>
      </c>
    </row>
    <row r="3904" spans="1:8">
      <c r="A3904" t="n">
        <v>26563</v>
      </c>
      <c r="B3904" s="27" t="n">
        <v>16</v>
      </c>
      <c r="C3904" s="7" t="n">
        <v>100</v>
      </c>
    </row>
    <row r="3905" spans="1:10">
      <c r="A3905" t="s">
        <v>4</v>
      </c>
      <c r="B3905" s="4" t="s">
        <v>5</v>
      </c>
      <c r="C3905" s="4" t="s">
        <v>10</v>
      </c>
      <c r="D3905" s="4" t="s">
        <v>24</v>
      </c>
      <c r="E3905" s="4" t="s">
        <v>9</v>
      </c>
      <c r="F3905" s="4" t="s">
        <v>24</v>
      </c>
      <c r="G3905" s="4" t="s">
        <v>24</v>
      </c>
      <c r="H3905" s="4" t="s">
        <v>13</v>
      </c>
    </row>
    <row r="3906" spans="1:10">
      <c r="A3906" t="n">
        <v>26566</v>
      </c>
      <c r="B3906" s="61" t="n">
        <v>100</v>
      </c>
      <c r="C3906" s="7" t="n">
        <v>5</v>
      </c>
      <c r="D3906" s="7" t="n">
        <v>0</v>
      </c>
      <c r="E3906" s="7" t="n">
        <v>1074370970</v>
      </c>
      <c r="F3906" s="7" t="n">
        <v>15</v>
      </c>
      <c r="G3906" s="7" t="n">
        <v>10</v>
      </c>
      <c r="H3906" s="7" t="n">
        <v>0</v>
      </c>
    </row>
    <row r="3907" spans="1:10">
      <c r="A3907" t="s">
        <v>4</v>
      </c>
      <c r="B3907" s="4" t="s">
        <v>5</v>
      </c>
      <c r="C3907" s="4" t="s">
        <v>10</v>
      </c>
    </row>
    <row r="3908" spans="1:10">
      <c r="A3908" t="n">
        <v>26586</v>
      </c>
      <c r="B3908" s="27" t="n">
        <v>16</v>
      </c>
      <c r="C3908" s="7" t="n">
        <v>100</v>
      </c>
    </row>
    <row r="3909" spans="1:10">
      <c r="A3909" t="s">
        <v>4</v>
      </c>
      <c r="B3909" s="4" t="s">
        <v>5</v>
      </c>
      <c r="C3909" s="4" t="s">
        <v>13</v>
      </c>
      <c r="D3909" s="4" t="s">
        <v>10</v>
      </c>
      <c r="E3909" s="4" t="s">
        <v>13</v>
      </c>
      <c r="F3909" s="4" t="s">
        <v>13</v>
      </c>
      <c r="G3909" s="4" t="s">
        <v>9</v>
      </c>
      <c r="H3909" s="4" t="s">
        <v>13</v>
      </c>
      <c r="I3909" s="4" t="s">
        <v>13</v>
      </c>
      <c r="J3909" s="4" t="s">
        <v>23</v>
      </c>
    </row>
    <row r="3910" spans="1:10">
      <c r="A3910" t="n">
        <v>26589</v>
      </c>
      <c r="B3910" s="12" t="n">
        <v>5</v>
      </c>
      <c r="C3910" s="7" t="n">
        <v>33</v>
      </c>
      <c r="D3910" s="7" t="n">
        <v>61491</v>
      </c>
      <c r="E3910" s="7" t="n">
        <v>8</v>
      </c>
      <c r="F3910" s="7" t="n">
        <v>0</v>
      </c>
      <c r="G3910" s="7" t="n">
        <v>1</v>
      </c>
      <c r="H3910" s="7" t="n">
        <v>3</v>
      </c>
      <c r="I3910" s="7" t="n">
        <v>1</v>
      </c>
      <c r="J3910" s="13" t="n">
        <f t="normal" ca="1">A3916</f>
        <v>0</v>
      </c>
    </row>
    <row r="3911" spans="1:10">
      <c r="A3911" t="s">
        <v>4</v>
      </c>
      <c r="B3911" s="4" t="s">
        <v>5</v>
      </c>
      <c r="C3911" s="4" t="s">
        <v>10</v>
      </c>
      <c r="D3911" s="4" t="s">
        <v>24</v>
      </c>
      <c r="E3911" s="4" t="s">
        <v>9</v>
      </c>
      <c r="F3911" s="4" t="s">
        <v>24</v>
      </c>
      <c r="G3911" s="4" t="s">
        <v>24</v>
      </c>
      <c r="H3911" s="4" t="s">
        <v>13</v>
      </c>
    </row>
    <row r="3912" spans="1:10">
      <c r="A3912" t="n">
        <v>26605</v>
      </c>
      <c r="B3912" s="61" t="n">
        <v>100</v>
      </c>
      <c r="C3912" s="7" t="n">
        <v>61491</v>
      </c>
      <c r="D3912" s="7" t="n">
        <v>0</v>
      </c>
      <c r="E3912" s="7" t="n">
        <v>1074370970</v>
      </c>
      <c r="F3912" s="7" t="n">
        <v>15</v>
      </c>
      <c r="G3912" s="7" t="n">
        <v>10</v>
      </c>
      <c r="H3912" s="7" t="n">
        <v>0</v>
      </c>
    </row>
    <row r="3913" spans="1:10">
      <c r="A3913" t="s">
        <v>4</v>
      </c>
      <c r="B3913" s="4" t="s">
        <v>5</v>
      </c>
      <c r="C3913" s="4" t="s">
        <v>10</v>
      </c>
    </row>
    <row r="3914" spans="1:10">
      <c r="A3914" t="n">
        <v>26625</v>
      </c>
      <c r="B3914" s="27" t="n">
        <v>16</v>
      </c>
      <c r="C3914" s="7" t="n">
        <v>100</v>
      </c>
    </row>
    <row r="3915" spans="1:10">
      <c r="A3915" t="s">
        <v>4</v>
      </c>
      <c r="B3915" s="4" t="s">
        <v>5</v>
      </c>
      <c r="C3915" s="4" t="s">
        <v>13</v>
      </c>
      <c r="D3915" s="4" t="s">
        <v>10</v>
      </c>
      <c r="E3915" s="4" t="s">
        <v>13</v>
      </c>
      <c r="F3915" s="4" t="s">
        <v>13</v>
      </c>
      <c r="G3915" s="4" t="s">
        <v>9</v>
      </c>
      <c r="H3915" s="4" t="s">
        <v>13</v>
      </c>
      <c r="I3915" s="4" t="s">
        <v>13</v>
      </c>
      <c r="J3915" s="4" t="s">
        <v>23</v>
      </c>
    </row>
    <row r="3916" spans="1:10">
      <c r="A3916" t="n">
        <v>26628</v>
      </c>
      <c r="B3916" s="12" t="n">
        <v>5</v>
      </c>
      <c r="C3916" s="7" t="n">
        <v>33</v>
      </c>
      <c r="D3916" s="7" t="n">
        <v>61492</v>
      </c>
      <c r="E3916" s="7" t="n">
        <v>8</v>
      </c>
      <c r="F3916" s="7" t="n">
        <v>0</v>
      </c>
      <c r="G3916" s="7" t="n">
        <v>1</v>
      </c>
      <c r="H3916" s="7" t="n">
        <v>3</v>
      </c>
      <c r="I3916" s="7" t="n">
        <v>1</v>
      </c>
      <c r="J3916" s="13" t="n">
        <f t="normal" ca="1">A3922</f>
        <v>0</v>
      </c>
    </row>
    <row r="3917" spans="1:10">
      <c r="A3917" t="s">
        <v>4</v>
      </c>
      <c r="B3917" s="4" t="s">
        <v>5</v>
      </c>
      <c r="C3917" s="4" t="s">
        <v>10</v>
      </c>
      <c r="D3917" s="4" t="s">
        <v>24</v>
      </c>
      <c r="E3917" s="4" t="s">
        <v>9</v>
      </c>
      <c r="F3917" s="4" t="s">
        <v>24</v>
      </c>
      <c r="G3917" s="4" t="s">
        <v>24</v>
      </c>
      <c r="H3917" s="4" t="s">
        <v>13</v>
      </c>
    </row>
    <row r="3918" spans="1:10">
      <c r="A3918" t="n">
        <v>26644</v>
      </c>
      <c r="B3918" s="61" t="n">
        <v>100</v>
      </c>
      <c r="C3918" s="7" t="n">
        <v>61492</v>
      </c>
      <c r="D3918" s="7" t="n">
        <v>0</v>
      </c>
      <c r="E3918" s="7" t="n">
        <v>1074370970</v>
      </c>
      <c r="F3918" s="7" t="n">
        <v>15</v>
      </c>
      <c r="G3918" s="7" t="n">
        <v>10</v>
      </c>
      <c r="H3918" s="7" t="n">
        <v>0</v>
      </c>
    </row>
    <row r="3919" spans="1:10">
      <c r="A3919" t="s">
        <v>4</v>
      </c>
      <c r="B3919" s="4" t="s">
        <v>5</v>
      </c>
      <c r="C3919" s="4" t="s">
        <v>10</v>
      </c>
    </row>
    <row r="3920" spans="1:10">
      <c r="A3920" t="n">
        <v>26664</v>
      </c>
      <c r="B3920" s="27" t="n">
        <v>16</v>
      </c>
      <c r="C3920" s="7" t="n">
        <v>100</v>
      </c>
    </row>
    <row r="3921" spans="1:10">
      <c r="A3921" t="s">
        <v>4</v>
      </c>
      <c r="B3921" s="4" t="s">
        <v>5</v>
      </c>
      <c r="C3921" s="4" t="s">
        <v>13</v>
      </c>
      <c r="D3921" s="4" t="s">
        <v>10</v>
      </c>
      <c r="E3921" s="4" t="s">
        <v>13</v>
      </c>
      <c r="F3921" s="4" t="s">
        <v>13</v>
      </c>
      <c r="G3921" s="4" t="s">
        <v>9</v>
      </c>
      <c r="H3921" s="4" t="s">
        <v>13</v>
      </c>
      <c r="I3921" s="4" t="s">
        <v>13</v>
      </c>
      <c r="J3921" s="4" t="s">
        <v>23</v>
      </c>
    </row>
    <row r="3922" spans="1:10">
      <c r="A3922" t="n">
        <v>26667</v>
      </c>
      <c r="B3922" s="12" t="n">
        <v>5</v>
      </c>
      <c r="C3922" s="7" t="n">
        <v>33</v>
      </c>
      <c r="D3922" s="7" t="n">
        <v>61493</v>
      </c>
      <c r="E3922" s="7" t="n">
        <v>8</v>
      </c>
      <c r="F3922" s="7" t="n">
        <v>0</v>
      </c>
      <c r="G3922" s="7" t="n">
        <v>1</v>
      </c>
      <c r="H3922" s="7" t="n">
        <v>3</v>
      </c>
      <c r="I3922" s="7" t="n">
        <v>1</v>
      </c>
      <c r="J3922" s="13" t="n">
        <f t="normal" ca="1">A3926</f>
        <v>0</v>
      </c>
    </row>
    <row r="3923" spans="1:10">
      <c r="A3923" t="s">
        <v>4</v>
      </c>
      <c r="B3923" s="4" t="s">
        <v>5</v>
      </c>
      <c r="C3923" s="4" t="s">
        <v>10</v>
      </c>
      <c r="D3923" s="4" t="s">
        <v>24</v>
      </c>
      <c r="E3923" s="4" t="s">
        <v>9</v>
      </c>
      <c r="F3923" s="4" t="s">
        <v>24</v>
      </c>
      <c r="G3923" s="4" t="s">
        <v>24</v>
      </c>
      <c r="H3923" s="4" t="s">
        <v>13</v>
      </c>
    </row>
    <row r="3924" spans="1:10">
      <c r="A3924" t="n">
        <v>26683</v>
      </c>
      <c r="B3924" s="61" t="n">
        <v>100</v>
      </c>
      <c r="C3924" s="7" t="n">
        <v>61493</v>
      </c>
      <c r="D3924" s="7" t="n">
        <v>0</v>
      </c>
      <c r="E3924" s="7" t="n">
        <v>1074370970</v>
      </c>
      <c r="F3924" s="7" t="n">
        <v>15</v>
      </c>
      <c r="G3924" s="7" t="n">
        <v>10</v>
      </c>
      <c r="H3924" s="7" t="n">
        <v>0</v>
      </c>
    </row>
    <row r="3925" spans="1:10">
      <c r="A3925" t="s">
        <v>4</v>
      </c>
      <c r="B3925" s="4" t="s">
        <v>5</v>
      </c>
      <c r="C3925" s="4" t="s">
        <v>10</v>
      </c>
    </row>
    <row r="3926" spans="1:10">
      <c r="A3926" t="n">
        <v>26703</v>
      </c>
      <c r="B3926" s="62" t="n">
        <v>54</v>
      </c>
      <c r="C3926" s="7" t="n">
        <v>0</v>
      </c>
    </row>
    <row r="3927" spans="1:10">
      <c r="A3927" t="s">
        <v>4</v>
      </c>
      <c r="B3927" s="4" t="s">
        <v>5</v>
      </c>
      <c r="C3927" s="4" t="s">
        <v>10</v>
      </c>
    </row>
    <row r="3928" spans="1:10">
      <c r="A3928" t="n">
        <v>26706</v>
      </c>
      <c r="B3928" s="62" t="n">
        <v>54</v>
      </c>
      <c r="C3928" s="7" t="n">
        <v>7032</v>
      </c>
    </row>
    <row r="3929" spans="1:10">
      <c r="A3929" t="s">
        <v>4</v>
      </c>
      <c r="B3929" s="4" t="s">
        <v>5</v>
      </c>
      <c r="C3929" s="4" t="s">
        <v>10</v>
      </c>
    </row>
    <row r="3930" spans="1:10">
      <c r="A3930" t="n">
        <v>26709</v>
      </c>
      <c r="B3930" s="62" t="n">
        <v>54</v>
      </c>
      <c r="C3930" s="7" t="n">
        <v>3</v>
      </c>
    </row>
    <row r="3931" spans="1:10">
      <c r="A3931" t="s">
        <v>4</v>
      </c>
      <c r="B3931" s="4" t="s">
        <v>5</v>
      </c>
      <c r="C3931" s="4" t="s">
        <v>10</v>
      </c>
    </row>
    <row r="3932" spans="1:10">
      <c r="A3932" t="n">
        <v>26712</v>
      </c>
      <c r="B3932" s="62" t="n">
        <v>54</v>
      </c>
      <c r="C3932" s="7" t="n">
        <v>5</v>
      </c>
    </row>
    <row r="3933" spans="1:10">
      <c r="A3933" t="s">
        <v>4</v>
      </c>
      <c r="B3933" s="4" t="s">
        <v>5</v>
      </c>
      <c r="C3933" s="4" t="s">
        <v>10</v>
      </c>
    </row>
    <row r="3934" spans="1:10">
      <c r="A3934" t="n">
        <v>26715</v>
      </c>
      <c r="B3934" s="62" t="n">
        <v>54</v>
      </c>
      <c r="C3934" s="7" t="n">
        <v>61491</v>
      </c>
    </row>
    <row r="3935" spans="1:10">
      <c r="A3935" t="s">
        <v>4</v>
      </c>
      <c r="B3935" s="4" t="s">
        <v>5</v>
      </c>
      <c r="C3935" s="4" t="s">
        <v>10</v>
      </c>
    </row>
    <row r="3936" spans="1:10">
      <c r="A3936" t="n">
        <v>26718</v>
      </c>
      <c r="B3936" s="62" t="n">
        <v>54</v>
      </c>
      <c r="C3936" s="7" t="n">
        <v>61492</v>
      </c>
    </row>
    <row r="3937" spans="1:10">
      <c r="A3937" t="s">
        <v>4</v>
      </c>
      <c r="B3937" s="4" t="s">
        <v>5</v>
      </c>
      <c r="C3937" s="4" t="s">
        <v>10</v>
      </c>
    </row>
    <row r="3938" spans="1:10">
      <c r="A3938" t="n">
        <v>26721</v>
      </c>
      <c r="B3938" s="62" t="n">
        <v>54</v>
      </c>
      <c r="C3938" s="7" t="n">
        <v>61493</v>
      </c>
    </row>
    <row r="3939" spans="1:10">
      <c r="A3939" t="s">
        <v>4</v>
      </c>
      <c r="B3939" s="4" t="s">
        <v>5</v>
      </c>
      <c r="C3939" s="4" t="s">
        <v>10</v>
      </c>
      <c r="D3939" s="4" t="s">
        <v>13</v>
      </c>
      <c r="E3939" s="4" t="s">
        <v>13</v>
      </c>
      <c r="F3939" s="4" t="s">
        <v>6</v>
      </c>
    </row>
    <row r="3940" spans="1:10">
      <c r="A3940" t="n">
        <v>26724</v>
      </c>
      <c r="B3940" s="30" t="n">
        <v>20</v>
      </c>
      <c r="C3940" s="7" t="n">
        <v>3</v>
      </c>
      <c r="D3940" s="7" t="n">
        <v>2</v>
      </c>
      <c r="E3940" s="7" t="n">
        <v>10</v>
      </c>
      <c r="F3940" s="7" t="s">
        <v>97</v>
      </c>
    </row>
    <row r="3941" spans="1:10">
      <c r="A3941" t="s">
        <v>4</v>
      </c>
      <c r="B3941" s="4" t="s">
        <v>5</v>
      </c>
      <c r="C3941" s="4" t="s">
        <v>13</v>
      </c>
      <c r="D3941" s="4" t="s">
        <v>10</v>
      </c>
      <c r="E3941" s="4" t="s">
        <v>6</v>
      </c>
    </row>
    <row r="3942" spans="1:10">
      <c r="A3942" t="n">
        <v>26745</v>
      </c>
      <c r="B3942" s="39" t="n">
        <v>51</v>
      </c>
      <c r="C3942" s="7" t="n">
        <v>4</v>
      </c>
      <c r="D3942" s="7" t="n">
        <v>3</v>
      </c>
      <c r="E3942" s="7" t="s">
        <v>98</v>
      </c>
    </row>
    <row r="3943" spans="1:10">
      <c r="A3943" t="s">
        <v>4</v>
      </c>
      <c r="B3943" s="4" t="s">
        <v>5</v>
      </c>
      <c r="C3943" s="4" t="s">
        <v>10</v>
      </c>
    </row>
    <row r="3944" spans="1:10">
      <c r="A3944" t="n">
        <v>26758</v>
      </c>
      <c r="B3944" s="27" t="n">
        <v>16</v>
      </c>
      <c r="C3944" s="7" t="n">
        <v>0</v>
      </c>
    </row>
    <row r="3945" spans="1:10">
      <c r="A3945" t="s">
        <v>4</v>
      </c>
      <c r="B3945" s="4" t="s">
        <v>5</v>
      </c>
      <c r="C3945" s="4" t="s">
        <v>10</v>
      </c>
      <c r="D3945" s="4" t="s">
        <v>47</v>
      </c>
      <c r="E3945" s="4" t="s">
        <v>13</v>
      </c>
      <c r="F3945" s="4" t="s">
        <v>13</v>
      </c>
    </row>
    <row r="3946" spans="1:10">
      <c r="A3946" t="n">
        <v>26761</v>
      </c>
      <c r="B3946" s="40" t="n">
        <v>26</v>
      </c>
      <c r="C3946" s="7" t="n">
        <v>3</v>
      </c>
      <c r="D3946" s="7" t="s">
        <v>199</v>
      </c>
      <c r="E3946" s="7" t="n">
        <v>2</v>
      </c>
      <c r="F3946" s="7" t="n">
        <v>0</v>
      </c>
    </row>
    <row r="3947" spans="1:10">
      <c r="A3947" t="s">
        <v>4</v>
      </c>
      <c r="B3947" s="4" t="s">
        <v>5</v>
      </c>
    </row>
    <row r="3948" spans="1:10">
      <c r="A3948" t="n">
        <v>26779</v>
      </c>
      <c r="B3948" s="41" t="n">
        <v>28</v>
      </c>
    </row>
    <row r="3949" spans="1:10">
      <c r="A3949" t="s">
        <v>4</v>
      </c>
      <c r="B3949" s="4" t="s">
        <v>5</v>
      </c>
      <c r="C3949" s="4" t="s">
        <v>13</v>
      </c>
      <c r="D3949" s="20" t="s">
        <v>31</v>
      </c>
      <c r="E3949" s="4" t="s">
        <v>5</v>
      </c>
      <c r="F3949" s="4" t="s">
        <v>13</v>
      </c>
      <c r="G3949" s="4" t="s">
        <v>10</v>
      </c>
      <c r="H3949" s="20" t="s">
        <v>32</v>
      </c>
      <c r="I3949" s="4" t="s">
        <v>13</v>
      </c>
      <c r="J3949" s="4" t="s">
        <v>23</v>
      </c>
    </row>
    <row r="3950" spans="1:10">
      <c r="A3950" t="n">
        <v>26780</v>
      </c>
      <c r="B3950" s="12" t="n">
        <v>5</v>
      </c>
      <c r="C3950" s="7" t="n">
        <v>28</v>
      </c>
      <c r="D3950" s="20" t="s">
        <v>3</v>
      </c>
      <c r="E3950" s="25" t="n">
        <v>64</v>
      </c>
      <c r="F3950" s="7" t="n">
        <v>5</v>
      </c>
      <c r="G3950" s="7" t="n">
        <v>2</v>
      </c>
      <c r="H3950" s="20" t="s">
        <v>3</v>
      </c>
      <c r="I3950" s="7" t="n">
        <v>1</v>
      </c>
      <c r="J3950" s="13" t="n">
        <f t="normal" ca="1">A3964</f>
        <v>0</v>
      </c>
    </row>
    <row r="3951" spans="1:10">
      <c r="A3951" t="s">
        <v>4</v>
      </c>
      <c r="B3951" s="4" t="s">
        <v>5</v>
      </c>
      <c r="C3951" s="4" t="s">
        <v>10</v>
      </c>
      <c r="D3951" s="4" t="s">
        <v>13</v>
      </c>
      <c r="E3951" s="4" t="s">
        <v>6</v>
      </c>
      <c r="F3951" s="4" t="s">
        <v>24</v>
      </c>
      <c r="G3951" s="4" t="s">
        <v>24</v>
      </c>
      <c r="H3951" s="4" t="s">
        <v>24</v>
      </c>
    </row>
    <row r="3952" spans="1:10">
      <c r="A3952" t="n">
        <v>26791</v>
      </c>
      <c r="B3952" s="50" t="n">
        <v>48</v>
      </c>
      <c r="C3952" s="7" t="n">
        <v>2</v>
      </c>
      <c r="D3952" s="7" t="n">
        <v>0</v>
      </c>
      <c r="E3952" s="7" t="s">
        <v>193</v>
      </c>
      <c r="F3952" s="7" t="n">
        <v>-1</v>
      </c>
      <c r="G3952" s="7" t="n">
        <v>1</v>
      </c>
      <c r="H3952" s="7" t="n">
        <v>0</v>
      </c>
    </row>
    <row r="3953" spans="1:10">
      <c r="A3953" t="s">
        <v>4</v>
      </c>
      <c r="B3953" s="4" t="s">
        <v>5</v>
      </c>
      <c r="C3953" s="4" t="s">
        <v>13</v>
      </c>
      <c r="D3953" s="4" t="s">
        <v>10</v>
      </c>
      <c r="E3953" s="4" t="s">
        <v>6</v>
      </c>
    </row>
    <row r="3954" spans="1:10">
      <c r="A3954" t="n">
        <v>26819</v>
      </c>
      <c r="B3954" s="39" t="n">
        <v>51</v>
      </c>
      <c r="C3954" s="7" t="n">
        <v>4</v>
      </c>
      <c r="D3954" s="7" t="n">
        <v>2</v>
      </c>
      <c r="E3954" s="7" t="s">
        <v>165</v>
      </c>
    </row>
    <row r="3955" spans="1:10">
      <c r="A3955" t="s">
        <v>4</v>
      </c>
      <c r="B3955" s="4" t="s">
        <v>5</v>
      </c>
      <c r="C3955" s="4" t="s">
        <v>10</v>
      </c>
    </row>
    <row r="3956" spans="1:10">
      <c r="A3956" t="n">
        <v>26833</v>
      </c>
      <c r="B3956" s="27" t="n">
        <v>16</v>
      </c>
      <c r="C3956" s="7" t="n">
        <v>0</v>
      </c>
    </row>
    <row r="3957" spans="1:10">
      <c r="A3957" t="s">
        <v>4</v>
      </c>
      <c r="B3957" s="4" t="s">
        <v>5</v>
      </c>
      <c r="C3957" s="4" t="s">
        <v>10</v>
      </c>
      <c r="D3957" s="4" t="s">
        <v>47</v>
      </c>
      <c r="E3957" s="4" t="s">
        <v>13</v>
      </c>
      <c r="F3957" s="4" t="s">
        <v>13</v>
      </c>
    </row>
    <row r="3958" spans="1:10">
      <c r="A3958" t="n">
        <v>26836</v>
      </c>
      <c r="B3958" s="40" t="n">
        <v>26</v>
      </c>
      <c r="C3958" s="7" t="n">
        <v>2</v>
      </c>
      <c r="D3958" s="7" t="s">
        <v>200</v>
      </c>
      <c r="E3958" s="7" t="n">
        <v>2</v>
      </c>
      <c r="F3958" s="7" t="n">
        <v>0</v>
      </c>
    </row>
    <row r="3959" spans="1:10">
      <c r="A3959" t="s">
        <v>4</v>
      </c>
      <c r="B3959" s="4" t="s">
        <v>5</v>
      </c>
    </row>
    <row r="3960" spans="1:10">
      <c r="A3960" t="n">
        <v>26867</v>
      </c>
      <c r="B3960" s="41" t="n">
        <v>28</v>
      </c>
    </row>
    <row r="3961" spans="1:10">
      <c r="A3961" t="s">
        <v>4</v>
      </c>
      <c r="B3961" s="4" t="s">
        <v>5</v>
      </c>
      <c r="C3961" s="4" t="s">
        <v>23</v>
      </c>
    </row>
    <row r="3962" spans="1:10">
      <c r="A3962" t="n">
        <v>26868</v>
      </c>
      <c r="B3962" s="17" t="n">
        <v>3</v>
      </c>
      <c r="C3962" s="13" t="n">
        <f t="normal" ca="1">A3974</f>
        <v>0</v>
      </c>
    </row>
    <row r="3963" spans="1:10">
      <c r="A3963" t="s">
        <v>4</v>
      </c>
      <c r="B3963" s="4" t="s">
        <v>5</v>
      </c>
      <c r="C3963" s="4" t="s">
        <v>10</v>
      </c>
      <c r="D3963" s="4" t="s">
        <v>13</v>
      </c>
      <c r="E3963" s="4" t="s">
        <v>6</v>
      </c>
      <c r="F3963" s="4" t="s">
        <v>24</v>
      </c>
      <c r="G3963" s="4" t="s">
        <v>24</v>
      </c>
      <c r="H3963" s="4" t="s">
        <v>24</v>
      </c>
    </row>
    <row r="3964" spans="1:10">
      <c r="A3964" t="n">
        <v>26873</v>
      </c>
      <c r="B3964" s="50" t="n">
        <v>48</v>
      </c>
      <c r="C3964" s="7" t="n">
        <v>5</v>
      </c>
      <c r="D3964" s="7" t="n">
        <v>0</v>
      </c>
      <c r="E3964" s="7" t="s">
        <v>193</v>
      </c>
      <c r="F3964" s="7" t="n">
        <v>-1</v>
      </c>
      <c r="G3964" s="7" t="n">
        <v>1</v>
      </c>
      <c r="H3964" s="7" t="n">
        <v>0</v>
      </c>
    </row>
    <row r="3965" spans="1:10">
      <c r="A3965" t="s">
        <v>4</v>
      </c>
      <c r="B3965" s="4" t="s">
        <v>5</v>
      </c>
      <c r="C3965" s="4" t="s">
        <v>13</v>
      </c>
      <c r="D3965" s="4" t="s">
        <v>10</v>
      </c>
      <c r="E3965" s="4" t="s">
        <v>6</v>
      </c>
    </row>
    <row r="3966" spans="1:10">
      <c r="A3966" t="n">
        <v>26901</v>
      </c>
      <c r="B3966" s="39" t="n">
        <v>51</v>
      </c>
      <c r="C3966" s="7" t="n">
        <v>4</v>
      </c>
      <c r="D3966" s="7" t="n">
        <v>5</v>
      </c>
      <c r="E3966" s="7" t="s">
        <v>165</v>
      </c>
    </row>
    <row r="3967" spans="1:10">
      <c r="A3967" t="s">
        <v>4</v>
      </c>
      <c r="B3967" s="4" t="s">
        <v>5</v>
      </c>
      <c r="C3967" s="4" t="s">
        <v>10</v>
      </c>
    </row>
    <row r="3968" spans="1:10">
      <c r="A3968" t="n">
        <v>26915</v>
      </c>
      <c r="B3968" s="27" t="n">
        <v>16</v>
      </c>
      <c r="C3968" s="7" t="n">
        <v>0</v>
      </c>
    </row>
    <row r="3969" spans="1:8">
      <c r="A3969" t="s">
        <v>4</v>
      </c>
      <c r="B3969" s="4" t="s">
        <v>5</v>
      </c>
      <c r="C3969" s="4" t="s">
        <v>10</v>
      </c>
      <c r="D3969" s="4" t="s">
        <v>47</v>
      </c>
      <c r="E3969" s="4" t="s">
        <v>13</v>
      </c>
      <c r="F3969" s="4" t="s">
        <v>13</v>
      </c>
    </row>
    <row r="3970" spans="1:8">
      <c r="A3970" t="n">
        <v>26918</v>
      </c>
      <c r="B3970" s="40" t="n">
        <v>26</v>
      </c>
      <c r="C3970" s="7" t="n">
        <v>5</v>
      </c>
      <c r="D3970" s="7" t="s">
        <v>201</v>
      </c>
      <c r="E3970" s="7" t="n">
        <v>2</v>
      </c>
      <c r="F3970" s="7" t="n">
        <v>0</v>
      </c>
    </row>
    <row r="3971" spans="1:8">
      <c r="A3971" t="s">
        <v>4</v>
      </c>
      <c r="B3971" s="4" t="s">
        <v>5</v>
      </c>
    </row>
    <row r="3972" spans="1:8">
      <c r="A3972" t="n">
        <v>26949</v>
      </c>
      <c r="B3972" s="41" t="n">
        <v>28</v>
      </c>
    </row>
    <row r="3973" spans="1:8">
      <c r="A3973" t="s">
        <v>4</v>
      </c>
      <c r="B3973" s="4" t="s">
        <v>5</v>
      </c>
      <c r="C3973" s="4" t="s">
        <v>13</v>
      </c>
      <c r="D3973" s="4" t="s">
        <v>10</v>
      </c>
      <c r="E3973" s="4" t="s">
        <v>6</v>
      </c>
    </row>
    <row r="3974" spans="1:8">
      <c r="A3974" t="n">
        <v>26950</v>
      </c>
      <c r="B3974" s="39" t="n">
        <v>51</v>
      </c>
      <c r="C3974" s="7" t="n">
        <v>4</v>
      </c>
      <c r="D3974" s="7" t="n">
        <v>7032</v>
      </c>
      <c r="E3974" s="7" t="s">
        <v>165</v>
      </c>
    </row>
    <row r="3975" spans="1:8">
      <c r="A3975" t="s">
        <v>4</v>
      </c>
      <c r="B3975" s="4" t="s">
        <v>5</v>
      </c>
      <c r="C3975" s="4" t="s">
        <v>10</v>
      </c>
    </row>
    <row r="3976" spans="1:8">
      <c r="A3976" t="n">
        <v>26964</v>
      </c>
      <c r="B3976" s="27" t="n">
        <v>16</v>
      </c>
      <c r="C3976" s="7" t="n">
        <v>0</v>
      </c>
    </row>
    <row r="3977" spans="1:8">
      <c r="A3977" t="s">
        <v>4</v>
      </c>
      <c r="B3977" s="4" t="s">
        <v>5</v>
      </c>
      <c r="C3977" s="4" t="s">
        <v>10</v>
      </c>
      <c r="D3977" s="4" t="s">
        <v>47</v>
      </c>
      <c r="E3977" s="4" t="s">
        <v>13</v>
      </c>
      <c r="F3977" s="4" t="s">
        <v>13</v>
      </c>
    </row>
    <row r="3978" spans="1:8">
      <c r="A3978" t="n">
        <v>26967</v>
      </c>
      <c r="B3978" s="40" t="n">
        <v>26</v>
      </c>
      <c r="C3978" s="7" t="n">
        <v>7032</v>
      </c>
      <c r="D3978" s="7" t="s">
        <v>202</v>
      </c>
      <c r="E3978" s="7" t="n">
        <v>2</v>
      </c>
      <c r="F3978" s="7" t="n">
        <v>0</v>
      </c>
    </row>
    <row r="3979" spans="1:8">
      <c r="A3979" t="s">
        <v>4</v>
      </c>
      <c r="B3979" s="4" t="s">
        <v>5</v>
      </c>
    </row>
    <row r="3980" spans="1:8">
      <c r="A3980" t="n">
        <v>27009</v>
      </c>
      <c r="B3980" s="41" t="n">
        <v>28</v>
      </c>
    </row>
    <row r="3981" spans="1:8">
      <c r="A3981" t="s">
        <v>4</v>
      </c>
      <c r="B3981" s="4" t="s">
        <v>5</v>
      </c>
      <c r="C3981" s="4" t="s">
        <v>13</v>
      </c>
      <c r="D3981" s="20" t="s">
        <v>31</v>
      </c>
      <c r="E3981" s="4" t="s">
        <v>5</v>
      </c>
      <c r="F3981" s="4" t="s">
        <v>13</v>
      </c>
      <c r="G3981" s="4" t="s">
        <v>10</v>
      </c>
      <c r="H3981" s="20" t="s">
        <v>32</v>
      </c>
      <c r="I3981" s="4" t="s">
        <v>13</v>
      </c>
      <c r="J3981" s="4" t="s">
        <v>23</v>
      </c>
    </row>
    <row r="3982" spans="1:8">
      <c r="A3982" t="n">
        <v>27010</v>
      </c>
      <c r="B3982" s="12" t="n">
        <v>5</v>
      </c>
      <c r="C3982" s="7" t="n">
        <v>28</v>
      </c>
      <c r="D3982" s="20" t="s">
        <v>3</v>
      </c>
      <c r="E3982" s="25" t="n">
        <v>64</v>
      </c>
      <c r="F3982" s="7" t="n">
        <v>5</v>
      </c>
      <c r="G3982" s="7" t="n">
        <v>11</v>
      </c>
      <c r="H3982" s="20" t="s">
        <v>3</v>
      </c>
      <c r="I3982" s="7" t="n">
        <v>1</v>
      </c>
      <c r="J3982" s="13" t="n">
        <f t="normal" ca="1">A4018</f>
        <v>0</v>
      </c>
    </row>
    <row r="3983" spans="1:8">
      <c r="A3983" t="s">
        <v>4</v>
      </c>
      <c r="B3983" s="4" t="s">
        <v>5</v>
      </c>
      <c r="C3983" s="4" t="s">
        <v>13</v>
      </c>
      <c r="D3983" s="4" t="s">
        <v>10</v>
      </c>
      <c r="E3983" s="4" t="s">
        <v>6</v>
      </c>
    </row>
    <row r="3984" spans="1:8">
      <c r="A3984" t="n">
        <v>27021</v>
      </c>
      <c r="B3984" s="39" t="n">
        <v>51</v>
      </c>
      <c r="C3984" s="7" t="n">
        <v>4</v>
      </c>
      <c r="D3984" s="7" t="n">
        <v>11</v>
      </c>
      <c r="E3984" s="7" t="s">
        <v>60</v>
      </c>
    </row>
    <row r="3985" spans="1:10">
      <c r="A3985" t="s">
        <v>4</v>
      </c>
      <c r="B3985" s="4" t="s">
        <v>5</v>
      </c>
      <c r="C3985" s="4" t="s">
        <v>10</v>
      </c>
    </row>
    <row r="3986" spans="1:10">
      <c r="A3986" t="n">
        <v>27035</v>
      </c>
      <c r="B3986" s="27" t="n">
        <v>16</v>
      </c>
      <c r="C3986" s="7" t="n">
        <v>0</v>
      </c>
    </row>
    <row r="3987" spans="1:10">
      <c r="A3987" t="s">
        <v>4</v>
      </c>
      <c r="B3987" s="4" t="s">
        <v>5</v>
      </c>
      <c r="C3987" s="4" t="s">
        <v>10</v>
      </c>
      <c r="D3987" s="4" t="s">
        <v>47</v>
      </c>
      <c r="E3987" s="4" t="s">
        <v>13</v>
      </c>
      <c r="F3987" s="4" t="s">
        <v>13</v>
      </c>
    </row>
    <row r="3988" spans="1:10">
      <c r="A3988" t="n">
        <v>27038</v>
      </c>
      <c r="B3988" s="40" t="n">
        <v>26</v>
      </c>
      <c r="C3988" s="7" t="n">
        <v>11</v>
      </c>
      <c r="D3988" s="7" t="s">
        <v>203</v>
      </c>
      <c r="E3988" s="7" t="n">
        <v>2</v>
      </c>
      <c r="F3988" s="7" t="n">
        <v>0</v>
      </c>
    </row>
    <row r="3989" spans="1:10">
      <c r="A3989" t="s">
        <v>4</v>
      </c>
      <c r="B3989" s="4" t="s">
        <v>5</v>
      </c>
    </row>
    <row r="3990" spans="1:10">
      <c r="A3990" t="n">
        <v>27109</v>
      </c>
      <c r="B3990" s="41" t="n">
        <v>28</v>
      </c>
    </row>
    <row r="3991" spans="1:10">
      <c r="A3991" t="s">
        <v>4</v>
      </c>
      <c r="B3991" s="4" t="s">
        <v>5</v>
      </c>
      <c r="C3991" s="4" t="s">
        <v>10</v>
      </c>
      <c r="D3991" s="4" t="s">
        <v>13</v>
      </c>
      <c r="E3991" s="4" t="s">
        <v>6</v>
      </c>
      <c r="F3991" s="4" t="s">
        <v>24</v>
      </c>
      <c r="G3991" s="4" t="s">
        <v>24</v>
      </c>
      <c r="H3991" s="4" t="s">
        <v>24</v>
      </c>
    </row>
    <row r="3992" spans="1:10">
      <c r="A3992" t="n">
        <v>27110</v>
      </c>
      <c r="B3992" s="50" t="n">
        <v>48</v>
      </c>
      <c r="C3992" s="7" t="n">
        <v>11</v>
      </c>
      <c r="D3992" s="7" t="n">
        <v>0</v>
      </c>
      <c r="E3992" s="7" t="s">
        <v>194</v>
      </c>
      <c r="F3992" s="7" t="n">
        <v>-1</v>
      </c>
      <c r="G3992" s="7" t="n">
        <v>1</v>
      </c>
      <c r="H3992" s="7" t="n">
        <v>5.60519385729927e-45</v>
      </c>
    </row>
    <row r="3993" spans="1:10">
      <c r="A3993" t="s">
        <v>4</v>
      </c>
      <c r="B3993" s="4" t="s">
        <v>5</v>
      </c>
      <c r="C3993" s="4" t="s">
        <v>10</v>
      </c>
      <c r="D3993" s="4" t="s">
        <v>10</v>
      </c>
      <c r="E3993" s="4" t="s">
        <v>10</v>
      </c>
    </row>
    <row r="3994" spans="1:10">
      <c r="A3994" t="n">
        <v>27138</v>
      </c>
      <c r="B3994" s="53" t="n">
        <v>61</v>
      </c>
      <c r="C3994" s="7" t="n">
        <v>11</v>
      </c>
      <c r="D3994" s="7" t="n">
        <v>0</v>
      </c>
      <c r="E3994" s="7" t="n">
        <v>1000</v>
      </c>
    </row>
    <row r="3995" spans="1:10">
      <c r="A3995" t="s">
        <v>4</v>
      </c>
      <c r="B3995" s="4" t="s">
        <v>5</v>
      </c>
      <c r="C3995" s="4" t="s">
        <v>10</v>
      </c>
    </row>
    <row r="3996" spans="1:10">
      <c r="A3996" t="n">
        <v>27145</v>
      </c>
      <c r="B3996" s="27" t="n">
        <v>16</v>
      </c>
      <c r="C3996" s="7" t="n">
        <v>800</v>
      </c>
    </row>
    <row r="3997" spans="1:10">
      <c r="A3997" t="s">
        <v>4</v>
      </c>
      <c r="B3997" s="4" t="s">
        <v>5</v>
      </c>
      <c r="C3997" s="4" t="s">
        <v>13</v>
      </c>
      <c r="D3997" s="4" t="s">
        <v>10</v>
      </c>
      <c r="E3997" s="4" t="s">
        <v>6</v>
      </c>
    </row>
    <row r="3998" spans="1:10">
      <c r="A3998" t="n">
        <v>27148</v>
      </c>
      <c r="B3998" s="39" t="n">
        <v>51</v>
      </c>
      <c r="C3998" s="7" t="n">
        <v>4</v>
      </c>
      <c r="D3998" s="7" t="n">
        <v>11</v>
      </c>
      <c r="E3998" s="7" t="s">
        <v>46</v>
      </c>
    </row>
    <row r="3999" spans="1:10">
      <c r="A3999" t="s">
        <v>4</v>
      </c>
      <c r="B3999" s="4" t="s">
        <v>5</v>
      </c>
      <c r="C3999" s="4" t="s">
        <v>10</v>
      </c>
    </row>
    <row r="4000" spans="1:10">
      <c r="A4000" t="n">
        <v>27161</v>
      </c>
      <c r="B4000" s="27" t="n">
        <v>16</v>
      </c>
      <c r="C4000" s="7" t="n">
        <v>0</v>
      </c>
    </row>
    <row r="4001" spans="1:8">
      <c r="A4001" t="s">
        <v>4</v>
      </c>
      <c r="B4001" s="4" t="s">
        <v>5</v>
      </c>
      <c r="C4001" s="4" t="s">
        <v>10</v>
      </c>
      <c r="D4001" s="4" t="s">
        <v>47</v>
      </c>
      <c r="E4001" s="4" t="s">
        <v>13</v>
      </c>
      <c r="F4001" s="4" t="s">
        <v>13</v>
      </c>
    </row>
    <row r="4002" spans="1:8">
      <c r="A4002" t="n">
        <v>27164</v>
      </c>
      <c r="B4002" s="40" t="n">
        <v>26</v>
      </c>
      <c r="C4002" s="7" t="n">
        <v>11</v>
      </c>
      <c r="D4002" s="7" t="s">
        <v>204</v>
      </c>
      <c r="E4002" s="7" t="n">
        <v>2</v>
      </c>
      <c r="F4002" s="7" t="n">
        <v>0</v>
      </c>
    </row>
    <row r="4003" spans="1:8">
      <c r="A4003" t="s">
        <v>4</v>
      </c>
      <c r="B4003" s="4" t="s">
        <v>5</v>
      </c>
    </row>
    <row r="4004" spans="1:8">
      <c r="A4004" t="n">
        <v>27224</v>
      </c>
      <c r="B4004" s="41" t="n">
        <v>28</v>
      </c>
    </row>
    <row r="4005" spans="1:8">
      <c r="A4005" t="s">
        <v>4</v>
      </c>
      <c r="B4005" s="4" t="s">
        <v>5</v>
      </c>
      <c r="C4005" s="4" t="s">
        <v>10</v>
      </c>
      <c r="D4005" s="4" t="s">
        <v>10</v>
      </c>
      <c r="E4005" s="4" t="s">
        <v>10</v>
      </c>
    </row>
    <row r="4006" spans="1:8">
      <c r="A4006" t="n">
        <v>27225</v>
      </c>
      <c r="B4006" s="53" t="n">
        <v>61</v>
      </c>
      <c r="C4006" s="7" t="n">
        <v>0</v>
      </c>
      <c r="D4006" s="7" t="n">
        <v>11</v>
      </c>
      <c r="E4006" s="7" t="n">
        <v>1000</v>
      </c>
    </row>
    <row r="4007" spans="1:8">
      <c r="A4007" t="s">
        <v>4</v>
      </c>
      <c r="B4007" s="4" t="s">
        <v>5</v>
      </c>
      <c r="C4007" s="4" t="s">
        <v>13</v>
      </c>
      <c r="D4007" s="4" t="s">
        <v>10</v>
      </c>
      <c r="E4007" s="4" t="s">
        <v>6</v>
      </c>
    </row>
    <row r="4008" spans="1:8">
      <c r="A4008" t="n">
        <v>27232</v>
      </c>
      <c r="B4008" s="39" t="n">
        <v>51</v>
      </c>
      <c r="C4008" s="7" t="n">
        <v>4</v>
      </c>
      <c r="D4008" s="7" t="n">
        <v>0</v>
      </c>
      <c r="E4008" s="7" t="s">
        <v>98</v>
      </c>
    </row>
    <row r="4009" spans="1:8">
      <c r="A4009" t="s">
        <v>4</v>
      </c>
      <c r="B4009" s="4" t="s">
        <v>5</v>
      </c>
      <c r="C4009" s="4" t="s">
        <v>10</v>
      </c>
    </row>
    <row r="4010" spans="1:8">
      <c r="A4010" t="n">
        <v>27245</v>
      </c>
      <c r="B4010" s="27" t="n">
        <v>16</v>
      </c>
      <c r="C4010" s="7" t="n">
        <v>0</v>
      </c>
    </row>
    <row r="4011" spans="1:8">
      <c r="A4011" t="s">
        <v>4</v>
      </c>
      <c r="B4011" s="4" t="s">
        <v>5</v>
      </c>
      <c r="C4011" s="4" t="s">
        <v>10</v>
      </c>
      <c r="D4011" s="4" t="s">
        <v>47</v>
      </c>
      <c r="E4011" s="4" t="s">
        <v>13</v>
      </c>
      <c r="F4011" s="4" t="s">
        <v>13</v>
      </c>
    </row>
    <row r="4012" spans="1:8">
      <c r="A4012" t="n">
        <v>27248</v>
      </c>
      <c r="B4012" s="40" t="n">
        <v>26</v>
      </c>
      <c r="C4012" s="7" t="n">
        <v>0</v>
      </c>
      <c r="D4012" s="7" t="s">
        <v>205</v>
      </c>
      <c r="E4012" s="7" t="n">
        <v>2</v>
      </c>
      <c r="F4012" s="7" t="n">
        <v>0</v>
      </c>
    </row>
    <row r="4013" spans="1:8">
      <c r="A4013" t="s">
        <v>4</v>
      </c>
      <c r="B4013" s="4" t="s">
        <v>5</v>
      </c>
    </row>
    <row r="4014" spans="1:8">
      <c r="A4014" t="n">
        <v>27262</v>
      </c>
      <c r="B4014" s="41" t="n">
        <v>28</v>
      </c>
    </row>
    <row r="4015" spans="1:8">
      <c r="A4015" t="s">
        <v>4</v>
      </c>
      <c r="B4015" s="4" t="s">
        <v>5</v>
      </c>
      <c r="C4015" s="4" t="s">
        <v>23</v>
      </c>
    </row>
    <row r="4016" spans="1:8">
      <c r="A4016" t="n">
        <v>27263</v>
      </c>
      <c r="B4016" s="17" t="n">
        <v>3</v>
      </c>
      <c r="C4016" s="13" t="n">
        <f t="normal" ca="1">A4042</f>
        <v>0</v>
      </c>
    </row>
    <row r="4017" spans="1:6">
      <c r="A4017" t="s">
        <v>4</v>
      </c>
      <c r="B4017" s="4" t="s">
        <v>5</v>
      </c>
      <c r="C4017" s="4" t="s">
        <v>10</v>
      </c>
      <c r="D4017" s="4" t="s">
        <v>10</v>
      </c>
      <c r="E4017" s="4" t="s">
        <v>10</v>
      </c>
    </row>
    <row r="4018" spans="1:6">
      <c r="A4018" t="n">
        <v>27268</v>
      </c>
      <c r="B4018" s="53" t="n">
        <v>61</v>
      </c>
      <c r="C4018" s="7" t="n">
        <v>7032</v>
      </c>
      <c r="D4018" s="7" t="n">
        <v>0</v>
      </c>
      <c r="E4018" s="7" t="n">
        <v>1000</v>
      </c>
    </row>
    <row r="4019" spans="1:6">
      <c r="A4019" t="s">
        <v>4</v>
      </c>
      <c r="B4019" s="4" t="s">
        <v>5</v>
      </c>
      <c r="C4019" s="4" t="s">
        <v>10</v>
      </c>
    </row>
    <row r="4020" spans="1:6">
      <c r="A4020" t="n">
        <v>27275</v>
      </c>
      <c r="B4020" s="27" t="n">
        <v>16</v>
      </c>
      <c r="C4020" s="7" t="n">
        <v>300</v>
      </c>
    </row>
    <row r="4021" spans="1:6">
      <c r="A4021" t="s">
        <v>4</v>
      </c>
      <c r="B4021" s="4" t="s">
        <v>5</v>
      </c>
      <c r="C4021" s="4" t="s">
        <v>13</v>
      </c>
      <c r="D4021" s="4" t="s">
        <v>10</v>
      </c>
      <c r="E4021" s="4" t="s">
        <v>6</v>
      </c>
    </row>
    <row r="4022" spans="1:6">
      <c r="A4022" t="n">
        <v>27278</v>
      </c>
      <c r="B4022" s="39" t="n">
        <v>51</v>
      </c>
      <c r="C4022" s="7" t="n">
        <v>4</v>
      </c>
      <c r="D4022" s="7" t="n">
        <v>7032</v>
      </c>
      <c r="E4022" s="7" t="s">
        <v>46</v>
      </c>
    </row>
    <row r="4023" spans="1:6">
      <c r="A4023" t="s">
        <v>4</v>
      </c>
      <c r="B4023" s="4" t="s">
        <v>5</v>
      </c>
      <c r="C4023" s="4" t="s">
        <v>10</v>
      </c>
    </row>
    <row r="4024" spans="1:6">
      <c r="A4024" t="n">
        <v>27291</v>
      </c>
      <c r="B4024" s="27" t="n">
        <v>16</v>
      </c>
      <c r="C4024" s="7" t="n">
        <v>0</v>
      </c>
    </row>
    <row r="4025" spans="1:6">
      <c r="A4025" t="s">
        <v>4</v>
      </c>
      <c r="B4025" s="4" t="s">
        <v>5</v>
      </c>
      <c r="C4025" s="4" t="s">
        <v>10</v>
      </c>
      <c r="D4025" s="4" t="s">
        <v>47</v>
      </c>
      <c r="E4025" s="4" t="s">
        <v>13</v>
      </c>
      <c r="F4025" s="4" t="s">
        <v>13</v>
      </c>
    </row>
    <row r="4026" spans="1:6">
      <c r="A4026" t="n">
        <v>27294</v>
      </c>
      <c r="B4026" s="40" t="n">
        <v>26</v>
      </c>
      <c r="C4026" s="7" t="n">
        <v>7032</v>
      </c>
      <c r="D4026" s="7" t="s">
        <v>206</v>
      </c>
      <c r="E4026" s="7" t="n">
        <v>2</v>
      </c>
      <c r="F4026" s="7" t="n">
        <v>0</v>
      </c>
    </row>
    <row r="4027" spans="1:6">
      <c r="A4027" t="s">
        <v>4</v>
      </c>
      <c r="B4027" s="4" t="s">
        <v>5</v>
      </c>
    </row>
    <row r="4028" spans="1:6">
      <c r="A4028" t="n">
        <v>27340</v>
      </c>
      <c r="B4028" s="41" t="n">
        <v>28</v>
      </c>
    </row>
    <row r="4029" spans="1:6">
      <c r="A4029" t="s">
        <v>4</v>
      </c>
      <c r="B4029" s="4" t="s">
        <v>5</v>
      </c>
      <c r="C4029" s="4" t="s">
        <v>10</v>
      </c>
      <c r="D4029" s="4" t="s">
        <v>10</v>
      </c>
      <c r="E4029" s="4" t="s">
        <v>10</v>
      </c>
    </row>
    <row r="4030" spans="1:6">
      <c r="A4030" t="n">
        <v>27341</v>
      </c>
      <c r="B4030" s="53" t="n">
        <v>61</v>
      </c>
      <c r="C4030" s="7" t="n">
        <v>0</v>
      </c>
      <c r="D4030" s="7" t="n">
        <v>7032</v>
      </c>
      <c r="E4030" s="7" t="n">
        <v>1000</v>
      </c>
    </row>
    <row r="4031" spans="1:6">
      <c r="A4031" t="s">
        <v>4</v>
      </c>
      <c r="B4031" s="4" t="s">
        <v>5</v>
      </c>
      <c r="C4031" s="4" t="s">
        <v>10</v>
      </c>
    </row>
    <row r="4032" spans="1:6">
      <c r="A4032" t="n">
        <v>27348</v>
      </c>
      <c r="B4032" s="27" t="n">
        <v>16</v>
      </c>
      <c r="C4032" s="7" t="n">
        <v>300</v>
      </c>
    </row>
    <row r="4033" spans="1:6">
      <c r="A4033" t="s">
        <v>4</v>
      </c>
      <c r="B4033" s="4" t="s">
        <v>5</v>
      </c>
      <c r="C4033" s="4" t="s">
        <v>13</v>
      </c>
      <c r="D4033" s="4" t="s">
        <v>10</v>
      </c>
      <c r="E4033" s="4" t="s">
        <v>6</v>
      </c>
    </row>
    <row r="4034" spans="1:6">
      <c r="A4034" t="n">
        <v>27351</v>
      </c>
      <c r="B4034" s="39" t="n">
        <v>51</v>
      </c>
      <c r="C4034" s="7" t="n">
        <v>4</v>
      </c>
      <c r="D4034" s="7" t="n">
        <v>0</v>
      </c>
      <c r="E4034" s="7" t="s">
        <v>98</v>
      </c>
    </row>
    <row r="4035" spans="1:6">
      <c r="A4035" t="s">
        <v>4</v>
      </c>
      <c r="B4035" s="4" t="s">
        <v>5</v>
      </c>
      <c r="C4035" s="4" t="s">
        <v>10</v>
      </c>
    </row>
    <row r="4036" spans="1:6">
      <c r="A4036" t="n">
        <v>27364</v>
      </c>
      <c r="B4036" s="27" t="n">
        <v>16</v>
      </c>
      <c r="C4036" s="7" t="n">
        <v>0</v>
      </c>
    </row>
    <row r="4037" spans="1:6">
      <c r="A4037" t="s">
        <v>4</v>
      </c>
      <c r="B4037" s="4" t="s">
        <v>5</v>
      </c>
      <c r="C4037" s="4" t="s">
        <v>10</v>
      </c>
      <c r="D4037" s="4" t="s">
        <v>47</v>
      </c>
      <c r="E4037" s="4" t="s">
        <v>13</v>
      </c>
      <c r="F4037" s="4" t="s">
        <v>13</v>
      </c>
    </row>
    <row r="4038" spans="1:6">
      <c r="A4038" t="n">
        <v>27367</v>
      </c>
      <c r="B4038" s="40" t="n">
        <v>26</v>
      </c>
      <c r="C4038" s="7" t="n">
        <v>0</v>
      </c>
      <c r="D4038" s="7" t="s">
        <v>207</v>
      </c>
      <c r="E4038" s="7" t="n">
        <v>2</v>
      </c>
      <c r="F4038" s="7" t="n">
        <v>0</v>
      </c>
    </row>
    <row r="4039" spans="1:6">
      <c r="A4039" t="s">
        <v>4</v>
      </c>
      <c r="B4039" s="4" t="s">
        <v>5</v>
      </c>
    </row>
    <row r="4040" spans="1:6">
      <c r="A4040" t="n">
        <v>27380</v>
      </c>
      <c r="B4040" s="41" t="n">
        <v>28</v>
      </c>
    </row>
    <row r="4041" spans="1:6">
      <c r="A4041" t="s">
        <v>4</v>
      </c>
      <c r="B4041" s="4" t="s">
        <v>5</v>
      </c>
      <c r="C4041" s="4" t="s">
        <v>13</v>
      </c>
      <c r="D4041" s="4" t="s">
        <v>10</v>
      </c>
      <c r="E4041" s="4" t="s">
        <v>24</v>
      </c>
    </row>
    <row r="4042" spans="1:6">
      <c r="A4042" t="n">
        <v>27381</v>
      </c>
      <c r="B4042" s="21" t="n">
        <v>58</v>
      </c>
      <c r="C4042" s="7" t="n">
        <v>0</v>
      </c>
      <c r="D4042" s="7" t="n">
        <v>1000</v>
      </c>
      <c r="E4042" s="7" t="n">
        <v>1</v>
      </c>
    </row>
    <row r="4043" spans="1:6">
      <c r="A4043" t="s">
        <v>4</v>
      </c>
      <c r="B4043" s="4" t="s">
        <v>5</v>
      </c>
      <c r="C4043" s="4" t="s">
        <v>13</v>
      </c>
      <c r="D4043" s="4" t="s">
        <v>10</v>
      </c>
    </row>
    <row r="4044" spans="1:6">
      <c r="A4044" t="n">
        <v>27389</v>
      </c>
      <c r="B4044" s="21" t="n">
        <v>58</v>
      </c>
      <c r="C4044" s="7" t="n">
        <v>255</v>
      </c>
      <c r="D4044" s="7" t="n">
        <v>0</v>
      </c>
    </row>
    <row r="4045" spans="1:6">
      <c r="A4045" t="s">
        <v>4</v>
      </c>
      <c r="B4045" s="4" t="s">
        <v>5</v>
      </c>
      <c r="C4045" s="4" t="s">
        <v>13</v>
      </c>
    </row>
    <row r="4046" spans="1:6">
      <c r="A4046" t="n">
        <v>27393</v>
      </c>
      <c r="B4046" s="35" t="n">
        <v>45</v>
      </c>
      <c r="C4046" s="7" t="n">
        <v>0</v>
      </c>
    </row>
    <row r="4047" spans="1:6">
      <c r="A4047" t="s">
        <v>4</v>
      </c>
      <c r="B4047" s="4" t="s">
        <v>5</v>
      </c>
      <c r="C4047" s="4" t="s">
        <v>10</v>
      </c>
    </row>
    <row r="4048" spans="1:6">
      <c r="A4048" t="n">
        <v>27395</v>
      </c>
      <c r="B4048" s="28" t="n">
        <v>12</v>
      </c>
      <c r="C4048" s="7" t="n">
        <v>9267</v>
      </c>
    </row>
    <row r="4049" spans="1:6">
      <c r="A4049" t="s">
        <v>4</v>
      </c>
      <c r="B4049" s="4" t="s">
        <v>5</v>
      </c>
      <c r="C4049" s="4" t="s">
        <v>10</v>
      </c>
    </row>
    <row r="4050" spans="1:6">
      <c r="A4050" t="n">
        <v>27398</v>
      </c>
      <c r="B4050" s="51" t="n">
        <v>13</v>
      </c>
      <c r="C4050" s="7" t="n">
        <v>6713</v>
      </c>
    </row>
    <row r="4051" spans="1:6">
      <c r="A4051" t="s">
        <v>4</v>
      </c>
      <c r="B4051" s="4" t="s">
        <v>5</v>
      </c>
      <c r="C4051" s="4" t="s">
        <v>13</v>
      </c>
      <c r="D4051" s="4" t="s">
        <v>10</v>
      </c>
      <c r="E4051" s="4" t="s">
        <v>13</v>
      </c>
    </row>
    <row r="4052" spans="1:6">
      <c r="A4052" t="n">
        <v>27401</v>
      </c>
      <c r="B4052" s="33" t="n">
        <v>36</v>
      </c>
      <c r="C4052" s="7" t="n">
        <v>9</v>
      </c>
      <c r="D4052" s="7" t="n">
        <v>0</v>
      </c>
      <c r="E4052" s="7" t="n">
        <v>0</v>
      </c>
    </row>
    <row r="4053" spans="1:6">
      <c r="A4053" t="s">
        <v>4</v>
      </c>
      <c r="B4053" s="4" t="s">
        <v>5</v>
      </c>
      <c r="C4053" s="4" t="s">
        <v>13</v>
      </c>
      <c r="D4053" s="4" t="s">
        <v>10</v>
      </c>
      <c r="E4053" s="4" t="s">
        <v>13</v>
      </c>
    </row>
    <row r="4054" spans="1:6">
      <c r="A4054" t="n">
        <v>27406</v>
      </c>
      <c r="B4054" s="33" t="n">
        <v>36</v>
      </c>
      <c r="C4054" s="7" t="n">
        <v>9</v>
      </c>
      <c r="D4054" s="7" t="n">
        <v>3</v>
      </c>
      <c r="E4054" s="7" t="n">
        <v>0</v>
      </c>
    </row>
    <row r="4055" spans="1:6">
      <c r="A4055" t="s">
        <v>4</v>
      </c>
      <c r="B4055" s="4" t="s">
        <v>5</v>
      </c>
      <c r="C4055" s="4" t="s">
        <v>13</v>
      </c>
      <c r="D4055" s="4" t="s">
        <v>10</v>
      </c>
      <c r="E4055" s="4" t="s">
        <v>13</v>
      </c>
    </row>
    <row r="4056" spans="1:6">
      <c r="A4056" t="n">
        <v>27411</v>
      </c>
      <c r="B4056" s="33" t="n">
        <v>36</v>
      </c>
      <c r="C4056" s="7" t="n">
        <v>9</v>
      </c>
      <c r="D4056" s="7" t="n">
        <v>5</v>
      </c>
      <c r="E4056" s="7" t="n">
        <v>0</v>
      </c>
    </row>
    <row r="4057" spans="1:6">
      <c r="A4057" t="s">
        <v>4</v>
      </c>
      <c r="B4057" s="4" t="s">
        <v>5</v>
      </c>
      <c r="C4057" s="4" t="s">
        <v>13</v>
      </c>
      <c r="D4057" s="4" t="s">
        <v>10</v>
      </c>
      <c r="E4057" s="4" t="s">
        <v>13</v>
      </c>
    </row>
    <row r="4058" spans="1:6">
      <c r="A4058" t="n">
        <v>27416</v>
      </c>
      <c r="B4058" s="33" t="n">
        <v>36</v>
      </c>
      <c r="C4058" s="7" t="n">
        <v>9</v>
      </c>
      <c r="D4058" s="7" t="n">
        <v>61491</v>
      </c>
      <c r="E4058" s="7" t="n">
        <v>0</v>
      </c>
    </row>
    <row r="4059" spans="1:6">
      <c r="A4059" t="s">
        <v>4</v>
      </c>
      <c r="B4059" s="4" t="s">
        <v>5</v>
      </c>
      <c r="C4059" s="4" t="s">
        <v>13</v>
      </c>
      <c r="D4059" s="4" t="s">
        <v>10</v>
      </c>
      <c r="E4059" s="4" t="s">
        <v>13</v>
      </c>
    </row>
    <row r="4060" spans="1:6">
      <c r="A4060" t="n">
        <v>27421</v>
      </c>
      <c r="B4060" s="33" t="n">
        <v>36</v>
      </c>
      <c r="C4060" s="7" t="n">
        <v>9</v>
      </c>
      <c r="D4060" s="7" t="n">
        <v>61492</v>
      </c>
      <c r="E4060" s="7" t="n">
        <v>0</v>
      </c>
    </row>
    <row r="4061" spans="1:6">
      <c r="A4061" t="s">
        <v>4</v>
      </c>
      <c r="B4061" s="4" t="s">
        <v>5</v>
      </c>
      <c r="C4061" s="4" t="s">
        <v>13</v>
      </c>
      <c r="D4061" s="4" t="s">
        <v>10</v>
      </c>
      <c r="E4061" s="4" t="s">
        <v>13</v>
      </c>
    </row>
    <row r="4062" spans="1:6">
      <c r="A4062" t="n">
        <v>27426</v>
      </c>
      <c r="B4062" s="33" t="n">
        <v>36</v>
      </c>
      <c r="C4062" s="7" t="n">
        <v>9</v>
      </c>
      <c r="D4062" s="7" t="n">
        <v>61493</v>
      </c>
      <c r="E4062" s="7" t="n">
        <v>0</v>
      </c>
    </row>
    <row r="4063" spans="1:6">
      <c r="A4063" t="s">
        <v>4</v>
      </c>
      <c r="B4063" s="4" t="s">
        <v>5</v>
      </c>
      <c r="C4063" s="4" t="s">
        <v>10</v>
      </c>
      <c r="D4063" s="4" t="s">
        <v>24</v>
      </c>
      <c r="E4063" s="4" t="s">
        <v>24</v>
      </c>
      <c r="F4063" s="4" t="s">
        <v>24</v>
      </c>
      <c r="G4063" s="4" t="s">
        <v>24</v>
      </c>
    </row>
    <row r="4064" spans="1:6">
      <c r="A4064" t="n">
        <v>27431</v>
      </c>
      <c r="B4064" s="34" t="n">
        <v>46</v>
      </c>
      <c r="C4064" s="7" t="n">
        <v>61456</v>
      </c>
      <c r="D4064" s="7" t="n">
        <v>0</v>
      </c>
      <c r="E4064" s="7" t="n">
        <v>1</v>
      </c>
      <c r="F4064" s="7" t="n">
        <v>13.5</v>
      </c>
      <c r="G4064" s="7" t="n">
        <v>180</v>
      </c>
    </row>
    <row r="4065" spans="1:7">
      <c r="A4065" t="s">
        <v>4</v>
      </c>
      <c r="B4065" s="4" t="s">
        <v>5</v>
      </c>
      <c r="C4065" s="4" t="s">
        <v>13</v>
      </c>
      <c r="D4065" s="4" t="s">
        <v>13</v>
      </c>
      <c r="E4065" s="4" t="s">
        <v>24</v>
      </c>
      <c r="F4065" s="4" t="s">
        <v>24</v>
      </c>
      <c r="G4065" s="4" t="s">
        <v>24</v>
      </c>
      <c r="H4065" s="4" t="s">
        <v>10</v>
      </c>
      <c r="I4065" s="4" t="s">
        <v>13</v>
      </c>
    </row>
    <row r="4066" spans="1:7">
      <c r="A4066" t="n">
        <v>27450</v>
      </c>
      <c r="B4066" s="35" t="n">
        <v>45</v>
      </c>
      <c r="C4066" s="7" t="n">
        <v>4</v>
      </c>
      <c r="D4066" s="7" t="n">
        <v>3</v>
      </c>
      <c r="E4066" s="7" t="n">
        <v>1.79999995231628</v>
      </c>
      <c r="F4066" s="7" t="n">
        <v>0</v>
      </c>
      <c r="G4066" s="7" t="n">
        <v>0</v>
      </c>
      <c r="H4066" s="7" t="n">
        <v>0</v>
      </c>
      <c r="I4066" s="7" t="n">
        <v>0</v>
      </c>
    </row>
    <row r="4067" spans="1:7">
      <c r="A4067" t="s">
        <v>4</v>
      </c>
      <c r="B4067" s="4" t="s">
        <v>5</v>
      </c>
      <c r="C4067" s="4" t="s">
        <v>13</v>
      </c>
      <c r="D4067" s="4" t="s">
        <v>6</v>
      </c>
    </row>
    <row r="4068" spans="1:7">
      <c r="A4068" t="n">
        <v>27468</v>
      </c>
      <c r="B4068" s="8" t="n">
        <v>2</v>
      </c>
      <c r="C4068" s="7" t="n">
        <v>10</v>
      </c>
      <c r="D4068" s="7" t="s">
        <v>107</v>
      </c>
    </row>
    <row r="4069" spans="1:7">
      <c r="A4069" t="s">
        <v>4</v>
      </c>
      <c r="B4069" s="4" t="s">
        <v>5</v>
      </c>
      <c r="C4069" s="4" t="s">
        <v>10</v>
      </c>
    </row>
    <row r="4070" spans="1:7">
      <c r="A4070" t="n">
        <v>27483</v>
      </c>
      <c r="B4070" s="27" t="n">
        <v>16</v>
      </c>
      <c r="C4070" s="7" t="n">
        <v>0</v>
      </c>
    </row>
    <row r="4071" spans="1:7">
      <c r="A4071" t="s">
        <v>4</v>
      </c>
      <c r="B4071" s="4" t="s">
        <v>5</v>
      </c>
      <c r="C4071" s="4" t="s">
        <v>13</v>
      </c>
      <c r="D4071" s="4" t="s">
        <v>10</v>
      </c>
    </row>
    <row r="4072" spans="1:7">
      <c r="A4072" t="n">
        <v>27486</v>
      </c>
      <c r="B4072" s="21" t="n">
        <v>58</v>
      </c>
      <c r="C4072" s="7" t="n">
        <v>105</v>
      </c>
      <c r="D4072" s="7" t="n">
        <v>300</v>
      </c>
    </row>
    <row r="4073" spans="1:7">
      <c r="A4073" t="s">
        <v>4</v>
      </c>
      <c r="B4073" s="4" t="s">
        <v>5</v>
      </c>
      <c r="C4073" s="4" t="s">
        <v>24</v>
      </c>
      <c r="D4073" s="4" t="s">
        <v>10</v>
      </c>
    </row>
    <row r="4074" spans="1:7">
      <c r="A4074" t="n">
        <v>27490</v>
      </c>
      <c r="B4074" s="24" t="n">
        <v>103</v>
      </c>
      <c r="C4074" s="7" t="n">
        <v>1</v>
      </c>
      <c r="D4074" s="7" t="n">
        <v>300</v>
      </c>
    </row>
    <row r="4075" spans="1:7">
      <c r="A4075" t="s">
        <v>4</v>
      </c>
      <c r="B4075" s="4" t="s">
        <v>5</v>
      </c>
      <c r="C4075" s="4" t="s">
        <v>13</v>
      </c>
      <c r="D4075" s="4" t="s">
        <v>10</v>
      </c>
    </row>
    <row r="4076" spans="1:7">
      <c r="A4076" t="n">
        <v>27497</v>
      </c>
      <c r="B4076" s="26" t="n">
        <v>72</v>
      </c>
      <c r="C4076" s="7" t="n">
        <v>4</v>
      </c>
      <c r="D4076" s="7" t="n">
        <v>0</v>
      </c>
    </row>
    <row r="4077" spans="1:7">
      <c r="A4077" t="s">
        <v>4</v>
      </c>
      <c r="B4077" s="4" t="s">
        <v>5</v>
      </c>
      <c r="C4077" s="4" t="s">
        <v>9</v>
      </c>
    </row>
    <row r="4078" spans="1:7">
      <c r="A4078" t="n">
        <v>27501</v>
      </c>
      <c r="B4078" s="55" t="n">
        <v>15</v>
      </c>
      <c r="C4078" s="7" t="n">
        <v>1073741824</v>
      </c>
    </row>
    <row r="4079" spans="1:7">
      <c r="A4079" t="s">
        <v>4</v>
      </c>
      <c r="B4079" s="4" t="s">
        <v>5</v>
      </c>
      <c r="C4079" s="4" t="s">
        <v>13</v>
      </c>
    </row>
    <row r="4080" spans="1:7">
      <c r="A4080" t="n">
        <v>27506</v>
      </c>
      <c r="B4080" s="25" t="n">
        <v>64</v>
      </c>
      <c r="C4080" s="7" t="n">
        <v>3</v>
      </c>
    </row>
    <row r="4081" spans="1:9">
      <c r="A4081" t="s">
        <v>4</v>
      </c>
      <c r="B4081" s="4" t="s">
        <v>5</v>
      </c>
      <c r="C4081" s="4" t="s">
        <v>13</v>
      </c>
    </row>
    <row r="4082" spans="1:9">
      <c r="A4082" t="n">
        <v>27508</v>
      </c>
      <c r="B4082" s="11" t="n">
        <v>74</v>
      </c>
      <c r="C4082" s="7" t="n">
        <v>67</v>
      </c>
    </row>
    <row r="4083" spans="1:9">
      <c r="A4083" t="s">
        <v>4</v>
      </c>
      <c r="B4083" s="4" t="s">
        <v>5</v>
      </c>
      <c r="C4083" s="4" t="s">
        <v>13</v>
      </c>
      <c r="D4083" s="4" t="s">
        <v>13</v>
      </c>
      <c r="E4083" s="4" t="s">
        <v>10</v>
      </c>
    </row>
    <row r="4084" spans="1:9">
      <c r="A4084" t="n">
        <v>27510</v>
      </c>
      <c r="B4084" s="35" t="n">
        <v>45</v>
      </c>
      <c r="C4084" s="7" t="n">
        <v>8</v>
      </c>
      <c r="D4084" s="7" t="n">
        <v>1</v>
      </c>
      <c r="E4084" s="7" t="n">
        <v>0</v>
      </c>
    </row>
    <row r="4085" spans="1:9">
      <c r="A4085" t="s">
        <v>4</v>
      </c>
      <c r="B4085" s="4" t="s">
        <v>5</v>
      </c>
      <c r="C4085" s="4" t="s">
        <v>10</v>
      </c>
    </row>
    <row r="4086" spans="1:9">
      <c r="A4086" t="n">
        <v>27515</v>
      </c>
      <c r="B4086" s="51" t="n">
        <v>13</v>
      </c>
      <c r="C4086" s="7" t="n">
        <v>6409</v>
      </c>
    </row>
    <row r="4087" spans="1:9">
      <c r="A4087" t="s">
        <v>4</v>
      </c>
      <c r="B4087" s="4" t="s">
        <v>5</v>
      </c>
      <c r="C4087" s="4" t="s">
        <v>10</v>
      </c>
    </row>
    <row r="4088" spans="1:9">
      <c r="A4088" t="n">
        <v>27518</v>
      </c>
      <c r="B4088" s="51" t="n">
        <v>13</v>
      </c>
      <c r="C4088" s="7" t="n">
        <v>6408</v>
      </c>
    </row>
    <row r="4089" spans="1:9">
      <c r="A4089" t="s">
        <v>4</v>
      </c>
      <c r="B4089" s="4" t="s">
        <v>5</v>
      </c>
      <c r="C4089" s="4" t="s">
        <v>10</v>
      </c>
    </row>
    <row r="4090" spans="1:9">
      <c r="A4090" t="n">
        <v>27521</v>
      </c>
      <c r="B4090" s="28" t="n">
        <v>12</v>
      </c>
      <c r="C4090" s="7" t="n">
        <v>6464</v>
      </c>
    </row>
    <row r="4091" spans="1:9">
      <c r="A4091" t="s">
        <v>4</v>
      </c>
      <c r="B4091" s="4" t="s">
        <v>5</v>
      </c>
      <c r="C4091" s="4" t="s">
        <v>10</v>
      </c>
    </row>
    <row r="4092" spans="1:9">
      <c r="A4092" t="n">
        <v>27524</v>
      </c>
      <c r="B4092" s="51" t="n">
        <v>13</v>
      </c>
      <c r="C4092" s="7" t="n">
        <v>6465</v>
      </c>
    </row>
    <row r="4093" spans="1:9">
      <c r="A4093" t="s">
        <v>4</v>
      </c>
      <c r="B4093" s="4" t="s">
        <v>5</v>
      </c>
      <c r="C4093" s="4" t="s">
        <v>10</v>
      </c>
    </row>
    <row r="4094" spans="1:9">
      <c r="A4094" t="n">
        <v>27527</v>
      </c>
      <c r="B4094" s="51" t="n">
        <v>13</v>
      </c>
      <c r="C4094" s="7" t="n">
        <v>6466</v>
      </c>
    </row>
    <row r="4095" spans="1:9">
      <c r="A4095" t="s">
        <v>4</v>
      </c>
      <c r="B4095" s="4" t="s">
        <v>5</v>
      </c>
      <c r="C4095" s="4" t="s">
        <v>10</v>
      </c>
    </row>
    <row r="4096" spans="1:9">
      <c r="A4096" t="n">
        <v>27530</v>
      </c>
      <c r="B4096" s="51" t="n">
        <v>13</v>
      </c>
      <c r="C4096" s="7" t="n">
        <v>6467</v>
      </c>
    </row>
    <row r="4097" spans="1:5">
      <c r="A4097" t="s">
        <v>4</v>
      </c>
      <c r="B4097" s="4" t="s">
        <v>5</v>
      </c>
      <c r="C4097" s="4" t="s">
        <v>10</v>
      </c>
    </row>
    <row r="4098" spans="1:5">
      <c r="A4098" t="n">
        <v>27533</v>
      </c>
      <c r="B4098" s="51" t="n">
        <v>13</v>
      </c>
      <c r="C4098" s="7" t="n">
        <v>6468</v>
      </c>
    </row>
    <row r="4099" spans="1:5">
      <c r="A4099" t="s">
        <v>4</v>
      </c>
      <c r="B4099" s="4" t="s">
        <v>5</v>
      </c>
      <c r="C4099" s="4" t="s">
        <v>10</v>
      </c>
    </row>
    <row r="4100" spans="1:5">
      <c r="A4100" t="n">
        <v>27536</v>
      </c>
      <c r="B4100" s="51" t="n">
        <v>13</v>
      </c>
      <c r="C4100" s="7" t="n">
        <v>6469</v>
      </c>
    </row>
    <row r="4101" spans="1:5">
      <c r="A4101" t="s">
        <v>4</v>
      </c>
      <c r="B4101" s="4" t="s">
        <v>5</v>
      </c>
      <c r="C4101" s="4" t="s">
        <v>10</v>
      </c>
    </row>
    <row r="4102" spans="1:5">
      <c r="A4102" t="n">
        <v>27539</v>
      </c>
      <c r="B4102" s="51" t="n">
        <v>13</v>
      </c>
      <c r="C4102" s="7" t="n">
        <v>6470</v>
      </c>
    </row>
    <row r="4103" spans="1:5">
      <c r="A4103" t="s">
        <v>4</v>
      </c>
      <c r="B4103" s="4" t="s">
        <v>5</v>
      </c>
      <c r="C4103" s="4" t="s">
        <v>10</v>
      </c>
    </row>
    <row r="4104" spans="1:5">
      <c r="A4104" t="n">
        <v>27542</v>
      </c>
      <c r="B4104" s="51" t="n">
        <v>13</v>
      </c>
      <c r="C4104" s="7" t="n">
        <v>6471</v>
      </c>
    </row>
    <row r="4105" spans="1:5">
      <c r="A4105" t="s">
        <v>4</v>
      </c>
      <c r="B4105" s="4" t="s">
        <v>5</v>
      </c>
      <c r="C4105" s="4" t="s">
        <v>13</v>
      </c>
    </row>
    <row r="4106" spans="1:5">
      <c r="A4106" t="n">
        <v>27545</v>
      </c>
      <c r="B4106" s="11" t="n">
        <v>74</v>
      </c>
      <c r="C4106" s="7" t="n">
        <v>18</v>
      </c>
    </row>
    <row r="4107" spans="1:5">
      <c r="A4107" t="s">
        <v>4</v>
      </c>
      <c r="B4107" s="4" t="s">
        <v>5</v>
      </c>
      <c r="C4107" s="4" t="s">
        <v>13</v>
      </c>
    </row>
    <row r="4108" spans="1:5">
      <c r="A4108" t="n">
        <v>27547</v>
      </c>
      <c r="B4108" s="11" t="n">
        <v>74</v>
      </c>
      <c r="C4108" s="7" t="n">
        <v>45</v>
      </c>
    </row>
    <row r="4109" spans="1:5">
      <c r="A4109" t="s">
        <v>4</v>
      </c>
      <c r="B4109" s="4" t="s">
        <v>5</v>
      </c>
      <c r="C4109" s="4" t="s">
        <v>10</v>
      </c>
    </row>
    <row r="4110" spans="1:5">
      <c r="A4110" t="n">
        <v>27549</v>
      </c>
      <c r="B4110" s="27" t="n">
        <v>16</v>
      </c>
      <c r="C4110" s="7" t="n">
        <v>0</v>
      </c>
    </row>
    <row r="4111" spans="1:5">
      <c r="A4111" t="s">
        <v>4</v>
      </c>
      <c r="B4111" s="4" t="s">
        <v>5</v>
      </c>
      <c r="C4111" s="4" t="s">
        <v>13</v>
      </c>
      <c r="D4111" s="4" t="s">
        <v>13</v>
      </c>
      <c r="E4111" s="4" t="s">
        <v>13</v>
      </c>
      <c r="F4111" s="4" t="s">
        <v>13</v>
      </c>
    </row>
    <row r="4112" spans="1:5">
      <c r="A4112" t="n">
        <v>27552</v>
      </c>
      <c r="B4112" s="19" t="n">
        <v>14</v>
      </c>
      <c r="C4112" s="7" t="n">
        <v>0</v>
      </c>
      <c r="D4112" s="7" t="n">
        <v>8</v>
      </c>
      <c r="E4112" s="7" t="n">
        <v>0</v>
      </c>
      <c r="F4112" s="7" t="n">
        <v>0</v>
      </c>
    </row>
    <row r="4113" spans="1:6">
      <c r="A4113" t="s">
        <v>4</v>
      </c>
      <c r="B4113" s="4" t="s">
        <v>5</v>
      </c>
      <c r="C4113" s="4" t="s">
        <v>13</v>
      </c>
      <c r="D4113" s="4" t="s">
        <v>6</v>
      </c>
    </row>
    <row r="4114" spans="1:6">
      <c r="A4114" t="n">
        <v>27557</v>
      </c>
      <c r="B4114" s="8" t="n">
        <v>2</v>
      </c>
      <c r="C4114" s="7" t="n">
        <v>11</v>
      </c>
      <c r="D4114" s="7" t="s">
        <v>25</v>
      </c>
    </row>
    <row r="4115" spans="1:6">
      <c r="A4115" t="s">
        <v>4</v>
      </c>
      <c r="B4115" s="4" t="s">
        <v>5</v>
      </c>
      <c r="C4115" s="4" t="s">
        <v>10</v>
      </c>
    </row>
    <row r="4116" spans="1:6">
      <c r="A4116" t="n">
        <v>27571</v>
      </c>
      <c r="B4116" s="27" t="n">
        <v>16</v>
      </c>
      <c r="C4116" s="7" t="n">
        <v>0</v>
      </c>
    </row>
    <row r="4117" spans="1:6">
      <c r="A4117" t="s">
        <v>4</v>
      </c>
      <c r="B4117" s="4" t="s">
        <v>5</v>
      </c>
      <c r="C4117" s="4" t="s">
        <v>13</v>
      </c>
      <c r="D4117" s="4" t="s">
        <v>6</v>
      </c>
    </row>
    <row r="4118" spans="1:6">
      <c r="A4118" t="n">
        <v>27574</v>
      </c>
      <c r="B4118" s="8" t="n">
        <v>2</v>
      </c>
      <c r="C4118" s="7" t="n">
        <v>11</v>
      </c>
      <c r="D4118" s="7" t="s">
        <v>108</v>
      </c>
    </row>
    <row r="4119" spans="1:6">
      <c r="A4119" t="s">
        <v>4</v>
      </c>
      <c r="B4119" s="4" t="s">
        <v>5</v>
      </c>
      <c r="C4119" s="4" t="s">
        <v>10</v>
      </c>
    </row>
    <row r="4120" spans="1:6">
      <c r="A4120" t="n">
        <v>27583</v>
      </c>
      <c r="B4120" s="27" t="n">
        <v>16</v>
      </c>
      <c r="C4120" s="7" t="n">
        <v>0</v>
      </c>
    </row>
    <row r="4121" spans="1:6">
      <c r="A4121" t="s">
        <v>4</v>
      </c>
      <c r="B4121" s="4" t="s">
        <v>5</v>
      </c>
      <c r="C4121" s="4" t="s">
        <v>9</v>
      </c>
    </row>
    <row r="4122" spans="1:6">
      <c r="A4122" t="n">
        <v>27586</v>
      </c>
      <c r="B4122" s="55" t="n">
        <v>15</v>
      </c>
      <c r="C4122" s="7" t="n">
        <v>2048</v>
      </c>
    </row>
    <row r="4123" spans="1:6">
      <c r="A4123" t="s">
        <v>4</v>
      </c>
      <c r="B4123" s="4" t="s">
        <v>5</v>
      </c>
      <c r="C4123" s="4" t="s">
        <v>13</v>
      </c>
      <c r="D4123" s="4" t="s">
        <v>6</v>
      </c>
    </row>
    <row r="4124" spans="1:6">
      <c r="A4124" t="n">
        <v>27591</v>
      </c>
      <c r="B4124" s="8" t="n">
        <v>2</v>
      </c>
      <c r="C4124" s="7" t="n">
        <v>10</v>
      </c>
      <c r="D4124" s="7" t="s">
        <v>109</v>
      </c>
    </row>
    <row r="4125" spans="1:6">
      <c r="A4125" t="s">
        <v>4</v>
      </c>
      <c r="B4125" s="4" t="s">
        <v>5</v>
      </c>
      <c r="C4125" s="4" t="s">
        <v>10</v>
      </c>
    </row>
    <row r="4126" spans="1:6">
      <c r="A4126" t="n">
        <v>27609</v>
      </c>
      <c r="B4126" s="27" t="n">
        <v>16</v>
      </c>
      <c r="C4126" s="7" t="n">
        <v>0</v>
      </c>
    </row>
    <row r="4127" spans="1:6">
      <c r="A4127" t="s">
        <v>4</v>
      </c>
      <c r="B4127" s="4" t="s">
        <v>5</v>
      </c>
      <c r="C4127" s="4" t="s">
        <v>13</v>
      </c>
      <c r="D4127" s="4" t="s">
        <v>6</v>
      </c>
    </row>
    <row r="4128" spans="1:6">
      <c r="A4128" t="n">
        <v>27612</v>
      </c>
      <c r="B4128" s="8" t="n">
        <v>2</v>
      </c>
      <c r="C4128" s="7" t="n">
        <v>10</v>
      </c>
      <c r="D4128" s="7" t="s">
        <v>110</v>
      </c>
    </row>
    <row r="4129" spans="1:4">
      <c r="A4129" t="s">
        <v>4</v>
      </c>
      <c r="B4129" s="4" t="s">
        <v>5</v>
      </c>
      <c r="C4129" s="4" t="s">
        <v>10</v>
      </c>
    </row>
    <row r="4130" spans="1:4">
      <c r="A4130" t="n">
        <v>27631</v>
      </c>
      <c r="B4130" s="27" t="n">
        <v>16</v>
      </c>
      <c r="C4130" s="7" t="n">
        <v>0</v>
      </c>
    </row>
    <row r="4131" spans="1:4">
      <c r="A4131" t="s">
        <v>4</v>
      </c>
      <c r="B4131" s="4" t="s">
        <v>5</v>
      </c>
      <c r="C4131" s="4" t="s">
        <v>13</v>
      </c>
      <c r="D4131" s="4" t="s">
        <v>10</v>
      </c>
      <c r="E4131" s="4" t="s">
        <v>24</v>
      </c>
    </row>
    <row r="4132" spans="1:4">
      <c r="A4132" t="n">
        <v>27634</v>
      </c>
      <c r="B4132" s="21" t="n">
        <v>58</v>
      </c>
      <c r="C4132" s="7" t="n">
        <v>100</v>
      </c>
      <c r="D4132" s="7" t="n">
        <v>300</v>
      </c>
      <c r="E4132" s="7" t="n">
        <v>1</v>
      </c>
    </row>
    <row r="4133" spans="1:4">
      <c r="A4133" t="s">
        <v>4</v>
      </c>
      <c r="B4133" s="4" t="s">
        <v>5</v>
      </c>
      <c r="C4133" s="4" t="s">
        <v>13</v>
      </c>
      <c r="D4133" s="4" t="s">
        <v>10</v>
      </c>
    </row>
    <row r="4134" spans="1:4">
      <c r="A4134" t="n">
        <v>27642</v>
      </c>
      <c r="B4134" s="21" t="n">
        <v>58</v>
      </c>
      <c r="C4134" s="7" t="n">
        <v>255</v>
      </c>
      <c r="D4134" s="7" t="n">
        <v>0</v>
      </c>
    </row>
    <row r="4135" spans="1:4">
      <c r="A4135" t="s">
        <v>4</v>
      </c>
      <c r="B4135" s="4" t="s">
        <v>5</v>
      </c>
      <c r="C4135" s="4" t="s">
        <v>13</v>
      </c>
    </row>
    <row r="4136" spans="1:4">
      <c r="A4136" t="n">
        <v>27646</v>
      </c>
      <c r="B4136" s="56" t="n">
        <v>23</v>
      </c>
      <c r="C4136" s="7" t="n">
        <v>0</v>
      </c>
    </row>
    <row r="4137" spans="1:4">
      <c r="A4137" t="s">
        <v>4</v>
      </c>
      <c r="B4137" s="4" t="s">
        <v>5</v>
      </c>
    </row>
    <row r="4138" spans="1:4">
      <c r="A4138" t="n">
        <v>27648</v>
      </c>
      <c r="B4138" s="5" t="n">
        <v>1</v>
      </c>
    </row>
    <row r="4139" spans="1:4" s="3" customFormat="1" customHeight="0">
      <c r="A4139" s="3" t="s">
        <v>2</v>
      </c>
      <c r="B4139" s="3" t="s">
        <v>208</v>
      </c>
    </row>
    <row r="4140" spans="1:4">
      <c r="A4140" t="s">
        <v>4</v>
      </c>
      <c r="B4140" s="4" t="s">
        <v>5</v>
      </c>
      <c r="C4140" s="4" t="s">
        <v>13</v>
      </c>
      <c r="D4140" s="4" t="s">
        <v>13</v>
      </c>
      <c r="E4140" s="4" t="s">
        <v>13</v>
      </c>
      <c r="F4140" s="4" t="s">
        <v>13</v>
      </c>
    </row>
    <row r="4141" spans="1:4">
      <c r="A4141" t="n">
        <v>27652</v>
      </c>
      <c r="B4141" s="19" t="n">
        <v>14</v>
      </c>
      <c r="C4141" s="7" t="n">
        <v>2</v>
      </c>
      <c r="D4141" s="7" t="n">
        <v>0</v>
      </c>
      <c r="E4141" s="7" t="n">
        <v>0</v>
      </c>
      <c r="F4141" s="7" t="n">
        <v>0</v>
      </c>
    </row>
    <row r="4142" spans="1:4">
      <c r="A4142" t="s">
        <v>4</v>
      </c>
      <c r="B4142" s="4" t="s">
        <v>5</v>
      </c>
      <c r="C4142" s="4" t="s">
        <v>13</v>
      </c>
      <c r="D4142" s="20" t="s">
        <v>31</v>
      </c>
      <c r="E4142" s="4" t="s">
        <v>5</v>
      </c>
      <c r="F4142" s="4" t="s">
        <v>13</v>
      </c>
      <c r="G4142" s="4" t="s">
        <v>10</v>
      </c>
      <c r="H4142" s="20" t="s">
        <v>32</v>
      </c>
      <c r="I4142" s="4" t="s">
        <v>13</v>
      </c>
      <c r="J4142" s="4" t="s">
        <v>9</v>
      </c>
      <c r="K4142" s="4" t="s">
        <v>13</v>
      </c>
      <c r="L4142" s="4" t="s">
        <v>13</v>
      </c>
      <c r="M4142" s="20" t="s">
        <v>31</v>
      </c>
      <c r="N4142" s="4" t="s">
        <v>5</v>
      </c>
      <c r="O4142" s="4" t="s">
        <v>13</v>
      </c>
      <c r="P4142" s="4" t="s">
        <v>10</v>
      </c>
      <c r="Q4142" s="20" t="s">
        <v>32</v>
      </c>
      <c r="R4142" s="4" t="s">
        <v>13</v>
      </c>
      <c r="S4142" s="4" t="s">
        <v>9</v>
      </c>
      <c r="T4142" s="4" t="s">
        <v>13</v>
      </c>
      <c r="U4142" s="4" t="s">
        <v>13</v>
      </c>
      <c r="V4142" s="4" t="s">
        <v>13</v>
      </c>
      <c r="W4142" s="4" t="s">
        <v>23</v>
      </c>
    </row>
    <row r="4143" spans="1:4">
      <c r="A4143" t="n">
        <v>27657</v>
      </c>
      <c r="B4143" s="12" t="n">
        <v>5</v>
      </c>
      <c r="C4143" s="7" t="n">
        <v>28</v>
      </c>
      <c r="D4143" s="20" t="s">
        <v>3</v>
      </c>
      <c r="E4143" s="9" t="n">
        <v>162</v>
      </c>
      <c r="F4143" s="7" t="n">
        <v>3</v>
      </c>
      <c r="G4143" s="7" t="n">
        <v>12424</v>
      </c>
      <c r="H4143" s="20" t="s">
        <v>3</v>
      </c>
      <c r="I4143" s="7" t="n">
        <v>0</v>
      </c>
      <c r="J4143" s="7" t="n">
        <v>1</v>
      </c>
      <c r="K4143" s="7" t="n">
        <v>2</v>
      </c>
      <c r="L4143" s="7" t="n">
        <v>28</v>
      </c>
      <c r="M4143" s="20" t="s">
        <v>3</v>
      </c>
      <c r="N4143" s="9" t="n">
        <v>162</v>
      </c>
      <c r="O4143" s="7" t="n">
        <v>3</v>
      </c>
      <c r="P4143" s="7" t="n">
        <v>12424</v>
      </c>
      <c r="Q4143" s="20" t="s">
        <v>3</v>
      </c>
      <c r="R4143" s="7" t="n">
        <v>0</v>
      </c>
      <c r="S4143" s="7" t="n">
        <v>2</v>
      </c>
      <c r="T4143" s="7" t="n">
        <v>2</v>
      </c>
      <c r="U4143" s="7" t="n">
        <v>11</v>
      </c>
      <c r="V4143" s="7" t="n">
        <v>1</v>
      </c>
      <c r="W4143" s="13" t="n">
        <f t="normal" ca="1">A4147</f>
        <v>0</v>
      </c>
    </row>
    <row r="4144" spans="1:4">
      <c r="A4144" t="s">
        <v>4</v>
      </c>
      <c r="B4144" s="4" t="s">
        <v>5</v>
      </c>
      <c r="C4144" s="4" t="s">
        <v>13</v>
      </c>
      <c r="D4144" s="4" t="s">
        <v>10</v>
      </c>
      <c r="E4144" s="4" t="s">
        <v>24</v>
      </c>
    </row>
    <row r="4145" spans="1:23">
      <c r="A4145" t="n">
        <v>27686</v>
      </c>
      <c r="B4145" s="21" t="n">
        <v>58</v>
      </c>
      <c r="C4145" s="7" t="n">
        <v>0</v>
      </c>
      <c r="D4145" s="7" t="n">
        <v>0</v>
      </c>
      <c r="E4145" s="7" t="n">
        <v>1</v>
      </c>
    </row>
    <row r="4146" spans="1:23">
      <c r="A4146" t="s">
        <v>4</v>
      </c>
      <c r="B4146" s="4" t="s">
        <v>5</v>
      </c>
      <c r="C4146" s="4" t="s">
        <v>13</v>
      </c>
      <c r="D4146" s="20" t="s">
        <v>31</v>
      </c>
      <c r="E4146" s="4" t="s">
        <v>5</v>
      </c>
      <c r="F4146" s="4" t="s">
        <v>13</v>
      </c>
      <c r="G4146" s="4" t="s">
        <v>10</v>
      </c>
      <c r="H4146" s="20" t="s">
        <v>32</v>
      </c>
      <c r="I4146" s="4" t="s">
        <v>13</v>
      </c>
      <c r="J4146" s="4" t="s">
        <v>9</v>
      </c>
      <c r="K4146" s="4" t="s">
        <v>13</v>
      </c>
      <c r="L4146" s="4" t="s">
        <v>13</v>
      </c>
      <c r="M4146" s="20" t="s">
        <v>31</v>
      </c>
      <c r="N4146" s="4" t="s">
        <v>5</v>
      </c>
      <c r="O4146" s="4" t="s">
        <v>13</v>
      </c>
      <c r="P4146" s="4" t="s">
        <v>10</v>
      </c>
      <c r="Q4146" s="20" t="s">
        <v>32</v>
      </c>
      <c r="R4146" s="4" t="s">
        <v>13</v>
      </c>
      <c r="S4146" s="4" t="s">
        <v>9</v>
      </c>
      <c r="T4146" s="4" t="s">
        <v>13</v>
      </c>
      <c r="U4146" s="4" t="s">
        <v>13</v>
      </c>
      <c r="V4146" s="4" t="s">
        <v>13</v>
      </c>
      <c r="W4146" s="4" t="s">
        <v>23</v>
      </c>
    </row>
    <row r="4147" spans="1:23">
      <c r="A4147" t="n">
        <v>27694</v>
      </c>
      <c r="B4147" s="12" t="n">
        <v>5</v>
      </c>
      <c r="C4147" s="7" t="n">
        <v>28</v>
      </c>
      <c r="D4147" s="20" t="s">
        <v>3</v>
      </c>
      <c r="E4147" s="9" t="n">
        <v>162</v>
      </c>
      <c r="F4147" s="7" t="n">
        <v>3</v>
      </c>
      <c r="G4147" s="7" t="n">
        <v>12424</v>
      </c>
      <c r="H4147" s="20" t="s">
        <v>3</v>
      </c>
      <c r="I4147" s="7" t="n">
        <v>0</v>
      </c>
      <c r="J4147" s="7" t="n">
        <v>1</v>
      </c>
      <c r="K4147" s="7" t="n">
        <v>3</v>
      </c>
      <c r="L4147" s="7" t="n">
        <v>28</v>
      </c>
      <c r="M4147" s="20" t="s">
        <v>3</v>
      </c>
      <c r="N4147" s="9" t="n">
        <v>162</v>
      </c>
      <c r="O4147" s="7" t="n">
        <v>3</v>
      </c>
      <c r="P4147" s="7" t="n">
        <v>12424</v>
      </c>
      <c r="Q4147" s="20" t="s">
        <v>3</v>
      </c>
      <c r="R4147" s="7" t="n">
        <v>0</v>
      </c>
      <c r="S4147" s="7" t="n">
        <v>2</v>
      </c>
      <c r="T4147" s="7" t="n">
        <v>3</v>
      </c>
      <c r="U4147" s="7" t="n">
        <v>9</v>
      </c>
      <c r="V4147" s="7" t="n">
        <v>1</v>
      </c>
      <c r="W4147" s="13" t="n">
        <f t="normal" ca="1">A4157</f>
        <v>0</v>
      </c>
    </row>
    <row r="4148" spans="1:23">
      <c r="A4148" t="s">
        <v>4</v>
      </c>
      <c r="B4148" s="4" t="s">
        <v>5</v>
      </c>
      <c r="C4148" s="4" t="s">
        <v>13</v>
      </c>
      <c r="D4148" s="20" t="s">
        <v>31</v>
      </c>
      <c r="E4148" s="4" t="s">
        <v>5</v>
      </c>
      <c r="F4148" s="4" t="s">
        <v>10</v>
      </c>
      <c r="G4148" s="4" t="s">
        <v>13</v>
      </c>
      <c r="H4148" s="4" t="s">
        <v>13</v>
      </c>
      <c r="I4148" s="4" t="s">
        <v>6</v>
      </c>
      <c r="J4148" s="20" t="s">
        <v>32</v>
      </c>
      <c r="K4148" s="4" t="s">
        <v>13</v>
      </c>
      <c r="L4148" s="4" t="s">
        <v>13</v>
      </c>
      <c r="M4148" s="20" t="s">
        <v>31</v>
      </c>
      <c r="N4148" s="4" t="s">
        <v>5</v>
      </c>
      <c r="O4148" s="4" t="s">
        <v>13</v>
      </c>
      <c r="P4148" s="20" t="s">
        <v>32</v>
      </c>
      <c r="Q4148" s="4" t="s">
        <v>13</v>
      </c>
      <c r="R4148" s="4" t="s">
        <v>9</v>
      </c>
      <c r="S4148" s="4" t="s">
        <v>13</v>
      </c>
      <c r="T4148" s="4" t="s">
        <v>13</v>
      </c>
      <c r="U4148" s="4" t="s">
        <v>13</v>
      </c>
      <c r="V4148" s="20" t="s">
        <v>31</v>
      </c>
      <c r="W4148" s="4" t="s">
        <v>5</v>
      </c>
      <c r="X4148" s="4" t="s">
        <v>13</v>
      </c>
      <c r="Y4148" s="20" t="s">
        <v>32</v>
      </c>
      <c r="Z4148" s="4" t="s">
        <v>13</v>
      </c>
      <c r="AA4148" s="4" t="s">
        <v>9</v>
      </c>
      <c r="AB4148" s="4" t="s">
        <v>13</v>
      </c>
      <c r="AC4148" s="4" t="s">
        <v>13</v>
      </c>
      <c r="AD4148" s="4" t="s">
        <v>13</v>
      </c>
      <c r="AE4148" s="4" t="s">
        <v>23</v>
      </c>
    </row>
    <row r="4149" spans="1:23">
      <c r="A4149" t="n">
        <v>27723</v>
      </c>
      <c r="B4149" s="12" t="n">
        <v>5</v>
      </c>
      <c r="C4149" s="7" t="n">
        <v>28</v>
      </c>
      <c r="D4149" s="20" t="s">
        <v>3</v>
      </c>
      <c r="E4149" s="22" t="n">
        <v>47</v>
      </c>
      <c r="F4149" s="7" t="n">
        <v>61456</v>
      </c>
      <c r="G4149" s="7" t="n">
        <v>2</v>
      </c>
      <c r="H4149" s="7" t="n">
        <v>0</v>
      </c>
      <c r="I4149" s="7" t="s">
        <v>33</v>
      </c>
      <c r="J4149" s="20" t="s">
        <v>3</v>
      </c>
      <c r="K4149" s="7" t="n">
        <v>8</v>
      </c>
      <c r="L4149" s="7" t="n">
        <v>28</v>
      </c>
      <c r="M4149" s="20" t="s">
        <v>3</v>
      </c>
      <c r="N4149" s="11" t="n">
        <v>74</v>
      </c>
      <c r="O4149" s="7" t="n">
        <v>65</v>
      </c>
      <c r="P4149" s="20" t="s">
        <v>3</v>
      </c>
      <c r="Q4149" s="7" t="n">
        <v>0</v>
      </c>
      <c r="R4149" s="7" t="n">
        <v>1</v>
      </c>
      <c r="S4149" s="7" t="n">
        <v>3</v>
      </c>
      <c r="T4149" s="7" t="n">
        <v>9</v>
      </c>
      <c r="U4149" s="7" t="n">
        <v>28</v>
      </c>
      <c r="V4149" s="20" t="s">
        <v>3</v>
      </c>
      <c r="W4149" s="11" t="n">
        <v>74</v>
      </c>
      <c r="X4149" s="7" t="n">
        <v>65</v>
      </c>
      <c r="Y4149" s="20" t="s">
        <v>3</v>
      </c>
      <c r="Z4149" s="7" t="n">
        <v>0</v>
      </c>
      <c r="AA4149" s="7" t="n">
        <v>2</v>
      </c>
      <c r="AB4149" s="7" t="n">
        <v>3</v>
      </c>
      <c r="AC4149" s="7" t="n">
        <v>9</v>
      </c>
      <c r="AD4149" s="7" t="n">
        <v>1</v>
      </c>
      <c r="AE4149" s="13" t="n">
        <f t="normal" ca="1">A4153</f>
        <v>0</v>
      </c>
    </row>
    <row r="4150" spans="1:23">
      <c r="A4150" t="s">
        <v>4</v>
      </c>
      <c r="B4150" s="4" t="s">
        <v>5</v>
      </c>
      <c r="C4150" s="4" t="s">
        <v>10</v>
      </c>
      <c r="D4150" s="4" t="s">
        <v>13</v>
      </c>
      <c r="E4150" s="4" t="s">
        <v>13</v>
      </c>
      <c r="F4150" s="4" t="s">
        <v>6</v>
      </c>
    </row>
    <row r="4151" spans="1:23">
      <c r="A4151" t="n">
        <v>27771</v>
      </c>
      <c r="B4151" s="22" t="n">
        <v>47</v>
      </c>
      <c r="C4151" s="7" t="n">
        <v>61456</v>
      </c>
      <c r="D4151" s="7" t="n">
        <v>0</v>
      </c>
      <c r="E4151" s="7" t="n">
        <v>0</v>
      </c>
      <c r="F4151" s="7" t="s">
        <v>34</v>
      </c>
    </row>
    <row r="4152" spans="1:23">
      <c r="A4152" t="s">
        <v>4</v>
      </c>
      <c r="B4152" s="4" t="s">
        <v>5</v>
      </c>
      <c r="C4152" s="4" t="s">
        <v>13</v>
      </c>
      <c r="D4152" s="4" t="s">
        <v>10</v>
      </c>
      <c r="E4152" s="4" t="s">
        <v>24</v>
      </c>
    </row>
    <row r="4153" spans="1:23">
      <c r="A4153" t="n">
        <v>27784</v>
      </c>
      <c r="B4153" s="21" t="n">
        <v>58</v>
      </c>
      <c r="C4153" s="7" t="n">
        <v>0</v>
      </c>
      <c r="D4153" s="7" t="n">
        <v>300</v>
      </c>
      <c r="E4153" s="7" t="n">
        <v>1</v>
      </c>
    </row>
    <row r="4154" spans="1:23">
      <c r="A4154" t="s">
        <v>4</v>
      </c>
      <c r="B4154" s="4" t="s">
        <v>5</v>
      </c>
      <c r="C4154" s="4" t="s">
        <v>13</v>
      </c>
      <c r="D4154" s="4" t="s">
        <v>10</v>
      </c>
    </row>
    <row r="4155" spans="1:23">
      <c r="A4155" t="n">
        <v>27792</v>
      </c>
      <c r="B4155" s="21" t="n">
        <v>58</v>
      </c>
      <c r="C4155" s="7" t="n">
        <v>255</v>
      </c>
      <c r="D4155" s="7" t="n">
        <v>0</v>
      </c>
    </row>
    <row r="4156" spans="1:23">
      <c r="A4156" t="s">
        <v>4</v>
      </c>
      <c r="B4156" s="4" t="s">
        <v>5</v>
      </c>
      <c r="C4156" s="4" t="s">
        <v>13</v>
      </c>
      <c r="D4156" s="4" t="s">
        <v>13</v>
      </c>
      <c r="E4156" s="4" t="s">
        <v>13</v>
      </c>
      <c r="F4156" s="4" t="s">
        <v>13</v>
      </c>
    </row>
    <row r="4157" spans="1:23">
      <c r="A4157" t="n">
        <v>27796</v>
      </c>
      <c r="B4157" s="19" t="n">
        <v>14</v>
      </c>
      <c r="C4157" s="7" t="n">
        <v>0</v>
      </c>
      <c r="D4157" s="7" t="n">
        <v>0</v>
      </c>
      <c r="E4157" s="7" t="n">
        <v>0</v>
      </c>
      <c r="F4157" s="7" t="n">
        <v>64</v>
      </c>
    </row>
    <row r="4158" spans="1:23">
      <c r="A4158" t="s">
        <v>4</v>
      </c>
      <c r="B4158" s="4" t="s">
        <v>5</v>
      </c>
      <c r="C4158" s="4" t="s">
        <v>13</v>
      </c>
      <c r="D4158" s="4" t="s">
        <v>10</v>
      </c>
    </row>
    <row r="4159" spans="1:23">
      <c r="A4159" t="n">
        <v>27801</v>
      </c>
      <c r="B4159" s="23" t="n">
        <v>22</v>
      </c>
      <c r="C4159" s="7" t="n">
        <v>0</v>
      </c>
      <c r="D4159" s="7" t="n">
        <v>12424</v>
      </c>
    </row>
    <row r="4160" spans="1:23">
      <c r="A4160" t="s">
        <v>4</v>
      </c>
      <c r="B4160" s="4" t="s">
        <v>5</v>
      </c>
      <c r="C4160" s="4" t="s">
        <v>13</v>
      </c>
      <c r="D4160" s="4" t="s">
        <v>10</v>
      </c>
    </row>
    <row r="4161" spans="1:31">
      <c r="A4161" t="n">
        <v>27805</v>
      </c>
      <c r="B4161" s="21" t="n">
        <v>58</v>
      </c>
      <c r="C4161" s="7" t="n">
        <v>5</v>
      </c>
      <c r="D4161" s="7" t="n">
        <v>300</v>
      </c>
    </row>
    <row r="4162" spans="1:31">
      <c r="A4162" t="s">
        <v>4</v>
      </c>
      <c r="B4162" s="4" t="s">
        <v>5</v>
      </c>
      <c r="C4162" s="4" t="s">
        <v>24</v>
      </c>
      <c r="D4162" s="4" t="s">
        <v>10</v>
      </c>
    </row>
    <row r="4163" spans="1:31">
      <c r="A4163" t="n">
        <v>27809</v>
      </c>
      <c r="B4163" s="24" t="n">
        <v>103</v>
      </c>
      <c r="C4163" s="7" t="n">
        <v>0</v>
      </c>
      <c r="D4163" s="7" t="n">
        <v>300</v>
      </c>
    </row>
    <row r="4164" spans="1:31">
      <c r="A4164" t="s">
        <v>4</v>
      </c>
      <c r="B4164" s="4" t="s">
        <v>5</v>
      </c>
      <c r="C4164" s="4" t="s">
        <v>13</v>
      </c>
    </row>
    <row r="4165" spans="1:31">
      <c r="A4165" t="n">
        <v>27816</v>
      </c>
      <c r="B4165" s="25" t="n">
        <v>64</v>
      </c>
      <c r="C4165" s="7" t="n">
        <v>7</v>
      </c>
    </row>
    <row r="4166" spans="1:31">
      <c r="A4166" t="s">
        <v>4</v>
      </c>
      <c r="B4166" s="4" t="s">
        <v>5</v>
      </c>
      <c r="C4166" s="4" t="s">
        <v>13</v>
      </c>
      <c r="D4166" s="4" t="s">
        <v>10</v>
      </c>
    </row>
    <row r="4167" spans="1:31">
      <c r="A4167" t="n">
        <v>27818</v>
      </c>
      <c r="B4167" s="26" t="n">
        <v>72</v>
      </c>
      <c r="C4167" s="7" t="n">
        <v>5</v>
      </c>
      <c r="D4167" s="7" t="n">
        <v>0</v>
      </c>
    </row>
    <row r="4168" spans="1:31">
      <c r="A4168" t="s">
        <v>4</v>
      </c>
      <c r="B4168" s="4" t="s">
        <v>5</v>
      </c>
      <c r="C4168" s="4" t="s">
        <v>13</v>
      </c>
      <c r="D4168" s="20" t="s">
        <v>31</v>
      </c>
      <c r="E4168" s="4" t="s">
        <v>5</v>
      </c>
      <c r="F4168" s="4" t="s">
        <v>13</v>
      </c>
      <c r="G4168" s="4" t="s">
        <v>10</v>
      </c>
      <c r="H4168" s="20" t="s">
        <v>32</v>
      </c>
      <c r="I4168" s="4" t="s">
        <v>13</v>
      </c>
      <c r="J4168" s="4" t="s">
        <v>9</v>
      </c>
      <c r="K4168" s="4" t="s">
        <v>13</v>
      </c>
      <c r="L4168" s="4" t="s">
        <v>13</v>
      </c>
      <c r="M4168" s="4" t="s">
        <v>23</v>
      </c>
    </row>
    <row r="4169" spans="1:31">
      <c r="A4169" t="n">
        <v>27822</v>
      </c>
      <c r="B4169" s="12" t="n">
        <v>5</v>
      </c>
      <c r="C4169" s="7" t="n">
        <v>28</v>
      </c>
      <c r="D4169" s="20" t="s">
        <v>3</v>
      </c>
      <c r="E4169" s="9" t="n">
        <v>162</v>
      </c>
      <c r="F4169" s="7" t="n">
        <v>4</v>
      </c>
      <c r="G4169" s="7" t="n">
        <v>12424</v>
      </c>
      <c r="H4169" s="20" t="s">
        <v>3</v>
      </c>
      <c r="I4169" s="7" t="n">
        <v>0</v>
      </c>
      <c r="J4169" s="7" t="n">
        <v>1</v>
      </c>
      <c r="K4169" s="7" t="n">
        <v>2</v>
      </c>
      <c r="L4169" s="7" t="n">
        <v>1</v>
      </c>
      <c r="M4169" s="13" t="n">
        <f t="normal" ca="1">A4175</f>
        <v>0</v>
      </c>
    </row>
    <row r="4170" spans="1:31">
      <c r="A4170" t="s">
        <v>4</v>
      </c>
      <c r="B4170" s="4" t="s">
        <v>5</v>
      </c>
      <c r="C4170" s="4" t="s">
        <v>13</v>
      </c>
      <c r="D4170" s="4" t="s">
        <v>6</v>
      </c>
    </row>
    <row r="4171" spans="1:31">
      <c r="A4171" t="n">
        <v>27839</v>
      </c>
      <c r="B4171" s="8" t="n">
        <v>2</v>
      </c>
      <c r="C4171" s="7" t="n">
        <v>10</v>
      </c>
      <c r="D4171" s="7" t="s">
        <v>35</v>
      </c>
    </row>
    <row r="4172" spans="1:31">
      <c r="A4172" t="s">
        <v>4</v>
      </c>
      <c r="B4172" s="4" t="s">
        <v>5</v>
      </c>
      <c r="C4172" s="4" t="s">
        <v>10</v>
      </c>
    </row>
    <row r="4173" spans="1:31">
      <c r="A4173" t="n">
        <v>27856</v>
      </c>
      <c r="B4173" s="27" t="n">
        <v>16</v>
      </c>
      <c r="C4173" s="7" t="n">
        <v>0</v>
      </c>
    </row>
    <row r="4174" spans="1:31">
      <c r="A4174" t="s">
        <v>4</v>
      </c>
      <c r="B4174" s="4" t="s">
        <v>5</v>
      </c>
      <c r="C4174" s="4" t="s">
        <v>10</v>
      </c>
    </row>
    <row r="4175" spans="1:31">
      <c r="A4175" t="n">
        <v>27859</v>
      </c>
      <c r="B4175" s="28" t="n">
        <v>12</v>
      </c>
      <c r="C4175" s="7" t="n">
        <v>6713</v>
      </c>
    </row>
    <row r="4176" spans="1:31">
      <c r="A4176" t="s">
        <v>4</v>
      </c>
      <c r="B4176" s="4" t="s">
        <v>5</v>
      </c>
      <c r="C4176" s="4" t="s">
        <v>10</v>
      </c>
      <c r="D4176" s="4" t="s">
        <v>6</v>
      </c>
      <c r="E4176" s="4" t="s">
        <v>6</v>
      </c>
      <c r="F4176" s="4" t="s">
        <v>6</v>
      </c>
      <c r="G4176" s="4" t="s">
        <v>13</v>
      </c>
      <c r="H4176" s="4" t="s">
        <v>9</v>
      </c>
      <c r="I4176" s="4" t="s">
        <v>24</v>
      </c>
      <c r="J4176" s="4" t="s">
        <v>24</v>
      </c>
      <c r="K4176" s="4" t="s">
        <v>24</v>
      </c>
      <c r="L4176" s="4" t="s">
        <v>24</v>
      </c>
      <c r="M4176" s="4" t="s">
        <v>24</v>
      </c>
      <c r="N4176" s="4" t="s">
        <v>24</v>
      </c>
      <c r="O4176" s="4" t="s">
        <v>24</v>
      </c>
      <c r="P4176" s="4" t="s">
        <v>6</v>
      </c>
      <c r="Q4176" s="4" t="s">
        <v>6</v>
      </c>
      <c r="R4176" s="4" t="s">
        <v>9</v>
      </c>
      <c r="S4176" s="4" t="s">
        <v>13</v>
      </c>
      <c r="T4176" s="4" t="s">
        <v>9</v>
      </c>
      <c r="U4176" s="4" t="s">
        <v>9</v>
      </c>
      <c r="V4176" s="4" t="s">
        <v>10</v>
      </c>
    </row>
    <row r="4177" spans="1:22">
      <c r="A4177" t="n">
        <v>27862</v>
      </c>
      <c r="B4177" s="29" t="n">
        <v>19</v>
      </c>
      <c r="C4177" s="7" t="n">
        <v>7032</v>
      </c>
      <c r="D4177" s="7" t="s">
        <v>38</v>
      </c>
      <c r="E4177" s="7" t="s">
        <v>39</v>
      </c>
      <c r="F4177" s="7" t="s">
        <v>12</v>
      </c>
      <c r="G4177" s="7" t="n">
        <v>0</v>
      </c>
      <c r="H4177" s="7" t="n">
        <v>1</v>
      </c>
      <c r="I4177" s="7" t="n">
        <v>0</v>
      </c>
      <c r="J4177" s="7" t="n">
        <v>0</v>
      </c>
      <c r="K4177" s="7" t="n">
        <v>0</v>
      </c>
      <c r="L4177" s="7" t="n">
        <v>0</v>
      </c>
      <c r="M4177" s="7" t="n">
        <v>1</v>
      </c>
      <c r="N4177" s="7" t="n">
        <v>1.60000002384186</v>
      </c>
      <c r="O4177" s="7" t="n">
        <v>0.0900000035762787</v>
      </c>
      <c r="P4177" s="7" t="s">
        <v>12</v>
      </c>
      <c r="Q4177" s="7" t="s">
        <v>12</v>
      </c>
      <c r="R4177" s="7" t="n">
        <v>-1</v>
      </c>
      <c r="S4177" s="7" t="n">
        <v>0</v>
      </c>
      <c r="T4177" s="7" t="n">
        <v>0</v>
      </c>
      <c r="U4177" s="7" t="n">
        <v>0</v>
      </c>
      <c r="V4177" s="7" t="n">
        <v>0</v>
      </c>
    </row>
    <row r="4178" spans="1:22">
      <c r="A4178" t="s">
        <v>4</v>
      </c>
      <c r="B4178" s="4" t="s">
        <v>5</v>
      </c>
      <c r="C4178" s="4" t="s">
        <v>10</v>
      </c>
      <c r="D4178" s="4" t="s">
        <v>13</v>
      </c>
      <c r="E4178" s="4" t="s">
        <v>13</v>
      </c>
      <c r="F4178" s="4" t="s">
        <v>6</v>
      </c>
    </row>
    <row r="4179" spans="1:22">
      <c r="A4179" t="n">
        <v>27932</v>
      </c>
      <c r="B4179" s="30" t="n">
        <v>20</v>
      </c>
      <c r="C4179" s="7" t="n">
        <v>0</v>
      </c>
      <c r="D4179" s="7" t="n">
        <v>3</v>
      </c>
      <c r="E4179" s="7" t="n">
        <v>10</v>
      </c>
      <c r="F4179" s="7" t="s">
        <v>42</v>
      </c>
    </row>
    <row r="4180" spans="1:22">
      <c r="A4180" t="s">
        <v>4</v>
      </c>
      <c r="B4180" s="4" t="s">
        <v>5</v>
      </c>
      <c r="C4180" s="4" t="s">
        <v>10</v>
      </c>
    </row>
    <row r="4181" spans="1:22">
      <c r="A4181" t="n">
        <v>27950</v>
      </c>
      <c r="B4181" s="27" t="n">
        <v>16</v>
      </c>
      <c r="C4181" s="7" t="n">
        <v>0</v>
      </c>
    </row>
    <row r="4182" spans="1:22">
      <c r="A4182" t="s">
        <v>4</v>
      </c>
      <c r="B4182" s="4" t="s">
        <v>5</v>
      </c>
      <c r="C4182" s="4" t="s">
        <v>10</v>
      </c>
      <c r="D4182" s="4" t="s">
        <v>13</v>
      </c>
      <c r="E4182" s="4" t="s">
        <v>13</v>
      </c>
      <c r="F4182" s="4" t="s">
        <v>6</v>
      </c>
    </row>
    <row r="4183" spans="1:22">
      <c r="A4183" t="n">
        <v>27953</v>
      </c>
      <c r="B4183" s="30" t="n">
        <v>20</v>
      </c>
      <c r="C4183" s="7" t="n">
        <v>3</v>
      </c>
      <c r="D4183" s="7" t="n">
        <v>3</v>
      </c>
      <c r="E4183" s="7" t="n">
        <v>10</v>
      </c>
      <c r="F4183" s="7" t="s">
        <v>42</v>
      </c>
    </row>
    <row r="4184" spans="1:22">
      <c r="A4184" t="s">
        <v>4</v>
      </c>
      <c r="B4184" s="4" t="s">
        <v>5</v>
      </c>
      <c r="C4184" s="4" t="s">
        <v>10</v>
      </c>
    </row>
    <row r="4185" spans="1:22">
      <c r="A4185" t="n">
        <v>27971</v>
      </c>
      <c r="B4185" s="27" t="n">
        <v>16</v>
      </c>
      <c r="C4185" s="7" t="n">
        <v>0</v>
      </c>
    </row>
    <row r="4186" spans="1:22">
      <c r="A4186" t="s">
        <v>4</v>
      </c>
      <c r="B4186" s="4" t="s">
        <v>5</v>
      </c>
      <c r="C4186" s="4" t="s">
        <v>10</v>
      </c>
      <c r="D4186" s="4" t="s">
        <v>13</v>
      </c>
      <c r="E4186" s="4" t="s">
        <v>13</v>
      </c>
      <c r="F4186" s="4" t="s">
        <v>6</v>
      </c>
    </row>
    <row r="4187" spans="1:22">
      <c r="A4187" t="n">
        <v>27974</v>
      </c>
      <c r="B4187" s="30" t="n">
        <v>20</v>
      </c>
      <c r="C4187" s="7" t="n">
        <v>5</v>
      </c>
      <c r="D4187" s="7" t="n">
        <v>3</v>
      </c>
      <c r="E4187" s="7" t="n">
        <v>10</v>
      </c>
      <c r="F4187" s="7" t="s">
        <v>42</v>
      </c>
    </row>
    <row r="4188" spans="1:22">
      <c r="A4188" t="s">
        <v>4</v>
      </c>
      <c r="B4188" s="4" t="s">
        <v>5</v>
      </c>
      <c r="C4188" s="4" t="s">
        <v>10</v>
      </c>
    </row>
    <row r="4189" spans="1:22">
      <c r="A4189" t="n">
        <v>27992</v>
      </c>
      <c r="B4189" s="27" t="n">
        <v>16</v>
      </c>
      <c r="C4189" s="7" t="n">
        <v>0</v>
      </c>
    </row>
    <row r="4190" spans="1:22">
      <c r="A4190" t="s">
        <v>4</v>
      </c>
      <c r="B4190" s="4" t="s">
        <v>5</v>
      </c>
      <c r="C4190" s="4" t="s">
        <v>10</v>
      </c>
      <c r="D4190" s="4" t="s">
        <v>13</v>
      </c>
      <c r="E4190" s="4" t="s">
        <v>13</v>
      </c>
      <c r="F4190" s="4" t="s">
        <v>6</v>
      </c>
    </row>
    <row r="4191" spans="1:22">
      <c r="A4191" t="n">
        <v>27995</v>
      </c>
      <c r="B4191" s="30" t="n">
        <v>20</v>
      </c>
      <c r="C4191" s="7" t="n">
        <v>61491</v>
      </c>
      <c r="D4191" s="7" t="n">
        <v>3</v>
      </c>
      <c r="E4191" s="7" t="n">
        <v>10</v>
      </c>
      <c r="F4191" s="7" t="s">
        <v>42</v>
      </c>
    </row>
    <row r="4192" spans="1:22">
      <c r="A4192" t="s">
        <v>4</v>
      </c>
      <c r="B4192" s="4" t="s">
        <v>5</v>
      </c>
      <c r="C4192" s="4" t="s">
        <v>10</v>
      </c>
    </row>
    <row r="4193" spans="1:22">
      <c r="A4193" t="n">
        <v>28013</v>
      </c>
      <c r="B4193" s="27" t="n">
        <v>16</v>
      </c>
      <c r="C4193" s="7" t="n">
        <v>0</v>
      </c>
    </row>
    <row r="4194" spans="1:22">
      <c r="A4194" t="s">
        <v>4</v>
      </c>
      <c r="B4194" s="4" t="s">
        <v>5</v>
      </c>
      <c r="C4194" s="4" t="s">
        <v>10</v>
      </c>
      <c r="D4194" s="4" t="s">
        <v>13</v>
      </c>
      <c r="E4194" s="4" t="s">
        <v>13</v>
      </c>
      <c r="F4194" s="4" t="s">
        <v>6</v>
      </c>
    </row>
    <row r="4195" spans="1:22">
      <c r="A4195" t="n">
        <v>28016</v>
      </c>
      <c r="B4195" s="30" t="n">
        <v>20</v>
      </c>
      <c r="C4195" s="7" t="n">
        <v>61492</v>
      </c>
      <c r="D4195" s="7" t="n">
        <v>3</v>
      </c>
      <c r="E4195" s="7" t="n">
        <v>10</v>
      </c>
      <c r="F4195" s="7" t="s">
        <v>42</v>
      </c>
    </row>
    <row r="4196" spans="1:22">
      <c r="A4196" t="s">
        <v>4</v>
      </c>
      <c r="B4196" s="4" t="s">
        <v>5</v>
      </c>
      <c r="C4196" s="4" t="s">
        <v>10</v>
      </c>
    </row>
    <row r="4197" spans="1:22">
      <c r="A4197" t="n">
        <v>28034</v>
      </c>
      <c r="B4197" s="27" t="n">
        <v>16</v>
      </c>
      <c r="C4197" s="7" t="n">
        <v>0</v>
      </c>
    </row>
    <row r="4198" spans="1:22">
      <c r="A4198" t="s">
        <v>4</v>
      </c>
      <c r="B4198" s="4" t="s">
        <v>5</v>
      </c>
      <c r="C4198" s="4" t="s">
        <v>10</v>
      </c>
      <c r="D4198" s="4" t="s">
        <v>13</v>
      </c>
      <c r="E4198" s="4" t="s">
        <v>13</v>
      </c>
      <c r="F4198" s="4" t="s">
        <v>6</v>
      </c>
    </row>
    <row r="4199" spans="1:22">
      <c r="A4199" t="n">
        <v>28037</v>
      </c>
      <c r="B4199" s="30" t="n">
        <v>20</v>
      </c>
      <c r="C4199" s="7" t="n">
        <v>61493</v>
      </c>
      <c r="D4199" s="7" t="n">
        <v>3</v>
      </c>
      <c r="E4199" s="7" t="n">
        <v>10</v>
      </c>
      <c r="F4199" s="7" t="s">
        <v>42</v>
      </c>
    </row>
    <row r="4200" spans="1:22">
      <c r="A4200" t="s">
        <v>4</v>
      </c>
      <c r="B4200" s="4" t="s">
        <v>5</v>
      </c>
      <c r="C4200" s="4" t="s">
        <v>10</v>
      </c>
    </row>
    <row r="4201" spans="1:22">
      <c r="A4201" t="n">
        <v>28055</v>
      </c>
      <c r="B4201" s="27" t="n">
        <v>16</v>
      </c>
      <c r="C4201" s="7" t="n">
        <v>0</v>
      </c>
    </row>
    <row r="4202" spans="1:22">
      <c r="A4202" t="s">
        <v>4</v>
      </c>
      <c r="B4202" s="4" t="s">
        <v>5</v>
      </c>
      <c r="C4202" s="4" t="s">
        <v>10</v>
      </c>
      <c r="D4202" s="4" t="s">
        <v>13</v>
      </c>
      <c r="E4202" s="4" t="s">
        <v>13</v>
      </c>
      <c r="F4202" s="4" t="s">
        <v>6</v>
      </c>
    </row>
    <row r="4203" spans="1:22">
      <c r="A4203" t="n">
        <v>28058</v>
      </c>
      <c r="B4203" s="30" t="n">
        <v>20</v>
      </c>
      <c r="C4203" s="7" t="n">
        <v>7032</v>
      </c>
      <c r="D4203" s="7" t="n">
        <v>3</v>
      </c>
      <c r="E4203" s="7" t="n">
        <v>10</v>
      </c>
      <c r="F4203" s="7" t="s">
        <v>42</v>
      </c>
    </row>
    <row r="4204" spans="1:22">
      <c r="A4204" t="s">
        <v>4</v>
      </c>
      <c r="B4204" s="4" t="s">
        <v>5</v>
      </c>
      <c r="C4204" s="4" t="s">
        <v>10</v>
      </c>
    </row>
    <row r="4205" spans="1:22">
      <c r="A4205" t="n">
        <v>28076</v>
      </c>
      <c r="B4205" s="27" t="n">
        <v>16</v>
      </c>
      <c r="C4205" s="7" t="n">
        <v>0</v>
      </c>
    </row>
    <row r="4206" spans="1:22">
      <c r="A4206" t="s">
        <v>4</v>
      </c>
      <c r="B4206" s="4" t="s">
        <v>5</v>
      </c>
      <c r="C4206" s="4" t="s">
        <v>13</v>
      </c>
    </row>
    <row r="4207" spans="1:22">
      <c r="A4207" t="n">
        <v>28079</v>
      </c>
      <c r="B4207" s="36" t="n">
        <v>116</v>
      </c>
      <c r="C4207" s="7" t="n">
        <v>0</v>
      </c>
    </row>
    <row r="4208" spans="1:22">
      <c r="A4208" t="s">
        <v>4</v>
      </c>
      <c r="B4208" s="4" t="s">
        <v>5</v>
      </c>
      <c r="C4208" s="4" t="s">
        <v>13</v>
      </c>
      <c r="D4208" s="4" t="s">
        <v>10</v>
      </c>
    </row>
    <row r="4209" spans="1:6">
      <c r="A4209" t="n">
        <v>28081</v>
      </c>
      <c r="B4209" s="36" t="n">
        <v>116</v>
      </c>
      <c r="C4209" s="7" t="n">
        <v>2</v>
      </c>
      <c r="D4209" s="7" t="n">
        <v>1</v>
      </c>
    </row>
    <row r="4210" spans="1:6">
      <c r="A4210" t="s">
        <v>4</v>
      </c>
      <c r="B4210" s="4" t="s">
        <v>5</v>
      </c>
      <c r="C4210" s="4" t="s">
        <v>13</v>
      </c>
      <c r="D4210" s="4" t="s">
        <v>9</v>
      </c>
    </row>
    <row r="4211" spans="1:6">
      <c r="A4211" t="n">
        <v>28085</v>
      </c>
      <c r="B4211" s="36" t="n">
        <v>116</v>
      </c>
      <c r="C4211" s="7" t="n">
        <v>5</v>
      </c>
      <c r="D4211" s="7" t="n">
        <v>1133903872</v>
      </c>
    </row>
    <row r="4212" spans="1:6">
      <c r="A4212" t="s">
        <v>4</v>
      </c>
      <c r="B4212" s="4" t="s">
        <v>5</v>
      </c>
      <c r="C4212" s="4" t="s">
        <v>13</v>
      </c>
      <c r="D4212" s="4" t="s">
        <v>10</v>
      </c>
    </row>
    <row r="4213" spans="1:6">
      <c r="A4213" t="n">
        <v>28091</v>
      </c>
      <c r="B4213" s="36" t="n">
        <v>116</v>
      </c>
      <c r="C4213" s="7" t="n">
        <v>6</v>
      </c>
      <c r="D4213" s="7" t="n">
        <v>1</v>
      </c>
    </row>
    <row r="4214" spans="1:6">
      <c r="A4214" t="s">
        <v>4</v>
      </c>
      <c r="B4214" s="4" t="s">
        <v>5</v>
      </c>
      <c r="C4214" s="4" t="s">
        <v>13</v>
      </c>
      <c r="D4214" s="4" t="s">
        <v>10</v>
      </c>
      <c r="E4214" s="4" t="s">
        <v>13</v>
      </c>
      <c r="F4214" s="4" t="s">
        <v>6</v>
      </c>
      <c r="G4214" s="4" t="s">
        <v>6</v>
      </c>
      <c r="H4214" s="4" t="s">
        <v>6</v>
      </c>
      <c r="I4214" s="4" t="s">
        <v>6</v>
      </c>
      <c r="J4214" s="4" t="s">
        <v>6</v>
      </c>
      <c r="K4214" s="4" t="s">
        <v>6</v>
      </c>
      <c r="L4214" s="4" t="s">
        <v>6</v>
      </c>
      <c r="M4214" s="4" t="s">
        <v>6</v>
      </c>
      <c r="N4214" s="4" t="s">
        <v>6</v>
      </c>
      <c r="O4214" s="4" t="s">
        <v>6</v>
      </c>
      <c r="P4214" s="4" t="s">
        <v>6</v>
      </c>
      <c r="Q4214" s="4" t="s">
        <v>6</v>
      </c>
      <c r="R4214" s="4" t="s">
        <v>6</v>
      </c>
      <c r="S4214" s="4" t="s">
        <v>6</v>
      </c>
      <c r="T4214" s="4" t="s">
        <v>6</v>
      </c>
      <c r="U4214" s="4" t="s">
        <v>6</v>
      </c>
    </row>
    <row r="4215" spans="1:6">
      <c r="A4215" t="n">
        <v>28095</v>
      </c>
      <c r="B4215" s="33" t="n">
        <v>36</v>
      </c>
      <c r="C4215" s="7" t="n">
        <v>8</v>
      </c>
      <c r="D4215" s="7" t="n">
        <v>0</v>
      </c>
      <c r="E4215" s="7" t="n">
        <v>0</v>
      </c>
      <c r="F4215" s="7" t="s">
        <v>93</v>
      </c>
      <c r="G4215" s="7" t="s">
        <v>12</v>
      </c>
      <c r="H4215" s="7" t="s">
        <v>12</v>
      </c>
      <c r="I4215" s="7" t="s">
        <v>12</v>
      </c>
      <c r="J4215" s="7" t="s">
        <v>12</v>
      </c>
      <c r="K4215" s="7" t="s">
        <v>12</v>
      </c>
      <c r="L4215" s="7" t="s">
        <v>12</v>
      </c>
      <c r="M4215" s="7" t="s">
        <v>12</v>
      </c>
      <c r="N4215" s="7" t="s">
        <v>12</v>
      </c>
      <c r="O4215" s="7" t="s">
        <v>12</v>
      </c>
      <c r="P4215" s="7" t="s">
        <v>12</v>
      </c>
      <c r="Q4215" s="7" t="s">
        <v>12</v>
      </c>
      <c r="R4215" s="7" t="s">
        <v>12</v>
      </c>
      <c r="S4215" s="7" t="s">
        <v>12</v>
      </c>
      <c r="T4215" s="7" t="s">
        <v>12</v>
      </c>
      <c r="U4215" s="7" t="s">
        <v>12</v>
      </c>
    </row>
    <row r="4216" spans="1:6">
      <c r="A4216" t="s">
        <v>4</v>
      </c>
      <c r="B4216" s="4" t="s">
        <v>5</v>
      </c>
      <c r="C4216" s="4" t="s">
        <v>13</v>
      </c>
      <c r="D4216" s="4" t="s">
        <v>10</v>
      </c>
      <c r="E4216" s="4" t="s">
        <v>13</v>
      </c>
      <c r="F4216" s="4" t="s">
        <v>6</v>
      </c>
      <c r="G4216" s="4" t="s">
        <v>6</v>
      </c>
      <c r="H4216" s="4" t="s">
        <v>6</v>
      </c>
      <c r="I4216" s="4" t="s">
        <v>6</v>
      </c>
      <c r="J4216" s="4" t="s">
        <v>6</v>
      </c>
      <c r="K4216" s="4" t="s">
        <v>6</v>
      </c>
      <c r="L4216" s="4" t="s">
        <v>6</v>
      </c>
      <c r="M4216" s="4" t="s">
        <v>6</v>
      </c>
      <c r="N4216" s="4" t="s">
        <v>6</v>
      </c>
      <c r="O4216" s="4" t="s">
        <v>6</v>
      </c>
      <c r="P4216" s="4" t="s">
        <v>6</v>
      </c>
      <c r="Q4216" s="4" t="s">
        <v>6</v>
      </c>
      <c r="R4216" s="4" t="s">
        <v>6</v>
      </c>
      <c r="S4216" s="4" t="s">
        <v>6</v>
      </c>
      <c r="T4216" s="4" t="s">
        <v>6</v>
      </c>
      <c r="U4216" s="4" t="s">
        <v>6</v>
      </c>
    </row>
    <row r="4217" spans="1:6">
      <c r="A4217" t="n">
        <v>28124</v>
      </c>
      <c r="B4217" s="33" t="n">
        <v>36</v>
      </c>
      <c r="C4217" s="7" t="n">
        <v>8</v>
      </c>
      <c r="D4217" s="7" t="n">
        <v>3</v>
      </c>
      <c r="E4217" s="7" t="n">
        <v>0</v>
      </c>
      <c r="F4217" s="7" t="s">
        <v>91</v>
      </c>
      <c r="G4217" s="7" t="s">
        <v>12</v>
      </c>
      <c r="H4217" s="7" t="s">
        <v>12</v>
      </c>
      <c r="I4217" s="7" t="s">
        <v>12</v>
      </c>
      <c r="J4217" s="7" t="s">
        <v>12</v>
      </c>
      <c r="K4217" s="7" t="s">
        <v>12</v>
      </c>
      <c r="L4217" s="7" t="s">
        <v>12</v>
      </c>
      <c r="M4217" s="7" t="s">
        <v>12</v>
      </c>
      <c r="N4217" s="7" t="s">
        <v>12</v>
      </c>
      <c r="O4217" s="7" t="s">
        <v>12</v>
      </c>
      <c r="P4217" s="7" t="s">
        <v>12</v>
      </c>
      <c r="Q4217" s="7" t="s">
        <v>12</v>
      </c>
      <c r="R4217" s="7" t="s">
        <v>12</v>
      </c>
      <c r="S4217" s="7" t="s">
        <v>12</v>
      </c>
      <c r="T4217" s="7" t="s">
        <v>12</v>
      </c>
      <c r="U4217" s="7" t="s">
        <v>12</v>
      </c>
    </row>
    <row r="4218" spans="1:6">
      <c r="A4218" t="s">
        <v>4</v>
      </c>
      <c r="B4218" s="4" t="s">
        <v>5</v>
      </c>
      <c r="C4218" s="4" t="s">
        <v>10</v>
      </c>
      <c r="D4218" s="4" t="s">
        <v>24</v>
      </c>
      <c r="E4218" s="4" t="s">
        <v>24</v>
      </c>
      <c r="F4218" s="4" t="s">
        <v>24</v>
      </c>
      <c r="G4218" s="4" t="s">
        <v>24</v>
      </c>
    </row>
    <row r="4219" spans="1:6">
      <c r="A4219" t="n">
        <v>28158</v>
      </c>
      <c r="B4219" s="34" t="n">
        <v>46</v>
      </c>
      <c r="C4219" s="7" t="n">
        <v>0</v>
      </c>
      <c r="D4219" s="7" t="n">
        <v>-2.09999990463257</v>
      </c>
      <c r="E4219" s="7" t="n">
        <v>23.3700008392334</v>
      </c>
      <c r="F4219" s="7" t="n">
        <v>-64.9499969482422</v>
      </c>
      <c r="G4219" s="7" t="n">
        <v>315</v>
      </c>
    </row>
    <row r="4220" spans="1:6">
      <c r="A4220" t="s">
        <v>4</v>
      </c>
      <c r="B4220" s="4" t="s">
        <v>5</v>
      </c>
      <c r="C4220" s="4" t="s">
        <v>10</v>
      </c>
      <c r="D4220" s="4" t="s">
        <v>24</v>
      </c>
      <c r="E4220" s="4" t="s">
        <v>24</v>
      </c>
      <c r="F4220" s="4" t="s">
        <v>24</v>
      </c>
      <c r="G4220" s="4" t="s">
        <v>24</v>
      </c>
    </row>
    <row r="4221" spans="1:6">
      <c r="A4221" t="n">
        <v>28177</v>
      </c>
      <c r="B4221" s="34" t="n">
        <v>46</v>
      </c>
      <c r="C4221" s="7" t="n">
        <v>3</v>
      </c>
      <c r="D4221" s="7" t="n">
        <v>-3.07999992370605</v>
      </c>
      <c r="E4221" s="7" t="n">
        <v>23.3700008392334</v>
      </c>
      <c r="F4221" s="7" t="n">
        <v>-65.370002746582</v>
      </c>
      <c r="G4221" s="7" t="n">
        <v>58.5999984741211</v>
      </c>
    </row>
    <row r="4222" spans="1:6">
      <c r="A4222" t="s">
        <v>4</v>
      </c>
      <c r="B4222" s="4" t="s">
        <v>5</v>
      </c>
      <c r="C4222" s="4" t="s">
        <v>10</v>
      </c>
      <c r="D4222" s="4" t="s">
        <v>24</v>
      </c>
      <c r="E4222" s="4" t="s">
        <v>24</v>
      </c>
      <c r="F4222" s="4" t="s">
        <v>24</v>
      </c>
      <c r="G4222" s="4" t="s">
        <v>24</v>
      </c>
    </row>
    <row r="4223" spans="1:6">
      <c r="A4223" t="n">
        <v>28196</v>
      </c>
      <c r="B4223" s="34" t="n">
        <v>46</v>
      </c>
      <c r="C4223" s="7" t="n">
        <v>5</v>
      </c>
      <c r="D4223" s="7" t="n">
        <v>-1.60000002384186</v>
      </c>
      <c r="E4223" s="7" t="n">
        <v>23.3700008392334</v>
      </c>
      <c r="F4223" s="7" t="n">
        <v>-64.0500030517578</v>
      </c>
      <c r="G4223" s="7" t="n">
        <v>-98.8000030517578</v>
      </c>
    </row>
    <row r="4224" spans="1:6">
      <c r="A4224" t="s">
        <v>4</v>
      </c>
      <c r="B4224" s="4" t="s">
        <v>5</v>
      </c>
      <c r="C4224" s="4" t="s">
        <v>10</v>
      </c>
      <c r="D4224" s="4" t="s">
        <v>24</v>
      </c>
      <c r="E4224" s="4" t="s">
        <v>24</v>
      </c>
      <c r="F4224" s="4" t="s">
        <v>24</v>
      </c>
      <c r="G4224" s="4" t="s">
        <v>24</v>
      </c>
    </row>
    <row r="4225" spans="1:21">
      <c r="A4225" t="n">
        <v>28215</v>
      </c>
      <c r="B4225" s="34" t="n">
        <v>46</v>
      </c>
      <c r="C4225" s="7" t="n">
        <v>7032</v>
      </c>
      <c r="D4225" s="7" t="n">
        <v>-2.23000001907349</v>
      </c>
      <c r="E4225" s="7" t="n">
        <v>23.3700008392334</v>
      </c>
      <c r="F4225" s="7" t="n">
        <v>-64.2200012207031</v>
      </c>
      <c r="G4225" s="7" t="n">
        <v>-147.300003051758</v>
      </c>
    </row>
    <row r="4226" spans="1:21">
      <c r="A4226" t="s">
        <v>4</v>
      </c>
      <c r="B4226" s="4" t="s">
        <v>5</v>
      </c>
      <c r="C4226" s="4" t="s">
        <v>10</v>
      </c>
      <c r="D4226" s="4" t="s">
        <v>24</v>
      </c>
      <c r="E4226" s="4" t="s">
        <v>24</v>
      </c>
      <c r="F4226" s="4" t="s">
        <v>24</v>
      </c>
      <c r="G4226" s="4" t="s">
        <v>24</v>
      </c>
    </row>
    <row r="4227" spans="1:21">
      <c r="A4227" t="n">
        <v>28234</v>
      </c>
      <c r="B4227" s="34" t="n">
        <v>46</v>
      </c>
      <c r="C4227" s="7" t="n">
        <v>61491</v>
      </c>
      <c r="D4227" s="7" t="n">
        <v>-4.1399998664856</v>
      </c>
      <c r="E4227" s="7" t="n">
        <v>23</v>
      </c>
      <c r="F4227" s="7" t="n">
        <v>-64.6600036621094</v>
      </c>
      <c r="G4227" s="7" t="n">
        <v>82.9000015258789</v>
      </c>
    </row>
    <row r="4228" spans="1:21">
      <c r="A4228" t="s">
        <v>4</v>
      </c>
      <c r="B4228" s="4" t="s">
        <v>5</v>
      </c>
      <c r="C4228" s="4" t="s">
        <v>10</v>
      </c>
      <c r="D4228" s="4" t="s">
        <v>24</v>
      </c>
      <c r="E4228" s="4" t="s">
        <v>24</v>
      </c>
      <c r="F4228" s="4" t="s">
        <v>24</v>
      </c>
      <c r="G4228" s="4" t="s">
        <v>24</v>
      </c>
    </row>
    <row r="4229" spans="1:21">
      <c r="A4229" t="n">
        <v>28253</v>
      </c>
      <c r="B4229" s="34" t="n">
        <v>46</v>
      </c>
      <c r="C4229" s="7" t="n">
        <v>61492</v>
      </c>
      <c r="D4229" s="7" t="n">
        <v>-3.45000004768372</v>
      </c>
      <c r="E4229" s="7" t="n">
        <v>23</v>
      </c>
      <c r="F4229" s="7" t="n">
        <v>-63.5999984741211</v>
      </c>
      <c r="G4229" s="7" t="n">
        <v>135</v>
      </c>
    </row>
    <row r="4230" spans="1:21">
      <c r="A4230" t="s">
        <v>4</v>
      </c>
      <c r="B4230" s="4" t="s">
        <v>5</v>
      </c>
      <c r="C4230" s="4" t="s">
        <v>10</v>
      </c>
      <c r="D4230" s="4" t="s">
        <v>24</v>
      </c>
      <c r="E4230" s="4" t="s">
        <v>24</v>
      </c>
      <c r="F4230" s="4" t="s">
        <v>24</v>
      </c>
      <c r="G4230" s="4" t="s">
        <v>24</v>
      </c>
    </row>
    <row r="4231" spans="1:21">
      <c r="A4231" t="n">
        <v>28272</v>
      </c>
      <c r="B4231" s="34" t="n">
        <v>46</v>
      </c>
      <c r="C4231" s="7" t="n">
        <v>61493</v>
      </c>
      <c r="D4231" s="7" t="n">
        <v>-2.42000007629395</v>
      </c>
      <c r="E4231" s="7" t="n">
        <v>23</v>
      </c>
      <c r="F4231" s="7" t="n">
        <v>-62.8800010681152</v>
      </c>
      <c r="G4231" s="7" t="n">
        <v>166</v>
      </c>
    </row>
    <row r="4232" spans="1:21">
      <c r="A4232" t="s">
        <v>4</v>
      </c>
      <c r="B4232" s="4" t="s">
        <v>5</v>
      </c>
      <c r="C4232" s="4" t="s">
        <v>10</v>
      </c>
      <c r="D4232" s="4" t="s">
        <v>10</v>
      </c>
      <c r="E4232" s="4" t="s">
        <v>24</v>
      </c>
      <c r="F4232" s="4" t="s">
        <v>13</v>
      </c>
    </row>
    <row r="4233" spans="1:21">
      <c r="A4233" t="n">
        <v>28291</v>
      </c>
      <c r="B4233" s="60" t="n">
        <v>53</v>
      </c>
      <c r="C4233" s="7" t="n">
        <v>7032</v>
      </c>
      <c r="D4233" s="7" t="n">
        <v>0</v>
      </c>
      <c r="E4233" s="7" t="n">
        <v>0</v>
      </c>
      <c r="F4233" s="7" t="n">
        <v>0</v>
      </c>
    </row>
    <row r="4234" spans="1:21">
      <c r="A4234" t="s">
        <v>4</v>
      </c>
      <c r="B4234" s="4" t="s">
        <v>5</v>
      </c>
      <c r="C4234" s="4" t="s">
        <v>10</v>
      </c>
      <c r="D4234" s="4" t="s">
        <v>10</v>
      </c>
      <c r="E4234" s="4" t="s">
        <v>24</v>
      </c>
      <c r="F4234" s="4" t="s">
        <v>13</v>
      </c>
    </row>
    <row r="4235" spans="1:21">
      <c r="A4235" t="n">
        <v>28301</v>
      </c>
      <c r="B4235" s="60" t="n">
        <v>53</v>
      </c>
      <c r="C4235" s="7" t="n">
        <v>3</v>
      </c>
      <c r="D4235" s="7" t="n">
        <v>0</v>
      </c>
      <c r="E4235" s="7" t="n">
        <v>0</v>
      </c>
      <c r="F4235" s="7" t="n">
        <v>0</v>
      </c>
    </row>
    <row r="4236" spans="1:21">
      <c r="A4236" t="s">
        <v>4</v>
      </c>
      <c r="B4236" s="4" t="s">
        <v>5</v>
      </c>
      <c r="C4236" s="4" t="s">
        <v>10</v>
      </c>
      <c r="D4236" s="4" t="s">
        <v>10</v>
      </c>
      <c r="E4236" s="4" t="s">
        <v>24</v>
      </c>
      <c r="F4236" s="4" t="s">
        <v>13</v>
      </c>
    </row>
    <row r="4237" spans="1:21">
      <c r="A4237" t="n">
        <v>28311</v>
      </c>
      <c r="B4237" s="60" t="n">
        <v>53</v>
      </c>
      <c r="C4237" s="7" t="n">
        <v>5</v>
      </c>
      <c r="D4237" s="7" t="n">
        <v>0</v>
      </c>
      <c r="E4237" s="7" t="n">
        <v>0</v>
      </c>
      <c r="F4237" s="7" t="n">
        <v>0</v>
      </c>
    </row>
    <row r="4238" spans="1:21">
      <c r="A4238" t="s">
        <v>4</v>
      </c>
      <c r="B4238" s="4" t="s">
        <v>5</v>
      </c>
      <c r="C4238" s="4" t="s">
        <v>10</v>
      </c>
      <c r="D4238" s="4" t="s">
        <v>10</v>
      </c>
      <c r="E4238" s="4" t="s">
        <v>24</v>
      </c>
      <c r="F4238" s="4" t="s">
        <v>13</v>
      </c>
    </row>
    <row r="4239" spans="1:21">
      <c r="A4239" t="n">
        <v>28321</v>
      </c>
      <c r="B4239" s="60" t="n">
        <v>53</v>
      </c>
      <c r="C4239" s="7" t="n">
        <v>61491</v>
      </c>
      <c r="D4239" s="7" t="n">
        <v>0</v>
      </c>
      <c r="E4239" s="7" t="n">
        <v>0</v>
      </c>
      <c r="F4239" s="7" t="n">
        <v>0</v>
      </c>
    </row>
    <row r="4240" spans="1:21">
      <c r="A4240" t="s">
        <v>4</v>
      </c>
      <c r="B4240" s="4" t="s">
        <v>5</v>
      </c>
      <c r="C4240" s="4" t="s">
        <v>10</v>
      </c>
      <c r="D4240" s="4" t="s">
        <v>10</v>
      </c>
      <c r="E4240" s="4" t="s">
        <v>24</v>
      </c>
      <c r="F4240" s="4" t="s">
        <v>13</v>
      </c>
    </row>
    <row r="4241" spans="1:7">
      <c r="A4241" t="n">
        <v>28331</v>
      </c>
      <c r="B4241" s="60" t="n">
        <v>53</v>
      </c>
      <c r="C4241" s="7" t="n">
        <v>61492</v>
      </c>
      <c r="D4241" s="7" t="n">
        <v>0</v>
      </c>
      <c r="E4241" s="7" t="n">
        <v>0</v>
      </c>
      <c r="F4241" s="7" t="n">
        <v>0</v>
      </c>
    </row>
    <row r="4242" spans="1:7">
      <c r="A4242" t="s">
        <v>4</v>
      </c>
      <c r="B4242" s="4" t="s">
        <v>5</v>
      </c>
      <c r="C4242" s="4" t="s">
        <v>10</v>
      </c>
      <c r="D4242" s="4" t="s">
        <v>10</v>
      </c>
      <c r="E4242" s="4" t="s">
        <v>24</v>
      </c>
      <c r="F4242" s="4" t="s">
        <v>13</v>
      </c>
    </row>
    <row r="4243" spans="1:7">
      <c r="A4243" t="n">
        <v>28341</v>
      </c>
      <c r="B4243" s="60" t="n">
        <v>53</v>
      </c>
      <c r="C4243" s="7" t="n">
        <v>61493</v>
      </c>
      <c r="D4243" s="7" t="n">
        <v>0</v>
      </c>
      <c r="E4243" s="7" t="n">
        <v>0</v>
      </c>
      <c r="F4243" s="7" t="n">
        <v>0</v>
      </c>
    </row>
    <row r="4244" spans="1:7">
      <c r="A4244" t="s">
        <v>4</v>
      </c>
      <c r="B4244" s="4" t="s">
        <v>5</v>
      </c>
      <c r="C4244" s="4" t="s">
        <v>10</v>
      </c>
      <c r="D4244" s="4" t="s">
        <v>10</v>
      </c>
      <c r="E4244" s="4" t="s">
        <v>10</v>
      </c>
    </row>
    <row r="4245" spans="1:7">
      <c r="A4245" t="n">
        <v>28351</v>
      </c>
      <c r="B4245" s="53" t="n">
        <v>61</v>
      </c>
      <c r="C4245" s="7" t="n">
        <v>7032</v>
      </c>
      <c r="D4245" s="7" t="n">
        <v>0</v>
      </c>
      <c r="E4245" s="7" t="n">
        <v>0</v>
      </c>
    </row>
    <row r="4246" spans="1:7">
      <c r="A4246" t="s">
        <v>4</v>
      </c>
      <c r="B4246" s="4" t="s">
        <v>5</v>
      </c>
      <c r="C4246" s="4" t="s">
        <v>10</v>
      </c>
      <c r="D4246" s="4" t="s">
        <v>10</v>
      </c>
      <c r="E4246" s="4" t="s">
        <v>10</v>
      </c>
    </row>
    <row r="4247" spans="1:7">
      <c r="A4247" t="n">
        <v>28358</v>
      </c>
      <c r="B4247" s="53" t="n">
        <v>61</v>
      </c>
      <c r="C4247" s="7" t="n">
        <v>3</v>
      </c>
      <c r="D4247" s="7" t="n">
        <v>0</v>
      </c>
      <c r="E4247" s="7" t="n">
        <v>0</v>
      </c>
    </row>
    <row r="4248" spans="1:7">
      <c r="A4248" t="s">
        <v>4</v>
      </c>
      <c r="B4248" s="4" t="s">
        <v>5</v>
      </c>
      <c r="C4248" s="4" t="s">
        <v>10</v>
      </c>
      <c r="D4248" s="4" t="s">
        <v>10</v>
      </c>
      <c r="E4248" s="4" t="s">
        <v>10</v>
      </c>
    </row>
    <row r="4249" spans="1:7">
      <c r="A4249" t="n">
        <v>28365</v>
      </c>
      <c r="B4249" s="53" t="n">
        <v>61</v>
      </c>
      <c r="C4249" s="7" t="n">
        <v>5</v>
      </c>
      <c r="D4249" s="7" t="n">
        <v>0</v>
      </c>
      <c r="E4249" s="7" t="n">
        <v>0</v>
      </c>
    </row>
    <row r="4250" spans="1:7">
      <c r="A4250" t="s">
        <v>4</v>
      </c>
      <c r="B4250" s="4" t="s">
        <v>5</v>
      </c>
      <c r="C4250" s="4" t="s">
        <v>10</v>
      </c>
      <c r="D4250" s="4" t="s">
        <v>10</v>
      </c>
      <c r="E4250" s="4" t="s">
        <v>10</v>
      </c>
    </row>
    <row r="4251" spans="1:7">
      <c r="A4251" t="n">
        <v>28372</v>
      </c>
      <c r="B4251" s="53" t="n">
        <v>61</v>
      </c>
      <c r="C4251" s="7" t="n">
        <v>61491</v>
      </c>
      <c r="D4251" s="7" t="n">
        <v>0</v>
      </c>
      <c r="E4251" s="7" t="n">
        <v>0</v>
      </c>
    </row>
    <row r="4252" spans="1:7">
      <c r="A4252" t="s">
        <v>4</v>
      </c>
      <c r="B4252" s="4" t="s">
        <v>5</v>
      </c>
      <c r="C4252" s="4" t="s">
        <v>10</v>
      </c>
      <c r="D4252" s="4" t="s">
        <v>10</v>
      </c>
      <c r="E4252" s="4" t="s">
        <v>10</v>
      </c>
    </row>
    <row r="4253" spans="1:7">
      <c r="A4253" t="n">
        <v>28379</v>
      </c>
      <c r="B4253" s="53" t="n">
        <v>61</v>
      </c>
      <c r="C4253" s="7" t="n">
        <v>61492</v>
      </c>
      <c r="D4253" s="7" t="n">
        <v>0</v>
      </c>
      <c r="E4253" s="7" t="n">
        <v>0</v>
      </c>
    </row>
    <row r="4254" spans="1:7">
      <c r="A4254" t="s">
        <v>4</v>
      </c>
      <c r="B4254" s="4" t="s">
        <v>5</v>
      </c>
      <c r="C4254" s="4" t="s">
        <v>10</v>
      </c>
      <c r="D4254" s="4" t="s">
        <v>10</v>
      </c>
      <c r="E4254" s="4" t="s">
        <v>10</v>
      </c>
    </row>
    <row r="4255" spans="1:7">
      <c r="A4255" t="n">
        <v>28386</v>
      </c>
      <c r="B4255" s="53" t="n">
        <v>61</v>
      </c>
      <c r="C4255" s="7" t="n">
        <v>61493</v>
      </c>
      <c r="D4255" s="7" t="n">
        <v>0</v>
      </c>
      <c r="E4255" s="7" t="n">
        <v>0</v>
      </c>
    </row>
    <row r="4256" spans="1:7">
      <c r="A4256" t="s">
        <v>4</v>
      </c>
      <c r="B4256" s="4" t="s">
        <v>5</v>
      </c>
      <c r="C4256" s="4" t="s">
        <v>13</v>
      </c>
      <c r="D4256" s="4" t="s">
        <v>13</v>
      </c>
      <c r="E4256" s="4" t="s">
        <v>24</v>
      </c>
      <c r="F4256" s="4" t="s">
        <v>24</v>
      </c>
      <c r="G4256" s="4" t="s">
        <v>24</v>
      </c>
      <c r="H4256" s="4" t="s">
        <v>10</v>
      </c>
    </row>
    <row r="4257" spans="1:8">
      <c r="A4257" t="n">
        <v>28393</v>
      </c>
      <c r="B4257" s="35" t="n">
        <v>45</v>
      </c>
      <c r="C4257" s="7" t="n">
        <v>2</v>
      </c>
      <c r="D4257" s="7" t="n">
        <v>3</v>
      </c>
      <c r="E4257" s="7" t="n">
        <v>0</v>
      </c>
      <c r="F4257" s="7" t="n">
        <v>25.25</v>
      </c>
      <c r="G4257" s="7" t="n">
        <v>-67</v>
      </c>
      <c r="H4257" s="7" t="n">
        <v>0</v>
      </c>
    </row>
    <row r="4258" spans="1:8">
      <c r="A4258" t="s">
        <v>4</v>
      </c>
      <c r="B4258" s="4" t="s">
        <v>5</v>
      </c>
      <c r="C4258" s="4" t="s">
        <v>13</v>
      </c>
      <c r="D4258" s="4" t="s">
        <v>13</v>
      </c>
      <c r="E4258" s="4" t="s">
        <v>24</v>
      </c>
      <c r="F4258" s="4" t="s">
        <v>24</v>
      </c>
      <c r="G4258" s="4" t="s">
        <v>24</v>
      </c>
      <c r="H4258" s="4" t="s">
        <v>10</v>
      </c>
      <c r="I4258" s="4" t="s">
        <v>13</v>
      </c>
    </row>
    <row r="4259" spans="1:8">
      <c r="A4259" t="n">
        <v>28410</v>
      </c>
      <c r="B4259" s="35" t="n">
        <v>45</v>
      </c>
      <c r="C4259" s="7" t="n">
        <v>4</v>
      </c>
      <c r="D4259" s="7" t="n">
        <v>3</v>
      </c>
      <c r="E4259" s="7" t="n">
        <v>13.5</v>
      </c>
      <c r="F4259" s="7" t="n">
        <v>310.950012207031</v>
      </c>
      <c r="G4259" s="7" t="n">
        <v>0</v>
      </c>
      <c r="H4259" s="7" t="n">
        <v>0</v>
      </c>
      <c r="I4259" s="7" t="n">
        <v>0</v>
      </c>
    </row>
    <row r="4260" spans="1:8">
      <c r="A4260" t="s">
        <v>4</v>
      </c>
      <c r="B4260" s="4" t="s">
        <v>5</v>
      </c>
      <c r="C4260" s="4" t="s">
        <v>13</v>
      </c>
      <c r="D4260" s="4" t="s">
        <v>13</v>
      </c>
      <c r="E4260" s="4" t="s">
        <v>24</v>
      </c>
      <c r="F4260" s="4" t="s">
        <v>10</v>
      </c>
    </row>
    <row r="4261" spans="1:8">
      <c r="A4261" t="n">
        <v>28428</v>
      </c>
      <c r="B4261" s="35" t="n">
        <v>45</v>
      </c>
      <c r="C4261" s="7" t="n">
        <v>5</v>
      </c>
      <c r="D4261" s="7" t="n">
        <v>3</v>
      </c>
      <c r="E4261" s="7" t="n">
        <v>3.79999995231628</v>
      </c>
      <c r="F4261" s="7" t="n">
        <v>0</v>
      </c>
    </row>
    <row r="4262" spans="1:8">
      <c r="A4262" t="s">
        <v>4</v>
      </c>
      <c r="B4262" s="4" t="s">
        <v>5</v>
      </c>
      <c r="C4262" s="4" t="s">
        <v>13</v>
      </c>
      <c r="D4262" s="4" t="s">
        <v>13</v>
      </c>
      <c r="E4262" s="4" t="s">
        <v>24</v>
      </c>
      <c r="F4262" s="4" t="s">
        <v>10</v>
      </c>
    </row>
    <row r="4263" spans="1:8">
      <c r="A4263" t="n">
        <v>28437</v>
      </c>
      <c r="B4263" s="35" t="n">
        <v>45</v>
      </c>
      <c r="C4263" s="7" t="n">
        <v>11</v>
      </c>
      <c r="D4263" s="7" t="n">
        <v>3</v>
      </c>
      <c r="E4263" s="7" t="n">
        <v>40</v>
      </c>
      <c r="F4263" s="7" t="n">
        <v>0</v>
      </c>
    </row>
    <row r="4264" spans="1:8">
      <c r="A4264" t="s">
        <v>4</v>
      </c>
      <c r="B4264" s="4" t="s">
        <v>5</v>
      </c>
      <c r="C4264" s="4" t="s">
        <v>13</v>
      </c>
      <c r="D4264" s="4" t="s">
        <v>10</v>
      </c>
      <c r="E4264" s="4" t="s">
        <v>24</v>
      </c>
      <c r="F4264" s="4" t="s">
        <v>10</v>
      </c>
      <c r="G4264" s="4" t="s">
        <v>9</v>
      </c>
      <c r="H4264" s="4" t="s">
        <v>9</v>
      </c>
      <c r="I4264" s="4" t="s">
        <v>10</v>
      </c>
      <c r="J4264" s="4" t="s">
        <v>10</v>
      </c>
      <c r="K4264" s="4" t="s">
        <v>9</v>
      </c>
      <c r="L4264" s="4" t="s">
        <v>9</v>
      </c>
      <c r="M4264" s="4" t="s">
        <v>9</v>
      </c>
      <c r="N4264" s="4" t="s">
        <v>9</v>
      </c>
      <c r="O4264" s="4" t="s">
        <v>6</v>
      </c>
    </row>
    <row r="4265" spans="1:8">
      <c r="A4265" t="n">
        <v>28446</v>
      </c>
      <c r="B4265" s="15" t="n">
        <v>50</v>
      </c>
      <c r="C4265" s="7" t="n">
        <v>0</v>
      </c>
      <c r="D4265" s="7" t="n">
        <v>12010</v>
      </c>
      <c r="E4265" s="7" t="n">
        <v>1</v>
      </c>
      <c r="F4265" s="7" t="n">
        <v>0</v>
      </c>
      <c r="G4265" s="7" t="n">
        <v>0</v>
      </c>
      <c r="H4265" s="7" t="n">
        <v>0</v>
      </c>
      <c r="I4265" s="7" t="n">
        <v>0</v>
      </c>
      <c r="J4265" s="7" t="n">
        <v>65533</v>
      </c>
      <c r="K4265" s="7" t="n">
        <v>0</v>
      </c>
      <c r="L4265" s="7" t="n">
        <v>0</v>
      </c>
      <c r="M4265" s="7" t="n">
        <v>0</v>
      </c>
      <c r="N4265" s="7" t="n">
        <v>0</v>
      </c>
      <c r="O4265" s="7" t="s">
        <v>12</v>
      </c>
    </row>
    <row r="4266" spans="1:8">
      <c r="A4266" t="s">
        <v>4</v>
      </c>
      <c r="B4266" s="4" t="s">
        <v>5</v>
      </c>
      <c r="C4266" s="4" t="s">
        <v>13</v>
      </c>
      <c r="D4266" s="4" t="s">
        <v>10</v>
      </c>
      <c r="E4266" s="4" t="s">
        <v>10</v>
      </c>
    </row>
    <row r="4267" spans="1:8">
      <c r="A4267" t="n">
        <v>28485</v>
      </c>
      <c r="B4267" s="15" t="n">
        <v>50</v>
      </c>
      <c r="C4267" s="7" t="n">
        <v>1</v>
      </c>
      <c r="D4267" s="7" t="n">
        <v>8122</v>
      </c>
      <c r="E4267" s="7" t="n">
        <v>500</v>
      </c>
    </row>
    <row r="4268" spans="1:8">
      <c r="A4268" t="s">
        <v>4</v>
      </c>
      <c r="B4268" s="4" t="s">
        <v>5</v>
      </c>
      <c r="C4268" s="4" t="s">
        <v>13</v>
      </c>
      <c r="D4268" s="4" t="s">
        <v>10</v>
      </c>
      <c r="E4268" s="4" t="s">
        <v>10</v>
      </c>
      <c r="F4268" s="4" t="s">
        <v>10</v>
      </c>
      <c r="G4268" s="4" t="s">
        <v>10</v>
      </c>
      <c r="H4268" s="4" t="s">
        <v>13</v>
      </c>
    </row>
    <row r="4269" spans="1:8">
      <c r="A4269" t="n">
        <v>28491</v>
      </c>
      <c r="B4269" s="45" t="n">
        <v>25</v>
      </c>
      <c r="C4269" s="7" t="n">
        <v>5</v>
      </c>
      <c r="D4269" s="7" t="n">
        <v>65535</v>
      </c>
      <c r="E4269" s="7" t="n">
        <v>65535</v>
      </c>
      <c r="F4269" s="7" t="n">
        <v>65535</v>
      </c>
      <c r="G4269" s="7" t="n">
        <v>65535</v>
      </c>
      <c r="H4269" s="7" t="n">
        <v>0</v>
      </c>
    </row>
    <row r="4270" spans="1:8">
      <c r="A4270" t="s">
        <v>4</v>
      </c>
      <c r="B4270" s="4" t="s">
        <v>5</v>
      </c>
      <c r="C4270" s="4" t="s">
        <v>10</v>
      </c>
      <c r="D4270" s="4" t="s">
        <v>47</v>
      </c>
      <c r="E4270" s="4" t="s">
        <v>13</v>
      </c>
      <c r="F4270" s="4" t="s">
        <v>13</v>
      </c>
      <c r="G4270" s="4" t="s">
        <v>10</v>
      </c>
      <c r="H4270" s="4" t="s">
        <v>13</v>
      </c>
      <c r="I4270" s="4" t="s">
        <v>47</v>
      </c>
      <c r="J4270" s="4" t="s">
        <v>13</v>
      </c>
      <c r="K4270" s="4" t="s">
        <v>13</v>
      </c>
      <c r="L4270" s="4" t="s">
        <v>13</v>
      </c>
    </row>
    <row r="4271" spans="1:8">
      <c r="A4271" t="n">
        <v>28502</v>
      </c>
      <c r="B4271" s="57" t="n">
        <v>24</v>
      </c>
      <c r="C4271" s="7" t="n">
        <v>65533</v>
      </c>
      <c r="D4271" s="7" t="s">
        <v>117</v>
      </c>
      <c r="E4271" s="7" t="n">
        <v>12</v>
      </c>
      <c r="F4271" s="7" t="n">
        <v>16</v>
      </c>
      <c r="G4271" s="7" t="n">
        <v>103</v>
      </c>
      <c r="H4271" s="7" t="n">
        <v>7</v>
      </c>
      <c r="I4271" s="7" t="s">
        <v>118</v>
      </c>
      <c r="J4271" s="7" t="n">
        <v>6</v>
      </c>
      <c r="K4271" s="7" t="n">
        <v>2</v>
      </c>
      <c r="L4271" s="7" t="n">
        <v>0</v>
      </c>
    </row>
    <row r="4272" spans="1:8">
      <c r="A4272" t="s">
        <v>4</v>
      </c>
      <c r="B4272" s="4" t="s">
        <v>5</v>
      </c>
    </row>
    <row r="4273" spans="1:15">
      <c r="A4273" t="n">
        <v>28523</v>
      </c>
      <c r="B4273" s="41" t="n">
        <v>28</v>
      </c>
    </row>
    <row r="4274" spans="1:15">
      <c r="A4274" t="s">
        <v>4</v>
      </c>
      <c r="B4274" s="4" t="s">
        <v>5</v>
      </c>
      <c r="C4274" s="4" t="s">
        <v>13</v>
      </c>
    </row>
    <row r="4275" spans="1:15">
      <c r="A4275" t="n">
        <v>28524</v>
      </c>
      <c r="B4275" s="58" t="n">
        <v>27</v>
      </c>
      <c r="C4275" s="7" t="n">
        <v>0</v>
      </c>
    </row>
    <row r="4276" spans="1:15">
      <c r="A4276" t="s">
        <v>4</v>
      </c>
      <c r="B4276" s="4" t="s">
        <v>5</v>
      </c>
      <c r="C4276" s="4" t="s">
        <v>13</v>
      </c>
    </row>
    <row r="4277" spans="1:15">
      <c r="A4277" t="n">
        <v>28526</v>
      </c>
      <c r="B4277" s="58" t="n">
        <v>27</v>
      </c>
      <c r="C4277" s="7" t="n">
        <v>1</v>
      </c>
    </row>
    <row r="4278" spans="1:15">
      <c r="A4278" t="s">
        <v>4</v>
      </c>
      <c r="B4278" s="4" t="s">
        <v>5</v>
      </c>
      <c r="C4278" s="4" t="s">
        <v>13</v>
      </c>
      <c r="D4278" s="4" t="s">
        <v>10</v>
      </c>
      <c r="E4278" s="4" t="s">
        <v>10</v>
      </c>
      <c r="F4278" s="4" t="s">
        <v>10</v>
      </c>
      <c r="G4278" s="4" t="s">
        <v>10</v>
      </c>
      <c r="H4278" s="4" t="s">
        <v>13</v>
      </c>
    </row>
    <row r="4279" spans="1:15">
      <c r="A4279" t="n">
        <v>28528</v>
      </c>
      <c r="B4279" s="45" t="n">
        <v>25</v>
      </c>
      <c r="C4279" s="7" t="n">
        <v>5</v>
      </c>
      <c r="D4279" s="7" t="n">
        <v>65535</v>
      </c>
      <c r="E4279" s="7" t="n">
        <v>65535</v>
      </c>
      <c r="F4279" s="7" t="n">
        <v>65535</v>
      </c>
      <c r="G4279" s="7" t="n">
        <v>65535</v>
      </c>
      <c r="H4279" s="7" t="n">
        <v>0</v>
      </c>
    </row>
    <row r="4280" spans="1:15">
      <c r="A4280" t="s">
        <v>4</v>
      </c>
      <c r="B4280" s="4" t="s">
        <v>5</v>
      </c>
      <c r="C4280" s="4" t="s">
        <v>13</v>
      </c>
      <c r="D4280" s="4" t="s">
        <v>10</v>
      </c>
      <c r="E4280" s="4" t="s">
        <v>9</v>
      </c>
    </row>
    <row r="4281" spans="1:15">
      <c r="A4281" t="n">
        <v>28539</v>
      </c>
      <c r="B4281" s="59" t="n">
        <v>101</v>
      </c>
      <c r="C4281" s="7" t="n">
        <v>0</v>
      </c>
      <c r="D4281" s="7" t="n">
        <v>103</v>
      </c>
      <c r="E4281" s="7" t="n">
        <v>1</v>
      </c>
    </row>
    <row r="4282" spans="1:15">
      <c r="A4282" t="s">
        <v>4</v>
      </c>
      <c r="B4282" s="4" t="s">
        <v>5</v>
      </c>
      <c r="C4282" s="4" t="s">
        <v>13</v>
      </c>
      <c r="D4282" s="4" t="s">
        <v>6</v>
      </c>
      <c r="E4282" s="4" t="s">
        <v>10</v>
      </c>
    </row>
    <row r="4283" spans="1:15">
      <c r="A4283" t="n">
        <v>28547</v>
      </c>
      <c r="B4283" s="18" t="n">
        <v>94</v>
      </c>
      <c r="C4283" s="7" t="n">
        <v>1</v>
      </c>
      <c r="D4283" s="7" t="s">
        <v>27</v>
      </c>
      <c r="E4283" s="7" t="n">
        <v>1</v>
      </c>
    </row>
    <row r="4284" spans="1:15">
      <c r="A4284" t="s">
        <v>4</v>
      </c>
      <c r="B4284" s="4" t="s">
        <v>5</v>
      </c>
      <c r="C4284" s="4" t="s">
        <v>13</v>
      </c>
      <c r="D4284" s="4" t="s">
        <v>6</v>
      </c>
      <c r="E4284" s="4" t="s">
        <v>10</v>
      </c>
    </row>
    <row r="4285" spans="1:15">
      <c r="A4285" t="n">
        <v>28563</v>
      </c>
      <c r="B4285" s="18" t="n">
        <v>94</v>
      </c>
      <c r="C4285" s="7" t="n">
        <v>1</v>
      </c>
      <c r="D4285" s="7" t="s">
        <v>27</v>
      </c>
      <c r="E4285" s="7" t="n">
        <v>2</v>
      </c>
    </row>
    <row r="4286" spans="1:15">
      <c r="A4286" t="s">
        <v>4</v>
      </c>
      <c r="B4286" s="4" t="s">
        <v>5</v>
      </c>
      <c r="C4286" s="4" t="s">
        <v>13</v>
      </c>
      <c r="D4286" s="4" t="s">
        <v>6</v>
      </c>
      <c r="E4286" s="4" t="s">
        <v>10</v>
      </c>
    </row>
    <row r="4287" spans="1:15">
      <c r="A4287" t="n">
        <v>28579</v>
      </c>
      <c r="B4287" s="18" t="n">
        <v>94</v>
      </c>
      <c r="C4287" s="7" t="n">
        <v>0</v>
      </c>
      <c r="D4287" s="7" t="s">
        <v>27</v>
      </c>
      <c r="E4287" s="7" t="n">
        <v>4</v>
      </c>
    </row>
    <row r="4288" spans="1:15">
      <c r="A4288" t="s">
        <v>4</v>
      </c>
      <c r="B4288" s="4" t="s">
        <v>5</v>
      </c>
      <c r="C4288" s="4" t="s">
        <v>13</v>
      </c>
      <c r="D4288" s="4" t="s">
        <v>13</v>
      </c>
      <c r="E4288" s="4" t="s">
        <v>24</v>
      </c>
      <c r="F4288" s="4" t="s">
        <v>24</v>
      </c>
      <c r="G4288" s="4" t="s">
        <v>24</v>
      </c>
      <c r="H4288" s="4" t="s">
        <v>10</v>
      </c>
    </row>
    <row r="4289" spans="1:8">
      <c r="A4289" t="n">
        <v>28595</v>
      </c>
      <c r="B4289" s="35" t="n">
        <v>45</v>
      </c>
      <c r="C4289" s="7" t="n">
        <v>2</v>
      </c>
      <c r="D4289" s="7" t="n">
        <v>3</v>
      </c>
      <c r="E4289" s="7" t="n">
        <v>-2.60999989509583</v>
      </c>
      <c r="F4289" s="7" t="n">
        <v>24.6700000762939</v>
      </c>
      <c r="G4289" s="7" t="n">
        <v>-64.6800003051758</v>
      </c>
      <c r="H4289" s="7" t="n">
        <v>5000</v>
      </c>
    </row>
    <row r="4290" spans="1:8">
      <c r="A4290" t="s">
        <v>4</v>
      </c>
      <c r="B4290" s="4" t="s">
        <v>5</v>
      </c>
      <c r="C4290" s="4" t="s">
        <v>13</v>
      </c>
      <c r="D4290" s="4" t="s">
        <v>13</v>
      </c>
      <c r="E4290" s="4" t="s">
        <v>24</v>
      </c>
      <c r="F4290" s="4" t="s">
        <v>24</v>
      </c>
      <c r="G4290" s="4" t="s">
        <v>24</v>
      </c>
      <c r="H4290" s="4" t="s">
        <v>10</v>
      </c>
      <c r="I4290" s="4" t="s">
        <v>13</v>
      </c>
    </row>
    <row r="4291" spans="1:8">
      <c r="A4291" t="n">
        <v>28612</v>
      </c>
      <c r="B4291" s="35" t="n">
        <v>45</v>
      </c>
      <c r="C4291" s="7" t="n">
        <v>4</v>
      </c>
      <c r="D4291" s="7" t="n">
        <v>3</v>
      </c>
      <c r="E4291" s="7" t="n">
        <v>7.92999982833862</v>
      </c>
      <c r="F4291" s="7" t="n">
        <v>277.989990234375</v>
      </c>
      <c r="G4291" s="7" t="n">
        <v>0</v>
      </c>
      <c r="H4291" s="7" t="n">
        <v>5000</v>
      </c>
      <c r="I4291" s="7" t="n">
        <v>0</v>
      </c>
    </row>
    <row r="4292" spans="1:8">
      <c r="A4292" t="s">
        <v>4</v>
      </c>
      <c r="B4292" s="4" t="s">
        <v>5</v>
      </c>
      <c r="C4292" s="4" t="s">
        <v>13</v>
      </c>
      <c r="D4292" s="4" t="s">
        <v>13</v>
      </c>
      <c r="E4292" s="4" t="s">
        <v>24</v>
      </c>
      <c r="F4292" s="4" t="s">
        <v>10</v>
      </c>
    </row>
    <row r="4293" spans="1:8">
      <c r="A4293" t="n">
        <v>28630</v>
      </c>
      <c r="B4293" s="35" t="n">
        <v>45</v>
      </c>
      <c r="C4293" s="7" t="n">
        <v>5</v>
      </c>
      <c r="D4293" s="7" t="n">
        <v>3</v>
      </c>
      <c r="E4293" s="7" t="n">
        <v>3.59999990463257</v>
      </c>
      <c r="F4293" s="7" t="n">
        <v>5000</v>
      </c>
    </row>
    <row r="4294" spans="1:8">
      <c r="A4294" t="s">
        <v>4</v>
      </c>
      <c r="B4294" s="4" t="s">
        <v>5</v>
      </c>
      <c r="C4294" s="4" t="s">
        <v>13</v>
      </c>
      <c r="D4294" s="4" t="s">
        <v>10</v>
      </c>
      <c r="E4294" s="4" t="s">
        <v>24</v>
      </c>
    </row>
    <row r="4295" spans="1:8">
      <c r="A4295" t="n">
        <v>28639</v>
      </c>
      <c r="B4295" s="21" t="n">
        <v>58</v>
      </c>
      <c r="C4295" s="7" t="n">
        <v>100</v>
      </c>
      <c r="D4295" s="7" t="n">
        <v>1000</v>
      </c>
      <c r="E4295" s="7" t="n">
        <v>1</v>
      </c>
    </row>
    <row r="4296" spans="1:8">
      <c r="A4296" t="s">
        <v>4</v>
      </c>
      <c r="B4296" s="4" t="s">
        <v>5</v>
      </c>
      <c r="C4296" s="4" t="s">
        <v>13</v>
      </c>
      <c r="D4296" s="4" t="s">
        <v>10</v>
      </c>
    </row>
    <row r="4297" spans="1:8">
      <c r="A4297" t="n">
        <v>28647</v>
      </c>
      <c r="B4297" s="21" t="n">
        <v>58</v>
      </c>
      <c r="C4297" s="7" t="n">
        <v>255</v>
      </c>
      <c r="D4297" s="7" t="n">
        <v>0</v>
      </c>
    </row>
    <row r="4298" spans="1:8">
      <c r="A4298" t="s">
        <v>4</v>
      </c>
      <c r="B4298" s="4" t="s">
        <v>5</v>
      </c>
      <c r="C4298" s="4" t="s">
        <v>10</v>
      </c>
    </row>
    <row r="4299" spans="1:8">
      <c r="A4299" t="n">
        <v>28651</v>
      </c>
      <c r="B4299" s="27" t="n">
        <v>16</v>
      </c>
      <c r="C4299" s="7" t="n">
        <v>2000</v>
      </c>
    </row>
    <row r="4300" spans="1:8">
      <c r="A4300" t="s">
        <v>4</v>
      </c>
      <c r="B4300" s="4" t="s">
        <v>5</v>
      </c>
      <c r="C4300" s="4" t="s">
        <v>13</v>
      </c>
      <c r="D4300" s="4" t="s">
        <v>10</v>
      </c>
    </row>
    <row r="4301" spans="1:8">
      <c r="A4301" t="n">
        <v>28654</v>
      </c>
      <c r="B4301" s="35" t="n">
        <v>45</v>
      </c>
      <c r="C4301" s="7" t="n">
        <v>7</v>
      </c>
      <c r="D4301" s="7" t="n">
        <v>255</v>
      </c>
    </row>
    <row r="4302" spans="1:8">
      <c r="A4302" t="s">
        <v>4</v>
      </c>
      <c r="B4302" s="4" t="s">
        <v>5</v>
      </c>
      <c r="C4302" s="4" t="s">
        <v>13</v>
      </c>
      <c r="D4302" s="4" t="s">
        <v>10</v>
      </c>
      <c r="E4302" s="4" t="s">
        <v>6</v>
      </c>
    </row>
    <row r="4303" spans="1:8">
      <c r="A4303" t="n">
        <v>28658</v>
      </c>
      <c r="B4303" s="39" t="n">
        <v>51</v>
      </c>
      <c r="C4303" s="7" t="n">
        <v>4</v>
      </c>
      <c r="D4303" s="7" t="n">
        <v>5</v>
      </c>
      <c r="E4303" s="7" t="s">
        <v>209</v>
      </c>
    </row>
    <row r="4304" spans="1:8">
      <c r="A4304" t="s">
        <v>4</v>
      </c>
      <c r="B4304" s="4" t="s">
        <v>5</v>
      </c>
      <c r="C4304" s="4" t="s">
        <v>10</v>
      </c>
    </row>
    <row r="4305" spans="1:9">
      <c r="A4305" t="n">
        <v>28671</v>
      </c>
      <c r="B4305" s="27" t="n">
        <v>16</v>
      </c>
      <c r="C4305" s="7" t="n">
        <v>0</v>
      </c>
    </row>
    <row r="4306" spans="1:9">
      <c r="A4306" t="s">
        <v>4</v>
      </c>
      <c r="B4306" s="4" t="s">
        <v>5</v>
      </c>
      <c r="C4306" s="4" t="s">
        <v>10</v>
      </c>
      <c r="D4306" s="4" t="s">
        <v>47</v>
      </c>
      <c r="E4306" s="4" t="s">
        <v>13</v>
      </c>
      <c r="F4306" s="4" t="s">
        <v>13</v>
      </c>
    </row>
    <row r="4307" spans="1:9">
      <c r="A4307" t="n">
        <v>28674</v>
      </c>
      <c r="B4307" s="40" t="n">
        <v>26</v>
      </c>
      <c r="C4307" s="7" t="n">
        <v>5</v>
      </c>
      <c r="D4307" s="7" t="s">
        <v>210</v>
      </c>
      <c r="E4307" s="7" t="n">
        <v>2</v>
      </c>
      <c r="F4307" s="7" t="n">
        <v>0</v>
      </c>
    </row>
    <row r="4308" spans="1:9">
      <c r="A4308" t="s">
        <v>4</v>
      </c>
      <c r="B4308" s="4" t="s">
        <v>5</v>
      </c>
    </row>
    <row r="4309" spans="1:9">
      <c r="A4309" t="n">
        <v>28744</v>
      </c>
      <c r="B4309" s="41" t="n">
        <v>28</v>
      </c>
    </row>
    <row r="4310" spans="1:9">
      <c r="A4310" t="s">
        <v>4</v>
      </c>
      <c r="B4310" s="4" t="s">
        <v>5</v>
      </c>
      <c r="C4310" s="4" t="s">
        <v>10</v>
      </c>
      <c r="D4310" s="4" t="s">
        <v>13</v>
      </c>
      <c r="E4310" s="4" t="s">
        <v>6</v>
      </c>
      <c r="F4310" s="4" t="s">
        <v>24</v>
      </c>
      <c r="G4310" s="4" t="s">
        <v>24</v>
      </c>
      <c r="H4310" s="4" t="s">
        <v>24</v>
      </c>
    </row>
    <row r="4311" spans="1:9">
      <c r="A4311" t="n">
        <v>28745</v>
      </c>
      <c r="B4311" s="50" t="n">
        <v>48</v>
      </c>
      <c r="C4311" s="7" t="n">
        <v>3</v>
      </c>
      <c r="D4311" s="7" t="n">
        <v>0</v>
      </c>
      <c r="E4311" s="7" t="s">
        <v>91</v>
      </c>
      <c r="F4311" s="7" t="n">
        <v>-1</v>
      </c>
      <c r="G4311" s="7" t="n">
        <v>1</v>
      </c>
      <c r="H4311" s="7" t="n">
        <v>0</v>
      </c>
    </row>
    <row r="4312" spans="1:9">
      <c r="A4312" t="s">
        <v>4</v>
      </c>
      <c r="B4312" s="4" t="s">
        <v>5</v>
      </c>
      <c r="C4312" s="4" t="s">
        <v>13</v>
      </c>
      <c r="D4312" s="4" t="s">
        <v>10</v>
      </c>
      <c r="E4312" s="4" t="s">
        <v>6</v>
      </c>
    </row>
    <row r="4313" spans="1:9">
      <c r="A4313" t="n">
        <v>28775</v>
      </c>
      <c r="B4313" s="39" t="n">
        <v>51</v>
      </c>
      <c r="C4313" s="7" t="n">
        <v>4</v>
      </c>
      <c r="D4313" s="7" t="n">
        <v>3</v>
      </c>
      <c r="E4313" s="7" t="s">
        <v>100</v>
      </c>
    </row>
    <row r="4314" spans="1:9">
      <c r="A4314" t="s">
        <v>4</v>
      </c>
      <c r="B4314" s="4" t="s">
        <v>5</v>
      </c>
      <c r="C4314" s="4" t="s">
        <v>10</v>
      </c>
    </row>
    <row r="4315" spans="1:9">
      <c r="A4315" t="n">
        <v>28789</v>
      </c>
      <c r="B4315" s="27" t="n">
        <v>16</v>
      </c>
      <c r="C4315" s="7" t="n">
        <v>0</v>
      </c>
    </row>
    <row r="4316" spans="1:9">
      <c r="A4316" t="s">
        <v>4</v>
      </c>
      <c r="B4316" s="4" t="s">
        <v>5</v>
      </c>
      <c r="C4316" s="4" t="s">
        <v>10</v>
      </c>
      <c r="D4316" s="4" t="s">
        <v>47</v>
      </c>
      <c r="E4316" s="4" t="s">
        <v>13</v>
      </c>
      <c r="F4316" s="4" t="s">
        <v>13</v>
      </c>
      <c r="G4316" s="4" t="s">
        <v>47</v>
      </c>
      <c r="H4316" s="4" t="s">
        <v>13</v>
      </c>
      <c r="I4316" s="4" t="s">
        <v>13</v>
      </c>
    </row>
    <row r="4317" spans="1:9">
      <c r="A4317" t="n">
        <v>28792</v>
      </c>
      <c r="B4317" s="40" t="n">
        <v>26</v>
      </c>
      <c r="C4317" s="7" t="n">
        <v>3</v>
      </c>
      <c r="D4317" s="7" t="s">
        <v>211</v>
      </c>
      <c r="E4317" s="7" t="n">
        <v>2</v>
      </c>
      <c r="F4317" s="7" t="n">
        <v>3</v>
      </c>
      <c r="G4317" s="7" t="s">
        <v>212</v>
      </c>
      <c r="H4317" s="7" t="n">
        <v>2</v>
      </c>
      <c r="I4317" s="7" t="n">
        <v>0</v>
      </c>
    </row>
    <row r="4318" spans="1:9">
      <c r="A4318" t="s">
        <v>4</v>
      </c>
      <c r="B4318" s="4" t="s">
        <v>5</v>
      </c>
    </row>
    <row r="4319" spans="1:9">
      <c r="A4319" t="n">
        <v>28969</v>
      </c>
      <c r="B4319" s="41" t="n">
        <v>28</v>
      </c>
    </row>
    <row r="4320" spans="1:9">
      <c r="A4320" t="s">
        <v>4</v>
      </c>
      <c r="B4320" s="4" t="s">
        <v>5</v>
      </c>
      <c r="C4320" s="4" t="s">
        <v>10</v>
      </c>
      <c r="D4320" s="4" t="s">
        <v>10</v>
      </c>
      <c r="E4320" s="4" t="s">
        <v>10</v>
      </c>
    </row>
    <row r="4321" spans="1:9">
      <c r="A4321" t="n">
        <v>28970</v>
      </c>
      <c r="B4321" s="53" t="n">
        <v>61</v>
      </c>
      <c r="C4321" s="7" t="n">
        <v>0</v>
      </c>
      <c r="D4321" s="7" t="n">
        <v>3</v>
      </c>
      <c r="E4321" s="7" t="n">
        <v>1000</v>
      </c>
    </row>
    <row r="4322" spans="1:9">
      <c r="A4322" t="s">
        <v>4</v>
      </c>
      <c r="B4322" s="4" t="s">
        <v>5</v>
      </c>
      <c r="C4322" s="4" t="s">
        <v>10</v>
      </c>
    </row>
    <row r="4323" spans="1:9">
      <c r="A4323" t="n">
        <v>28977</v>
      </c>
      <c r="B4323" s="27" t="n">
        <v>16</v>
      </c>
      <c r="C4323" s="7" t="n">
        <v>300</v>
      </c>
    </row>
    <row r="4324" spans="1:9">
      <c r="A4324" t="s">
        <v>4</v>
      </c>
      <c r="B4324" s="4" t="s">
        <v>5</v>
      </c>
      <c r="C4324" s="4" t="s">
        <v>13</v>
      </c>
      <c r="D4324" s="4" t="s">
        <v>10</v>
      </c>
      <c r="E4324" s="4" t="s">
        <v>6</v>
      </c>
    </row>
    <row r="4325" spans="1:9">
      <c r="A4325" t="n">
        <v>28980</v>
      </c>
      <c r="B4325" s="39" t="n">
        <v>51</v>
      </c>
      <c r="C4325" s="7" t="n">
        <v>4</v>
      </c>
      <c r="D4325" s="7" t="n">
        <v>0</v>
      </c>
      <c r="E4325" s="7" t="s">
        <v>68</v>
      </c>
    </row>
    <row r="4326" spans="1:9">
      <c r="A4326" t="s">
        <v>4</v>
      </c>
      <c r="B4326" s="4" t="s">
        <v>5</v>
      </c>
      <c r="C4326" s="4" t="s">
        <v>10</v>
      </c>
    </row>
    <row r="4327" spans="1:9">
      <c r="A4327" t="n">
        <v>28993</v>
      </c>
      <c r="B4327" s="27" t="n">
        <v>16</v>
      </c>
      <c r="C4327" s="7" t="n">
        <v>0</v>
      </c>
    </row>
    <row r="4328" spans="1:9">
      <c r="A4328" t="s">
        <v>4</v>
      </c>
      <c r="B4328" s="4" t="s">
        <v>5</v>
      </c>
      <c r="C4328" s="4" t="s">
        <v>10</v>
      </c>
      <c r="D4328" s="4" t="s">
        <v>47</v>
      </c>
      <c r="E4328" s="4" t="s">
        <v>13</v>
      </c>
      <c r="F4328" s="4" t="s">
        <v>13</v>
      </c>
    </row>
    <row r="4329" spans="1:9">
      <c r="A4329" t="n">
        <v>28996</v>
      </c>
      <c r="B4329" s="40" t="n">
        <v>26</v>
      </c>
      <c r="C4329" s="7" t="n">
        <v>0</v>
      </c>
      <c r="D4329" s="7" t="s">
        <v>213</v>
      </c>
      <c r="E4329" s="7" t="n">
        <v>2</v>
      </c>
      <c r="F4329" s="7" t="n">
        <v>0</v>
      </c>
    </row>
    <row r="4330" spans="1:9">
      <c r="A4330" t="s">
        <v>4</v>
      </c>
      <c r="B4330" s="4" t="s">
        <v>5</v>
      </c>
    </row>
    <row r="4331" spans="1:9">
      <c r="A4331" t="n">
        <v>29010</v>
      </c>
      <c r="B4331" s="41" t="n">
        <v>28</v>
      </c>
    </row>
    <row r="4332" spans="1:9">
      <c r="A4332" t="s">
        <v>4</v>
      </c>
      <c r="B4332" s="4" t="s">
        <v>5</v>
      </c>
      <c r="C4332" s="4" t="s">
        <v>10</v>
      </c>
      <c r="D4332" s="4" t="s">
        <v>10</v>
      </c>
      <c r="E4332" s="4" t="s">
        <v>10</v>
      </c>
    </row>
    <row r="4333" spans="1:9">
      <c r="A4333" t="n">
        <v>29011</v>
      </c>
      <c r="B4333" s="53" t="n">
        <v>61</v>
      </c>
      <c r="C4333" s="7" t="n">
        <v>0</v>
      </c>
      <c r="D4333" s="7" t="n">
        <v>65533</v>
      </c>
      <c r="E4333" s="7" t="n">
        <v>1000</v>
      </c>
    </row>
    <row r="4334" spans="1:9">
      <c r="A4334" t="s">
        <v>4</v>
      </c>
      <c r="B4334" s="4" t="s">
        <v>5</v>
      </c>
      <c r="C4334" s="4" t="s">
        <v>10</v>
      </c>
    </row>
    <row r="4335" spans="1:9">
      <c r="A4335" t="n">
        <v>29018</v>
      </c>
      <c r="B4335" s="27" t="n">
        <v>16</v>
      </c>
      <c r="C4335" s="7" t="n">
        <v>300</v>
      </c>
    </row>
    <row r="4336" spans="1:9">
      <c r="A4336" t="s">
        <v>4</v>
      </c>
      <c r="B4336" s="4" t="s">
        <v>5</v>
      </c>
      <c r="C4336" s="4" t="s">
        <v>10</v>
      </c>
      <c r="D4336" s="4" t="s">
        <v>13</v>
      </c>
      <c r="E4336" s="4" t="s">
        <v>6</v>
      </c>
      <c r="F4336" s="4" t="s">
        <v>24</v>
      </c>
      <c r="G4336" s="4" t="s">
        <v>24</v>
      </c>
      <c r="H4336" s="4" t="s">
        <v>24</v>
      </c>
    </row>
    <row r="4337" spans="1:8">
      <c r="A4337" t="n">
        <v>29021</v>
      </c>
      <c r="B4337" s="50" t="n">
        <v>48</v>
      </c>
      <c r="C4337" s="7" t="n">
        <v>0</v>
      </c>
      <c r="D4337" s="7" t="n">
        <v>0</v>
      </c>
      <c r="E4337" s="7" t="s">
        <v>93</v>
      </c>
      <c r="F4337" s="7" t="n">
        <v>-1</v>
      </c>
      <c r="G4337" s="7" t="n">
        <v>1</v>
      </c>
      <c r="H4337" s="7" t="n">
        <v>0</v>
      </c>
    </row>
    <row r="4338" spans="1:8">
      <c r="A4338" t="s">
        <v>4</v>
      </c>
      <c r="B4338" s="4" t="s">
        <v>5</v>
      </c>
      <c r="C4338" s="4" t="s">
        <v>13</v>
      </c>
      <c r="D4338" s="4" t="s">
        <v>10</v>
      </c>
      <c r="E4338" s="4" t="s">
        <v>6</v>
      </c>
    </row>
    <row r="4339" spans="1:8">
      <c r="A4339" t="n">
        <v>29046</v>
      </c>
      <c r="B4339" s="39" t="n">
        <v>51</v>
      </c>
      <c r="C4339" s="7" t="n">
        <v>4</v>
      </c>
      <c r="D4339" s="7" t="n">
        <v>0</v>
      </c>
      <c r="E4339" s="7" t="s">
        <v>82</v>
      </c>
    </row>
    <row r="4340" spans="1:8">
      <c r="A4340" t="s">
        <v>4</v>
      </c>
      <c r="B4340" s="4" t="s">
        <v>5</v>
      </c>
      <c r="C4340" s="4" t="s">
        <v>10</v>
      </c>
    </row>
    <row r="4341" spans="1:8">
      <c r="A4341" t="n">
        <v>29059</v>
      </c>
      <c r="B4341" s="27" t="n">
        <v>16</v>
      </c>
      <c r="C4341" s="7" t="n">
        <v>0</v>
      </c>
    </row>
    <row r="4342" spans="1:8">
      <c r="A4342" t="s">
        <v>4</v>
      </c>
      <c r="B4342" s="4" t="s">
        <v>5</v>
      </c>
      <c r="C4342" s="4" t="s">
        <v>10</v>
      </c>
      <c r="D4342" s="4" t="s">
        <v>47</v>
      </c>
      <c r="E4342" s="4" t="s">
        <v>13</v>
      </c>
      <c r="F4342" s="4" t="s">
        <v>13</v>
      </c>
    </row>
    <row r="4343" spans="1:8">
      <c r="A4343" t="n">
        <v>29062</v>
      </c>
      <c r="B4343" s="40" t="n">
        <v>26</v>
      </c>
      <c r="C4343" s="7" t="n">
        <v>0</v>
      </c>
      <c r="D4343" s="7" t="s">
        <v>214</v>
      </c>
      <c r="E4343" s="7" t="n">
        <v>2</v>
      </c>
      <c r="F4343" s="7" t="n">
        <v>0</v>
      </c>
    </row>
    <row r="4344" spans="1:8">
      <c r="A4344" t="s">
        <v>4</v>
      </c>
      <c r="B4344" s="4" t="s">
        <v>5</v>
      </c>
    </row>
    <row r="4345" spans="1:8">
      <c r="A4345" t="n">
        <v>29131</v>
      </c>
      <c r="B4345" s="41" t="n">
        <v>28</v>
      </c>
    </row>
    <row r="4346" spans="1:8">
      <c r="A4346" t="s">
        <v>4</v>
      </c>
      <c r="B4346" s="4" t="s">
        <v>5</v>
      </c>
      <c r="C4346" s="4" t="s">
        <v>13</v>
      </c>
      <c r="D4346" s="4" t="s">
        <v>10</v>
      </c>
      <c r="E4346" s="4" t="s">
        <v>24</v>
      </c>
    </row>
    <row r="4347" spans="1:8">
      <c r="A4347" t="n">
        <v>29132</v>
      </c>
      <c r="B4347" s="21" t="n">
        <v>58</v>
      </c>
      <c r="C4347" s="7" t="n">
        <v>0</v>
      </c>
      <c r="D4347" s="7" t="n">
        <v>1000</v>
      </c>
      <c r="E4347" s="7" t="n">
        <v>1</v>
      </c>
    </row>
    <row r="4348" spans="1:8">
      <c r="A4348" t="s">
        <v>4</v>
      </c>
      <c r="B4348" s="4" t="s">
        <v>5</v>
      </c>
      <c r="C4348" s="4" t="s">
        <v>13</v>
      </c>
      <c r="D4348" s="4" t="s">
        <v>10</v>
      </c>
    </row>
    <row r="4349" spans="1:8">
      <c r="A4349" t="n">
        <v>29140</v>
      </c>
      <c r="B4349" s="21" t="n">
        <v>58</v>
      </c>
      <c r="C4349" s="7" t="n">
        <v>255</v>
      </c>
      <c r="D4349" s="7" t="n">
        <v>0</v>
      </c>
    </row>
    <row r="4350" spans="1:8">
      <c r="A4350" t="s">
        <v>4</v>
      </c>
      <c r="B4350" s="4" t="s">
        <v>5</v>
      </c>
      <c r="C4350" s="4" t="s">
        <v>10</v>
      </c>
    </row>
    <row r="4351" spans="1:8">
      <c r="A4351" t="n">
        <v>29144</v>
      </c>
      <c r="B4351" s="28" t="n">
        <v>12</v>
      </c>
      <c r="C4351" s="7" t="n">
        <v>9247</v>
      </c>
    </row>
    <row r="4352" spans="1:8">
      <c r="A4352" t="s">
        <v>4</v>
      </c>
      <c r="B4352" s="4" t="s">
        <v>5</v>
      </c>
      <c r="C4352" s="4" t="s">
        <v>10</v>
      </c>
    </row>
    <row r="4353" spans="1:8">
      <c r="A4353" t="n">
        <v>29147</v>
      </c>
      <c r="B4353" s="28" t="n">
        <v>12</v>
      </c>
      <c r="C4353" s="7" t="n">
        <v>9269</v>
      </c>
    </row>
    <row r="4354" spans="1:8">
      <c r="A4354" t="s">
        <v>4</v>
      </c>
      <c r="B4354" s="4" t="s">
        <v>5</v>
      </c>
      <c r="C4354" s="4" t="s">
        <v>10</v>
      </c>
      <c r="D4354" s="4" t="s">
        <v>13</v>
      </c>
      <c r="E4354" s="4" t="s">
        <v>10</v>
      </c>
    </row>
    <row r="4355" spans="1:8">
      <c r="A4355" t="n">
        <v>29150</v>
      </c>
      <c r="B4355" s="54" t="n">
        <v>104</v>
      </c>
      <c r="C4355" s="7" t="n">
        <v>125</v>
      </c>
      <c r="D4355" s="7" t="n">
        <v>1</v>
      </c>
      <c r="E4355" s="7" t="n">
        <v>8</v>
      </c>
    </row>
    <row r="4356" spans="1:8">
      <c r="A4356" t="s">
        <v>4</v>
      </c>
      <c r="B4356" s="4" t="s">
        <v>5</v>
      </c>
    </row>
    <row r="4357" spans="1:8">
      <c r="A4357" t="n">
        <v>29156</v>
      </c>
      <c r="B4357" s="5" t="n">
        <v>1</v>
      </c>
    </row>
    <row r="4358" spans="1:8">
      <c r="A4358" t="s">
        <v>4</v>
      </c>
      <c r="B4358" s="4" t="s">
        <v>5</v>
      </c>
      <c r="C4358" s="4" t="s">
        <v>13</v>
      </c>
      <c r="D4358" s="4" t="s">
        <v>10</v>
      </c>
      <c r="E4358" s="4" t="s">
        <v>13</v>
      </c>
      <c r="F4358" s="4" t="s">
        <v>23</v>
      </c>
    </row>
    <row r="4359" spans="1:8">
      <c r="A4359" t="n">
        <v>29157</v>
      </c>
      <c r="B4359" s="12" t="n">
        <v>5</v>
      </c>
      <c r="C4359" s="7" t="n">
        <v>30</v>
      </c>
      <c r="D4359" s="7" t="n">
        <v>9269</v>
      </c>
      <c r="E4359" s="7" t="n">
        <v>1</v>
      </c>
      <c r="F4359" s="13" t="n">
        <f t="normal" ca="1">A4365</f>
        <v>0</v>
      </c>
    </row>
    <row r="4360" spans="1:8">
      <c r="A4360" t="s">
        <v>4</v>
      </c>
      <c r="B4360" s="4" t="s">
        <v>5</v>
      </c>
      <c r="C4360" s="4" t="s">
        <v>10</v>
      </c>
    </row>
    <row r="4361" spans="1:8">
      <c r="A4361" t="n">
        <v>29166</v>
      </c>
      <c r="B4361" s="28" t="n">
        <v>12</v>
      </c>
      <c r="C4361" s="7" t="n">
        <v>9638</v>
      </c>
    </row>
    <row r="4362" spans="1:8">
      <c r="A4362" t="s">
        <v>4</v>
      </c>
      <c r="B4362" s="4" t="s">
        <v>5</v>
      </c>
      <c r="C4362" s="4" t="s">
        <v>23</v>
      </c>
    </row>
    <row r="4363" spans="1:8">
      <c r="A4363" t="n">
        <v>29169</v>
      </c>
      <c r="B4363" s="17" t="n">
        <v>3</v>
      </c>
      <c r="C4363" s="13" t="n">
        <f t="normal" ca="1">A4367</f>
        <v>0</v>
      </c>
    </row>
    <row r="4364" spans="1:8">
      <c r="A4364" t="s">
        <v>4</v>
      </c>
      <c r="B4364" s="4" t="s">
        <v>5</v>
      </c>
      <c r="C4364" s="4" t="s">
        <v>10</v>
      </c>
    </row>
    <row r="4365" spans="1:8">
      <c r="A4365" t="n">
        <v>29174</v>
      </c>
      <c r="B4365" s="51" t="n">
        <v>13</v>
      </c>
      <c r="C4365" s="7" t="n">
        <v>9638</v>
      </c>
    </row>
    <row r="4366" spans="1:8">
      <c r="A4366" t="s">
        <v>4</v>
      </c>
      <c r="B4366" s="4" t="s">
        <v>5</v>
      </c>
      <c r="C4366" s="4" t="s">
        <v>13</v>
      </c>
      <c r="D4366" s="4" t="s">
        <v>10</v>
      </c>
      <c r="E4366" s="4" t="s">
        <v>13</v>
      </c>
      <c r="F4366" s="4" t="s">
        <v>23</v>
      </c>
    </row>
    <row r="4367" spans="1:8">
      <c r="A4367" t="n">
        <v>29177</v>
      </c>
      <c r="B4367" s="12" t="n">
        <v>5</v>
      </c>
      <c r="C4367" s="7" t="n">
        <v>30</v>
      </c>
      <c r="D4367" s="7" t="n">
        <v>9270</v>
      </c>
      <c r="E4367" s="7" t="n">
        <v>1</v>
      </c>
      <c r="F4367" s="13" t="n">
        <f t="normal" ca="1">A4373</f>
        <v>0</v>
      </c>
    </row>
    <row r="4368" spans="1:8">
      <c r="A4368" t="s">
        <v>4</v>
      </c>
      <c r="B4368" s="4" t="s">
        <v>5</v>
      </c>
      <c r="C4368" s="4" t="s">
        <v>10</v>
      </c>
    </row>
    <row r="4369" spans="1:6">
      <c r="A4369" t="n">
        <v>29186</v>
      </c>
      <c r="B4369" s="28" t="n">
        <v>12</v>
      </c>
      <c r="C4369" s="7" t="n">
        <v>9639</v>
      </c>
    </row>
    <row r="4370" spans="1:6">
      <c r="A4370" t="s">
        <v>4</v>
      </c>
      <c r="B4370" s="4" t="s">
        <v>5</v>
      </c>
      <c r="C4370" s="4" t="s">
        <v>23</v>
      </c>
    </row>
    <row r="4371" spans="1:6">
      <c r="A4371" t="n">
        <v>29189</v>
      </c>
      <c r="B4371" s="17" t="n">
        <v>3</v>
      </c>
      <c r="C4371" s="13" t="n">
        <f t="normal" ca="1">A4375</f>
        <v>0</v>
      </c>
    </row>
    <row r="4372" spans="1:6">
      <c r="A4372" t="s">
        <v>4</v>
      </c>
      <c r="B4372" s="4" t="s">
        <v>5</v>
      </c>
      <c r="C4372" s="4" t="s">
        <v>10</v>
      </c>
    </row>
    <row r="4373" spans="1:6">
      <c r="A4373" t="n">
        <v>29194</v>
      </c>
      <c r="B4373" s="51" t="n">
        <v>13</v>
      </c>
      <c r="C4373" s="7" t="n">
        <v>9639</v>
      </c>
    </row>
    <row r="4374" spans="1:6">
      <c r="A4374" t="s">
        <v>4</v>
      </c>
      <c r="B4374" s="4" t="s">
        <v>5</v>
      </c>
      <c r="C4374" s="4" t="s">
        <v>13</v>
      </c>
      <c r="D4374" s="4" t="s">
        <v>10</v>
      </c>
      <c r="E4374" s="4" t="s">
        <v>13</v>
      </c>
      <c r="F4374" s="4" t="s">
        <v>23</v>
      </c>
    </row>
    <row r="4375" spans="1:6">
      <c r="A4375" t="n">
        <v>29197</v>
      </c>
      <c r="B4375" s="12" t="n">
        <v>5</v>
      </c>
      <c r="C4375" s="7" t="n">
        <v>30</v>
      </c>
      <c r="D4375" s="7" t="n">
        <v>9271</v>
      </c>
      <c r="E4375" s="7" t="n">
        <v>1</v>
      </c>
      <c r="F4375" s="13" t="n">
        <f t="normal" ca="1">A4381</f>
        <v>0</v>
      </c>
    </row>
    <row r="4376" spans="1:6">
      <c r="A4376" t="s">
        <v>4</v>
      </c>
      <c r="B4376" s="4" t="s">
        <v>5</v>
      </c>
      <c r="C4376" s="4" t="s">
        <v>10</v>
      </c>
    </row>
    <row r="4377" spans="1:6">
      <c r="A4377" t="n">
        <v>29206</v>
      </c>
      <c r="B4377" s="28" t="n">
        <v>12</v>
      </c>
      <c r="C4377" s="7" t="n">
        <v>9640</v>
      </c>
    </row>
    <row r="4378" spans="1:6">
      <c r="A4378" t="s">
        <v>4</v>
      </c>
      <c r="B4378" s="4" t="s">
        <v>5</v>
      </c>
      <c r="C4378" s="4" t="s">
        <v>23</v>
      </c>
    </row>
    <row r="4379" spans="1:6">
      <c r="A4379" t="n">
        <v>29209</v>
      </c>
      <c r="B4379" s="17" t="n">
        <v>3</v>
      </c>
      <c r="C4379" s="13" t="n">
        <f t="normal" ca="1">A4383</f>
        <v>0</v>
      </c>
    </row>
    <row r="4380" spans="1:6">
      <c r="A4380" t="s">
        <v>4</v>
      </c>
      <c r="B4380" s="4" t="s">
        <v>5</v>
      </c>
      <c r="C4380" s="4" t="s">
        <v>10</v>
      </c>
    </row>
    <row r="4381" spans="1:6">
      <c r="A4381" t="n">
        <v>29214</v>
      </c>
      <c r="B4381" s="51" t="n">
        <v>13</v>
      </c>
      <c r="C4381" s="7" t="n">
        <v>9640</v>
      </c>
    </row>
    <row r="4382" spans="1:6">
      <c r="A4382" t="s">
        <v>4</v>
      </c>
      <c r="B4382" s="4" t="s">
        <v>5</v>
      </c>
      <c r="C4382" s="4" t="s">
        <v>13</v>
      </c>
      <c r="D4382" s="4" t="s">
        <v>10</v>
      </c>
      <c r="E4382" s="4" t="s">
        <v>13</v>
      </c>
      <c r="F4382" s="4" t="s">
        <v>23</v>
      </c>
    </row>
    <row r="4383" spans="1:6">
      <c r="A4383" t="n">
        <v>29217</v>
      </c>
      <c r="B4383" s="12" t="n">
        <v>5</v>
      </c>
      <c r="C4383" s="7" t="n">
        <v>30</v>
      </c>
      <c r="D4383" s="7" t="n">
        <v>9272</v>
      </c>
      <c r="E4383" s="7" t="n">
        <v>1</v>
      </c>
      <c r="F4383" s="13" t="n">
        <f t="normal" ca="1">A4389</f>
        <v>0</v>
      </c>
    </row>
    <row r="4384" spans="1:6">
      <c r="A4384" t="s">
        <v>4</v>
      </c>
      <c r="B4384" s="4" t="s">
        <v>5</v>
      </c>
      <c r="C4384" s="4" t="s">
        <v>10</v>
      </c>
    </row>
    <row r="4385" spans="1:6">
      <c r="A4385" t="n">
        <v>29226</v>
      </c>
      <c r="B4385" s="28" t="n">
        <v>12</v>
      </c>
      <c r="C4385" s="7" t="n">
        <v>9641</v>
      </c>
    </row>
    <row r="4386" spans="1:6">
      <c r="A4386" t="s">
        <v>4</v>
      </c>
      <c r="B4386" s="4" t="s">
        <v>5</v>
      </c>
      <c r="C4386" s="4" t="s">
        <v>23</v>
      </c>
    </row>
    <row r="4387" spans="1:6">
      <c r="A4387" t="n">
        <v>29229</v>
      </c>
      <c r="B4387" s="17" t="n">
        <v>3</v>
      </c>
      <c r="C4387" s="13" t="n">
        <f t="normal" ca="1">A4391</f>
        <v>0</v>
      </c>
    </row>
    <row r="4388" spans="1:6">
      <c r="A4388" t="s">
        <v>4</v>
      </c>
      <c r="B4388" s="4" t="s">
        <v>5</v>
      </c>
      <c r="C4388" s="4" t="s">
        <v>10</v>
      </c>
    </row>
    <row r="4389" spans="1:6">
      <c r="A4389" t="n">
        <v>29234</v>
      </c>
      <c r="B4389" s="51" t="n">
        <v>13</v>
      </c>
      <c r="C4389" s="7" t="n">
        <v>9641</v>
      </c>
    </row>
    <row r="4390" spans="1:6">
      <c r="A4390" t="s">
        <v>4</v>
      </c>
      <c r="B4390" s="4" t="s">
        <v>5</v>
      </c>
      <c r="C4390" s="4" t="s">
        <v>10</v>
      </c>
    </row>
    <row r="4391" spans="1:6">
      <c r="A4391" t="n">
        <v>29237</v>
      </c>
      <c r="B4391" s="51" t="n">
        <v>13</v>
      </c>
      <c r="C4391" s="7" t="n">
        <v>6713</v>
      </c>
    </row>
    <row r="4392" spans="1:6">
      <c r="A4392" t="s">
        <v>4</v>
      </c>
      <c r="B4392" s="4" t="s">
        <v>5</v>
      </c>
      <c r="C4392" s="4" t="s">
        <v>13</v>
      </c>
      <c r="D4392" s="4" t="s">
        <v>10</v>
      </c>
      <c r="E4392" s="4" t="s">
        <v>13</v>
      </c>
    </row>
    <row r="4393" spans="1:6">
      <c r="A4393" t="n">
        <v>29240</v>
      </c>
      <c r="B4393" s="33" t="n">
        <v>36</v>
      </c>
      <c r="C4393" s="7" t="n">
        <v>9</v>
      </c>
      <c r="D4393" s="7" t="n">
        <v>0</v>
      </c>
      <c r="E4393" s="7" t="n">
        <v>0</v>
      </c>
    </row>
    <row r="4394" spans="1:6">
      <c r="A4394" t="s">
        <v>4</v>
      </c>
      <c r="B4394" s="4" t="s">
        <v>5</v>
      </c>
      <c r="C4394" s="4" t="s">
        <v>13</v>
      </c>
      <c r="D4394" s="4" t="s">
        <v>10</v>
      </c>
      <c r="E4394" s="4" t="s">
        <v>13</v>
      </c>
    </row>
    <row r="4395" spans="1:6">
      <c r="A4395" t="n">
        <v>29245</v>
      </c>
      <c r="B4395" s="33" t="n">
        <v>36</v>
      </c>
      <c r="C4395" s="7" t="n">
        <v>9</v>
      </c>
      <c r="D4395" s="7" t="n">
        <v>3</v>
      </c>
      <c r="E4395" s="7" t="n">
        <v>0</v>
      </c>
    </row>
    <row r="4396" spans="1:6">
      <c r="A4396" t="s">
        <v>4</v>
      </c>
      <c r="B4396" s="4" t="s">
        <v>5</v>
      </c>
      <c r="C4396" s="4" t="s">
        <v>10</v>
      </c>
      <c r="D4396" s="4" t="s">
        <v>24</v>
      </c>
      <c r="E4396" s="4" t="s">
        <v>24</v>
      </c>
      <c r="F4396" s="4" t="s">
        <v>24</v>
      </c>
      <c r="G4396" s="4" t="s">
        <v>24</v>
      </c>
    </row>
    <row r="4397" spans="1:6">
      <c r="A4397" t="n">
        <v>29250</v>
      </c>
      <c r="B4397" s="34" t="n">
        <v>46</v>
      </c>
      <c r="C4397" s="7" t="n">
        <v>61456</v>
      </c>
      <c r="D4397" s="7" t="n">
        <v>-2.09999990463257</v>
      </c>
      <c r="E4397" s="7" t="n">
        <v>23.3700008392334</v>
      </c>
      <c r="F4397" s="7" t="n">
        <v>-64.9499969482422</v>
      </c>
      <c r="G4397" s="7" t="n">
        <v>315</v>
      </c>
    </row>
    <row r="4398" spans="1:6">
      <c r="A4398" t="s">
        <v>4</v>
      </c>
      <c r="B4398" s="4" t="s">
        <v>5</v>
      </c>
      <c r="C4398" s="4" t="s">
        <v>13</v>
      </c>
      <c r="D4398" s="4" t="s">
        <v>13</v>
      </c>
      <c r="E4398" s="4" t="s">
        <v>24</v>
      </c>
      <c r="F4398" s="4" t="s">
        <v>24</v>
      </c>
      <c r="G4398" s="4" t="s">
        <v>24</v>
      </c>
      <c r="H4398" s="4" t="s">
        <v>10</v>
      </c>
      <c r="I4398" s="4" t="s">
        <v>13</v>
      </c>
    </row>
    <row r="4399" spans="1:6">
      <c r="A4399" t="n">
        <v>29269</v>
      </c>
      <c r="B4399" s="35" t="n">
        <v>45</v>
      </c>
      <c r="C4399" s="7" t="n">
        <v>4</v>
      </c>
      <c r="D4399" s="7" t="n">
        <v>3</v>
      </c>
      <c r="E4399" s="7" t="n">
        <v>3.05999994277954</v>
      </c>
      <c r="F4399" s="7" t="n">
        <v>296.760009765625</v>
      </c>
      <c r="G4399" s="7" t="n">
        <v>0</v>
      </c>
      <c r="H4399" s="7" t="n">
        <v>0</v>
      </c>
      <c r="I4399" s="7" t="n">
        <v>0</v>
      </c>
    </row>
    <row r="4400" spans="1:6">
      <c r="A4400" t="s">
        <v>4</v>
      </c>
      <c r="B4400" s="4" t="s">
        <v>5</v>
      </c>
      <c r="C4400" s="4" t="s">
        <v>13</v>
      </c>
      <c r="D4400" s="4" t="s">
        <v>6</v>
      </c>
    </row>
    <row r="4401" spans="1:9">
      <c r="A4401" t="n">
        <v>29287</v>
      </c>
      <c r="B4401" s="8" t="n">
        <v>2</v>
      </c>
      <c r="C4401" s="7" t="n">
        <v>10</v>
      </c>
      <c r="D4401" s="7" t="s">
        <v>107</v>
      </c>
    </row>
    <row r="4402" spans="1:9">
      <c r="A4402" t="s">
        <v>4</v>
      </c>
      <c r="B4402" s="4" t="s">
        <v>5</v>
      </c>
      <c r="C4402" s="4" t="s">
        <v>10</v>
      </c>
    </row>
    <row r="4403" spans="1:9">
      <c r="A4403" t="n">
        <v>29302</v>
      </c>
      <c r="B4403" s="27" t="n">
        <v>16</v>
      </c>
      <c r="C4403" s="7" t="n">
        <v>0</v>
      </c>
    </row>
    <row r="4404" spans="1:9">
      <c r="A4404" t="s">
        <v>4</v>
      </c>
      <c r="B4404" s="4" t="s">
        <v>5</v>
      </c>
      <c r="C4404" s="4" t="s">
        <v>13</v>
      </c>
      <c r="D4404" s="4" t="s">
        <v>10</v>
      </c>
    </row>
    <row r="4405" spans="1:9">
      <c r="A4405" t="n">
        <v>29305</v>
      </c>
      <c r="B4405" s="21" t="n">
        <v>58</v>
      </c>
      <c r="C4405" s="7" t="n">
        <v>105</v>
      </c>
      <c r="D4405" s="7" t="n">
        <v>300</v>
      </c>
    </row>
    <row r="4406" spans="1:9">
      <c r="A4406" t="s">
        <v>4</v>
      </c>
      <c r="B4406" s="4" t="s">
        <v>5</v>
      </c>
      <c r="C4406" s="4" t="s">
        <v>24</v>
      </c>
      <c r="D4406" s="4" t="s">
        <v>10</v>
      </c>
    </row>
    <row r="4407" spans="1:9">
      <c r="A4407" t="n">
        <v>29309</v>
      </c>
      <c r="B4407" s="24" t="n">
        <v>103</v>
      </c>
      <c r="C4407" s="7" t="n">
        <v>1</v>
      </c>
      <c r="D4407" s="7" t="n">
        <v>300</v>
      </c>
    </row>
    <row r="4408" spans="1:9">
      <c r="A4408" t="s">
        <v>4</v>
      </c>
      <c r="B4408" s="4" t="s">
        <v>5</v>
      </c>
      <c r="C4408" s="4" t="s">
        <v>13</v>
      </c>
      <c r="D4408" s="4" t="s">
        <v>10</v>
      </c>
    </row>
    <row r="4409" spans="1:9">
      <c r="A4409" t="n">
        <v>29316</v>
      </c>
      <c r="B4409" s="26" t="n">
        <v>72</v>
      </c>
      <c r="C4409" s="7" t="n">
        <v>4</v>
      </c>
      <c r="D4409" s="7" t="n">
        <v>0</v>
      </c>
    </row>
    <row r="4410" spans="1:9">
      <c r="A4410" t="s">
        <v>4</v>
      </c>
      <c r="B4410" s="4" t="s">
        <v>5</v>
      </c>
      <c r="C4410" s="4" t="s">
        <v>9</v>
      </c>
    </row>
    <row r="4411" spans="1:9">
      <c r="A4411" t="n">
        <v>29320</v>
      </c>
      <c r="B4411" s="55" t="n">
        <v>15</v>
      </c>
      <c r="C4411" s="7" t="n">
        <v>1073741824</v>
      </c>
    </row>
    <row r="4412" spans="1:9">
      <c r="A4412" t="s">
        <v>4</v>
      </c>
      <c r="B4412" s="4" t="s">
        <v>5</v>
      </c>
      <c r="C4412" s="4" t="s">
        <v>13</v>
      </c>
    </row>
    <row r="4413" spans="1:9">
      <c r="A4413" t="n">
        <v>29325</v>
      </c>
      <c r="B4413" s="25" t="n">
        <v>64</v>
      </c>
      <c r="C4413" s="7" t="n">
        <v>3</v>
      </c>
    </row>
    <row r="4414" spans="1:9">
      <c r="A4414" t="s">
        <v>4</v>
      </c>
      <c r="B4414" s="4" t="s">
        <v>5</v>
      </c>
      <c r="C4414" s="4" t="s">
        <v>13</v>
      </c>
    </row>
    <row r="4415" spans="1:9">
      <c r="A4415" t="n">
        <v>29327</v>
      </c>
      <c r="B4415" s="11" t="n">
        <v>74</v>
      </c>
      <c r="C4415" s="7" t="n">
        <v>67</v>
      </c>
    </row>
    <row r="4416" spans="1:9">
      <c r="A4416" t="s">
        <v>4</v>
      </c>
      <c r="B4416" s="4" t="s">
        <v>5</v>
      </c>
      <c r="C4416" s="4" t="s">
        <v>13</v>
      </c>
      <c r="D4416" s="4" t="s">
        <v>13</v>
      </c>
      <c r="E4416" s="4" t="s">
        <v>10</v>
      </c>
    </row>
    <row r="4417" spans="1:5">
      <c r="A4417" t="n">
        <v>29329</v>
      </c>
      <c r="B4417" s="35" t="n">
        <v>45</v>
      </c>
      <c r="C4417" s="7" t="n">
        <v>8</v>
      </c>
      <c r="D4417" s="7" t="n">
        <v>1</v>
      </c>
      <c r="E4417" s="7" t="n">
        <v>0</v>
      </c>
    </row>
    <row r="4418" spans="1:5">
      <c r="A4418" t="s">
        <v>4</v>
      </c>
      <c r="B4418" s="4" t="s">
        <v>5</v>
      </c>
      <c r="C4418" s="4" t="s">
        <v>10</v>
      </c>
    </row>
    <row r="4419" spans="1:5">
      <c r="A4419" t="n">
        <v>29334</v>
      </c>
      <c r="B4419" s="51" t="n">
        <v>13</v>
      </c>
      <c r="C4419" s="7" t="n">
        <v>6409</v>
      </c>
    </row>
    <row r="4420" spans="1:5">
      <c r="A4420" t="s">
        <v>4</v>
      </c>
      <c r="B4420" s="4" t="s">
        <v>5</v>
      </c>
      <c r="C4420" s="4" t="s">
        <v>10</v>
      </c>
    </row>
    <row r="4421" spans="1:5">
      <c r="A4421" t="n">
        <v>29337</v>
      </c>
      <c r="B4421" s="51" t="n">
        <v>13</v>
      </c>
      <c r="C4421" s="7" t="n">
        <v>6408</v>
      </c>
    </row>
    <row r="4422" spans="1:5">
      <c r="A4422" t="s">
        <v>4</v>
      </c>
      <c r="B4422" s="4" t="s">
        <v>5</v>
      </c>
      <c r="C4422" s="4" t="s">
        <v>10</v>
      </c>
    </row>
    <row r="4423" spans="1:5">
      <c r="A4423" t="n">
        <v>29340</v>
      </c>
      <c r="B4423" s="28" t="n">
        <v>12</v>
      </c>
      <c r="C4423" s="7" t="n">
        <v>6464</v>
      </c>
    </row>
    <row r="4424" spans="1:5">
      <c r="A4424" t="s">
        <v>4</v>
      </c>
      <c r="B4424" s="4" t="s">
        <v>5</v>
      </c>
      <c r="C4424" s="4" t="s">
        <v>10</v>
      </c>
    </row>
    <row r="4425" spans="1:5">
      <c r="A4425" t="n">
        <v>29343</v>
      </c>
      <c r="B4425" s="51" t="n">
        <v>13</v>
      </c>
      <c r="C4425" s="7" t="n">
        <v>6465</v>
      </c>
    </row>
    <row r="4426" spans="1:5">
      <c r="A4426" t="s">
        <v>4</v>
      </c>
      <c r="B4426" s="4" t="s">
        <v>5</v>
      </c>
      <c r="C4426" s="4" t="s">
        <v>10</v>
      </c>
    </row>
    <row r="4427" spans="1:5">
      <c r="A4427" t="n">
        <v>29346</v>
      </c>
      <c r="B4427" s="51" t="n">
        <v>13</v>
      </c>
      <c r="C4427" s="7" t="n">
        <v>6466</v>
      </c>
    </row>
    <row r="4428" spans="1:5">
      <c r="A4428" t="s">
        <v>4</v>
      </c>
      <c r="B4428" s="4" t="s">
        <v>5</v>
      </c>
      <c r="C4428" s="4" t="s">
        <v>10</v>
      </c>
    </row>
    <row r="4429" spans="1:5">
      <c r="A4429" t="n">
        <v>29349</v>
      </c>
      <c r="B4429" s="51" t="n">
        <v>13</v>
      </c>
      <c r="C4429" s="7" t="n">
        <v>6467</v>
      </c>
    </row>
    <row r="4430" spans="1:5">
      <c r="A4430" t="s">
        <v>4</v>
      </c>
      <c r="B4430" s="4" t="s">
        <v>5</v>
      </c>
      <c r="C4430" s="4" t="s">
        <v>10</v>
      </c>
    </row>
    <row r="4431" spans="1:5">
      <c r="A4431" t="n">
        <v>29352</v>
      </c>
      <c r="B4431" s="51" t="n">
        <v>13</v>
      </c>
      <c r="C4431" s="7" t="n">
        <v>6468</v>
      </c>
    </row>
    <row r="4432" spans="1:5">
      <c r="A4432" t="s">
        <v>4</v>
      </c>
      <c r="B4432" s="4" t="s">
        <v>5</v>
      </c>
      <c r="C4432" s="4" t="s">
        <v>10</v>
      </c>
    </row>
    <row r="4433" spans="1:5">
      <c r="A4433" t="n">
        <v>29355</v>
      </c>
      <c r="B4433" s="51" t="n">
        <v>13</v>
      </c>
      <c r="C4433" s="7" t="n">
        <v>6469</v>
      </c>
    </row>
    <row r="4434" spans="1:5">
      <c r="A4434" t="s">
        <v>4</v>
      </c>
      <c r="B4434" s="4" t="s">
        <v>5</v>
      </c>
      <c r="C4434" s="4" t="s">
        <v>10</v>
      </c>
    </row>
    <row r="4435" spans="1:5">
      <c r="A4435" t="n">
        <v>29358</v>
      </c>
      <c r="B4435" s="51" t="n">
        <v>13</v>
      </c>
      <c r="C4435" s="7" t="n">
        <v>6470</v>
      </c>
    </row>
    <row r="4436" spans="1:5">
      <c r="A4436" t="s">
        <v>4</v>
      </c>
      <c r="B4436" s="4" t="s">
        <v>5</v>
      </c>
      <c r="C4436" s="4" t="s">
        <v>10</v>
      </c>
    </row>
    <row r="4437" spans="1:5">
      <c r="A4437" t="n">
        <v>29361</v>
      </c>
      <c r="B4437" s="51" t="n">
        <v>13</v>
      </c>
      <c r="C4437" s="7" t="n">
        <v>6471</v>
      </c>
    </row>
    <row r="4438" spans="1:5">
      <c r="A4438" t="s">
        <v>4</v>
      </c>
      <c r="B4438" s="4" t="s">
        <v>5</v>
      </c>
      <c r="C4438" s="4" t="s">
        <v>13</v>
      </c>
    </row>
    <row r="4439" spans="1:5">
      <c r="A4439" t="n">
        <v>29364</v>
      </c>
      <c r="B4439" s="11" t="n">
        <v>74</v>
      </c>
      <c r="C4439" s="7" t="n">
        <v>18</v>
      </c>
    </row>
    <row r="4440" spans="1:5">
      <c r="A4440" t="s">
        <v>4</v>
      </c>
      <c r="B4440" s="4" t="s">
        <v>5</v>
      </c>
      <c r="C4440" s="4" t="s">
        <v>13</v>
      </c>
    </row>
    <row r="4441" spans="1:5">
      <c r="A4441" t="n">
        <v>29366</v>
      </c>
      <c r="B4441" s="11" t="n">
        <v>74</v>
      </c>
      <c r="C4441" s="7" t="n">
        <v>45</v>
      </c>
    </row>
    <row r="4442" spans="1:5">
      <c r="A4442" t="s">
        <v>4</v>
      </c>
      <c r="B4442" s="4" t="s">
        <v>5</v>
      </c>
      <c r="C4442" s="4" t="s">
        <v>10</v>
      </c>
    </row>
    <row r="4443" spans="1:5">
      <c r="A4443" t="n">
        <v>29368</v>
      </c>
      <c r="B4443" s="27" t="n">
        <v>16</v>
      </c>
      <c r="C4443" s="7" t="n">
        <v>0</v>
      </c>
    </row>
    <row r="4444" spans="1:5">
      <c r="A4444" t="s">
        <v>4</v>
      </c>
      <c r="B4444" s="4" t="s">
        <v>5</v>
      </c>
      <c r="C4444" s="4" t="s">
        <v>13</v>
      </c>
      <c r="D4444" s="4" t="s">
        <v>13</v>
      </c>
      <c r="E4444" s="4" t="s">
        <v>13</v>
      </c>
      <c r="F4444" s="4" t="s">
        <v>13</v>
      </c>
    </row>
    <row r="4445" spans="1:5">
      <c r="A4445" t="n">
        <v>29371</v>
      </c>
      <c r="B4445" s="19" t="n">
        <v>14</v>
      </c>
      <c r="C4445" s="7" t="n">
        <v>0</v>
      </c>
      <c r="D4445" s="7" t="n">
        <v>8</v>
      </c>
      <c r="E4445" s="7" t="n">
        <v>0</v>
      </c>
      <c r="F4445" s="7" t="n">
        <v>0</v>
      </c>
    </row>
    <row r="4446" spans="1:5">
      <c r="A4446" t="s">
        <v>4</v>
      </c>
      <c r="B4446" s="4" t="s">
        <v>5</v>
      </c>
      <c r="C4446" s="4" t="s">
        <v>13</v>
      </c>
      <c r="D4446" s="4" t="s">
        <v>6</v>
      </c>
    </row>
    <row r="4447" spans="1:5">
      <c r="A4447" t="n">
        <v>29376</v>
      </c>
      <c r="B4447" s="8" t="n">
        <v>2</v>
      </c>
      <c r="C4447" s="7" t="n">
        <v>11</v>
      </c>
      <c r="D4447" s="7" t="s">
        <v>25</v>
      </c>
    </row>
    <row r="4448" spans="1:5">
      <c r="A4448" t="s">
        <v>4</v>
      </c>
      <c r="B4448" s="4" t="s">
        <v>5</v>
      </c>
      <c r="C4448" s="4" t="s">
        <v>10</v>
      </c>
    </row>
    <row r="4449" spans="1:6">
      <c r="A4449" t="n">
        <v>29390</v>
      </c>
      <c r="B4449" s="27" t="n">
        <v>16</v>
      </c>
      <c r="C4449" s="7" t="n">
        <v>0</v>
      </c>
    </row>
    <row r="4450" spans="1:6">
      <c r="A4450" t="s">
        <v>4</v>
      </c>
      <c r="B4450" s="4" t="s">
        <v>5</v>
      </c>
      <c r="C4450" s="4" t="s">
        <v>13</v>
      </c>
      <c r="D4450" s="4" t="s">
        <v>6</v>
      </c>
    </row>
    <row r="4451" spans="1:6">
      <c r="A4451" t="n">
        <v>29393</v>
      </c>
      <c r="B4451" s="8" t="n">
        <v>2</v>
      </c>
      <c r="C4451" s="7" t="n">
        <v>11</v>
      </c>
      <c r="D4451" s="7" t="s">
        <v>108</v>
      </c>
    </row>
    <row r="4452" spans="1:6">
      <c r="A4452" t="s">
        <v>4</v>
      </c>
      <c r="B4452" s="4" t="s">
        <v>5</v>
      </c>
      <c r="C4452" s="4" t="s">
        <v>10</v>
      </c>
    </row>
    <row r="4453" spans="1:6">
      <c r="A4453" t="n">
        <v>29402</v>
      </c>
      <c r="B4453" s="27" t="n">
        <v>16</v>
      </c>
      <c r="C4453" s="7" t="n">
        <v>0</v>
      </c>
    </row>
    <row r="4454" spans="1:6">
      <c r="A4454" t="s">
        <v>4</v>
      </c>
      <c r="B4454" s="4" t="s">
        <v>5</v>
      </c>
      <c r="C4454" s="4" t="s">
        <v>9</v>
      </c>
    </row>
    <row r="4455" spans="1:6">
      <c r="A4455" t="n">
        <v>29405</v>
      </c>
      <c r="B4455" s="55" t="n">
        <v>15</v>
      </c>
      <c r="C4455" s="7" t="n">
        <v>2048</v>
      </c>
    </row>
    <row r="4456" spans="1:6">
      <c r="A4456" t="s">
        <v>4</v>
      </c>
      <c r="B4456" s="4" t="s">
        <v>5</v>
      </c>
      <c r="C4456" s="4" t="s">
        <v>13</v>
      </c>
      <c r="D4456" s="4" t="s">
        <v>6</v>
      </c>
    </row>
    <row r="4457" spans="1:6">
      <c r="A4457" t="n">
        <v>29410</v>
      </c>
      <c r="B4457" s="8" t="n">
        <v>2</v>
      </c>
      <c r="C4457" s="7" t="n">
        <v>10</v>
      </c>
      <c r="D4457" s="7" t="s">
        <v>109</v>
      </c>
    </row>
    <row r="4458" spans="1:6">
      <c r="A4458" t="s">
        <v>4</v>
      </c>
      <c r="B4458" s="4" t="s">
        <v>5</v>
      </c>
      <c r="C4458" s="4" t="s">
        <v>10</v>
      </c>
    </row>
    <row r="4459" spans="1:6">
      <c r="A4459" t="n">
        <v>29428</v>
      </c>
      <c r="B4459" s="27" t="n">
        <v>16</v>
      </c>
      <c r="C4459" s="7" t="n">
        <v>0</v>
      </c>
    </row>
    <row r="4460" spans="1:6">
      <c r="A4460" t="s">
        <v>4</v>
      </c>
      <c r="B4460" s="4" t="s">
        <v>5</v>
      </c>
      <c r="C4460" s="4" t="s">
        <v>13</v>
      </c>
      <c r="D4460" s="4" t="s">
        <v>6</v>
      </c>
    </row>
    <row r="4461" spans="1:6">
      <c r="A4461" t="n">
        <v>29431</v>
      </c>
      <c r="B4461" s="8" t="n">
        <v>2</v>
      </c>
      <c r="C4461" s="7" t="n">
        <v>10</v>
      </c>
      <c r="D4461" s="7" t="s">
        <v>110</v>
      </c>
    </row>
    <row r="4462" spans="1:6">
      <c r="A4462" t="s">
        <v>4</v>
      </c>
      <c r="B4462" s="4" t="s">
        <v>5</v>
      </c>
      <c r="C4462" s="4" t="s">
        <v>10</v>
      </c>
    </row>
    <row r="4463" spans="1:6">
      <c r="A4463" t="n">
        <v>29450</v>
      </c>
      <c r="B4463" s="27" t="n">
        <v>16</v>
      </c>
      <c r="C4463" s="7" t="n">
        <v>0</v>
      </c>
    </row>
    <row r="4464" spans="1:6">
      <c r="A4464" t="s">
        <v>4</v>
      </c>
      <c r="B4464" s="4" t="s">
        <v>5</v>
      </c>
      <c r="C4464" s="4" t="s">
        <v>13</v>
      </c>
      <c r="D4464" s="4" t="s">
        <v>10</v>
      </c>
      <c r="E4464" s="4" t="s">
        <v>24</v>
      </c>
    </row>
    <row r="4465" spans="1:5">
      <c r="A4465" t="n">
        <v>29453</v>
      </c>
      <c r="B4465" s="21" t="n">
        <v>58</v>
      </c>
      <c r="C4465" s="7" t="n">
        <v>100</v>
      </c>
      <c r="D4465" s="7" t="n">
        <v>300</v>
      </c>
      <c r="E4465" s="7" t="n">
        <v>1</v>
      </c>
    </row>
    <row r="4466" spans="1:5">
      <c r="A4466" t="s">
        <v>4</v>
      </c>
      <c r="B4466" s="4" t="s">
        <v>5</v>
      </c>
      <c r="C4466" s="4" t="s">
        <v>13</v>
      </c>
      <c r="D4466" s="4" t="s">
        <v>10</v>
      </c>
    </row>
    <row r="4467" spans="1:5">
      <c r="A4467" t="n">
        <v>29461</v>
      </c>
      <c r="B4467" s="21" t="n">
        <v>58</v>
      </c>
      <c r="C4467" s="7" t="n">
        <v>255</v>
      </c>
      <c r="D4467" s="7" t="n">
        <v>0</v>
      </c>
    </row>
    <row r="4468" spans="1:5">
      <c r="A4468" t="s">
        <v>4</v>
      </c>
      <c r="B4468" s="4" t="s">
        <v>5</v>
      </c>
      <c r="C4468" s="4" t="s">
        <v>13</v>
      </c>
    </row>
    <row r="4469" spans="1:5">
      <c r="A4469" t="n">
        <v>29465</v>
      </c>
      <c r="B4469" s="56" t="n">
        <v>23</v>
      </c>
      <c r="C4469" s="7" t="n">
        <v>0</v>
      </c>
    </row>
    <row r="4470" spans="1:5">
      <c r="A4470" t="s">
        <v>4</v>
      </c>
      <c r="B4470" s="4" t="s">
        <v>5</v>
      </c>
    </row>
    <row r="4471" spans="1:5">
      <c r="A4471" t="n">
        <v>29467</v>
      </c>
      <c r="B4471" s="5" t="n">
        <v>1</v>
      </c>
    </row>
    <row r="4472" spans="1:5" s="3" customFormat="1" customHeight="0">
      <c r="A4472" s="3" t="s">
        <v>2</v>
      </c>
      <c r="B4472" s="3" t="s">
        <v>215</v>
      </c>
    </row>
    <row r="4473" spans="1:5">
      <c r="A4473" t="s">
        <v>4</v>
      </c>
      <c r="B4473" s="4" t="s">
        <v>5</v>
      </c>
      <c r="C4473" s="4" t="s">
        <v>13</v>
      </c>
      <c r="D4473" s="4" t="s">
        <v>13</v>
      </c>
      <c r="E4473" s="4" t="s">
        <v>13</v>
      </c>
      <c r="F4473" s="4" t="s">
        <v>13</v>
      </c>
    </row>
    <row r="4474" spans="1:5">
      <c r="A4474" t="n">
        <v>29468</v>
      </c>
      <c r="B4474" s="19" t="n">
        <v>14</v>
      </c>
      <c r="C4474" s="7" t="n">
        <v>2</v>
      </c>
      <c r="D4474" s="7" t="n">
        <v>0</v>
      </c>
      <c r="E4474" s="7" t="n">
        <v>0</v>
      </c>
      <c r="F4474" s="7" t="n">
        <v>0</v>
      </c>
    </row>
    <row r="4475" spans="1:5">
      <c r="A4475" t="s">
        <v>4</v>
      </c>
      <c r="B4475" s="4" t="s">
        <v>5</v>
      </c>
      <c r="C4475" s="4" t="s">
        <v>13</v>
      </c>
      <c r="D4475" s="20" t="s">
        <v>31</v>
      </c>
      <c r="E4475" s="4" t="s">
        <v>5</v>
      </c>
      <c r="F4475" s="4" t="s">
        <v>13</v>
      </c>
      <c r="G4475" s="4" t="s">
        <v>10</v>
      </c>
      <c r="H4475" s="20" t="s">
        <v>32</v>
      </c>
      <c r="I4475" s="4" t="s">
        <v>13</v>
      </c>
      <c r="J4475" s="4" t="s">
        <v>9</v>
      </c>
      <c r="K4475" s="4" t="s">
        <v>13</v>
      </c>
      <c r="L4475" s="4" t="s">
        <v>13</v>
      </c>
      <c r="M4475" s="20" t="s">
        <v>31</v>
      </c>
      <c r="N4475" s="4" t="s">
        <v>5</v>
      </c>
      <c r="O4475" s="4" t="s">
        <v>13</v>
      </c>
      <c r="P4475" s="4" t="s">
        <v>10</v>
      </c>
      <c r="Q4475" s="20" t="s">
        <v>32</v>
      </c>
      <c r="R4475" s="4" t="s">
        <v>13</v>
      </c>
      <c r="S4475" s="4" t="s">
        <v>9</v>
      </c>
      <c r="T4475" s="4" t="s">
        <v>13</v>
      </c>
      <c r="U4475" s="4" t="s">
        <v>13</v>
      </c>
      <c r="V4475" s="4" t="s">
        <v>13</v>
      </c>
      <c r="W4475" s="4" t="s">
        <v>23</v>
      </c>
    </row>
    <row r="4476" spans="1:5">
      <c r="A4476" t="n">
        <v>29473</v>
      </c>
      <c r="B4476" s="12" t="n">
        <v>5</v>
      </c>
      <c r="C4476" s="7" t="n">
        <v>28</v>
      </c>
      <c r="D4476" s="20" t="s">
        <v>3</v>
      </c>
      <c r="E4476" s="9" t="n">
        <v>162</v>
      </c>
      <c r="F4476" s="7" t="n">
        <v>3</v>
      </c>
      <c r="G4476" s="7" t="n">
        <v>12436</v>
      </c>
      <c r="H4476" s="20" t="s">
        <v>3</v>
      </c>
      <c r="I4476" s="7" t="n">
        <v>0</v>
      </c>
      <c r="J4476" s="7" t="n">
        <v>1</v>
      </c>
      <c r="K4476" s="7" t="n">
        <v>2</v>
      </c>
      <c r="L4476" s="7" t="n">
        <v>28</v>
      </c>
      <c r="M4476" s="20" t="s">
        <v>3</v>
      </c>
      <c r="N4476" s="9" t="n">
        <v>162</v>
      </c>
      <c r="O4476" s="7" t="n">
        <v>3</v>
      </c>
      <c r="P4476" s="7" t="n">
        <v>12436</v>
      </c>
      <c r="Q4476" s="20" t="s">
        <v>3</v>
      </c>
      <c r="R4476" s="7" t="n">
        <v>0</v>
      </c>
      <c r="S4476" s="7" t="n">
        <v>2</v>
      </c>
      <c r="T4476" s="7" t="n">
        <v>2</v>
      </c>
      <c r="U4476" s="7" t="n">
        <v>11</v>
      </c>
      <c r="V4476" s="7" t="n">
        <v>1</v>
      </c>
      <c r="W4476" s="13" t="n">
        <f t="normal" ca="1">A4480</f>
        <v>0</v>
      </c>
    </row>
    <row r="4477" spans="1:5">
      <c r="A4477" t="s">
        <v>4</v>
      </c>
      <c r="B4477" s="4" t="s">
        <v>5</v>
      </c>
      <c r="C4477" s="4" t="s">
        <v>13</v>
      </c>
      <c r="D4477" s="4" t="s">
        <v>10</v>
      </c>
      <c r="E4477" s="4" t="s">
        <v>24</v>
      </c>
    </row>
    <row r="4478" spans="1:5">
      <c r="A4478" t="n">
        <v>29502</v>
      </c>
      <c r="B4478" s="21" t="n">
        <v>58</v>
      </c>
      <c r="C4478" s="7" t="n">
        <v>0</v>
      </c>
      <c r="D4478" s="7" t="n">
        <v>0</v>
      </c>
      <c r="E4478" s="7" t="n">
        <v>1</v>
      </c>
    </row>
    <row r="4479" spans="1:5">
      <c r="A4479" t="s">
        <v>4</v>
      </c>
      <c r="B4479" s="4" t="s">
        <v>5</v>
      </c>
      <c r="C4479" s="4" t="s">
        <v>13</v>
      </c>
      <c r="D4479" s="20" t="s">
        <v>31</v>
      </c>
      <c r="E4479" s="4" t="s">
        <v>5</v>
      </c>
      <c r="F4479" s="4" t="s">
        <v>13</v>
      </c>
      <c r="G4479" s="4" t="s">
        <v>10</v>
      </c>
      <c r="H4479" s="20" t="s">
        <v>32</v>
      </c>
      <c r="I4479" s="4" t="s">
        <v>13</v>
      </c>
      <c r="J4479" s="4" t="s">
        <v>9</v>
      </c>
      <c r="K4479" s="4" t="s">
        <v>13</v>
      </c>
      <c r="L4479" s="4" t="s">
        <v>13</v>
      </c>
      <c r="M4479" s="20" t="s">
        <v>31</v>
      </c>
      <c r="N4479" s="4" t="s">
        <v>5</v>
      </c>
      <c r="O4479" s="4" t="s">
        <v>13</v>
      </c>
      <c r="P4479" s="4" t="s">
        <v>10</v>
      </c>
      <c r="Q4479" s="20" t="s">
        <v>32</v>
      </c>
      <c r="R4479" s="4" t="s">
        <v>13</v>
      </c>
      <c r="S4479" s="4" t="s">
        <v>9</v>
      </c>
      <c r="T4479" s="4" t="s">
        <v>13</v>
      </c>
      <c r="U4479" s="4" t="s">
        <v>13</v>
      </c>
      <c r="V4479" s="4" t="s">
        <v>13</v>
      </c>
      <c r="W4479" s="4" t="s">
        <v>23</v>
      </c>
    </row>
    <row r="4480" spans="1:5">
      <c r="A4480" t="n">
        <v>29510</v>
      </c>
      <c r="B4480" s="12" t="n">
        <v>5</v>
      </c>
      <c r="C4480" s="7" t="n">
        <v>28</v>
      </c>
      <c r="D4480" s="20" t="s">
        <v>3</v>
      </c>
      <c r="E4480" s="9" t="n">
        <v>162</v>
      </c>
      <c r="F4480" s="7" t="n">
        <v>3</v>
      </c>
      <c r="G4480" s="7" t="n">
        <v>12436</v>
      </c>
      <c r="H4480" s="20" t="s">
        <v>3</v>
      </c>
      <c r="I4480" s="7" t="n">
        <v>0</v>
      </c>
      <c r="J4480" s="7" t="n">
        <v>1</v>
      </c>
      <c r="K4480" s="7" t="n">
        <v>3</v>
      </c>
      <c r="L4480" s="7" t="n">
        <v>28</v>
      </c>
      <c r="M4480" s="20" t="s">
        <v>3</v>
      </c>
      <c r="N4480" s="9" t="n">
        <v>162</v>
      </c>
      <c r="O4480" s="7" t="n">
        <v>3</v>
      </c>
      <c r="P4480" s="7" t="n">
        <v>12436</v>
      </c>
      <c r="Q4480" s="20" t="s">
        <v>3</v>
      </c>
      <c r="R4480" s="7" t="n">
        <v>0</v>
      </c>
      <c r="S4480" s="7" t="n">
        <v>2</v>
      </c>
      <c r="T4480" s="7" t="n">
        <v>3</v>
      </c>
      <c r="U4480" s="7" t="n">
        <v>9</v>
      </c>
      <c r="V4480" s="7" t="n">
        <v>1</v>
      </c>
      <c r="W4480" s="13" t="n">
        <f t="normal" ca="1">A4490</f>
        <v>0</v>
      </c>
    </row>
    <row r="4481" spans="1:23">
      <c r="A4481" t="s">
        <v>4</v>
      </c>
      <c r="B4481" s="4" t="s">
        <v>5</v>
      </c>
      <c r="C4481" s="4" t="s">
        <v>13</v>
      </c>
      <c r="D4481" s="20" t="s">
        <v>31</v>
      </c>
      <c r="E4481" s="4" t="s">
        <v>5</v>
      </c>
      <c r="F4481" s="4" t="s">
        <v>10</v>
      </c>
      <c r="G4481" s="4" t="s">
        <v>13</v>
      </c>
      <c r="H4481" s="4" t="s">
        <v>13</v>
      </c>
      <c r="I4481" s="4" t="s">
        <v>6</v>
      </c>
      <c r="J4481" s="20" t="s">
        <v>32</v>
      </c>
      <c r="K4481" s="4" t="s">
        <v>13</v>
      </c>
      <c r="L4481" s="4" t="s">
        <v>13</v>
      </c>
      <c r="M4481" s="20" t="s">
        <v>31</v>
      </c>
      <c r="N4481" s="4" t="s">
        <v>5</v>
      </c>
      <c r="O4481" s="4" t="s">
        <v>13</v>
      </c>
      <c r="P4481" s="20" t="s">
        <v>32</v>
      </c>
      <c r="Q4481" s="4" t="s">
        <v>13</v>
      </c>
      <c r="R4481" s="4" t="s">
        <v>9</v>
      </c>
      <c r="S4481" s="4" t="s">
        <v>13</v>
      </c>
      <c r="T4481" s="4" t="s">
        <v>13</v>
      </c>
      <c r="U4481" s="4" t="s">
        <v>13</v>
      </c>
      <c r="V4481" s="20" t="s">
        <v>31</v>
      </c>
      <c r="W4481" s="4" t="s">
        <v>5</v>
      </c>
      <c r="X4481" s="4" t="s">
        <v>13</v>
      </c>
      <c r="Y4481" s="20" t="s">
        <v>32</v>
      </c>
      <c r="Z4481" s="4" t="s">
        <v>13</v>
      </c>
      <c r="AA4481" s="4" t="s">
        <v>9</v>
      </c>
      <c r="AB4481" s="4" t="s">
        <v>13</v>
      </c>
      <c r="AC4481" s="4" t="s">
        <v>13</v>
      </c>
      <c r="AD4481" s="4" t="s">
        <v>13</v>
      </c>
      <c r="AE4481" s="4" t="s">
        <v>23</v>
      </c>
    </row>
    <row r="4482" spans="1:23">
      <c r="A4482" t="n">
        <v>29539</v>
      </c>
      <c r="B4482" s="12" t="n">
        <v>5</v>
      </c>
      <c r="C4482" s="7" t="n">
        <v>28</v>
      </c>
      <c r="D4482" s="20" t="s">
        <v>3</v>
      </c>
      <c r="E4482" s="22" t="n">
        <v>47</v>
      </c>
      <c r="F4482" s="7" t="n">
        <v>61456</v>
      </c>
      <c r="G4482" s="7" t="n">
        <v>2</v>
      </c>
      <c r="H4482" s="7" t="n">
        <v>0</v>
      </c>
      <c r="I4482" s="7" t="s">
        <v>33</v>
      </c>
      <c r="J4482" s="20" t="s">
        <v>3</v>
      </c>
      <c r="K4482" s="7" t="n">
        <v>8</v>
      </c>
      <c r="L4482" s="7" t="n">
        <v>28</v>
      </c>
      <c r="M4482" s="20" t="s">
        <v>3</v>
      </c>
      <c r="N4482" s="11" t="n">
        <v>74</v>
      </c>
      <c r="O4482" s="7" t="n">
        <v>65</v>
      </c>
      <c r="P4482" s="20" t="s">
        <v>3</v>
      </c>
      <c r="Q4482" s="7" t="n">
        <v>0</v>
      </c>
      <c r="R4482" s="7" t="n">
        <v>1</v>
      </c>
      <c r="S4482" s="7" t="n">
        <v>3</v>
      </c>
      <c r="T4482" s="7" t="n">
        <v>9</v>
      </c>
      <c r="U4482" s="7" t="n">
        <v>28</v>
      </c>
      <c r="V4482" s="20" t="s">
        <v>3</v>
      </c>
      <c r="W4482" s="11" t="n">
        <v>74</v>
      </c>
      <c r="X4482" s="7" t="n">
        <v>65</v>
      </c>
      <c r="Y4482" s="20" t="s">
        <v>3</v>
      </c>
      <c r="Z4482" s="7" t="n">
        <v>0</v>
      </c>
      <c r="AA4482" s="7" t="n">
        <v>2</v>
      </c>
      <c r="AB4482" s="7" t="n">
        <v>3</v>
      </c>
      <c r="AC4482" s="7" t="n">
        <v>9</v>
      </c>
      <c r="AD4482" s="7" t="n">
        <v>1</v>
      </c>
      <c r="AE4482" s="13" t="n">
        <f t="normal" ca="1">A4486</f>
        <v>0</v>
      </c>
    </row>
    <row r="4483" spans="1:23">
      <c r="A4483" t="s">
        <v>4</v>
      </c>
      <c r="B4483" s="4" t="s">
        <v>5</v>
      </c>
      <c r="C4483" s="4" t="s">
        <v>10</v>
      </c>
      <c r="D4483" s="4" t="s">
        <v>13</v>
      </c>
      <c r="E4483" s="4" t="s">
        <v>13</v>
      </c>
      <c r="F4483" s="4" t="s">
        <v>6</v>
      </c>
    </row>
    <row r="4484" spans="1:23">
      <c r="A4484" t="n">
        <v>29587</v>
      </c>
      <c r="B4484" s="22" t="n">
        <v>47</v>
      </c>
      <c r="C4484" s="7" t="n">
        <v>61456</v>
      </c>
      <c r="D4484" s="7" t="n">
        <v>0</v>
      </c>
      <c r="E4484" s="7" t="n">
        <v>0</v>
      </c>
      <c r="F4484" s="7" t="s">
        <v>34</v>
      </c>
    </row>
    <row r="4485" spans="1:23">
      <c r="A4485" t="s">
        <v>4</v>
      </c>
      <c r="B4485" s="4" t="s">
        <v>5</v>
      </c>
      <c r="C4485" s="4" t="s">
        <v>13</v>
      </c>
      <c r="D4485" s="4" t="s">
        <v>10</v>
      </c>
      <c r="E4485" s="4" t="s">
        <v>24</v>
      </c>
    </row>
    <row r="4486" spans="1:23">
      <c r="A4486" t="n">
        <v>29600</v>
      </c>
      <c r="B4486" s="21" t="n">
        <v>58</v>
      </c>
      <c r="C4486" s="7" t="n">
        <v>0</v>
      </c>
      <c r="D4486" s="7" t="n">
        <v>300</v>
      </c>
      <c r="E4486" s="7" t="n">
        <v>1</v>
      </c>
    </row>
    <row r="4487" spans="1:23">
      <c r="A4487" t="s">
        <v>4</v>
      </c>
      <c r="B4487" s="4" t="s">
        <v>5</v>
      </c>
      <c r="C4487" s="4" t="s">
        <v>13</v>
      </c>
      <c r="D4487" s="4" t="s">
        <v>10</v>
      </c>
    </row>
    <row r="4488" spans="1:23">
      <c r="A4488" t="n">
        <v>29608</v>
      </c>
      <c r="B4488" s="21" t="n">
        <v>58</v>
      </c>
      <c r="C4488" s="7" t="n">
        <v>255</v>
      </c>
      <c r="D4488" s="7" t="n">
        <v>0</v>
      </c>
    </row>
    <row r="4489" spans="1:23">
      <c r="A4489" t="s">
        <v>4</v>
      </c>
      <c r="B4489" s="4" t="s">
        <v>5</v>
      </c>
      <c r="C4489" s="4" t="s">
        <v>13</v>
      </c>
      <c r="D4489" s="4" t="s">
        <v>13</v>
      </c>
      <c r="E4489" s="4" t="s">
        <v>13</v>
      </c>
      <c r="F4489" s="4" t="s">
        <v>13</v>
      </c>
    </row>
    <row r="4490" spans="1:23">
      <c r="A4490" t="n">
        <v>29612</v>
      </c>
      <c r="B4490" s="19" t="n">
        <v>14</v>
      </c>
      <c r="C4490" s="7" t="n">
        <v>0</v>
      </c>
      <c r="D4490" s="7" t="n">
        <v>0</v>
      </c>
      <c r="E4490" s="7" t="n">
        <v>0</v>
      </c>
      <c r="F4490" s="7" t="n">
        <v>64</v>
      </c>
    </row>
    <row r="4491" spans="1:23">
      <c r="A4491" t="s">
        <v>4</v>
      </c>
      <c r="B4491" s="4" t="s">
        <v>5</v>
      </c>
      <c r="C4491" s="4" t="s">
        <v>13</v>
      </c>
      <c r="D4491" s="4" t="s">
        <v>10</v>
      </c>
    </row>
    <row r="4492" spans="1:23">
      <c r="A4492" t="n">
        <v>29617</v>
      </c>
      <c r="B4492" s="23" t="n">
        <v>22</v>
      </c>
      <c r="C4492" s="7" t="n">
        <v>0</v>
      </c>
      <c r="D4492" s="7" t="n">
        <v>12436</v>
      </c>
    </row>
    <row r="4493" spans="1:23">
      <c r="A4493" t="s">
        <v>4</v>
      </c>
      <c r="B4493" s="4" t="s">
        <v>5</v>
      </c>
      <c r="C4493" s="4" t="s">
        <v>13</v>
      </c>
      <c r="D4493" s="4" t="s">
        <v>10</v>
      </c>
    </row>
    <row r="4494" spans="1:23">
      <c r="A4494" t="n">
        <v>29621</v>
      </c>
      <c r="B4494" s="21" t="n">
        <v>58</v>
      </c>
      <c r="C4494" s="7" t="n">
        <v>5</v>
      </c>
      <c r="D4494" s="7" t="n">
        <v>300</v>
      </c>
    </row>
    <row r="4495" spans="1:23">
      <c r="A4495" t="s">
        <v>4</v>
      </c>
      <c r="B4495" s="4" t="s">
        <v>5</v>
      </c>
      <c r="C4495" s="4" t="s">
        <v>24</v>
      </c>
      <c r="D4495" s="4" t="s">
        <v>10</v>
      </c>
    </row>
    <row r="4496" spans="1:23">
      <c r="A4496" t="n">
        <v>29625</v>
      </c>
      <c r="B4496" s="24" t="n">
        <v>103</v>
      </c>
      <c r="C4496" s="7" t="n">
        <v>0</v>
      </c>
      <c r="D4496" s="7" t="n">
        <v>300</v>
      </c>
    </row>
    <row r="4497" spans="1:31">
      <c r="A4497" t="s">
        <v>4</v>
      </c>
      <c r="B4497" s="4" t="s">
        <v>5</v>
      </c>
      <c r="C4497" s="4" t="s">
        <v>13</v>
      </c>
    </row>
    <row r="4498" spans="1:31">
      <c r="A4498" t="n">
        <v>29632</v>
      </c>
      <c r="B4498" s="25" t="n">
        <v>64</v>
      </c>
      <c r="C4498" s="7" t="n">
        <v>7</v>
      </c>
    </row>
    <row r="4499" spans="1:31">
      <c r="A4499" t="s">
        <v>4</v>
      </c>
      <c r="B4499" s="4" t="s">
        <v>5</v>
      </c>
      <c r="C4499" s="4" t="s">
        <v>13</v>
      </c>
      <c r="D4499" s="4" t="s">
        <v>10</v>
      </c>
    </row>
    <row r="4500" spans="1:31">
      <c r="A4500" t="n">
        <v>29634</v>
      </c>
      <c r="B4500" s="26" t="n">
        <v>72</v>
      </c>
      <c r="C4500" s="7" t="n">
        <v>5</v>
      </c>
      <c r="D4500" s="7" t="n">
        <v>0</v>
      </c>
    </row>
    <row r="4501" spans="1:31">
      <c r="A4501" t="s">
        <v>4</v>
      </c>
      <c r="B4501" s="4" t="s">
        <v>5</v>
      </c>
      <c r="C4501" s="4" t="s">
        <v>13</v>
      </c>
      <c r="D4501" s="20" t="s">
        <v>31</v>
      </c>
      <c r="E4501" s="4" t="s">
        <v>5</v>
      </c>
      <c r="F4501" s="4" t="s">
        <v>13</v>
      </c>
      <c r="G4501" s="4" t="s">
        <v>10</v>
      </c>
      <c r="H4501" s="20" t="s">
        <v>32</v>
      </c>
      <c r="I4501" s="4" t="s">
        <v>13</v>
      </c>
      <c r="J4501" s="4" t="s">
        <v>9</v>
      </c>
      <c r="K4501" s="4" t="s">
        <v>13</v>
      </c>
      <c r="L4501" s="4" t="s">
        <v>13</v>
      </c>
      <c r="M4501" s="4" t="s">
        <v>23</v>
      </c>
    </row>
    <row r="4502" spans="1:31">
      <c r="A4502" t="n">
        <v>29638</v>
      </c>
      <c r="B4502" s="12" t="n">
        <v>5</v>
      </c>
      <c r="C4502" s="7" t="n">
        <v>28</v>
      </c>
      <c r="D4502" s="20" t="s">
        <v>3</v>
      </c>
      <c r="E4502" s="9" t="n">
        <v>162</v>
      </c>
      <c r="F4502" s="7" t="n">
        <v>4</v>
      </c>
      <c r="G4502" s="7" t="n">
        <v>12436</v>
      </c>
      <c r="H4502" s="20" t="s">
        <v>3</v>
      </c>
      <c r="I4502" s="7" t="n">
        <v>0</v>
      </c>
      <c r="J4502" s="7" t="n">
        <v>1</v>
      </c>
      <c r="K4502" s="7" t="n">
        <v>2</v>
      </c>
      <c r="L4502" s="7" t="n">
        <v>1</v>
      </c>
      <c r="M4502" s="13" t="n">
        <f t="normal" ca="1">A4508</f>
        <v>0</v>
      </c>
    </row>
    <row r="4503" spans="1:31">
      <c r="A4503" t="s">
        <v>4</v>
      </c>
      <c r="B4503" s="4" t="s">
        <v>5</v>
      </c>
      <c r="C4503" s="4" t="s">
        <v>13</v>
      </c>
      <c r="D4503" s="4" t="s">
        <v>6</v>
      </c>
    </row>
    <row r="4504" spans="1:31">
      <c r="A4504" t="n">
        <v>29655</v>
      </c>
      <c r="B4504" s="8" t="n">
        <v>2</v>
      </c>
      <c r="C4504" s="7" t="n">
        <v>10</v>
      </c>
      <c r="D4504" s="7" t="s">
        <v>35</v>
      </c>
    </row>
    <row r="4505" spans="1:31">
      <c r="A4505" t="s">
        <v>4</v>
      </c>
      <c r="B4505" s="4" t="s">
        <v>5</v>
      </c>
      <c r="C4505" s="4" t="s">
        <v>10</v>
      </c>
    </row>
    <row r="4506" spans="1:31">
      <c r="A4506" t="n">
        <v>29672</v>
      </c>
      <c r="B4506" s="27" t="n">
        <v>16</v>
      </c>
      <c r="C4506" s="7" t="n">
        <v>0</v>
      </c>
    </row>
    <row r="4507" spans="1:31">
      <c r="A4507" t="s">
        <v>4</v>
      </c>
      <c r="B4507" s="4" t="s">
        <v>5</v>
      </c>
      <c r="C4507" s="4" t="s">
        <v>10</v>
      </c>
    </row>
    <row r="4508" spans="1:31">
      <c r="A4508" t="n">
        <v>29675</v>
      </c>
      <c r="B4508" s="28" t="n">
        <v>12</v>
      </c>
      <c r="C4508" s="7" t="n">
        <v>6713</v>
      </c>
    </row>
    <row r="4509" spans="1:31">
      <c r="A4509" t="s">
        <v>4</v>
      </c>
      <c r="B4509" s="4" t="s">
        <v>5</v>
      </c>
      <c r="C4509" s="4" t="s">
        <v>13</v>
      </c>
      <c r="D4509" s="4" t="s">
        <v>10</v>
      </c>
      <c r="E4509" s="4" t="s">
        <v>10</v>
      </c>
      <c r="F4509" s="4" t="s">
        <v>10</v>
      </c>
      <c r="G4509" s="4" t="s">
        <v>10</v>
      </c>
      <c r="H4509" s="4" t="s">
        <v>10</v>
      </c>
      <c r="I4509" s="4" t="s">
        <v>10</v>
      </c>
      <c r="J4509" s="4" t="s">
        <v>10</v>
      </c>
      <c r="K4509" s="4" t="s">
        <v>10</v>
      </c>
      <c r="L4509" s="4" t="s">
        <v>10</v>
      </c>
      <c r="M4509" s="4" t="s">
        <v>10</v>
      </c>
      <c r="N4509" s="4" t="s">
        <v>9</v>
      </c>
      <c r="O4509" s="4" t="s">
        <v>9</v>
      </c>
      <c r="P4509" s="4" t="s">
        <v>9</v>
      </c>
      <c r="Q4509" s="4" t="s">
        <v>9</v>
      </c>
      <c r="R4509" s="4" t="s">
        <v>13</v>
      </c>
      <c r="S4509" s="4" t="s">
        <v>6</v>
      </c>
    </row>
    <row r="4510" spans="1:31">
      <c r="A4510" t="n">
        <v>29678</v>
      </c>
      <c r="B4510" s="63" t="n">
        <v>75</v>
      </c>
      <c r="C4510" s="7" t="n">
        <v>0</v>
      </c>
      <c r="D4510" s="7" t="n">
        <v>0</v>
      </c>
      <c r="E4510" s="7" t="n">
        <v>0</v>
      </c>
      <c r="F4510" s="7" t="n">
        <v>1024</v>
      </c>
      <c r="G4510" s="7" t="n">
        <v>720</v>
      </c>
      <c r="H4510" s="7" t="n">
        <v>0</v>
      </c>
      <c r="I4510" s="7" t="n">
        <v>0</v>
      </c>
      <c r="J4510" s="7" t="n">
        <v>0</v>
      </c>
      <c r="K4510" s="7" t="n">
        <v>0</v>
      </c>
      <c r="L4510" s="7" t="n">
        <v>1024</v>
      </c>
      <c r="M4510" s="7" t="n">
        <v>720</v>
      </c>
      <c r="N4510" s="7" t="n">
        <v>1065353216</v>
      </c>
      <c r="O4510" s="7" t="n">
        <v>1065353216</v>
      </c>
      <c r="P4510" s="7" t="n">
        <v>1065353216</v>
      </c>
      <c r="Q4510" s="7" t="n">
        <v>0</v>
      </c>
      <c r="R4510" s="7" t="n">
        <v>0</v>
      </c>
      <c r="S4510" s="7" t="s">
        <v>216</v>
      </c>
    </row>
    <row r="4511" spans="1:31">
      <c r="A4511" t="s">
        <v>4</v>
      </c>
      <c r="B4511" s="4" t="s">
        <v>5</v>
      </c>
      <c r="C4511" s="4" t="s">
        <v>13</v>
      </c>
      <c r="D4511" s="4" t="s">
        <v>13</v>
      </c>
      <c r="E4511" s="4" t="s">
        <v>13</v>
      </c>
      <c r="F4511" s="4" t="s">
        <v>24</v>
      </c>
      <c r="G4511" s="4" t="s">
        <v>24</v>
      </c>
      <c r="H4511" s="4" t="s">
        <v>24</v>
      </c>
      <c r="I4511" s="4" t="s">
        <v>24</v>
      </c>
      <c r="J4511" s="4" t="s">
        <v>24</v>
      </c>
    </row>
    <row r="4512" spans="1:31">
      <c r="A4512" t="n">
        <v>29726</v>
      </c>
      <c r="B4512" s="64" t="n">
        <v>76</v>
      </c>
      <c r="C4512" s="7" t="n">
        <v>0</v>
      </c>
      <c r="D4512" s="7" t="n">
        <v>9</v>
      </c>
      <c r="E4512" s="7" t="n">
        <v>2</v>
      </c>
      <c r="F4512" s="7" t="n">
        <v>0</v>
      </c>
      <c r="G4512" s="7" t="n">
        <v>0</v>
      </c>
      <c r="H4512" s="7" t="n">
        <v>0</v>
      </c>
      <c r="I4512" s="7" t="n">
        <v>0</v>
      </c>
      <c r="J4512" s="7" t="n">
        <v>0</v>
      </c>
    </row>
    <row r="4513" spans="1:19">
      <c r="A4513" t="s">
        <v>4</v>
      </c>
      <c r="B4513" s="4" t="s">
        <v>5</v>
      </c>
      <c r="C4513" s="4" t="s">
        <v>13</v>
      </c>
      <c r="D4513" s="20" t="s">
        <v>31</v>
      </c>
      <c r="E4513" s="4" t="s">
        <v>5</v>
      </c>
      <c r="F4513" s="4" t="s">
        <v>13</v>
      </c>
      <c r="G4513" s="4" t="s">
        <v>10</v>
      </c>
      <c r="H4513" s="20" t="s">
        <v>32</v>
      </c>
      <c r="I4513" s="4" t="s">
        <v>13</v>
      </c>
      <c r="J4513" s="4" t="s">
        <v>23</v>
      </c>
    </row>
    <row r="4514" spans="1:19">
      <c r="A4514" t="n">
        <v>29750</v>
      </c>
      <c r="B4514" s="12" t="n">
        <v>5</v>
      </c>
      <c r="C4514" s="7" t="n">
        <v>28</v>
      </c>
      <c r="D4514" s="20" t="s">
        <v>3</v>
      </c>
      <c r="E4514" s="25" t="n">
        <v>64</v>
      </c>
      <c r="F4514" s="7" t="n">
        <v>5</v>
      </c>
      <c r="G4514" s="7" t="n">
        <v>9</v>
      </c>
      <c r="H4514" s="20" t="s">
        <v>3</v>
      </c>
      <c r="I4514" s="7" t="n">
        <v>1</v>
      </c>
      <c r="J4514" s="13" t="n">
        <f t="normal" ca="1">A4518</f>
        <v>0</v>
      </c>
    </row>
    <row r="4515" spans="1:19">
      <c r="A4515" t="s">
        <v>4</v>
      </c>
      <c r="B4515" s="4" t="s">
        <v>5</v>
      </c>
      <c r="C4515" s="4" t="s">
        <v>13</v>
      </c>
      <c r="D4515" s="4" t="s">
        <v>10</v>
      </c>
      <c r="E4515" s="4" t="s">
        <v>13</v>
      </c>
      <c r="F4515" s="4" t="s">
        <v>6</v>
      </c>
    </row>
    <row r="4516" spans="1:19">
      <c r="A4516" t="n">
        <v>29761</v>
      </c>
      <c r="B4516" s="10" t="n">
        <v>39</v>
      </c>
      <c r="C4516" s="7" t="n">
        <v>10</v>
      </c>
      <c r="D4516" s="7" t="n">
        <v>65533</v>
      </c>
      <c r="E4516" s="7" t="n">
        <v>203</v>
      </c>
      <c r="F4516" s="7" t="s">
        <v>170</v>
      </c>
    </row>
    <row r="4517" spans="1:19">
      <c r="A4517" t="s">
        <v>4</v>
      </c>
      <c r="B4517" s="4" t="s">
        <v>5</v>
      </c>
      <c r="C4517" s="4" t="s">
        <v>13</v>
      </c>
      <c r="D4517" s="4" t="s">
        <v>10</v>
      </c>
      <c r="E4517" s="4" t="s">
        <v>13</v>
      </c>
      <c r="F4517" s="4" t="s">
        <v>6</v>
      </c>
    </row>
    <row r="4518" spans="1:19">
      <c r="A4518" t="n">
        <v>29786</v>
      </c>
      <c r="B4518" s="10" t="n">
        <v>39</v>
      </c>
      <c r="C4518" s="7" t="n">
        <v>10</v>
      </c>
      <c r="D4518" s="7" t="n">
        <v>65533</v>
      </c>
      <c r="E4518" s="7" t="n">
        <v>204</v>
      </c>
      <c r="F4518" s="7" t="s">
        <v>36</v>
      </c>
    </row>
    <row r="4519" spans="1:19">
      <c r="A4519" t="s">
        <v>4</v>
      </c>
      <c r="B4519" s="4" t="s">
        <v>5</v>
      </c>
      <c r="C4519" s="4" t="s">
        <v>13</v>
      </c>
      <c r="D4519" s="4" t="s">
        <v>10</v>
      </c>
      <c r="E4519" s="4" t="s">
        <v>13</v>
      </c>
      <c r="F4519" s="4" t="s">
        <v>6</v>
      </c>
    </row>
    <row r="4520" spans="1:19">
      <c r="A4520" t="n">
        <v>29810</v>
      </c>
      <c r="B4520" s="10" t="n">
        <v>39</v>
      </c>
      <c r="C4520" s="7" t="n">
        <v>10</v>
      </c>
      <c r="D4520" s="7" t="n">
        <v>65533</v>
      </c>
      <c r="E4520" s="7" t="n">
        <v>205</v>
      </c>
      <c r="F4520" s="7" t="s">
        <v>37</v>
      </c>
    </row>
    <row r="4521" spans="1:19">
      <c r="A4521" t="s">
        <v>4</v>
      </c>
      <c r="B4521" s="4" t="s">
        <v>5</v>
      </c>
      <c r="C4521" s="4" t="s">
        <v>13</v>
      </c>
      <c r="D4521" s="4" t="s">
        <v>10</v>
      </c>
      <c r="E4521" s="4" t="s">
        <v>13</v>
      </c>
      <c r="F4521" s="4" t="s">
        <v>6</v>
      </c>
    </row>
    <row r="4522" spans="1:19">
      <c r="A4522" t="n">
        <v>29834</v>
      </c>
      <c r="B4522" s="10" t="n">
        <v>39</v>
      </c>
      <c r="C4522" s="7" t="n">
        <v>10</v>
      </c>
      <c r="D4522" s="7" t="n">
        <v>65533</v>
      </c>
      <c r="E4522" s="7" t="n">
        <v>206</v>
      </c>
      <c r="F4522" s="7" t="s">
        <v>217</v>
      </c>
    </row>
    <row r="4523" spans="1:19">
      <c r="A4523" t="s">
        <v>4</v>
      </c>
      <c r="B4523" s="4" t="s">
        <v>5</v>
      </c>
      <c r="C4523" s="4" t="s">
        <v>13</v>
      </c>
      <c r="D4523" s="4" t="s">
        <v>10</v>
      </c>
      <c r="E4523" s="4" t="s">
        <v>13</v>
      </c>
      <c r="F4523" s="4" t="s">
        <v>6</v>
      </c>
    </row>
    <row r="4524" spans="1:19">
      <c r="A4524" t="n">
        <v>29858</v>
      </c>
      <c r="B4524" s="10" t="n">
        <v>39</v>
      </c>
      <c r="C4524" s="7" t="n">
        <v>10</v>
      </c>
      <c r="D4524" s="7" t="n">
        <v>65533</v>
      </c>
      <c r="E4524" s="7" t="n">
        <v>207</v>
      </c>
      <c r="F4524" s="7" t="s">
        <v>218</v>
      </c>
    </row>
    <row r="4525" spans="1:19">
      <c r="A4525" t="s">
        <v>4</v>
      </c>
      <c r="B4525" s="4" t="s">
        <v>5</v>
      </c>
      <c r="C4525" s="4" t="s">
        <v>13</v>
      </c>
      <c r="D4525" s="4" t="s">
        <v>10</v>
      </c>
      <c r="E4525" s="4" t="s">
        <v>13</v>
      </c>
      <c r="F4525" s="4" t="s">
        <v>6</v>
      </c>
    </row>
    <row r="4526" spans="1:19">
      <c r="A4526" t="n">
        <v>29882</v>
      </c>
      <c r="B4526" s="10" t="n">
        <v>39</v>
      </c>
      <c r="C4526" s="7" t="n">
        <v>10</v>
      </c>
      <c r="D4526" s="7" t="n">
        <v>65533</v>
      </c>
      <c r="E4526" s="7" t="n">
        <v>208</v>
      </c>
      <c r="F4526" s="7" t="s">
        <v>219</v>
      </c>
    </row>
    <row r="4527" spans="1:19">
      <c r="A4527" t="s">
        <v>4</v>
      </c>
      <c r="B4527" s="4" t="s">
        <v>5</v>
      </c>
      <c r="C4527" s="4" t="s">
        <v>13</v>
      </c>
      <c r="D4527" s="4" t="s">
        <v>10</v>
      </c>
      <c r="E4527" s="4" t="s">
        <v>13</v>
      </c>
      <c r="F4527" s="4" t="s">
        <v>6</v>
      </c>
    </row>
    <row r="4528" spans="1:19">
      <c r="A4528" t="n">
        <v>29906</v>
      </c>
      <c r="B4528" s="10" t="n">
        <v>39</v>
      </c>
      <c r="C4528" s="7" t="n">
        <v>10</v>
      </c>
      <c r="D4528" s="7" t="n">
        <v>65533</v>
      </c>
      <c r="E4528" s="7" t="n">
        <v>209</v>
      </c>
      <c r="F4528" s="7" t="s">
        <v>220</v>
      </c>
    </row>
    <row r="4529" spans="1:10">
      <c r="A4529" t="s">
        <v>4</v>
      </c>
      <c r="B4529" s="4" t="s">
        <v>5</v>
      </c>
      <c r="C4529" s="4" t="s">
        <v>13</v>
      </c>
      <c r="D4529" s="4" t="s">
        <v>10</v>
      </c>
      <c r="E4529" s="4" t="s">
        <v>13</v>
      </c>
      <c r="F4529" s="4" t="s">
        <v>6</v>
      </c>
    </row>
    <row r="4530" spans="1:10">
      <c r="A4530" t="n">
        <v>29930</v>
      </c>
      <c r="B4530" s="10" t="n">
        <v>39</v>
      </c>
      <c r="C4530" s="7" t="n">
        <v>10</v>
      </c>
      <c r="D4530" s="7" t="n">
        <v>65533</v>
      </c>
      <c r="E4530" s="7" t="n">
        <v>210</v>
      </c>
      <c r="F4530" s="7" t="s">
        <v>221</v>
      </c>
    </row>
    <row r="4531" spans="1:10">
      <c r="A4531" t="s">
        <v>4</v>
      </c>
      <c r="B4531" s="4" t="s">
        <v>5</v>
      </c>
      <c r="C4531" s="4" t="s">
        <v>13</v>
      </c>
      <c r="D4531" s="4" t="s">
        <v>10</v>
      </c>
      <c r="E4531" s="4" t="s">
        <v>13</v>
      </c>
      <c r="F4531" s="4" t="s">
        <v>6</v>
      </c>
    </row>
    <row r="4532" spans="1:10">
      <c r="A4532" t="n">
        <v>29954</v>
      </c>
      <c r="B4532" s="10" t="n">
        <v>39</v>
      </c>
      <c r="C4532" s="7" t="n">
        <v>10</v>
      </c>
      <c r="D4532" s="7" t="n">
        <v>65533</v>
      </c>
      <c r="E4532" s="7" t="n">
        <v>211</v>
      </c>
      <c r="F4532" s="7" t="s">
        <v>222</v>
      </c>
    </row>
    <row r="4533" spans="1:10">
      <c r="A4533" t="s">
        <v>4</v>
      </c>
      <c r="B4533" s="4" t="s">
        <v>5</v>
      </c>
      <c r="C4533" s="4" t="s">
        <v>13</v>
      </c>
      <c r="D4533" s="4" t="s">
        <v>10</v>
      </c>
      <c r="E4533" s="4" t="s">
        <v>13</v>
      </c>
      <c r="F4533" s="4" t="s">
        <v>6</v>
      </c>
    </row>
    <row r="4534" spans="1:10">
      <c r="A4534" t="n">
        <v>29978</v>
      </c>
      <c r="B4534" s="10" t="n">
        <v>39</v>
      </c>
      <c r="C4534" s="7" t="n">
        <v>10</v>
      </c>
      <c r="D4534" s="7" t="n">
        <v>65533</v>
      </c>
      <c r="E4534" s="7" t="n">
        <v>212</v>
      </c>
      <c r="F4534" s="7" t="s">
        <v>223</v>
      </c>
    </row>
    <row r="4535" spans="1:10">
      <c r="A4535" t="s">
        <v>4</v>
      </c>
      <c r="B4535" s="4" t="s">
        <v>5</v>
      </c>
      <c r="C4535" s="4" t="s">
        <v>10</v>
      </c>
      <c r="D4535" s="4" t="s">
        <v>6</v>
      </c>
      <c r="E4535" s="4" t="s">
        <v>6</v>
      </c>
      <c r="F4535" s="4" t="s">
        <v>6</v>
      </c>
      <c r="G4535" s="4" t="s">
        <v>13</v>
      </c>
      <c r="H4535" s="4" t="s">
        <v>9</v>
      </c>
      <c r="I4535" s="4" t="s">
        <v>24</v>
      </c>
      <c r="J4535" s="4" t="s">
        <v>24</v>
      </c>
      <c r="K4535" s="4" t="s">
        <v>24</v>
      </c>
      <c r="L4535" s="4" t="s">
        <v>24</v>
      </c>
      <c r="M4535" s="4" t="s">
        <v>24</v>
      </c>
      <c r="N4535" s="4" t="s">
        <v>24</v>
      </c>
      <c r="O4535" s="4" t="s">
        <v>24</v>
      </c>
      <c r="P4535" s="4" t="s">
        <v>6</v>
      </c>
      <c r="Q4535" s="4" t="s">
        <v>6</v>
      </c>
      <c r="R4535" s="4" t="s">
        <v>9</v>
      </c>
      <c r="S4535" s="4" t="s">
        <v>13</v>
      </c>
      <c r="T4535" s="4" t="s">
        <v>9</v>
      </c>
      <c r="U4535" s="4" t="s">
        <v>9</v>
      </c>
      <c r="V4535" s="4" t="s">
        <v>10</v>
      </c>
    </row>
    <row r="4536" spans="1:10">
      <c r="A4536" t="n">
        <v>30002</v>
      </c>
      <c r="B4536" s="29" t="n">
        <v>19</v>
      </c>
      <c r="C4536" s="7" t="n">
        <v>19</v>
      </c>
      <c r="D4536" s="7" t="s">
        <v>224</v>
      </c>
      <c r="E4536" s="7" t="s">
        <v>225</v>
      </c>
      <c r="F4536" s="7" t="s">
        <v>12</v>
      </c>
      <c r="G4536" s="7" t="n">
        <v>0</v>
      </c>
      <c r="H4536" s="7" t="n">
        <v>1</v>
      </c>
      <c r="I4536" s="7" t="n">
        <v>0</v>
      </c>
      <c r="J4536" s="7" t="n">
        <v>0</v>
      </c>
      <c r="K4536" s="7" t="n">
        <v>0</v>
      </c>
      <c r="L4536" s="7" t="n">
        <v>0</v>
      </c>
      <c r="M4536" s="7" t="n">
        <v>1</v>
      </c>
      <c r="N4536" s="7" t="n">
        <v>1.60000002384186</v>
      </c>
      <c r="O4536" s="7" t="n">
        <v>0.0900000035762787</v>
      </c>
      <c r="P4536" s="7" t="s">
        <v>12</v>
      </c>
      <c r="Q4536" s="7" t="s">
        <v>12</v>
      </c>
      <c r="R4536" s="7" t="n">
        <v>-1</v>
      </c>
      <c r="S4536" s="7" t="n">
        <v>0</v>
      </c>
      <c r="T4536" s="7" t="n">
        <v>0</v>
      </c>
      <c r="U4536" s="7" t="n">
        <v>0</v>
      </c>
      <c r="V4536" s="7" t="n">
        <v>0</v>
      </c>
    </row>
    <row r="4537" spans="1:10">
      <c r="A4537" t="s">
        <v>4</v>
      </c>
      <c r="B4537" s="4" t="s">
        <v>5</v>
      </c>
      <c r="C4537" s="4" t="s">
        <v>10</v>
      </c>
      <c r="D4537" s="4" t="s">
        <v>6</v>
      </c>
      <c r="E4537" s="4" t="s">
        <v>6</v>
      </c>
      <c r="F4537" s="4" t="s">
        <v>6</v>
      </c>
      <c r="G4537" s="4" t="s">
        <v>13</v>
      </c>
      <c r="H4537" s="4" t="s">
        <v>9</v>
      </c>
      <c r="I4537" s="4" t="s">
        <v>24</v>
      </c>
      <c r="J4537" s="4" t="s">
        <v>24</v>
      </c>
      <c r="K4537" s="4" t="s">
        <v>24</v>
      </c>
      <c r="L4537" s="4" t="s">
        <v>24</v>
      </c>
      <c r="M4537" s="4" t="s">
        <v>24</v>
      </c>
      <c r="N4537" s="4" t="s">
        <v>24</v>
      </c>
      <c r="O4537" s="4" t="s">
        <v>24</v>
      </c>
      <c r="P4537" s="4" t="s">
        <v>6</v>
      </c>
      <c r="Q4537" s="4" t="s">
        <v>6</v>
      </c>
      <c r="R4537" s="4" t="s">
        <v>9</v>
      </c>
      <c r="S4537" s="4" t="s">
        <v>13</v>
      </c>
      <c r="T4537" s="4" t="s">
        <v>9</v>
      </c>
      <c r="U4537" s="4" t="s">
        <v>9</v>
      </c>
      <c r="V4537" s="4" t="s">
        <v>10</v>
      </c>
    </row>
    <row r="4538" spans="1:10">
      <c r="A4538" t="n">
        <v>30083</v>
      </c>
      <c r="B4538" s="29" t="n">
        <v>19</v>
      </c>
      <c r="C4538" s="7" t="n">
        <v>7032</v>
      </c>
      <c r="D4538" s="7" t="s">
        <v>38</v>
      </c>
      <c r="E4538" s="7" t="s">
        <v>39</v>
      </c>
      <c r="F4538" s="7" t="s">
        <v>12</v>
      </c>
      <c r="G4538" s="7" t="n">
        <v>0</v>
      </c>
      <c r="H4538" s="7" t="n">
        <v>1</v>
      </c>
      <c r="I4538" s="7" t="n">
        <v>0</v>
      </c>
      <c r="J4538" s="7" t="n">
        <v>0</v>
      </c>
      <c r="K4538" s="7" t="n">
        <v>0</v>
      </c>
      <c r="L4538" s="7" t="n">
        <v>0</v>
      </c>
      <c r="M4538" s="7" t="n">
        <v>1</v>
      </c>
      <c r="N4538" s="7" t="n">
        <v>1.60000002384186</v>
      </c>
      <c r="O4538" s="7" t="n">
        <v>0.0900000035762787</v>
      </c>
      <c r="P4538" s="7" t="s">
        <v>12</v>
      </c>
      <c r="Q4538" s="7" t="s">
        <v>12</v>
      </c>
      <c r="R4538" s="7" t="n">
        <v>-1</v>
      </c>
      <c r="S4538" s="7" t="n">
        <v>0</v>
      </c>
      <c r="T4538" s="7" t="n">
        <v>0</v>
      </c>
      <c r="U4538" s="7" t="n">
        <v>0</v>
      </c>
      <c r="V4538" s="7" t="n">
        <v>0</v>
      </c>
    </row>
    <row r="4539" spans="1:10">
      <c r="A4539" t="s">
        <v>4</v>
      </c>
      <c r="B4539" s="4" t="s">
        <v>5</v>
      </c>
      <c r="C4539" s="4" t="s">
        <v>10</v>
      </c>
      <c r="D4539" s="4" t="s">
        <v>6</v>
      </c>
      <c r="E4539" s="4" t="s">
        <v>6</v>
      </c>
      <c r="F4539" s="4" t="s">
        <v>6</v>
      </c>
      <c r="G4539" s="4" t="s">
        <v>13</v>
      </c>
      <c r="H4539" s="4" t="s">
        <v>9</v>
      </c>
      <c r="I4539" s="4" t="s">
        <v>24</v>
      </c>
      <c r="J4539" s="4" t="s">
        <v>24</v>
      </c>
      <c r="K4539" s="4" t="s">
        <v>24</v>
      </c>
      <c r="L4539" s="4" t="s">
        <v>24</v>
      </c>
      <c r="M4539" s="4" t="s">
        <v>24</v>
      </c>
      <c r="N4539" s="4" t="s">
        <v>24</v>
      </c>
      <c r="O4539" s="4" t="s">
        <v>24</v>
      </c>
      <c r="P4539" s="4" t="s">
        <v>6</v>
      </c>
      <c r="Q4539" s="4" t="s">
        <v>6</v>
      </c>
      <c r="R4539" s="4" t="s">
        <v>9</v>
      </c>
      <c r="S4539" s="4" t="s">
        <v>13</v>
      </c>
      <c r="T4539" s="4" t="s">
        <v>9</v>
      </c>
      <c r="U4539" s="4" t="s">
        <v>9</v>
      </c>
      <c r="V4539" s="4" t="s">
        <v>10</v>
      </c>
    </row>
    <row r="4540" spans="1:10">
      <c r="A4540" t="n">
        <v>30153</v>
      </c>
      <c r="B4540" s="29" t="n">
        <v>19</v>
      </c>
      <c r="C4540" s="7" t="n">
        <v>7024</v>
      </c>
      <c r="D4540" s="7" t="s">
        <v>226</v>
      </c>
      <c r="E4540" s="7" t="s">
        <v>227</v>
      </c>
      <c r="F4540" s="7" t="s">
        <v>12</v>
      </c>
      <c r="G4540" s="7" t="n">
        <v>0</v>
      </c>
      <c r="H4540" s="7" t="n">
        <v>1</v>
      </c>
      <c r="I4540" s="7" t="n">
        <v>0</v>
      </c>
      <c r="J4540" s="7" t="n">
        <v>0</v>
      </c>
      <c r="K4540" s="7" t="n">
        <v>0</v>
      </c>
      <c r="L4540" s="7" t="n">
        <v>0</v>
      </c>
      <c r="M4540" s="7" t="n">
        <v>1</v>
      </c>
      <c r="N4540" s="7" t="n">
        <v>1.60000002384186</v>
      </c>
      <c r="O4540" s="7" t="n">
        <v>0.0900000035762787</v>
      </c>
      <c r="P4540" s="7" t="s">
        <v>12</v>
      </c>
      <c r="Q4540" s="7" t="s">
        <v>12</v>
      </c>
      <c r="R4540" s="7" t="n">
        <v>-1</v>
      </c>
      <c r="S4540" s="7" t="n">
        <v>0</v>
      </c>
      <c r="T4540" s="7" t="n">
        <v>0</v>
      </c>
      <c r="U4540" s="7" t="n">
        <v>0</v>
      </c>
      <c r="V4540" s="7" t="n">
        <v>0</v>
      </c>
    </row>
    <row r="4541" spans="1:10">
      <c r="A4541" t="s">
        <v>4</v>
      </c>
      <c r="B4541" s="4" t="s">
        <v>5</v>
      </c>
      <c r="C4541" s="4" t="s">
        <v>10</v>
      </c>
      <c r="D4541" s="4" t="s">
        <v>6</v>
      </c>
      <c r="E4541" s="4" t="s">
        <v>6</v>
      </c>
      <c r="F4541" s="4" t="s">
        <v>6</v>
      </c>
      <c r="G4541" s="4" t="s">
        <v>13</v>
      </c>
      <c r="H4541" s="4" t="s">
        <v>9</v>
      </c>
      <c r="I4541" s="4" t="s">
        <v>24</v>
      </c>
      <c r="J4541" s="4" t="s">
        <v>24</v>
      </c>
      <c r="K4541" s="4" t="s">
        <v>24</v>
      </c>
      <c r="L4541" s="4" t="s">
        <v>24</v>
      </c>
      <c r="M4541" s="4" t="s">
        <v>24</v>
      </c>
      <c r="N4541" s="4" t="s">
        <v>24</v>
      </c>
      <c r="O4541" s="4" t="s">
        <v>24</v>
      </c>
      <c r="P4541" s="4" t="s">
        <v>6</v>
      </c>
      <c r="Q4541" s="4" t="s">
        <v>6</v>
      </c>
      <c r="R4541" s="4" t="s">
        <v>9</v>
      </c>
      <c r="S4541" s="4" t="s">
        <v>13</v>
      </c>
      <c r="T4541" s="4" t="s">
        <v>9</v>
      </c>
      <c r="U4541" s="4" t="s">
        <v>9</v>
      </c>
      <c r="V4541" s="4" t="s">
        <v>10</v>
      </c>
    </row>
    <row r="4542" spans="1:10">
      <c r="A4542" t="n">
        <v>30224</v>
      </c>
      <c r="B4542" s="29" t="n">
        <v>19</v>
      </c>
      <c r="C4542" s="7" t="n">
        <v>1660</v>
      </c>
      <c r="D4542" s="7" t="s">
        <v>171</v>
      </c>
      <c r="E4542" s="7" t="s">
        <v>228</v>
      </c>
      <c r="F4542" s="7" t="s">
        <v>12</v>
      </c>
      <c r="G4542" s="7" t="n">
        <v>0</v>
      </c>
      <c r="H4542" s="7" t="n">
        <v>1</v>
      </c>
      <c r="I4542" s="7" t="n">
        <v>0</v>
      </c>
      <c r="J4542" s="7" t="n">
        <v>0</v>
      </c>
      <c r="K4542" s="7" t="n">
        <v>0</v>
      </c>
      <c r="L4542" s="7" t="n">
        <v>0</v>
      </c>
      <c r="M4542" s="7" t="n">
        <v>1</v>
      </c>
      <c r="N4542" s="7" t="n">
        <v>1.60000002384186</v>
      </c>
      <c r="O4542" s="7" t="n">
        <v>0.0900000035762787</v>
      </c>
      <c r="P4542" s="7" t="s">
        <v>16</v>
      </c>
      <c r="Q4542" s="7" t="s">
        <v>12</v>
      </c>
      <c r="R4542" s="7" t="n">
        <v>-1</v>
      </c>
      <c r="S4542" s="7" t="n">
        <v>0</v>
      </c>
      <c r="T4542" s="7" t="n">
        <v>0</v>
      </c>
      <c r="U4542" s="7" t="n">
        <v>0</v>
      </c>
      <c r="V4542" s="7" t="n">
        <v>0</v>
      </c>
    </row>
    <row r="4543" spans="1:10">
      <c r="A4543" t="s">
        <v>4</v>
      </c>
      <c r="B4543" s="4" t="s">
        <v>5</v>
      </c>
      <c r="C4543" s="4" t="s">
        <v>10</v>
      </c>
      <c r="D4543" s="4" t="s">
        <v>6</v>
      </c>
      <c r="E4543" s="4" t="s">
        <v>6</v>
      </c>
      <c r="F4543" s="4" t="s">
        <v>6</v>
      </c>
      <c r="G4543" s="4" t="s">
        <v>13</v>
      </c>
      <c r="H4543" s="4" t="s">
        <v>9</v>
      </c>
      <c r="I4543" s="4" t="s">
        <v>24</v>
      </c>
      <c r="J4543" s="4" t="s">
        <v>24</v>
      </c>
      <c r="K4543" s="4" t="s">
        <v>24</v>
      </c>
      <c r="L4543" s="4" t="s">
        <v>24</v>
      </c>
      <c r="M4543" s="4" t="s">
        <v>24</v>
      </c>
      <c r="N4543" s="4" t="s">
        <v>24</v>
      </c>
      <c r="O4543" s="4" t="s">
        <v>24</v>
      </c>
      <c r="P4543" s="4" t="s">
        <v>6</v>
      </c>
      <c r="Q4543" s="4" t="s">
        <v>6</v>
      </c>
      <c r="R4543" s="4" t="s">
        <v>9</v>
      </c>
      <c r="S4543" s="4" t="s">
        <v>13</v>
      </c>
      <c r="T4543" s="4" t="s">
        <v>9</v>
      </c>
      <c r="U4543" s="4" t="s">
        <v>9</v>
      </c>
      <c r="V4543" s="4" t="s">
        <v>10</v>
      </c>
    </row>
    <row r="4544" spans="1:10">
      <c r="A4544" t="n">
        <v>30317</v>
      </c>
      <c r="B4544" s="29" t="n">
        <v>19</v>
      </c>
      <c r="C4544" s="7" t="n">
        <v>1661</v>
      </c>
      <c r="D4544" s="7" t="s">
        <v>229</v>
      </c>
      <c r="E4544" s="7" t="s">
        <v>227</v>
      </c>
      <c r="F4544" s="7" t="s">
        <v>12</v>
      </c>
      <c r="G4544" s="7" t="n">
        <v>0</v>
      </c>
      <c r="H4544" s="7" t="n">
        <v>1</v>
      </c>
      <c r="I4544" s="7" t="n">
        <v>0</v>
      </c>
      <c r="J4544" s="7" t="n">
        <v>0</v>
      </c>
      <c r="K4544" s="7" t="n">
        <v>0</v>
      </c>
      <c r="L4544" s="7" t="n">
        <v>0</v>
      </c>
      <c r="M4544" s="7" t="n">
        <v>1</v>
      </c>
      <c r="N4544" s="7" t="n">
        <v>1.60000002384186</v>
      </c>
      <c r="O4544" s="7" t="n">
        <v>0.0900000035762787</v>
      </c>
      <c r="P4544" s="7" t="s">
        <v>17</v>
      </c>
      <c r="Q4544" s="7" t="s">
        <v>12</v>
      </c>
      <c r="R4544" s="7" t="n">
        <v>-1</v>
      </c>
      <c r="S4544" s="7" t="n">
        <v>0</v>
      </c>
      <c r="T4544" s="7" t="n">
        <v>0</v>
      </c>
      <c r="U4544" s="7" t="n">
        <v>0</v>
      </c>
      <c r="V4544" s="7" t="n">
        <v>0</v>
      </c>
    </row>
    <row r="4545" spans="1:22">
      <c r="A4545" t="s">
        <v>4</v>
      </c>
      <c r="B4545" s="4" t="s">
        <v>5</v>
      </c>
      <c r="C4545" s="4" t="s">
        <v>10</v>
      </c>
      <c r="D4545" s="4" t="s">
        <v>6</v>
      </c>
      <c r="E4545" s="4" t="s">
        <v>6</v>
      </c>
      <c r="F4545" s="4" t="s">
        <v>6</v>
      </c>
      <c r="G4545" s="4" t="s">
        <v>13</v>
      </c>
      <c r="H4545" s="4" t="s">
        <v>9</v>
      </c>
      <c r="I4545" s="4" t="s">
        <v>24</v>
      </c>
      <c r="J4545" s="4" t="s">
        <v>24</v>
      </c>
      <c r="K4545" s="4" t="s">
        <v>24</v>
      </c>
      <c r="L4545" s="4" t="s">
        <v>24</v>
      </c>
      <c r="M4545" s="4" t="s">
        <v>24</v>
      </c>
      <c r="N4545" s="4" t="s">
        <v>24</v>
      </c>
      <c r="O4545" s="4" t="s">
        <v>24</v>
      </c>
      <c r="P4545" s="4" t="s">
        <v>6</v>
      </c>
      <c r="Q4545" s="4" t="s">
        <v>6</v>
      </c>
      <c r="R4545" s="4" t="s">
        <v>9</v>
      </c>
      <c r="S4545" s="4" t="s">
        <v>13</v>
      </c>
      <c r="T4545" s="4" t="s">
        <v>9</v>
      </c>
      <c r="U4545" s="4" t="s">
        <v>9</v>
      </c>
      <c r="V4545" s="4" t="s">
        <v>10</v>
      </c>
    </row>
    <row r="4546" spans="1:22">
      <c r="A4546" t="n">
        <v>30394</v>
      </c>
      <c r="B4546" s="29" t="n">
        <v>19</v>
      </c>
      <c r="C4546" s="7" t="n">
        <v>1600</v>
      </c>
      <c r="D4546" s="7" t="s">
        <v>230</v>
      </c>
      <c r="E4546" s="7" t="s">
        <v>231</v>
      </c>
      <c r="F4546" s="7" t="s">
        <v>12</v>
      </c>
      <c r="G4546" s="7" t="n">
        <v>0</v>
      </c>
      <c r="H4546" s="7" t="n">
        <v>1</v>
      </c>
      <c r="I4546" s="7" t="n">
        <v>0</v>
      </c>
      <c r="J4546" s="7" t="n">
        <v>0</v>
      </c>
      <c r="K4546" s="7" t="n">
        <v>0</v>
      </c>
      <c r="L4546" s="7" t="n">
        <v>0</v>
      </c>
      <c r="M4546" s="7" t="n">
        <v>1</v>
      </c>
      <c r="N4546" s="7" t="n">
        <v>1.60000002384186</v>
      </c>
      <c r="O4546" s="7" t="n">
        <v>0.0900000035762787</v>
      </c>
      <c r="P4546" s="7" t="s">
        <v>12</v>
      </c>
      <c r="Q4546" s="7" t="s">
        <v>12</v>
      </c>
      <c r="R4546" s="7" t="n">
        <v>-1</v>
      </c>
      <c r="S4546" s="7" t="n">
        <v>0</v>
      </c>
      <c r="T4546" s="7" t="n">
        <v>0</v>
      </c>
      <c r="U4546" s="7" t="n">
        <v>0</v>
      </c>
      <c r="V4546" s="7" t="n">
        <v>0</v>
      </c>
    </row>
    <row r="4547" spans="1:22">
      <c r="A4547" t="s">
        <v>4</v>
      </c>
      <c r="B4547" s="4" t="s">
        <v>5</v>
      </c>
      <c r="C4547" s="4" t="s">
        <v>10</v>
      </c>
      <c r="D4547" s="4" t="s">
        <v>6</v>
      </c>
      <c r="E4547" s="4" t="s">
        <v>6</v>
      </c>
      <c r="F4547" s="4" t="s">
        <v>6</v>
      </c>
      <c r="G4547" s="4" t="s">
        <v>13</v>
      </c>
      <c r="H4547" s="4" t="s">
        <v>9</v>
      </c>
      <c r="I4547" s="4" t="s">
        <v>24</v>
      </c>
      <c r="J4547" s="4" t="s">
        <v>24</v>
      </c>
      <c r="K4547" s="4" t="s">
        <v>24</v>
      </c>
      <c r="L4547" s="4" t="s">
        <v>24</v>
      </c>
      <c r="M4547" s="4" t="s">
        <v>24</v>
      </c>
      <c r="N4547" s="4" t="s">
        <v>24</v>
      </c>
      <c r="O4547" s="4" t="s">
        <v>24</v>
      </c>
      <c r="P4547" s="4" t="s">
        <v>6</v>
      </c>
      <c r="Q4547" s="4" t="s">
        <v>6</v>
      </c>
      <c r="R4547" s="4" t="s">
        <v>9</v>
      </c>
      <c r="S4547" s="4" t="s">
        <v>13</v>
      </c>
      <c r="T4547" s="4" t="s">
        <v>9</v>
      </c>
      <c r="U4547" s="4" t="s">
        <v>9</v>
      </c>
      <c r="V4547" s="4" t="s">
        <v>10</v>
      </c>
    </row>
    <row r="4548" spans="1:22">
      <c r="A4548" t="n">
        <v>30463</v>
      </c>
      <c r="B4548" s="29" t="n">
        <v>19</v>
      </c>
      <c r="C4548" s="7" t="n">
        <v>1601</v>
      </c>
      <c r="D4548" s="7" t="s">
        <v>230</v>
      </c>
      <c r="E4548" s="7" t="s">
        <v>231</v>
      </c>
      <c r="F4548" s="7" t="s">
        <v>12</v>
      </c>
      <c r="G4548" s="7" t="n">
        <v>0</v>
      </c>
      <c r="H4548" s="7" t="n">
        <v>1</v>
      </c>
      <c r="I4548" s="7" t="n">
        <v>0</v>
      </c>
      <c r="J4548" s="7" t="n">
        <v>0</v>
      </c>
      <c r="K4548" s="7" t="n">
        <v>0</v>
      </c>
      <c r="L4548" s="7" t="n">
        <v>0</v>
      </c>
      <c r="M4548" s="7" t="n">
        <v>1</v>
      </c>
      <c r="N4548" s="7" t="n">
        <v>1.60000002384186</v>
      </c>
      <c r="O4548" s="7" t="n">
        <v>0.0900000035762787</v>
      </c>
      <c r="P4548" s="7" t="s">
        <v>12</v>
      </c>
      <c r="Q4548" s="7" t="s">
        <v>12</v>
      </c>
      <c r="R4548" s="7" t="n">
        <v>-1</v>
      </c>
      <c r="S4548" s="7" t="n">
        <v>0</v>
      </c>
      <c r="T4548" s="7" t="n">
        <v>0</v>
      </c>
      <c r="U4548" s="7" t="n">
        <v>0</v>
      </c>
      <c r="V4548" s="7" t="n">
        <v>0</v>
      </c>
    </row>
    <row r="4549" spans="1:22">
      <c r="A4549" t="s">
        <v>4</v>
      </c>
      <c r="B4549" s="4" t="s">
        <v>5</v>
      </c>
      <c r="C4549" s="4" t="s">
        <v>10</v>
      </c>
      <c r="D4549" s="4" t="s">
        <v>13</v>
      </c>
      <c r="E4549" s="4" t="s">
        <v>13</v>
      </c>
      <c r="F4549" s="4" t="s">
        <v>6</v>
      </c>
    </row>
    <row r="4550" spans="1:22">
      <c r="A4550" t="n">
        <v>30532</v>
      </c>
      <c r="B4550" s="30" t="n">
        <v>20</v>
      </c>
      <c r="C4550" s="7" t="n">
        <v>0</v>
      </c>
      <c r="D4550" s="7" t="n">
        <v>3</v>
      </c>
      <c r="E4550" s="7" t="n">
        <v>10</v>
      </c>
      <c r="F4550" s="7" t="s">
        <v>42</v>
      </c>
    </row>
    <row r="4551" spans="1:22">
      <c r="A4551" t="s">
        <v>4</v>
      </c>
      <c r="B4551" s="4" t="s">
        <v>5</v>
      </c>
      <c r="C4551" s="4" t="s">
        <v>10</v>
      </c>
    </row>
    <row r="4552" spans="1:22">
      <c r="A4552" t="n">
        <v>30550</v>
      </c>
      <c r="B4552" s="27" t="n">
        <v>16</v>
      </c>
      <c r="C4552" s="7" t="n">
        <v>0</v>
      </c>
    </row>
    <row r="4553" spans="1:22">
      <c r="A4553" t="s">
        <v>4</v>
      </c>
      <c r="B4553" s="4" t="s">
        <v>5</v>
      </c>
      <c r="C4553" s="4" t="s">
        <v>10</v>
      </c>
      <c r="D4553" s="4" t="s">
        <v>13</v>
      </c>
      <c r="E4553" s="4" t="s">
        <v>13</v>
      </c>
      <c r="F4553" s="4" t="s">
        <v>6</v>
      </c>
    </row>
    <row r="4554" spans="1:22">
      <c r="A4554" t="n">
        <v>30553</v>
      </c>
      <c r="B4554" s="30" t="n">
        <v>20</v>
      </c>
      <c r="C4554" s="7" t="n">
        <v>3</v>
      </c>
      <c r="D4554" s="7" t="n">
        <v>3</v>
      </c>
      <c r="E4554" s="7" t="n">
        <v>10</v>
      </c>
      <c r="F4554" s="7" t="s">
        <v>42</v>
      </c>
    </row>
    <row r="4555" spans="1:22">
      <c r="A4555" t="s">
        <v>4</v>
      </c>
      <c r="B4555" s="4" t="s">
        <v>5</v>
      </c>
      <c r="C4555" s="4" t="s">
        <v>10</v>
      </c>
    </row>
    <row r="4556" spans="1:22">
      <c r="A4556" t="n">
        <v>30571</v>
      </c>
      <c r="B4556" s="27" t="n">
        <v>16</v>
      </c>
      <c r="C4556" s="7" t="n">
        <v>0</v>
      </c>
    </row>
    <row r="4557" spans="1:22">
      <c r="A4557" t="s">
        <v>4</v>
      </c>
      <c r="B4557" s="4" t="s">
        <v>5</v>
      </c>
      <c r="C4557" s="4" t="s">
        <v>10</v>
      </c>
      <c r="D4557" s="4" t="s">
        <v>13</v>
      </c>
      <c r="E4557" s="4" t="s">
        <v>13</v>
      </c>
      <c r="F4557" s="4" t="s">
        <v>6</v>
      </c>
    </row>
    <row r="4558" spans="1:22">
      <c r="A4558" t="n">
        <v>30574</v>
      </c>
      <c r="B4558" s="30" t="n">
        <v>20</v>
      </c>
      <c r="C4558" s="7" t="n">
        <v>5</v>
      </c>
      <c r="D4558" s="7" t="n">
        <v>3</v>
      </c>
      <c r="E4558" s="7" t="n">
        <v>10</v>
      </c>
      <c r="F4558" s="7" t="s">
        <v>42</v>
      </c>
    </row>
    <row r="4559" spans="1:22">
      <c r="A4559" t="s">
        <v>4</v>
      </c>
      <c r="B4559" s="4" t="s">
        <v>5</v>
      </c>
      <c r="C4559" s="4" t="s">
        <v>10</v>
      </c>
    </row>
    <row r="4560" spans="1:22">
      <c r="A4560" t="n">
        <v>30592</v>
      </c>
      <c r="B4560" s="27" t="n">
        <v>16</v>
      </c>
      <c r="C4560" s="7" t="n">
        <v>0</v>
      </c>
    </row>
    <row r="4561" spans="1:22">
      <c r="A4561" t="s">
        <v>4</v>
      </c>
      <c r="B4561" s="4" t="s">
        <v>5</v>
      </c>
      <c r="C4561" s="4" t="s">
        <v>10</v>
      </c>
      <c r="D4561" s="4" t="s">
        <v>13</v>
      </c>
      <c r="E4561" s="4" t="s">
        <v>13</v>
      </c>
      <c r="F4561" s="4" t="s">
        <v>6</v>
      </c>
    </row>
    <row r="4562" spans="1:22">
      <c r="A4562" t="n">
        <v>30595</v>
      </c>
      <c r="B4562" s="30" t="n">
        <v>20</v>
      </c>
      <c r="C4562" s="7" t="n">
        <v>61491</v>
      </c>
      <c r="D4562" s="7" t="n">
        <v>3</v>
      </c>
      <c r="E4562" s="7" t="n">
        <v>10</v>
      </c>
      <c r="F4562" s="7" t="s">
        <v>42</v>
      </c>
    </row>
    <row r="4563" spans="1:22">
      <c r="A4563" t="s">
        <v>4</v>
      </c>
      <c r="B4563" s="4" t="s">
        <v>5</v>
      </c>
      <c r="C4563" s="4" t="s">
        <v>10</v>
      </c>
    </row>
    <row r="4564" spans="1:22">
      <c r="A4564" t="n">
        <v>30613</v>
      </c>
      <c r="B4564" s="27" t="n">
        <v>16</v>
      </c>
      <c r="C4564" s="7" t="n">
        <v>0</v>
      </c>
    </row>
    <row r="4565" spans="1:22">
      <c r="A4565" t="s">
        <v>4</v>
      </c>
      <c r="B4565" s="4" t="s">
        <v>5</v>
      </c>
      <c r="C4565" s="4" t="s">
        <v>10</v>
      </c>
      <c r="D4565" s="4" t="s">
        <v>13</v>
      </c>
      <c r="E4565" s="4" t="s">
        <v>13</v>
      </c>
      <c r="F4565" s="4" t="s">
        <v>6</v>
      </c>
    </row>
    <row r="4566" spans="1:22">
      <c r="A4566" t="n">
        <v>30616</v>
      </c>
      <c r="B4566" s="30" t="n">
        <v>20</v>
      </c>
      <c r="C4566" s="7" t="n">
        <v>61492</v>
      </c>
      <c r="D4566" s="7" t="n">
        <v>3</v>
      </c>
      <c r="E4566" s="7" t="n">
        <v>10</v>
      </c>
      <c r="F4566" s="7" t="s">
        <v>42</v>
      </c>
    </row>
    <row r="4567" spans="1:22">
      <c r="A4567" t="s">
        <v>4</v>
      </c>
      <c r="B4567" s="4" t="s">
        <v>5</v>
      </c>
      <c r="C4567" s="4" t="s">
        <v>10</v>
      </c>
    </row>
    <row r="4568" spans="1:22">
      <c r="A4568" t="n">
        <v>30634</v>
      </c>
      <c r="B4568" s="27" t="n">
        <v>16</v>
      </c>
      <c r="C4568" s="7" t="n">
        <v>0</v>
      </c>
    </row>
    <row r="4569" spans="1:22">
      <c r="A4569" t="s">
        <v>4</v>
      </c>
      <c r="B4569" s="4" t="s">
        <v>5</v>
      </c>
      <c r="C4569" s="4" t="s">
        <v>10</v>
      </c>
      <c r="D4569" s="4" t="s">
        <v>13</v>
      </c>
      <c r="E4569" s="4" t="s">
        <v>13</v>
      </c>
      <c r="F4569" s="4" t="s">
        <v>6</v>
      </c>
    </row>
    <row r="4570" spans="1:22">
      <c r="A4570" t="n">
        <v>30637</v>
      </c>
      <c r="B4570" s="30" t="n">
        <v>20</v>
      </c>
      <c r="C4570" s="7" t="n">
        <v>61493</v>
      </c>
      <c r="D4570" s="7" t="n">
        <v>3</v>
      </c>
      <c r="E4570" s="7" t="n">
        <v>10</v>
      </c>
      <c r="F4570" s="7" t="s">
        <v>42</v>
      </c>
    </row>
    <row r="4571" spans="1:22">
      <c r="A4571" t="s">
        <v>4</v>
      </c>
      <c r="B4571" s="4" t="s">
        <v>5</v>
      </c>
      <c r="C4571" s="4" t="s">
        <v>10</v>
      </c>
    </row>
    <row r="4572" spans="1:22">
      <c r="A4572" t="n">
        <v>30655</v>
      </c>
      <c r="B4572" s="27" t="n">
        <v>16</v>
      </c>
      <c r="C4572" s="7" t="n">
        <v>0</v>
      </c>
    </row>
    <row r="4573" spans="1:22">
      <c r="A4573" t="s">
        <v>4</v>
      </c>
      <c r="B4573" s="4" t="s">
        <v>5</v>
      </c>
      <c r="C4573" s="4" t="s">
        <v>10</v>
      </c>
      <c r="D4573" s="4" t="s">
        <v>13</v>
      </c>
      <c r="E4573" s="4" t="s">
        <v>13</v>
      </c>
      <c r="F4573" s="4" t="s">
        <v>6</v>
      </c>
    </row>
    <row r="4574" spans="1:22">
      <c r="A4574" t="n">
        <v>30658</v>
      </c>
      <c r="B4574" s="30" t="n">
        <v>20</v>
      </c>
      <c r="C4574" s="7" t="n">
        <v>19</v>
      </c>
      <c r="D4574" s="7" t="n">
        <v>3</v>
      </c>
      <c r="E4574" s="7" t="n">
        <v>10</v>
      </c>
      <c r="F4574" s="7" t="s">
        <v>42</v>
      </c>
    </row>
    <row r="4575" spans="1:22">
      <c r="A4575" t="s">
        <v>4</v>
      </c>
      <c r="B4575" s="4" t="s">
        <v>5</v>
      </c>
      <c r="C4575" s="4" t="s">
        <v>10</v>
      </c>
    </row>
    <row r="4576" spans="1:22">
      <c r="A4576" t="n">
        <v>30676</v>
      </c>
      <c r="B4576" s="27" t="n">
        <v>16</v>
      </c>
      <c r="C4576" s="7" t="n">
        <v>0</v>
      </c>
    </row>
    <row r="4577" spans="1:6">
      <c r="A4577" t="s">
        <v>4</v>
      </c>
      <c r="B4577" s="4" t="s">
        <v>5</v>
      </c>
      <c r="C4577" s="4" t="s">
        <v>10</v>
      </c>
      <c r="D4577" s="4" t="s">
        <v>13</v>
      </c>
      <c r="E4577" s="4" t="s">
        <v>13</v>
      </c>
      <c r="F4577" s="4" t="s">
        <v>6</v>
      </c>
    </row>
    <row r="4578" spans="1:6">
      <c r="A4578" t="n">
        <v>30679</v>
      </c>
      <c r="B4578" s="30" t="n">
        <v>20</v>
      </c>
      <c r="C4578" s="7" t="n">
        <v>7032</v>
      </c>
      <c r="D4578" s="7" t="n">
        <v>3</v>
      </c>
      <c r="E4578" s="7" t="n">
        <v>10</v>
      </c>
      <c r="F4578" s="7" t="s">
        <v>42</v>
      </c>
    </row>
    <row r="4579" spans="1:6">
      <c r="A4579" t="s">
        <v>4</v>
      </c>
      <c r="B4579" s="4" t="s">
        <v>5</v>
      </c>
      <c r="C4579" s="4" t="s">
        <v>10</v>
      </c>
    </row>
    <row r="4580" spans="1:6">
      <c r="A4580" t="n">
        <v>30697</v>
      </c>
      <c r="B4580" s="27" t="n">
        <v>16</v>
      </c>
      <c r="C4580" s="7" t="n">
        <v>0</v>
      </c>
    </row>
    <row r="4581" spans="1:6">
      <c r="A4581" t="s">
        <v>4</v>
      </c>
      <c r="B4581" s="4" t="s">
        <v>5</v>
      </c>
      <c r="C4581" s="4" t="s">
        <v>10</v>
      </c>
      <c r="D4581" s="4" t="s">
        <v>13</v>
      </c>
      <c r="E4581" s="4" t="s">
        <v>13</v>
      </c>
      <c r="F4581" s="4" t="s">
        <v>6</v>
      </c>
    </row>
    <row r="4582" spans="1:6">
      <c r="A4582" t="n">
        <v>30700</v>
      </c>
      <c r="B4582" s="30" t="n">
        <v>20</v>
      </c>
      <c r="C4582" s="7" t="n">
        <v>7024</v>
      </c>
      <c r="D4582" s="7" t="n">
        <v>3</v>
      </c>
      <c r="E4582" s="7" t="n">
        <v>10</v>
      </c>
      <c r="F4582" s="7" t="s">
        <v>42</v>
      </c>
    </row>
    <row r="4583" spans="1:6">
      <c r="A4583" t="s">
        <v>4</v>
      </c>
      <c r="B4583" s="4" t="s">
        <v>5</v>
      </c>
      <c r="C4583" s="4" t="s">
        <v>10</v>
      </c>
    </row>
    <row r="4584" spans="1:6">
      <c r="A4584" t="n">
        <v>30718</v>
      </c>
      <c r="B4584" s="27" t="n">
        <v>16</v>
      </c>
      <c r="C4584" s="7" t="n">
        <v>0</v>
      </c>
    </row>
    <row r="4585" spans="1:6">
      <c r="A4585" t="s">
        <v>4</v>
      </c>
      <c r="B4585" s="4" t="s">
        <v>5</v>
      </c>
      <c r="C4585" s="4" t="s">
        <v>10</v>
      </c>
      <c r="D4585" s="4" t="s">
        <v>13</v>
      </c>
      <c r="E4585" s="4" t="s">
        <v>13</v>
      </c>
      <c r="F4585" s="4" t="s">
        <v>6</v>
      </c>
    </row>
    <row r="4586" spans="1:6">
      <c r="A4586" t="n">
        <v>30721</v>
      </c>
      <c r="B4586" s="30" t="n">
        <v>20</v>
      </c>
      <c r="C4586" s="7" t="n">
        <v>1660</v>
      </c>
      <c r="D4586" s="7" t="n">
        <v>3</v>
      </c>
      <c r="E4586" s="7" t="n">
        <v>10</v>
      </c>
      <c r="F4586" s="7" t="s">
        <v>42</v>
      </c>
    </row>
    <row r="4587" spans="1:6">
      <c r="A4587" t="s">
        <v>4</v>
      </c>
      <c r="B4587" s="4" t="s">
        <v>5</v>
      </c>
      <c r="C4587" s="4" t="s">
        <v>10</v>
      </c>
    </row>
    <row r="4588" spans="1:6">
      <c r="A4588" t="n">
        <v>30739</v>
      </c>
      <c r="B4588" s="27" t="n">
        <v>16</v>
      </c>
      <c r="C4588" s="7" t="n">
        <v>0</v>
      </c>
    </row>
    <row r="4589" spans="1:6">
      <c r="A4589" t="s">
        <v>4</v>
      </c>
      <c r="B4589" s="4" t="s">
        <v>5</v>
      </c>
      <c r="C4589" s="4" t="s">
        <v>10</v>
      </c>
      <c r="D4589" s="4" t="s">
        <v>13</v>
      </c>
      <c r="E4589" s="4" t="s">
        <v>13</v>
      </c>
      <c r="F4589" s="4" t="s">
        <v>6</v>
      </c>
    </row>
    <row r="4590" spans="1:6">
      <c r="A4590" t="n">
        <v>30742</v>
      </c>
      <c r="B4590" s="30" t="n">
        <v>20</v>
      </c>
      <c r="C4590" s="7" t="n">
        <v>1661</v>
      </c>
      <c r="D4590" s="7" t="n">
        <v>3</v>
      </c>
      <c r="E4590" s="7" t="n">
        <v>10</v>
      </c>
      <c r="F4590" s="7" t="s">
        <v>42</v>
      </c>
    </row>
    <row r="4591" spans="1:6">
      <c r="A4591" t="s">
        <v>4</v>
      </c>
      <c r="B4591" s="4" t="s">
        <v>5</v>
      </c>
      <c r="C4591" s="4" t="s">
        <v>10</v>
      </c>
    </row>
    <row r="4592" spans="1:6">
      <c r="A4592" t="n">
        <v>30760</v>
      </c>
      <c r="B4592" s="27" t="n">
        <v>16</v>
      </c>
      <c r="C4592" s="7" t="n">
        <v>0</v>
      </c>
    </row>
    <row r="4593" spans="1:6">
      <c r="A4593" t="s">
        <v>4</v>
      </c>
      <c r="B4593" s="4" t="s">
        <v>5</v>
      </c>
      <c r="C4593" s="4" t="s">
        <v>10</v>
      </c>
      <c r="D4593" s="4" t="s">
        <v>13</v>
      </c>
      <c r="E4593" s="4" t="s">
        <v>13</v>
      </c>
      <c r="F4593" s="4" t="s">
        <v>6</v>
      </c>
    </row>
    <row r="4594" spans="1:6">
      <c r="A4594" t="n">
        <v>30763</v>
      </c>
      <c r="B4594" s="30" t="n">
        <v>20</v>
      </c>
      <c r="C4594" s="7" t="n">
        <v>1600</v>
      </c>
      <c r="D4594" s="7" t="n">
        <v>3</v>
      </c>
      <c r="E4594" s="7" t="n">
        <v>10</v>
      </c>
      <c r="F4594" s="7" t="s">
        <v>42</v>
      </c>
    </row>
    <row r="4595" spans="1:6">
      <c r="A4595" t="s">
        <v>4</v>
      </c>
      <c r="B4595" s="4" t="s">
        <v>5</v>
      </c>
      <c r="C4595" s="4" t="s">
        <v>10</v>
      </c>
    </row>
    <row r="4596" spans="1:6">
      <c r="A4596" t="n">
        <v>30781</v>
      </c>
      <c r="B4596" s="27" t="n">
        <v>16</v>
      </c>
      <c r="C4596" s="7" t="n">
        <v>0</v>
      </c>
    </row>
    <row r="4597" spans="1:6">
      <c r="A4597" t="s">
        <v>4</v>
      </c>
      <c r="B4597" s="4" t="s">
        <v>5</v>
      </c>
      <c r="C4597" s="4" t="s">
        <v>10</v>
      </c>
      <c r="D4597" s="4" t="s">
        <v>13</v>
      </c>
      <c r="E4597" s="4" t="s">
        <v>13</v>
      </c>
      <c r="F4597" s="4" t="s">
        <v>6</v>
      </c>
    </row>
    <row r="4598" spans="1:6">
      <c r="A4598" t="n">
        <v>30784</v>
      </c>
      <c r="B4598" s="30" t="n">
        <v>20</v>
      </c>
      <c r="C4598" s="7" t="n">
        <v>1601</v>
      </c>
      <c r="D4598" s="7" t="n">
        <v>3</v>
      </c>
      <c r="E4598" s="7" t="n">
        <v>10</v>
      </c>
      <c r="F4598" s="7" t="s">
        <v>42</v>
      </c>
    </row>
    <row r="4599" spans="1:6">
      <c r="A4599" t="s">
        <v>4</v>
      </c>
      <c r="B4599" s="4" t="s">
        <v>5</v>
      </c>
      <c r="C4599" s="4" t="s">
        <v>10</v>
      </c>
    </row>
    <row r="4600" spans="1:6">
      <c r="A4600" t="n">
        <v>30802</v>
      </c>
      <c r="B4600" s="27" t="n">
        <v>16</v>
      </c>
      <c r="C4600" s="7" t="n">
        <v>0</v>
      </c>
    </row>
    <row r="4601" spans="1:6">
      <c r="A4601" t="s">
        <v>4</v>
      </c>
      <c r="B4601" s="4" t="s">
        <v>5</v>
      </c>
      <c r="C4601" s="4" t="s">
        <v>10</v>
      </c>
      <c r="D4601" s="4" t="s">
        <v>9</v>
      </c>
    </row>
    <row r="4602" spans="1:6">
      <c r="A4602" t="n">
        <v>30805</v>
      </c>
      <c r="B4602" s="31" t="n">
        <v>43</v>
      </c>
      <c r="C4602" s="7" t="n">
        <v>1600</v>
      </c>
      <c r="D4602" s="7" t="n">
        <v>128</v>
      </c>
    </row>
    <row r="4603" spans="1:6">
      <c r="A4603" t="s">
        <v>4</v>
      </c>
      <c r="B4603" s="4" t="s">
        <v>5</v>
      </c>
      <c r="C4603" s="4" t="s">
        <v>10</v>
      </c>
      <c r="D4603" s="4" t="s">
        <v>9</v>
      </c>
    </row>
    <row r="4604" spans="1:6">
      <c r="A4604" t="n">
        <v>30812</v>
      </c>
      <c r="B4604" s="31" t="n">
        <v>43</v>
      </c>
      <c r="C4604" s="7" t="n">
        <v>1600</v>
      </c>
      <c r="D4604" s="7" t="n">
        <v>32</v>
      </c>
    </row>
    <row r="4605" spans="1:6">
      <c r="A4605" t="s">
        <v>4</v>
      </c>
      <c r="B4605" s="4" t="s">
        <v>5</v>
      </c>
      <c r="C4605" s="4" t="s">
        <v>10</v>
      </c>
      <c r="D4605" s="4" t="s">
        <v>9</v>
      </c>
    </row>
    <row r="4606" spans="1:6">
      <c r="A4606" t="n">
        <v>30819</v>
      </c>
      <c r="B4606" s="31" t="n">
        <v>43</v>
      </c>
      <c r="C4606" s="7" t="n">
        <v>1601</v>
      </c>
      <c r="D4606" s="7" t="n">
        <v>128</v>
      </c>
    </row>
    <row r="4607" spans="1:6">
      <c r="A4607" t="s">
        <v>4</v>
      </c>
      <c r="B4607" s="4" t="s">
        <v>5</v>
      </c>
      <c r="C4607" s="4" t="s">
        <v>10</v>
      </c>
      <c r="D4607" s="4" t="s">
        <v>9</v>
      </c>
    </row>
    <row r="4608" spans="1:6">
      <c r="A4608" t="n">
        <v>30826</v>
      </c>
      <c r="B4608" s="31" t="n">
        <v>43</v>
      </c>
      <c r="C4608" s="7" t="n">
        <v>1601</v>
      </c>
      <c r="D4608" s="7" t="n">
        <v>32</v>
      </c>
    </row>
    <row r="4609" spans="1:6">
      <c r="A4609" t="s">
        <v>4</v>
      </c>
      <c r="B4609" s="4" t="s">
        <v>5</v>
      </c>
      <c r="C4609" s="4" t="s">
        <v>13</v>
      </c>
      <c r="D4609" s="20" t="s">
        <v>31</v>
      </c>
      <c r="E4609" s="4" t="s">
        <v>5</v>
      </c>
      <c r="F4609" s="4" t="s">
        <v>13</v>
      </c>
      <c r="G4609" s="4" t="s">
        <v>10</v>
      </c>
      <c r="H4609" s="20" t="s">
        <v>32</v>
      </c>
      <c r="I4609" s="4" t="s">
        <v>13</v>
      </c>
      <c r="J4609" s="4" t="s">
        <v>23</v>
      </c>
    </row>
    <row r="4610" spans="1:6">
      <c r="A4610" t="n">
        <v>30833</v>
      </c>
      <c r="B4610" s="12" t="n">
        <v>5</v>
      </c>
      <c r="C4610" s="7" t="n">
        <v>28</v>
      </c>
      <c r="D4610" s="20" t="s">
        <v>3</v>
      </c>
      <c r="E4610" s="25" t="n">
        <v>64</v>
      </c>
      <c r="F4610" s="7" t="n">
        <v>5</v>
      </c>
      <c r="G4610" s="7" t="n">
        <v>9</v>
      </c>
      <c r="H4610" s="20" t="s">
        <v>3</v>
      </c>
      <c r="I4610" s="7" t="n">
        <v>1</v>
      </c>
      <c r="J4610" s="13" t="n">
        <f t="normal" ca="1">A4620</f>
        <v>0</v>
      </c>
    </row>
    <row r="4611" spans="1:6">
      <c r="A4611" t="s">
        <v>4</v>
      </c>
      <c r="B4611" s="4" t="s">
        <v>5</v>
      </c>
      <c r="C4611" s="4" t="s">
        <v>10</v>
      </c>
      <c r="D4611" s="4" t="s">
        <v>6</v>
      </c>
      <c r="E4611" s="4" t="s">
        <v>6</v>
      </c>
      <c r="F4611" s="4" t="s">
        <v>6</v>
      </c>
      <c r="G4611" s="4" t="s">
        <v>13</v>
      </c>
      <c r="H4611" s="4" t="s">
        <v>9</v>
      </c>
      <c r="I4611" s="4" t="s">
        <v>24</v>
      </c>
      <c r="J4611" s="4" t="s">
        <v>24</v>
      </c>
      <c r="K4611" s="4" t="s">
        <v>24</v>
      </c>
      <c r="L4611" s="4" t="s">
        <v>24</v>
      </c>
      <c r="M4611" s="4" t="s">
        <v>24</v>
      </c>
      <c r="N4611" s="4" t="s">
        <v>24</v>
      </c>
      <c r="O4611" s="4" t="s">
        <v>24</v>
      </c>
      <c r="P4611" s="4" t="s">
        <v>6</v>
      </c>
      <c r="Q4611" s="4" t="s">
        <v>6</v>
      </c>
      <c r="R4611" s="4" t="s">
        <v>9</v>
      </c>
      <c r="S4611" s="4" t="s">
        <v>13</v>
      </c>
      <c r="T4611" s="4" t="s">
        <v>9</v>
      </c>
      <c r="U4611" s="4" t="s">
        <v>9</v>
      </c>
      <c r="V4611" s="4" t="s">
        <v>10</v>
      </c>
    </row>
    <row r="4612" spans="1:6">
      <c r="A4612" t="n">
        <v>30844</v>
      </c>
      <c r="B4612" s="29" t="n">
        <v>19</v>
      </c>
      <c r="C4612" s="7" t="n">
        <v>7030</v>
      </c>
      <c r="D4612" s="7" t="s">
        <v>173</v>
      </c>
      <c r="E4612" s="7" t="s">
        <v>174</v>
      </c>
      <c r="F4612" s="7" t="s">
        <v>12</v>
      </c>
      <c r="G4612" s="7" t="n">
        <v>0</v>
      </c>
      <c r="H4612" s="7" t="n">
        <v>1</v>
      </c>
      <c r="I4612" s="7" t="n">
        <v>0</v>
      </c>
      <c r="J4612" s="7" t="n">
        <v>0</v>
      </c>
      <c r="K4612" s="7" t="n">
        <v>0</v>
      </c>
      <c r="L4612" s="7" t="n">
        <v>0</v>
      </c>
      <c r="M4612" s="7" t="n">
        <v>1</v>
      </c>
      <c r="N4612" s="7" t="n">
        <v>1.60000002384186</v>
      </c>
      <c r="O4612" s="7" t="n">
        <v>0.0900000035762787</v>
      </c>
      <c r="P4612" s="7" t="s">
        <v>12</v>
      </c>
      <c r="Q4612" s="7" t="s">
        <v>12</v>
      </c>
      <c r="R4612" s="7" t="n">
        <v>-1</v>
      </c>
      <c r="S4612" s="7" t="n">
        <v>0</v>
      </c>
      <c r="T4612" s="7" t="n">
        <v>0</v>
      </c>
      <c r="U4612" s="7" t="n">
        <v>0</v>
      </c>
      <c r="V4612" s="7" t="n">
        <v>0</v>
      </c>
    </row>
    <row r="4613" spans="1:6">
      <c r="A4613" t="s">
        <v>4</v>
      </c>
      <c r="B4613" s="4" t="s">
        <v>5</v>
      </c>
      <c r="C4613" s="4" t="s">
        <v>10</v>
      </c>
      <c r="D4613" s="4" t="s">
        <v>13</v>
      </c>
      <c r="E4613" s="4" t="s">
        <v>13</v>
      </c>
      <c r="F4613" s="4" t="s">
        <v>6</v>
      </c>
    </row>
    <row r="4614" spans="1:6">
      <c r="A4614" t="n">
        <v>30917</v>
      </c>
      <c r="B4614" s="30" t="n">
        <v>20</v>
      </c>
      <c r="C4614" s="7" t="n">
        <v>7030</v>
      </c>
      <c r="D4614" s="7" t="n">
        <v>3</v>
      </c>
      <c r="E4614" s="7" t="n">
        <v>10</v>
      </c>
      <c r="F4614" s="7" t="s">
        <v>42</v>
      </c>
    </row>
    <row r="4615" spans="1:6">
      <c r="A4615" t="s">
        <v>4</v>
      </c>
      <c r="B4615" s="4" t="s">
        <v>5</v>
      </c>
      <c r="C4615" s="4" t="s">
        <v>10</v>
      </c>
    </row>
    <row r="4616" spans="1:6">
      <c r="A4616" t="n">
        <v>30935</v>
      </c>
      <c r="B4616" s="27" t="n">
        <v>16</v>
      </c>
      <c r="C4616" s="7" t="n">
        <v>0</v>
      </c>
    </row>
    <row r="4617" spans="1:6">
      <c r="A4617" t="s">
        <v>4</v>
      </c>
      <c r="B4617" s="4" t="s">
        <v>5</v>
      </c>
      <c r="C4617" s="4" t="s">
        <v>10</v>
      </c>
      <c r="D4617" s="4" t="s">
        <v>9</v>
      </c>
      <c r="E4617" s="4" t="s">
        <v>9</v>
      </c>
      <c r="F4617" s="4" t="s">
        <v>9</v>
      </c>
      <c r="G4617" s="4" t="s">
        <v>9</v>
      </c>
      <c r="H4617" s="4" t="s">
        <v>10</v>
      </c>
      <c r="I4617" s="4" t="s">
        <v>13</v>
      </c>
    </row>
    <row r="4618" spans="1:6">
      <c r="A4618" t="n">
        <v>30938</v>
      </c>
      <c r="B4618" s="32" t="n">
        <v>66</v>
      </c>
      <c r="C4618" s="7" t="n">
        <v>7030</v>
      </c>
      <c r="D4618" s="7" t="n">
        <v>1065353216</v>
      </c>
      <c r="E4618" s="7" t="n">
        <v>1065353216</v>
      </c>
      <c r="F4618" s="7" t="n">
        <v>1065353216</v>
      </c>
      <c r="G4618" s="7" t="n">
        <v>0</v>
      </c>
      <c r="H4618" s="7" t="n">
        <v>0</v>
      </c>
      <c r="I4618" s="7" t="n">
        <v>3</v>
      </c>
    </row>
    <row r="4619" spans="1:6">
      <c r="A4619" t="s">
        <v>4</v>
      </c>
      <c r="B4619" s="4" t="s">
        <v>5</v>
      </c>
      <c r="C4619" s="4" t="s">
        <v>13</v>
      </c>
    </row>
    <row r="4620" spans="1:6">
      <c r="A4620" t="n">
        <v>30960</v>
      </c>
      <c r="B4620" s="36" t="n">
        <v>116</v>
      </c>
      <c r="C4620" s="7" t="n">
        <v>0</v>
      </c>
    </row>
    <row r="4621" spans="1:6">
      <c r="A4621" t="s">
        <v>4</v>
      </c>
      <c r="B4621" s="4" t="s">
        <v>5</v>
      </c>
      <c r="C4621" s="4" t="s">
        <v>13</v>
      </c>
      <c r="D4621" s="4" t="s">
        <v>10</v>
      </c>
    </row>
    <row r="4622" spans="1:6">
      <c r="A4622" t="n">
        <v>30962</v>
      </c>
      <c r="B4622" s="36" t="n">
        <v>116</v>
      </c>
      <c r="C4622" s="7" t="n">
        <v>2</v>
      </c>
      <c r="D4622" s="7" t="n">
        <v>1</v>
      </c>
    </row>
    <row r="4623" spans="1:6">
      <c r="A4623" t="s">
        <v>4</v>
      </c>
      <c r="B4623" s="4" t="s">
        <v>5</v>
      </c>
      <c r="C4623" s="4" t="s">
        <v>13</v>
      </c>
      <c r="D4623" s="4" t="s">
        <v>9</v>
      </c>
    </row>
    <row r="4624" spans="1:6">
      <c r="A4624" t="n">
        <v>30966</v>
      </c>
      <c r="B4624" s="36" t="n">
        <v>116</v>
      </c>
      <c r="C4624" s="7" t="n">
        <v>5</v>
      </c>
      <c r="D4624" s="7" t="n">
        <v>1133903872</v>
      </c>
    </row>
    <row r="4625" spans="1:22">
      <c r="A4625" t="s">
        <v>4</v>
      </c>
      <c r="B4625" s="4" t="s">
        <v>5</v>
      </c>
      <c r="C4625" s="4" t="s">
        <v>13</v>
      </c>
      <c r="D4625" s="4" t="s">
        <v>10</v>
      </c>
    </row>
    <row r="4626" spans="1:22">
      <c r="A4626" t="n">
        <v>30972</v>
      </c>
      <c r="B4626" s="36" t="n">
        <v>116</v>
      </c>
      <c r="C4626" s="7" t="n">
        <v>6</v>
      </c>
      <c r="D4626" s="7" t="n">
        <v>1</v>
      </c>
    </row>
    <row r="4627" spans="1:22">
      <c r="A4627" t="s">
        <v>4</v>
      </c>
      <c r="B4627" s="4" t="s">
        <v>5</v>
      </c>
      <c r="C4627" s="4" t="s">
        <v>13</v>
      </c>
      <c r="D4627" s="4" t="s">
        <v>13</v>
      </c>
      <c r="E4627" s="4" t="s">
        <v>13</v>
      </c>
      <c r="F4627" s="4" t="s">
        <v>13</v>
      </c>
    </row>
    <row r="4628" spans="1:22">
      <c r="A4628" t="n">
        <v>30976</v>
      </c>
      <c r="B4628" s="19" t="n">
        <v>14</v>
      </c>
      <c r="C4628" s="7" t="n">
        <v>0</v>
      </c>
      <c r="D4628" s="7" t="n">
        <v>4</v>
      </c>
      <c r="E4628" s="7" t="n">
        <v>0</v>
      </c>
      <c r="F4628" s="7" t="n">
        <v>0</v>
      </c>
    </row>
    <row r="4629" spans="1:22">
      <c r="A4629" t="s">
        <v>4</v>
      </c>
      <c r="B4629" s="4" t="s">
        <v>5</v>
      </c>
      <c r="C4629" s="4" t="s">
        <v>10</v>
      </c>
      <c r="D4629" s="4" t="s">
        <v>9</v>
      </c>
    </row>
    <row r="4630" spans="1:22">
      <c r="A4630" t="n">
        <v>30981</v>
      </c>
      <c r="B4630" s="31" t="n">
        <v>43</v>
      </c>
      <c r="C4630" s="7" t="n">
        <v>19</v>
      </c>
      <c r="D4630" s="7" t="n">
        <v>1</v>
      </c>
    </row>
    <row r="4631" spans="1:22">
      <c r="A4631" t="s">
        <v>4</v>
      </c>
      <c r="B4631" s="4" t="s">
        <v>5</v>
      </c>
      <c r="C4631" s="4" t="s">
        <v>10</v>
      </c>
      <c r="D4631" s="4" t="s">
        <v>9</v>
      </c>
      <c r="E4631" s="4" t="s">
        <v>9</v>
      </c>
      <c r="F4631" s="4" t="s">
        <v>9</v>
      </c>
      <c r="G4631" s="4" t="s">
        <v>9</v>
      </c>
      <c r="H4631" s="4" t="s">
        <v>10</v>
      </c>
      <c r="I4631" s="4" t="s">
        <v>13</v>
      </c>
    </row>
    <row r="4632" spans="1:22">
      <c r="A4632" t="n">
        <v>30988</v>
      </c>
      <c r="B4632" s="32" t="n">
        <v>66</v>
      </c>
      <c r="C4632" s="7" t="n">
        <v>19</v>
      </c>
      <c r="D4632" s="7" t="n">
        <v>1065353216</v>
      </c>
      <c r="E4632" s="7" t="n">
        <v>1065353216</v>
      </c>
      <c r="F4632" s="7" t="n">
        <v>1065353216</v>
      </c>
      <c r="G4632" s="7" t="n">
        <v>0</v>
      </c>
      <c r="H4632" s="7" t="n">
        <v>0</v>
      </c>
      <c r="I4632" s="7" t="n">
        <v>3</v>
      </c>
    </row>
    <row r="4633" spans="1:22">
      <c r="A4633" t="s">
        <v>4</v>
      </c>
      <c r="B4633" s="4" t="s">
        <v>5</v>
      </c>
      <c r="C4633" s="4" t="s">
        <v>10</v>
      </c>
      <c r="D4633" s="4" t="s">
        <v>9</v>
      </c>
    </row>
    <row r="4634" spans="1:22">
      <c r="A4634" t="n">
        <v>31010</v>
      </c>
      <c r="B4634" s="31" t="n">
        <v>43</v>
      </c>
      <c r="C4634" s="7" t="n">
        <v>7024</v>
      </c>
      <c r="D4634" s="7" t="n">
        <v>1</v>
      </c>
    </row>
    <row r="4635" spans="1:22">
      <c r="A4635" t="s">
        <v>4</v>
      </c>
      <c r="B4635" s="4" t="s">
        <v>5</v>
      </c>
      <c r="C4635" s="4" t="s">
        <v>10</v>
      </c>
      <c r="D4635" s="4" t="s">
        <v>9</v>
      </c>
    </row>
    <row r="4636" spans="1:22">
      <c r="A4636" t="n">
        <v>31017</v>
      </c>
      <c r="B4636" s="31" t="n">
        <v>43</v>
      </c>
      <c r="C4636" s="7" t="n">
        <v>1660</v>
      </c>
      <c r="D4636" s="7" t="n">
        <v>1</v>
      </c>
    </row>
    <row r="4637" spans="1:22">
      <c r="A4637" t="s">
        <v>4</v>
      </c>
      <c r="B4637" s="4" t="s">
        <v>5</v>
      </c>
      <c r="C4637" s="4" t="s">
        <v>10</v>
      </c>
      <c r="D4637" s="4" t="s">
        <v>9</v>
      </c>
      <c r="E4637" s="4" t="s">
        <v>9</v>
      </c>
      <c r="F4637" s="4" t="s">
        <v>9</v>
      </c>
      <c r="G4637" s="4" t="s">
        <v>9</v>
      </c>
      <c r="H4637" s="4" t="s">
        <v>10</v>
      </c>
      <c r="I4637" s="4" t="s">
        <v>13</v>
      </c>
    </row>
    <row r="4638" spans="1:22">
      <c r="A4638" t="n">
        <v>31024</v>
      </c>
      <c r="B4638" s="32" t="n">
        <v>66</v>
      </c>
      <c r="C4638" s="7" t="n">
        <v>1660</v>
      </c>
      <c r="D4638" s="7" t="n">
        <v>1065353216</v>
      </c>
      <c r="E4638" s="7" t="n">
        <v>1065353216</v>
      </c>
      <c r="F4638" s="7" t="n">
        <v>1065353216</v>
      </c>
      <c r="G4638" s="7" t="n">
        <v>0</v>
      </c>
      <c r="H4638" s="7" t="n">
        <v>0</v>
      </c>
      <c r="I4638" s="7" t="n">
        <v>3</v>
      </c>
    </row>
    <row r="4639" spans="1:22">
      <c r="A4639" t="s">
        <v>4</v>
      </c>
      <c r="B4639" s="4" t="s">
        <v>5</v>
      </c>
      <c r="C4639" s="4" t="s">
        <v>10</v>
      </c>
      <c r="D4639" s="4" t="s">
        <v>9</v>
      </c>
    </row>
    <row r="4640" spans="1:22">
      <c r="A4640" t="n">
        <v>31046</v>
      </c>
      <c r="B4640" s="31" t="n">
        <v>43</v>
      </c>
      <c r="C4640" s="7" t="n">
        <v>1661</v>
      </c>
      <c r="D4640" s="7" t="n">
        <v>1</v>
      </c>
    </row>
    <row r="4641" spans="1:9">
      <c r="A4641" t="s">
        <v>4</v>
      </c>
      <c r="B4641" s="4" t="s">
        <v>5</v>
      </c>
      <c r="C4641" s="4" t="s">
        <v>13</v>
      </c>
      <c r="D4641" s="4" t="s">
        <v>10</v>
      </c>
      <c r="E4641" s="4" t="s">
        <v>13</v>
      </c>
      <c r="F4641" s="4" t="s">
        <v>6</v>
      </c>
      <c r="G4641" s="4" t="s">
        <v>6</v>
      </c>
      <c r="H4641" s="4" t="s">
        <v>6</v>
      </c>
      <c r="I4641" s="4" t="s">
        <v>6</v>
      </c>
      <c r="J4641" s="4" t="s">
        <v>6</v>
      </c>
      <c r="K4641" s="4" t="s">
        <v>6</v>
      </c>
      <c r="L4641" s="4" t="s">
        <v>6</v>
      </c>
      <c r="M4641" s="4" t="s">
        <v>6</v>
      </c>
      <c r="N4641" s="4" t="s">
        <v>6</v>
      </c>
      <c r="O4641" s="4" t="s">
        <v>6</v>
      </c>
      <c r="P4641" s="4" t="s">
        <v>6</v>
      </c>
      <c r="Q4641" s="4" t="s">
        <v>6</v>
      </c>
      <c r="R4641" s="4" t="s">
        <v>6</v>
      </c>
      <c r="S4641" s="4" t="s">
        <v>6</v>
      </c>
      <c r="T4641" s="4" t="s">
        <v>6</v>
      </c>
      <c r="U4641" s="4" t="s">
        <v>6</v>
      </c>
    </row>
    <row r="4642" spans="1:9">
      <c r="A4642" t="n">
        <v>31053</v>
      </c>
      <c r="B4642" s="33" t="n">
        <v>36</v>
      </c>
      <c r="C4642" s="7" t="n">
        <v>8</v>
      </c>
      <c r="D4642" s="7" t="n">
        <v>0</v>
      </c>
      <c r="E4642" s="7" t="n">
        <v>0</v>
      </c>
      <c r="F4642" s="7" t="s">
        <v>43</v>
      </c>
      <c r="G4642" s="7" t="s">
        <v>12</v>
      </c>
      <c r="H4642" s="7" t="s">
        <v>12</v>
      </c>
      <c r="I4642" s="7" t="s">
        <v>12</v>
      </c>
      <c r="J4642" s="7" t="s">
        <v>12</v>
      </c>
      <c r="K4642" s="7" t="s">
        <v>12</v>
      </c>
      <c r="L4642" s="7" t="s">
        <v>12</v>
      </c>
      <c r="M4642" s="7" t="s">
        <v>12</v>
      </c>
      <c r="N4642" s="7" t="s">
        <v>12</v>
      </c>
      <c r="O4642" s="7" t="s">
        <v>12</v>
      </c>
      <c r="P4642" s="7" t="s">
        <v>12</v>
      </c>
      <c r="Q4642" s="7" t="s">
        <v>12</v>
      </c>
      <c r="R4642" s="7" t="s">
        <v>12</v>
      </c>
      <c r="S4642" s="7" t="s">
        <v>12</v>
      </c>
      <c r="T4642" s="7" t="s">
        <v>12</v>
      </c>
      <c r="U4642" s="7" t="s">
        <v>12</v>
      </c>
    </row>
    <row r="4643" spans="1:9">
      <c r="A4643" t="s">
        <v>4</v>
      </c>
      <c r="B4643" s="4" t="s">
        <v>5</v>
      </c>
      <c r="C4643" s="4" t="s">
        <v>13</v>
      </c>
      <c r="D4643" s="4" t="s">
        <v>10</v>
      </c>
      <c r="E4643" s="4" t="s">
        <v>13</v>
      </c>
      <c r="F4643" s="4" t="s">
        <v>6</v>
      </c>
      <c r="G4643" s="4" t="s">
        <v>6</v>
      </c>
      <c r="H4643" s="4" t="s">
        <v>6</v>
      </c>
      <c r="I4643" s="4" t="s">
        <v>6</v>
      </c>
      <c r="J4643" s="4" t="s">
        <v>6</v>
      </c>
      <c r="K4643" s="4" t="s">
        <v>6</v>
      </c>
      <c r="L4643" s="4" t="s">
        <v>6</v>
      </c>
      <c r="M4643" s="4" t="s">
        <v>6</v>
      </c>
      <c r="N4643" s="4" t="s">
        <v>6</v>
      </c>
      <c r="O4643" s="4" t="s">
        <v>6</v>
      </c>
      <c r="P4643" s="4" t="s">
        <v>6</v>
      </c>
      <c r="Q4643" s="4" t="s">
        <v>6</v>
      </c>
      <c r="R4643" s="4" t="s">
        <v>6</v>
      </c>
      <c r="S4643" s="4" t="s">
        <v>6</v>
      </c>
      <c r="T4643" s="4" t="s">
        <v>6</v>
      </c>
      <c r="U4643" s="4" t="s">
        <v>6</v>
      </c>
    </row>
    <row r="4644" spans="1:9">
      <c r="A4644" t="n">
        <v>31083</v>
      </c>
      <c r="B4644" s="33" t="n">
        <v>36</v>
      </c>
      <c r="C4644" s="7" t="n">
        <v>8</v>
      </c>
      <c r="D4644" s="7" t="n">
        <v>3</v>
      </c>
      <c r="E4644" s="7" t="n">
        <v>0</v>
      </c>
      <c r="F4644" s="7" t="s">
        <v>43</v>
      </c>
      <c r="G4644" s="7" t="s">
        <v>12</v>
      </c>
      <c r="H4644" s="7" t="s">
        <v>12</v>
      </c>
      <c r="I4644" s="7" t="s">
        <v>12</v>
      </c>
      <c r="J4644" s="7" t="s">
        <v>12</v>
      </c>
      <c r="K4644" s="7" t="s">
        <v>12</v>
      </c>
      <c r="L4644" s="7" t="s">
        <v>12</v>
      </c>
      <c r="M4644" s="7" t="s">
        <v>12</v>
      </c>
      <c r="N4644" s="7" t="s">
        <v>12</v>
      </c>
      <c r="O4644" s="7" t="s">
        <v>12</v>
      </c>
      <c r="P4644" s="7" t="s">
        <v>12</v>
      </c>
      <c r="Q4644" s="7" t="s">
        <v>12</v>
      </c>
      <c r="R4644" s="7" t="s">
        <v>12</v>
      </c>
      <c r="S4644" s="7" t="s">
        <v>12</v>
      </c>
      <c r="T4644" s="7" t="s">
        <v>12</v>
      </c>
      <c r="U4644" s="7" t="s">
        <v>12</v>
      </c>
    </row>
    <row r="4645" spans="1:9">
      <c r="A4645" t="s">
        <v>4</v>
      </c>
      <c r="B4645" s="4" t="s">
        <v>5</v>
      </c>
      <c r="C4645" s="4" t="s">
        <v>13</v>
      </c>
      <c r="D4645" s="4" t="s">
        <v>10</v>
      </c>
      <c r="E4645" s="4" t="s">
        <v>13</v>
      </c>
      <c r="F4645" s="4" t="s">
        <v>6</v>
      </c>
      <c r="G4645" s="4" t="s">
        <v>6</v>
      </c>
      <c r="H4645" s="4" t="s">
        <v>6</v>
      </c>
      <c r="I4645" s="4" t="s">
        <v>6</v>
      </c>
      <c r="J4645" s="4" t="s">
        <v>6</v>
      </c>
      <c r="K4645" s="4" t="s">
        <v>6</v>
      </c>
      <c r="L4645" s="4" t="s">
        <v>6</v>
      </c>
      <c r="M4645" s="4" t="s">
        <v>6</v>
      </c>
      <c r="N4645" s="4" t="s">
        <v>6</v>
      </c>
      <c r="O4645" s="4" t="s">
        <v>6</v>
      </c>
      <c r="P4645" s="4" t="s">
        <v>6</v>
      </c>
      <c r="Q4645" s="4" t="s">
        <v>6</v>
      </c>
      <c r="R4645" s="4" t="s">
        <v>6</v>
      </c>
      <c r="S4645" s="4" t="s">
        <v>6</v>
      </c>
      <c r="T4645" s="4" t="s">
        <v>6</v>
      </c>
      <c r="U4645" s="4" t="s">
        <v>6</v>
      </c>
    </row>
    <row r="4646" spans="1:9">
      <c r="A4646" t="n">
        <v>31113</v>
      </c>
      <c r="B4646" s="33" t="n">
        <v>36</v>
      </c>
      <c r="C4646" s="7" t="n">
        <v>8</v>
      </c>
      <c r="D4646" s="7" t="n">
        <v>5</v>
      </c>
      <c r="E4646" s="7" t="n">
        <v>0</v>
      </c>
      <c r="F4646" s="7" t="s">
        <v>43</v>
      </c>
      <c r="G4646" s="7" t="s">
        <v>12</v>
      </c>
      <c r="H4646" s="7" t="s">
        <v>12</v>
      </c>
      <c r="I4646" s="7" t="s">
        <v>12</v>
      </c>
      <c r="J4646" s="7" t="s">
        <v>12</v>
      </c>
      <c r="K4646" s="7" t="s">
        <v>12</v>
      </c>
      <c r="L4646" s="7" t="s">
        <v>12</v>
      </c>
      <c r="M4646" s="7" t="s">
        <v>12</v>
      </c>
      <c r="N4646" s="7" t="s">
        <v>12</v>
      </c>
      <c r="O4646" s="7" t="s">
        <v>12</v>
      </c>
      <c r="P4646" s="7" t="s">
        <v>12</v>
      </c>
      <c r="Q4646" s="7" t="s">
        <v>12</v>
      </c>
      <c r="R4646" s="7" t="s">
        <v>12</v>
      </c>
      <c r="S4646" s="7" t="s">
        <v>12</v>
      </c>
      <c r="T4646" s="7" t="s">
        <v>12</v>
      </c>
      <c r="U4646" s="7" t="s">
        <v>12</v>
      </c>
    </row>
    <row r="4647" spans="1:9">
      <c r="A4647" t="s">
        <v>4</v>
      </c>
      <c r="B4647" s="4" t="s">
        <v>5</v>
      </c>
      <c r="C4647" s="4" t="s">
        <v>13</v>
      </c>
      <c r="D4647" s="4" t="s">
        <v>10</v>
      </c>
      <c r="E4647" s="4" t="s">
        <v>13</v>
      </c>
      <c r="F4647" s="4" t="s">
        <v>6</v>
      </c>
      <c r="G4647" s="4" t="s">
        <v>6</v>
      </c>
      <c r="H4647" s="4" t="s">
        <v>6</v>
      </c>
      <c r="I4647" s="4" t="s">
        <v>6</v>
      </c>
      <c r="J4647" s="4" t="s">
        <v>6</v>
      </c>
      <c r="K4647" s="4" t="s">
        <v>6</v>
      </c>
      <c r="L4647" s="4" t="s">
        <v>6</v>
      </c>
      <c r="M4647" s="4" t="s">
        <v>6</v>
      </c>
      <c r="N4647" s="4" t="s">
        <v>6</v>
      </c>
      <c r="O4647" s="4" t="s">
        <v>6</v>
      </c>
      <c r="P4647" s="4" t="s">
        <v>6</v>
      </c>
      <c r="Q4647" s="4" t="s">
        <v>6</v>
      </c>
      <c r="R4647" s="4" t="s">
        <v>6</v>
      </c>
      <c r="S4647" s="4" t="s">
        <v>6</v>
      </c>
      <c r="T4647" s="4" t="s">
        <v>6</v>
      </c>
      <c r="U4647" s="4" t="s">
        <v>6</v>
      </c>
    </row>
    <row r="4648" spans="1:9">
      <c r="A4648" t="n">
        <v>31143</v>
      </c>
      <c r="B4648" s="33" t="n">
        <v>36</v>
      </c>
      <c r="C4648" s="7" t="n">
        <v>8</v>
      </c>
      <c r="D4648" s="7" t="n">
        <v>61491</v>
      </c>
      <c r="E4648" s="7" t="n">
        <v>0</v>
      </c>
      <c r="F4648" s="7" t="s">
        <v>43</v>
      </c>
      <c r="G4648" s="7" t="s">
        <v>12</v>
      </c>
      <c r="H4648" s="7" t="s">
        <v>12</v>
      </c>
      <c r="I4648" s="7" t="s">
        <v>12</v>
      </c>
      <c r="J4648" s="7" t="s">
        <v>12</v>
      </c>
      <c r="K4648" s="7" t="s">
        <v>12</v>
      </c>
      <c r="L4648" s="7" t="s">
        <v>12</v>
      </c>
      <c r="M4648" s="7" t="s">
        <v>12</v>
      </c>
      <c r="N4648" s="7" t="s">
        <v>12</v>
      </c>
      <c r="O4648" s="7" t="s">
        <v>12</v>
      </c>
      <c r="P4648" s="7" t="s">
        <v>12</v>
      </c>
      <c r="Q4648" s="7" t="s">
        <v>12</v>
      </c>
      <c r="R4648" s="7" t="s">
        <v>12</v>
      </c>
      <c r="S4648" s="7" t="s">
        <v>12</v>
      </c>
      <c r="T4648" s="7" t="s">
        <v>12</v>
      </c>
      <c r="U4648" s="7" t="s">
        <v>12</v>
      </c>
    </row>
    <row r="4649" spans="1:9">
      <c r="A4649" t="s">
        <v>4</v>
      </c>
      <c r="B4649" s="4" t="s">
        <v>5</v>
      </c>
      <c r="C4649" s="4" t="s">
        <v>13</v>
      </c>
      <c r="D4649" s="4" t="s">
        <v>10</v>
      </c>
      <c r="E4649" s="4" t="s">
        <v>13</v>
      </c>
      <c r="F4649" s="4" t="s">
        <v>6</v>
      </c>
      <c r="G4649" s="4" t="s">
        <v>6</v>
      </c>
      <c r="H4649" s="4" t="s">
        <v>6</v>
      </c>
      <c r="I4649" s="4" t="s">
        <v>6</v>
      </c>
      <c r="J4649" s="4" t="s">
        <v>6</v>
      </c>
      <c r="K4649" s="4" t="s">
        <v>6</v>
      </c>
      <c r="L4649" s="4" t="s">
        <v>6</v>
      </c>
      <c r="M4649" s="4" t="s">
        <v>6</v>
      </c>
      <c r="N4649" s="4" t="s">
        <v>6</v>
      </c>
      <c r="O4649" s="4" t="s">
        <v>6</v>
      </c>
      <c r="P4649" s="4" t="s">
        <v>6</v>
      </c>
      <c r="Q4649" s="4" t="s">
        <v>6</v>
      </c>
      <c r="R4649" s="4" t="s">
        <v>6</v>
      </c>
      <c r="S4649" s="4" t="s">
        <v>6</v>
      </c>
      <c r="T4649" s="4" t="s">
        <v>6</v>
      </c>
      <c r="U4649" s="4" t="s">
        <v>6</v>
      </c>
    </row>
    <row r="4650" spans="1:9">
      <c r="A4650" t="n">
        <v>31173</v>
      </c>
      <c r="B4650" s="33" t="n">
        <v>36</v>
      </c>
      <c r="C4650" s="7" t="n">
        <v>8</v>
      </c>
      <c r="D4650" s="7" t="n">
        <v>61492</v>
      </c>
      <c r="E4650" s="7" t="n">
        <v>0</v>
      </c>
      <c r="F4650" s="7" t="s">
        <v>43</v>
      </c>
      <c r="G4650" s="7" t="s">
        <v>12</v>
      </c>
      <c r="H4650" s="7" t="s">
        <v>12</v>
      </c>
      <c r="I4650" s="7" t="s">
        <v>12</v>
      </c>
      <c r="J4650" s="7" t="s">
        <v>12</v>
      </c>
      <c r="K4650" s="7" t="s">
        <v>12</v>
      </c>
      <c r="L4650" s="7" t="s">
        <v>12</v>
      </c>
      <c r="M4650" s="7" t="s">
        <v>12</v>
      </c>
      <c r="N4650" s="7" t="s">
        <v>12</v>
      </c>
      <c r="O4650" s="7" t="s">
        <v>12</v>
      </c>
      <c r="P4650" s="7" t="s">
        <v>12</v>
      </c>
      <c r="Q4650" s="7" t="s">
        <v>12</v>
      </c>
      <c r="R4650" s="7" t="s">
        <v>12</v>
      </c>
      <c r="S4650" s="7" t="s">
        <v>12</v>
      </c>
      <c r="T4650" s="7" t="s">
        <v>12</v>
      </c>
      <c r="U4650" s="7" t="s">
        <v>12</v>
      </c>
    </row>
    <row r="4651" spans="1:9">
      <c r="A4651" t="s">
        <v>4</v>
      </c>
      <c r="B4651" s="4" t="s">
        <v>5</v>
      </c>
      <c r="C4651" s="4" t="s">
        <v>13</v>
      </c>
      <c r="D4651" s="4" t="s">
        <v>10</v>
      </c>
      <c r="E4651" s="4" t="s">
        <v>13</v>
      </c>
      <c r="F4651" s="4" t="s">
        <v>6</v>
      </c>
      <c r="G4651" s="4" t="s">
        <v>6</v>
      </c>
      <c r="H4651" s="4" t="s">
        <v>6</v>
      </c>
      <c r="I4651" s="4" t="s">
        <v>6</v>
      </c>
      <c r="J4651" s="4" t="s">
        <v>6</v>
      </c>
      <c r="K4651" s="4" t="s">
        <v>6</v>
      </c>
      <c r="L4651" s="4" t="s">
        <v>6</v>
      </c>
      <c r="M4651" s="4" t="s">
        <v>6</v>
      </c>
      <c r="N4651" s="4" t="s">
        <v>6</v>
      </c>
      <c r="O4651" s="4" t="s">
        <v>6</v>
      </c>
      <c r="P4651" s="4" t="s">
        <v>6</v>
      </c>
      <c r="Q4651" s="4" t="s">
        <v>6</v>
      </c>
      <c r="R4651" s="4" t="s">
        <v>6</v>
      </c>
      <c r="S4651" s="4" t="s">
        <v>6</v>
      </c>
      <c r="T4651" s="4" t="s">
        <v>6</v>
      </c>
      <c r="U4651" s="4" t="s">
        <v>6</v>
      </c>
    </row>
    <row r="4652" spans="1:9">
      <c r="A4652" t="n">
        <v>31203</v>
      </c>
      <c r="B4652" s="33" t="n">
        <v>36</v>
      </c>
      <c r="C4652" s="7" t="n">
        <v>8</v>
      </c>
      <c r="D4652" s="7" t="n">
        <v>61493</v>
      </c>
      <c r="E4652" s="7" t="n">
        <v>0</v>
      </c>
      <c r="F4652" s="7" t="s">
        <v>43</v>
      </c>
      <c r="G4652" s="7" t="s">
        <v>12</v>
      </c>
      <c r="H4652" s="7" t="s">
        <v>12</v>
      </c>
      <c r="I4652" s="7" t="s">
        <v>12</v>
      </c>
      <c r="J4652" s="7" t="s">
        <v>12</v>
      </c>
      <c r="K4652" s="7" t="s">
        <v>12</v>
      </c>
      <c r="L4652" s="7" t="s">
        <v>12</v>
      </c>
      <c r="M4652" s="7" t="s">
        <v>12</v>
      </c>
      <c r="N4652" s="7" t="s">
        <v>12</v>
      </c>
      <c r="O4652" s="7" t="s">
        <v>12</v>
      </c>
      <c r="P4652" s="7" t="s">
        <v>12</v>
      </c>
      <c r="Q4652" s="7" t="s">
        <v>12</v>
      </c>
      <c r="R4652" s="7" t="s">
        <v>12</v>
      </c>
      <c r="S4652" s="7" t="s">
        <v>12</v>
      </c>
      <c r="T4652" s="7" t="s">
        <v>12</v>
      </c>
      <c r="U4652" s="7" t="s">
        <v>12</v>
      </c>
    </row>
    <row r="4653" spans="1:9">
      <c r="A4653" t="s">
        <v>4</v>
      </c>
      <c r="B4653" s="4" t="s">
        <v>5</v>
      </c>
      <c r="C4653" s="4" t="s">
        <v>13</v>
      </c>
      <c r="D4653" s="4" t="s">
        <v>10</v>
      </c>
      <c r="E4653" s="4" t="s">
        <v>13</v>
      </c>
      <c r="F4653" s="4" t="s">
        <v>6</v>
      </c>
      <c r="G4653" s="4" t="s">
        <v>6</v>
      </c>
      <c r="H4653" s="4" t="s">
        <v>6</v>
      </c>
      <c r="I4653" s="4" t="s">
        <v>6</v>
      </c>
      <c r="J4653" s="4" t="s">
        <v>6</v>
      </c>
      <c r="K4653" s="4" t="s">
        <v>6</v>
      </c>
      <c r="L4653" s="4" t="s">
        <v>6</v>
      </c>
      <c r="M4653" s="4" t="s">
        <v>6</v>
      </c>
      <c r="N4653" s="4" t="s">
        <v>6</v>
      </c>
      <c r="O4653" s="4" t="s">
        <v>6</v>
      </c>
      <c r="P4653" s="4" t="s">
        <v>6</v>
      </c>
      <c r="Q4653" s="4" t="s">
        <v>6</v>
      </c>
      <c r="R4653" s="4" t="s">
        <v>6</v>
      </c>
      <c r="S4653" s="4" t="s">
        <v>6</v>
      </c>
      <c r="T4653" s="4" t="s">
        <v>6</v>
      </c>
      <c r="U4653" s="4" t="s">
        <v>6</v>
      </c>
    </row>
    <row r="4654" spans="1:9">
      <c r="A4654" t="n">
        <v>31233</v>
      </c>
      <c r="B4654" s="33" t="n">
        <v>36</v>
      </c>
      <c r="C4654" s="7" t="n">
        <v>8</v>
      </c>
      <c r="D4654" s="7" t="n">
        <v>19</v>
      </c>
      <c r="E4654" s="7" t="n">
        <v>0</v>
      </c>
      <c r="F4654" s="7" t="s">
        <v>232</v>
      </c>
      <c r="G4654" s="7" t="s">
        <v>233</v>
      </c>
      <c r="H4654" s="7" t="s">
        <v>234</v>
      </c>
      <c r="I4654" s="7" t="s">
        <v>235</v>
      </c>
      <c r="J4654" s="7" t="s">
        <v>236</v>
      </c>
      <c r="K4654" s="7" t="s">
        <v>237</v>
      </c>
      <c r="L4654" s="7" t="s">
        <v>12</v>
      </c>
      <c r="M4654" s="7" t="s">
        <v>12</v>
      </c>
      <c r="N4654" s="7" t="s">
        <v>12</v>
      </c>
      <c r="O4654" s="7" t="s">
        <v>12</v>
      </c>
      <c r="P4654" s="7" t="s">
        <v>12</v>
      </c>
      <c r="Q4654" s="7" t="s">
        <v>12</v>
      </c>
      <c r="R4654" s="7" t="s">
        <v>12</v>
      </c>
      <c r="S4654" s="7" t="s">
        <v>12</v>
      </c>
      <c r="T4654" s="7" t="s">
        <v>12</v>
      </c>
      <c r="U4654" s="7" t="s">
        <v>12</v>
      </c>
    </row>
    <row r="4655" spans="1:9">
      <c r="A4655" t="s">
        <v>4</v>
      </c>
      <c r="B4655" s="4" t="s">
        <v>5</v>
      </c>
      <c r="C4655" s="4" t="s">
        <v>13</v>
      </c>
      <c r="D4655" s="4" t="s">
        <v>10</v>
      </c>
      <c r="E4655" s="4" t="s">
        <v>13</v>
      </c>
      <c r="F4655" s="4" t="s">
        <v>6</v>
      </c>
      <c r="G4655" s="4" t="s">
        <v>6</v>
      </c>
      <c r="H4655" s="4" t="s">
        <v>6</v>
      </c>
      <c r="I4655" s="4" t="s">
        <v>6</v>
      </c>
      <c r="J4655" s="4" t="s">
        <v>6</v>
      </c>
      <c r="K4655" s="4" t="s">
        <v>6</v>
      </c>
      <c r="L4655" s="4" t="s">
        <v>6</v>
      </c>
      <c r="M4655" s="4" t="s">
        <v>6</v>
      </c>
      <c r="N4655" s="4" t="s">
        <v>6</v>
      </c>
      <c r="O4655" s="4" t="s">
        <v>6</v>
      </c>
      <c r="P4655" s="4" t="s">
        <v>6</v>
      </c>
      <c r="Q4655" s="4" t="s">
        <v>6</v>
      </c>
      <c r="R4655" s="4" t="s">
        <v>6</v>
      </c>
      <c r="S4655" s="4" t="s">
        <v>6</v>
      </c>
      <c r="T4655" s="4" t="s">
        <v>6</v>
      </c>
      <c r="U4655" s="4" t="s">
        <v>6</v>
      </c>
    </row>
    <row r="4656" spans="1:9">
      <c r="A4656" t="n">
        <v>31331</v>
      </c>
      <c r="B4656" s="33" t="n">
        <v>36</v>
      </c>
      <c r="C4656" s="7" t="n">
        <v>8</v>
      </c>
      <c r="D4656" s="7" t="n">
        <v>7032</v>
      </c>
      <c r="E4656" s="7" t="n">
        <v>0</v>
      </c>
      <c r="F4656" s="7" t="s">
        <v>44</v>
      </c>
      <c r="G4656" s="7" t="s">
        <v>12</v>
      </c>
      <c r="H4656" s="7" t="s">
        <v>12</v>
      </c>
      <c r="I4656" s="7" t="s">
        <v>12</v>
      </c>
      <c r="J4656" s="7" t="s">
        <v>12</v>
      </c>
      <c r="K4656" s="7" t="s">
        <v>12</v>
      </c>
      <c r="L4656" s="7" t="s">
        <v>12</v>
      </c>
      <c r="M4656" s="7" t="s">
        <v>12</v>
      </c>
      <c r="N4656" s="7" t="s">
        <v>12</v>
      </c>
      <c r="O4656" s="7" t="s">
        <v>12</v>
      </c>
      <c r="P4656" s="7" t="s">
        <v>12</v>
      </c>
      <c r="Q4656" s="7" t="s">
        <v>12</v>
      </c>
      <c r="R4656" s="7" t="s">
        <v>12</v>
      </c>
      <c r="S4656" s="7" t="s">
        <v>12</v>
      </c>
      <c r="T4656" s="7" t="s">
        <v>12</v>
      </c>
      <c r="U4656" s="7" t="s">
        <v>12</v>
      </c>
    </row>
    <row r="4657" spans="1:21">
      <c r="A4657" t="s">
        <v>4</v>
      </c>
      <c r="B4657" s="4" t="s">
        <v>5</v>
      </c>
      <c r="C4657" s="4" t="s">
        <v>13</v>
      </c>
      <c r="D4657" s="4" t="s">
        <v>10</v>
      </c>
      <c r="E4657" s="4" t="s">
        <v>13</v>
      </c>
      <c r="F4657" s="4" t="s">
        <v>6</v>
      </c>
      <c r="G4657" s="4" t="s">
        <v>6</v>
      </c>
      <c r="H4657" s="4" t="s">
        <v>6</v>
      </c>
      <c r="I4657" s="4" t="s">
        <v>6</v>
      </c>
      <c r="J4657" s="4" t="s">
        <v>6</v>
      </c>
      <c r="K4657" s="4" t="s">
        <v>6</v>
      </c>
      <c r="L4657" s="4" t="s">
        <v>6</v>
      </c>
      <c r="M4657" s="4" t="s">
        <v>6</v>
      </c>
      <c r="N4657" s="4" t="s">
        <v>6</v>
      </c>
      <c r="O4657" s="4" t="s">
        <v>6</v>
      </c>
      <c r="P4657" s="4" t="s">
        <v>6</v>
      </c>
      <c r="Q4657" s="4" t="s">
        <v>6</v>
      </c>
      <c r="R4657" s="4" t="s">
        <v>6</v>
      </c>
      <c r="S4657" s="4" t="s">
        <v>6</v>
      </c>
      <c r="T4657" s="4" t="s">
        <v>6</v>
      </c>
      <c r="U4657" s="4" t="s">
        <v>6</v>
      </c>
    </row>
    <row r="4658" spans="1:21">
      <c r="A4658" t="n">
        <v>31360</v>
      </c>
      <c r="B4658" s="33" t="n">
        <v>36</v>
      </c>
      <c r="C4658" s="7" t="n">
        <v>8</v>
      </c>
      <c r="D4658" s="7" t="n">
        <v>7024</v>
      </c>
      <c r="E4658" s="7" t="n">
        <v>0</v>
      </c>
      <c r="F4658" s="7" t="s">
        <v>238</v>
      </c>
      <c r="G4658" s="7" t="s">
        <v>12</v>
      </c>
      <c r="H4658" s="7" t="s">
        <v>12</v>
      </c>
      <c r="I4658" s="7" t="s">
        <v>12</v>
      </c>
      <c r="J4658" s="7" t="s">
        <v>12</v>
      </c>
      <c r="K4658" s="7" t="s">
        <v>12</v>
      </c>
      <c r="L4658" s="7" t="s">
        <v>12</v>
      </c>
      <c r="M4658" s="7" t="s">
        <v>12</v>
      </c>
      <c r="N4658" s="7" t="s">
        <v>12</v>
      </c>
      <c r="O4658" s="7" t="s">
        <v>12</v>
      </c>
      <c r="P4658" s="7" t="s">
        <v>12</v>
      </c>
      <c r="Q4658" s="7" t="s">
        <v>12</v>
      </c>
      <c r="R4658" s="7" t="s">
        <v>12</v>
      </c>
      <c r="S4658" s="7" t="s">
        <v>12</v>
      </c>
      <c r="T4658" s="7" t="s">
        <v>12</v>
      </c>
      <c r="U4658" s="7" t="s">
        <v>12</v>
      </c>
    </row>
    <row r="4659" spans="1:21">
      <c r="A4659" t="s">
        <v>4</v>
      </c>
      <c r="B4659" s="4" t="s">
        <v>5</v>
      </c>
      <c r="C4659" s="4" t="s">
        <v>13</v>
      </c>
      <c r="D4659" s="4" t="s">
        <v>10</v>
      </c>
      <c r="E4659" s="4" t="s">
        <v>13</v>
      </c>
      <c r="F4659" s="4" t="s">
        <v>6</v>
      </c>
      <c r="G4659" s="4" t="s">
        <v>6</v>
      </c>
      <c r="H4659" s="4" t="s">
        <v>6</v>
      </c>
      <c r="I4659" s="4" t="s">
        <v>6</v>
      </c>
      <c r="J4659" s="4" t="s">
        <v>6</v>
      </c>
      <c r="K4659" s="4" t="s">
        <v>6</v>
      </c>
      <c r="L4659" s="4" t="s">
        <v>6</v>
      </c>
      <c r="M4659" s="4" t="s">
        <v>6</v>
      </c>
      <c r="N4659" s="4" t="s">
        <v>6</v>
      </c>
      <c r="O4659" s="4" t="s">
        <v>6</v>
      </c>
      <c r="P4659" s="4" t="s">
        <v>6</v>
      </c>
      <c r="Q4659" s="4" t="s">
        <v>6</v>
      </c>
      <c r="R4659" s="4" t="s">
        <v>6</v>
      </c>
      <c r="S4659" s="4" t="s">
        <v>6</v>
      </c>
      <c r="T4659" s="4" t="s">
        <v>6</v>
      </c>
      <c r="U4659" s="4" t="s">
        <v>6</v>
      </c>
    </row>
    <row r="4660" spans="1:21">
      <c r="A4660" t="n">
        <v>31390</v>
      </c>
      <c r="B4660" s="33" t="n">
        <v>36</v>
      </c>
      <c r="C4660" s="7" t="n">
        <v>8</v>
      </c>
      <c r="D4660" s="7" t="n">
        <v>1660</v>
      </c>
      <c r="E4660" s="7" t="n">
        <v>0</v>
      </c>
      <c r="F4660" s="7" t="s">
        <v>239</v>
      </c>
      <c r="G4660" s="7" t="s">
        <v>240</v>
      </c>
      <c r="H4660" s="7" t="s">
        <v>241</v>
      </c>
      <c r="I4660" s="7" t="s">
        <v>12</v>
      </c>
      <c r="J4660" s="7" t="s">
        <v>12</v>
      </c>
      <c r="K4660" s="7" t="s">
        <v>12</v>
      </c>
      <c r="L4660" s="7" t="s">
        <v>12</v>
      </c>
      <c r="M4660" s="7" t="s">
        <v>12</v>
      </c>
      <c r="N4660" s="7" t="s">
        <v>12</v>
      </c>
      <c r="O4660" s="7" t="s">
        <v>12</v>
      </c>
      <c r="P4660" s="7" t="s">
        <v>12</v>
      </c>
      <c r="Q4660" s="7" t="s">
        <v>12</v>
      </c>
      <c r="R4660" s="7" t="s">
        <v>12</v>
      </c>
      <c r="S4660" s="7" t="s">
        <v>12</v>
      </c>
      <c r="T4660" s="7" t="s">
        <v>12</v>
      </c>
      <c r="U4660" s="7" t="s">
        <v>12</v>
      </c>
    </row>
    <row r="4661" spans="1:21">
      <c r="A4661" t="s">
        <v>4</v>
      </c>
      <c r="B4661" s="4" t="s">
        <v>5</v>
      </c>
      <c r="C4661" s="4" t="s">
        <v>10</v>
      </c>
      <c r="D4661" s="4" t="s">
        <v>24</v>
      </c>
      <c r="E4661" s="4" t="s">
        <v>24</v>
      </c>
      <c r="F4661" s="4" t="s">
        <v>24</v>
      </c>
      <c r="G4661" s="4" t="s">
        <v>24</v>
      </c>
    </row>
    <row r="4662" spans="1:21">
      <c r="A4662" t="n">
        <v>31441</v>
      </c>
      <c r="B4662" s="34" t="n">
        <v>46</v>
      </c>
      <c r="C4662" s="7" t="n">
        <v>0</v>
      </c>
      <c r="D4662" s="7" t="n">
        <v>0</v>
      </c>
      <c r="E4662" s="7" t="n">
        <v>1</v>
      </c>
      <c r="F4662" s="7" t="n">
        <v>18.5</v>
      </c>
      <c r="G4662" s="7" t="n">
        <v>180</v>
      </c>
    </row>
    <row r="4663" spans="1:21">
      <c r="A4663" t="s">
        <v>4</v>
      </c>
      <c r="B4663" s="4" t="s">
        <v>5</v>
      </c>
      <c r="C4663" s="4" t="s">
        <v>10</v>
      </c>
      <c r="D4663" s="4" t="s">
        <v>24</v>
      </c>
      <c r="E4663" s="4" t="s">
        <v>24</v>
      </c>
      <c r="F4663" s="4" t="s">
        <v>24</v>
      </c>
      <c r="G4663" s="4" t="s">
        <v>24</v>
      </c>
    </row>
    <row r="4664" spans="1:21">
      <c r="A4664" t="n">
        <v>31460</v>
      </c>
      <c r="B4664" s="34" t="n">
        <v>46</v>
      </c>
      <c r="C4664" s="7" t="n">
        <v>7032</v>
      </c>
      <c r="D4664" s="7" t="n">
        <v>-1.11000001430511</v>
      </c>
      <c r="E4664" s="7" t="n">
        <v>1</v>
      </c>
      <c r="F4664" s="7" t="n">
        <v>19.3999996185303</v>
      </c>
      <c r="G4664" s="7" t="n">
        <v>180</v>
      </c>
    </row>
    <row r="4665" spans="1:21">
      <c r="A4665" t="s">
        <v>4</v>
      </c>
      <c r="B4665" s="4" t="s">
        <v>5</v>
      </c>
      <c r="C4665" s="4" t="s">
        <v>10</v>
      </c>
      <c r="D4665" s="4" t="s">
        <v>24</v>
      </c>
      <c r="E4665" s="4" t="s">
        <v>24</v>
      </c>
      <c r="F4665" s="4" t="s">
        <v>24</v>
      </c>
      <c r="G4665" s="4" t="s">
        <v>24</v>
      </c>
    </row>
    <row r="4666" spans="1:21">
      <c r="A4666" t="n">
        <v>31479</v>
      </c>
      <c r="B4666" s="34" t="n">
        <v>46</v>
      </c>
      <c r="C4666" s="7" t="n">
        <v>3</v>
      </c>
      <c r="D4666" s="7" t="n">
        <v>1.5</v>
      </c>
      <c r="E4666" s="7" t="n">
        <v>1</v>
      </c>
      <c r="F4666" s="7" t="n">
        <v>19.5</v>
      </c>
      <c r="G4666" s="7" t="n">
        <v>180</v>
      </c>
    </row>
    <row r="4667" spans="1:21">
      <c r="A4667" t="s">
        <v>4</v>
      </c>
      <c r="B4667" s="4" t="s">
        <v>5</v>
      </c>
      <c r="C4667" s="4" t="s">
        <v>10</v>
      </c>
      <c r="D4667" s="4" t="s">
        <v>24</v>
      </c>
      <c r="E4667" s="4" t="s">
        <v>24</v>
      </c>
      <c r="F4667" s="4" t="s">
        <v>24</v>
      </c>
      <c r="G4667" s="4" t="s">
        <v>24</v>
      </c>
    </row>
    <row r="4668" spans="1:21">
      <c r="A4668" t="n">
        <v>31498</v>
      </c>
      <c r="B4668" s="34" t="n">
        <v>46</v>
      </c>
      <c r="C4668" s="7" t="n">
        <v>5</v>
      </c>
      <c r="D4668" s="7" t="n">
        <v>-1.54999995231628</v>
      </c>
      <c r="E4668" s="7" t="n">
        <v>1</v>
      </c>
      <c r="F4668" s="7" t="n">
        <v>19.8999996185303</v>
      </c>
      <c r="G4668" s="7" t="n">
        <v>180</v>
      </c>
    </row>
    <row r="4669" spans="1:21">
      <c r="A4669" t="s">
        <v>4</v>
      </c>
      <c r="B4669" s="4" t="s">
        <v>5</v>
      </c>
      <c r="C4669" s="4" t="s">
        <v>10</v>
      </c>
      <c r="D4669" s="4" t="s">
        <v>24</v>
      </c>
      <c r="E4669" s="4" t="s">
        <v>24</v>
      </c>
      <c r="F4669" s="4" t="s">
        <v>24</v>
      </c>
      <c r="G4669" s="4" t="s">
        <v>24</v>
      </c>
    </row>
    <row r="4670" spans="1:21">
      <c r="A4670" t="n">
        <v>31517</v>
      </c>
      <c r="B4670" s="34" t="n">
        <v>46</v>
      </c>
      <c r="C4670" s="7" t="n">
        <v>61491</v>
      </c>
      <c r="D4670" s="7" t="n">
        <v>-0.25</v>
      </c>
      <c r="E4670" s="7" t="n">
        <v>1</v>
      </c>
      <c r="F4670" s="7" t="n">
        <v>20.3999996185303</v>
      </c>
      <c r="G4670" s="7" t="n">
        <v>180</v>
      </c>
    </row>
    <row r="4671" spans="1:21">
      <c r="A4671" t="s">
        <v>4</v>
      </c>
      <c r="B4671" s="4" t="s">
        <v>5</v>
      </c>
      <c r="C4671" s="4" t="s">
        <v>10</v>
      </c>
      <c r="D4671" s="4" t="s">
        <v>24</v>
      </c>
      <c r="E4671" s="4" t="s">
        <v>24</v>
      </c>
      <c r="F4671" s="4" t="s">
        <v>24</v>
      </c>
      <c r="G4671" s="4" t="s">
        <v>24</v>
      </c>
    </row>
    <row r="4672" spans="1:21">
      <c r="A4672" t="n">
        <v>31536</v>
      </c>
      <c r="B4672" s="34" t="n">
        <v>46</v>
      </c>
      <c r="C4672" s="7" t="n">
        <v>61492</v>
      </c>
      <c r="D4672" s="7" t="n">
        <v>0.850000023841858</v>
      </c>
      <c r="E4672" s="7" t="n">
        <v>1</v>
      </c>
      <c r="F4672" s="7" t="n">
        <v>21.5499992370605</v>
      </c>
      <c r="G4672" s="7" t="n">
        <v>180</v>
      </c>
    </row>
    <row r="4673" spans="1:21">
      <c r="A4673" t="s">
        <v>4</v>
      </c>
      <c r="B4673" s="4" t="s">
        <v>5</v>
      </c>
      <c r="C4673" s="4" t="s">
        <v>10</v>
      </c>
      <c r="D4673" s="4" t="s">
        <v>24</v>
      </c>
      <c r="E4673" s="4" t="s">
        <v>24</v>
      </c>
      <c r="F4673" s="4" t="s">
        <v>24</v>
      </c>
      <c r="G4673" s="4" t="s">
        <v>24</v>
      </c>
    </row>
    <row r="4674" spans="1:21">
      <c r="A4674" t="n">
        <v>31555</v>
      </c>
      <c r="B4674" s="34" t="n">
        <v>46</v>
      </c>
      <c r="C4674" s="7" t="n">
        <v>61493</v>
      </c>
      <c r="D4674" s="7" t="n">
        <v>-0.649999976158142</v>
      </c>
      <c r="E4674" s="7" t="n">
        <v>1</v>
      </c>
      <c r="F4674" s="7" t="n">
        <v>21.7999992370605</v>
      </c>
      <c r="G4674" s="7" t="n">
        <v>180</v>
      </c>
    </row>
    <row r="4675" spans="1:21">
      <c r="A4675" t="s">
        <v>4</v>
      </c>
      <c r="B4675" s="4" t="s">
        <v>5</v>
      </c>
      <c r="C4675" s="4" t="s">
        <v>10</v>
      </c>
      <c r="D4675" s="4" t="s">
        <v>24</v>
      </c>
      <c r="E4675" s="4" t="s">
        <v>24</v>
      </c>
      <c r="F4675" s="4" t="s">
        <v>24</v>
      </c>
      <c r="G4675" s="4" t="s">
        <v>24</v>
      </c>
    </row>
    <row r="4676" spans="1:21">
      <c r="A4676" t="n">
        <v>31574</v>
      </c>
      <c r="B4676" s="34" t="n">
        <v>46</v>
      </c>
      <c r="C4676" s="7" t="n">
        <v>19</v>
      </c>
      <c r="D4676" s="7" t="n">
        <v>-0.300000011920929</v>
      </c>
      <c r="E4676" s="7" t="n">
        <v>4.25</v>
      </c>
      <c r="F4676" s="7" t="n">
        <v>4.59999990463257</v>
      </c>
      <c r="G4676" s="7" t="n">
        <v>0</v>
      </c>
    </row>
    <row r="4677" spans="1:21">
      <c r="A4677" t="s">
        <v>4</v>
      </c>
      <c r="B4677" s="4" t="s">
        <v>5</v>
      </c>
      <c r="C4677" s="4" t="s">
        <v>10</v>
      </c>
      <c r="D4677" s="4" t="s">
        <v>24</v>
      </c>
      <c r="E4677" s="4" t="s">
        <v>24</v>
      </c>
      <c r="F4677" s="4" t="s">
        <v>24</v>
      </c>
      <c r="G4677" s="4" t="s">
        <v>24</v>
      </c>
    </row>
    <row r="4678" spans="1:21">
      <c r="A4678" t="n">
        <v>31593</v>
      </c>
      <c r="B4678" s="34" t="n">
        <v>46</v>
      </c>
      <c r="C4678" s="7" t="n">
        <v>7024</v>
      </c>
      <c r="D4678" s="7" t="n">
        <v>0</v>
      </c>
      <c r="E4678" s="7" t="n">
        <v>15</v>
      </c>
      <c r="F4678" s="7" t="n">
        <v>5</v>
      </c>
      <c r="G4678" s="7" t="n">
        <v>0</v>
      </c>
    </row>
    <row r="4679" spans="1:21">
      <c r="A4679" t="s">
        <v>4</v>
      </c>
      <c r="B4679" s="4" t="s">
        <v>5</v>
      </c>
      <c r="C4679" s="4" t="s">
        <v>10</v>
      </c>
      <c r="D4679" s="4" t="s">
        <v>24</v>
      </c>
      <c r="E4679" s="4" t="s">
        <v>24</v>
      </c>
      <c r="F4679" s="4" t="s">
        <v>24</v>
      </c>
      <c r="G4679" s="4" t="s">
        <v>24</v>
      </c>
    </row>
    <row r="4680" spans="1:21">
      <c r="A4680" t="n">
        <v>31612</v>
      </c>
      <c r="B4680" s="34" t="n">
        <v>46</v>
      </c>
      <c r="C4680" s="7" t="n">
        <v>1660</v>
      </c>
      <c r="D4680" s="7" t="n">
        <v>0</v>
      </c>
      <c r="E4680" s="7" t="n">
        <v>1</v>
      </c>
      <c r="F4680" s="7" t="n">
        <v>5</v>
      </c>
      <c r="G4680" s="7" t="n">
        <v>0</v>
      </c>
    </row>
    <row r="4681" spans="1:21">
      <c r="A4681" t="s">
        <v>4</v>
      </c>
      <c r="B4681" s="4" t="s">
        <v>5</v>
      </c>
      <c r="C4681" s="4" t="s">
        <v>10</v>
      </c>
      <c r="D4681" s="4" t="s">
        <v>24</v>
      </c>
      <c r="E4681" s="4" t="s">
        <v>24</v>
      </c>
      <c r="F4681" s="4" t="s">
        <v>24</v>
      </c>
      <c r="G4681" s="4" t="s">
        <v>24</v>
      </c>
    </row>
    <row r="4682" spans="1:21">
      <c r="A4682" t="n">
        <v>31631</v>
      </c>
      <c r="B4682" s="34" t="n">
        <v>46</v>
      </c>
      <c r="C4682" s="7" t="n">
        <v>1661</v>
      </c>
      <c r="D4682" s="7" t="n">
        <v>0</v>
      </c>
      <c r="E4682" s="7" t="n">
        <v>1</v>
      </c>
      <c r="F4682" s="7" t="n">
        <v>5</v>
      </c>
      <c r="G4682" s="7" t="n">
        <v>0</v>
      </c>
    </row>
    <row r="4683" spans="1:21">
      <c r="A4683" t="s">
        <v>4</v>
      </c>
      <c r="B4683" s="4" t="s">
        <v>5</v>
      </c>
      <c r="C4683" s="4" t="s">
        <v>13</v>
      </c>
      <c r="D4683" s="4" t="s">
        <v>10</v>
      </c>
      <c r="E4683" s="4" t="s">
        <v>13</v>
      </c>
      <c r="F4683" s="4" t="s">
        <v>13</v>
      </c>
      <c r="G4683" s="4" t="s">
        <v>9</v>
      </c>
      <c r="H4683" s="4" t="s">
        <v>13</v>
      </c>
      <c r="I4683" s="4" t="s">
        <v>13</v>
      </c>
      <c r="J4683" s="4" t="s">
        <v>23</v>
      </c>
    </row>
    <row r="4684" spans="1:21">
      <c r="A4684" t="n">
        <v>31650</v>
      </c>
      <c r="B4684" s="12" t="n">
        <v>5</v>
      </c>
      <c r="C4684" s="7" t="n">
        <v>33</v>
      </c>
      <c r="D4684" s="7" t="n">
        <v>61491</v>
      </c>
      <c r="E4684" s="7" t="n">
        <v>8</v>
      </c>
      <c r="F4684" s="7" t="n">
        <v>0</v>
      </c>
      <c r="G4684" s="7" t="n">
        <v>9</v>
      </c>
      <c r="H4684" s="7" t="n">
        <v>2</v>
      </c>
      <c r="I4684" s="7" t="n">
        <v>1</v>
      </c>
      <c r="J4684" s="13" t="n">
        <f t="normal" ca="1">A4690</f>
        <v>0</v>
      </c>
    </row>
    <row r="4685" spans="1:21">
      <c r="A4685" t="s">
        <v>4</v>
      </c>
      <c r="B4685" s="4" t="s">
        <v>5</v>
      </c>
      <c r="C4685" s="4" t="s">
        <v>10</v>
      </c>
      <c r="D4685" s="4" t="s">
        <v>24</v>
      </c>
      <c r="E4685" s="4" t="s">
        <v>24</v>
      </c>
      <c r="F4685" s="4" t="s">
        <v>24</v>
      </c>
      <c r="G4685" s="4" t="s">
        <v>24</v>
      </c>
    </row>
    <row r="4686" spans="1:21">
      <c r="A4686" t="n">
        <v>31666</v>
      </c>
      <c r="B4686" s="34" t="n">
        <v>46</v>
      </c>
      <c r="C4686" s="7" t="n">
        <v>7030</v>
      </c>
      <c r="D4686" s="7" t="n">
        <v>-0.25</v>
      </c>
      <c r="E4686" s="7" t="n">
        <v>1</v>
      </c>
      <c r="F4686" s="7" t="n">
        <v>16.3999996185303</v>
      </c>
      <c r="G4686" s="7" t="n">
        <v>180</v>
      </c>
    </row>
    <row r="4687" spans="1:21">
      <c r="A4687" t="s">
        <v>4</v>
      </c>
      <c r="B4687" s="4" t="s">
        <v>5</v>
      </c>
      <c r="C4687" s="4" t="s">
        <v>23</v>
      </c>
    </row>
    <row r="4688" spans="1:21">
      <c r="A4688" t="n">
        <v>31685</v>
      </c>
      <c r="B4688" s="17" t="n">
        <v>3</v>
      </c>
      <c r="C4688" s="13" t="n">
        <f t="normal" ca="1">A4700</f>
        <v>0</v>
      </c>
    </row>
    <row r="4689" spans="1:10">
      <c r="A4689" t="s">
        <v>4</v>
      </c>
      <c r="B4689" s="4" t="s">
        <v>5</v>
      </c>
      <c r="C4689" s="4" t="s">
        <v>13</v>
      </c>
      <c r="D4689" s="4" t="s">
        <v>10</v>
      </c>
      <c r="E4689" s="4" t="s">
        <v>13</v>
      </c>
      <c r="F4689" s="4" t="s">
        <v>13</v>
      </c>
      <c r="G4689" s="4" t="s">
        <v>9</v>
      </c>
      <c r="H4689" s="4" t="s">
        <v>13</v>
      </c>
      <c r="I4689" s="4" t="s">
        <v>13</v>
      </c>
      <c r="J4689" s="4" t="s">
        <v>23</v>
      </c>
    </row>
    <row r="4690" spans="1:10">
      <c r="A4690" t="n">
        <v>31690</v>
      </c>
      <c r="B4690" s="12" t="n">
        <v>5</v>
      </c>
      <c r="C4690" s="7" t="n">
        <v>33</v>
      </c>
      <c r="D4690" s="7" t="n">
        <v>61492</v>
      </c>
      <c r="E4690" s="7" t="n">
        <v>8</v>
      </c>
      <c r="F4690" s="7" t="n">
        <v>0</v>
      </c>
      <c r="G4690" s="7" t="n">
        <v>9</v>
      </c>
      <c r="H4690" s="7" t="n">
        <v>2</v>
      </c>
      <c r="I4690" s="7" t="n">
        <v>1</v>
      </c>
      <c r="J4690" s="13" t="n">
        <f t="normal" ca="1">A4696</f>
        <v>0</v>
      </c>
    </row>
    <row r="4691" spans="1:10">
      <c r="A4691" t="s">
        <v>4</v>
      </c>
      <c r="B4691" s="4" t="s">
        <v>5</v>
      </c>
      <c r="C4691" s="4" t="s">
        <v>10</v>
      </c>
      <c r="D4691" s="4" t="s">
        <v>24</v>
      </c>
      <c r="E4691" s="4" t="s">
        <v>24</v>
      </c>
      <c r="F4691" s="4" t="s">
        <v>24</v>
      </c>
      <c r="G4691" s="4" t="s">
        <v>24</v>
      </c>
    </row>
    <row r="4692" spans="1:10">
      <c r="A4692" t="n">
        <v>31706</v>
      </c>
      <c r="B4692" s="34" t="n">
        <v>46</v>
      </c>
      <c r="C4692" s="7" t="n">
        <v>7030</v>
      </c>
      <c r="D4692" s="7" t="n">
        <v>0.850000023841858</v>
      </c>
      <c r="E4692" s="7" t="n">
        <v>1</v>
      </c>
      <c r="F4692" s="7" t="n">
        <v>17.5499992370605</v>
      </c>
      <c r="G4692" s="7" t="n">
        <v>180</v>
      </c>
    </row>
    <row r="4693" spans="1:10">
      <c r="A4693" t="s">
        <v>4</v>
      </c>
      <c r="B4693" s="4" t="s">
        <v>5</v>
      </c>
      <c r="C4693" s="4" t="s">
        <v>23</v>
      </c>
    </row>
    <row r="4694" spans="1:10">
      <c r="A4694" t="n">
        <v>31725</v>
      </c>
      <c r="B4694" s="17" t="n">
        <v>3</v>
      </c>
      <c r="C4694" s="13" t="n">
        <f t="normal" ca="1">A4700</f>
        <v>0</v>
      </c>
    </row>
    <row r="4695" spans="1:10">
      <c r="A4695" t="s">
        <v>4</v>
      </c>
      <c r="B4695" s="4" t="s">
        <v>5</v>
      </c>
      <c r="C4695" s="4" t="s">
        <v>13</v>
      </c>
      <c r="D4695" s="4" t="s">
        <v>10</v>
      </c>
      <c r="E4695" s="4" t="s">
        <v>13</v>
      </c>
      <c r="F4695" s="4" t="s">
        <v>13</v>
      </c>
      <c r="G4695" s="4" t="s">
        <v>9</v>
      </c>
      <c r="H4695" s="4" t="s">
        <v>13</v>
      </c>
      <c r="I4695" s="4" t="s">
        <v>13</v>
      </c>
      <c r="J4695" s="4" t="s">
        <v>23</v>
      </c>
    </row>
    <row r="4696" spans="1:10">
      <c r="A4696" t="n">
        <v>31730</v>
      </c>
      <c r="B4696" s="12" t="n">
        <v>5</v>
      </c>
      <c r="C4696" s="7" t="n">
        <v>33</v>
      </c>
      <c r="D4696" s="7" t="n">
        <v>61493</v>
      </c>
      <c r="E4696" s="7" t="n">
        <v>8</v>
      </c>
      <c r="F4696" s="7" t="n">
        <v>0</v>
      </c>
      <c r="G4696" s="7" t="n">
        <v>9</v>
      </c>
      <c r="H4696" s="7" t="n">
        <v>2</v>
      </c>
      <c r="I4696" s="7" t="n">
        <v>1</v>
      </c>
      <c r="J4696" s="13" t="n">
        <f t="normal" ca="1">A4700</f>
        <v>0</v>
      </c>
    </row>
    <row r="4697" spans="1:10">
      <c r="A4697" t="s">
        <v>4</v>
      </c>
      <c r="B4697" s="4" t="s">
        <v>5</v>
      </c>
      <c r="C4697" s="4" t="s">
        <v>10</v>
      </c>
      <c r="D4697" s="4" t="s">
        <v>24</v>
      </c>
      <c r="E4697" s="4" t="s">
        <v>24</v>
      </c>
      <c r="F4697" s="4" t="s">
        <v>24</v>
      </c>
      <c r="G4697" s="4" t="s">
        <v>24</v>
      </c>
    </row>
    <row r="4698" spans="1:10">
      <c r="A4698" t="n">
        <v>31746</v>
      </c>
      <c r="B4698" s="34" t="n">
        <v>46</v>
      </c>
      <c r="C4698" s="7" t="n">
        <v>7030</v>
      </c>
      <c r="D4698" s="7" t="n">
        <v>-0.649999976158142</v>
      </c>
      <c r="E4698" s="7" t="n">
        <v>1</v>
      </c>
      <c r="F4698" s="7" t="n">
        <v>17.7999992370605</v>
      </c>
      <c r="G4698" s="7" t="n">
        <v>180</v>
      </c>
    </row>
    <row r="4699" spans="1:10">
      <c r="A4699" t="s">
        <v>4</v>
      </c>
      <c r="B4699" s="4" t="s">
        <v>5</v>
      </c>
      <c r="C4699" s="4" t="s">
        <v>13</v>
      </c>
      <c r="D4699" s="4" t="s">
        <v>13</v>
      </c>
      <c r="E4699" s="4" t="s">
        <v>24</v>
      </c>
      <c r="F4699" s="4" t="s">
        <v>24</v>
      </c>
      <c r="G4699" s="4" t="s">
        <v>24</v>
      </c>
      <c r="H4699" s="4" t="s">
        <v>10</v>
      </c>
    </row>
    <row r="4700" spans="1:10">
      <c r="A4700" t="n">
        <v>31765</v>
      </c>
      <c r="B4700" s="35" t="n">
        <v>45</v>
      </c>
      <c r="C4700" s="7" t="n">
        <v>2</v>
      </c>
      <c r="D4700" s="7" t="n">
        <v>3</v>
      </c>
      <c r="E4700" s="7" t="n">
        <v>0</v>
      </c>
      <c r="F4700" s="7" t="n">
        <v>3.29999995231628</v>
      </c>
      <c r="G4700" s="7" t="n">
        <v>13.3999996185303</v>
      </c>
      <c r="H4700" s="7" t="n">
        <v>0</v>
      </c>
    </row>
    <row r="4701" spans="1:10">
      <c r="A4701" t="s">
        <v>4</v>
      </c>
      <c r="B4701" s="4" t="s">
        <v>5</v>
      </c>
      <c r="C4701" s="4" t="s">
        <v>13</v>
      </c>
      <c r="D4701" s="4" t="s">
        <v>13</v>
      </c>
      <c r="E4701" s="4" t="s">
        <v>24</v>
      </c>
      <c r="F4701" s="4" t="s">
        <v>24</v>
      </c>
      <c r="G4701" s="4" t="s">
        <v>24</v>
      </c>
      <c r="H4701" s="4" t="s">
        <v>10</v>
      </c>
      <c r="I4701" s="4" t="s">
        <v>13</v>
      </c>
    </row>
    <row r="4702" spans="1:10">
      <c r="A4702" t="n">
        <v>31782</v>
      </c>
      <c r="B4702" s="35" t="n">
        <v>45</v>
      </c>
      <c r="C4702" s="7" t="n">
        <v>4</v>
      </c>
      <c r="D4702" s="7" t="n">
        <v>3</v>
      </c>
      <c r="E4702" s="7" t="n">
        <v>5</v>
      </c>
      <c r="F4702" s="7" t="n">
        <v>6.75</v>
      </c>
      <c r="G4702" s="7" t="n">
        <v>0</v>
      </c>
      <c r="H4702" s="7" t="n">
        <v>0</v>
      </c>
      <c r="I4702" s="7" t="n">
        <v>0</v>
      </c>
    </row>
    <row r="4703" spans="1:10">
      <c r="A4703" t="s">
        <v>4</v>
      </c>
      <c r="B4703" s="4" t="s">
        <v>5</v>
      </c>
      <c r="C4703" s="4" t="s">
        <v>13</v>
      </c>
      <c r="D4703" s="4" t="s">
        <v>13</v>
      </c>
      <c r="E4703" s="4" t="s">
        <v>24</v>
      </c>
      <c r="F4703" s="4" t="s">
        <v>10</v>
      </c>
    </row>
    <row r="4704" spans="1:10">
      <c r="A4704" t="n">
        <v>31800</v>
      </c>
      <c r="B4704" s="35" t="n">
        <v>45</v>
      </c>
      <c r="C4704" s="7" t="n">
        <v>5</v>
      </c>
      <c r="D4704" s="7" t="n">
        <v>3</v>
      </c>
      <c r="E4704" s="7" t="n">
        <v>9</v>
      </c>
      <c r="F4704" s="7" t="n">
        <v>0</v>
      </c>
    </row>
    <row r="4705" spans="1:10">
      <c r="A4705" t="s">
        <v>4</v>
      </c>
      <c r="B4705" s="4" t="s">
        <v>5</v>
      </c>
      <c r="C4705" s="4" t="s">
        <v>13</v>
      </c>
      <c r="D4705" s="4" t="s">
        <v>13</v>
      </c>
      <c r="E4705" s="4" t="s">
        <v>24</v>
      </c>
      <c r="F4705" s="4" t="s">
        <v>10</v>
      </c>
    </row>
    <row r="4706" spans="1:10">
      <c r="A4706" t="n">
        <v>31809</v>
      </c>
      <c r="B4706" s="35" t="n">
        <v>45</v>
      </c>
      <c r="C4706" s="7" t="n">
        <v>11</v>
      </c>
      <c r="D4706" s="7" t="n">
        <v>3</v>
      </c>
      <c r="E4706" s="7" t="n">
        <v>28.7000007629395</v>
      </c>
      <c r="F4706" s="7" t="n">
        <v>0</v>
      </c>
    </row>
    <row r="4707" spans="1:10">
      <c r="A4707" t="s">
        <v>4</v>
      </c>
      <c r="B4707" s="4" t="s">
        <v>5</v>
      </c>
      <c r="C4707" s="4" t="s">
        <v>13</v>
      </c>
      <c r="D4707" s="4" t="s">
        <v>13</v>
      </c>
      <c r="E4707" s="4" t="s">
        <v>24</v>
      </c>
      <c r="F4707" s="4" t="s">
        <v>24</v>
      </c>
      <c r="G4707" s="4" t="s">
        <v>24</v>
      </c>
      <c r="H4707" s="4" t="s">
        <v>10</v>
      </c>
    </row>
    <row r="4708" spans="1:10">
      <c r="A4708" t="n">
        <v>31818</v>
      </c>
      <c r="B4708" s="35" t="n">
        <v>45</v>
      </c>
      <c r="C4708" s="7" t="n">
        <v>2</v>
      </c>
      <c r="D4708" s="7" t="n">
        <v>3</v>
      </c>
      <c r="E4708" s="7" t="n">
        <v>0</v>
      </c>
      <c r="F4708" s="7" t="n">
        <v>3.59999990463257</v>
      </c>
      <c r="G4708" s="7" t="n">
        <v>13.3999996185303</v>
      </c>
      <c r="H4708" s="7" t="n">
        <v>5000</v>
      </c>
    </row>
    <row r="4709" spans="1:10">
      <c r="A4709" t="s">
        <v>4</v>
      </c>
      <c r="B4709" s="4" t="s">
        <v>5</v>
      </c>
      <c r="C4709" s="4" t="s">
        <v>13</v>
      </c>
      <c r="D4709" s="4" t="s">
        <v>13</v>
      </c>
      <c r="E4709" s="4" t="s">
        <v>24</v>
      </c>
      <c r="F4709" s="4" t="s">
        <v>24</v>
      </c>
      <c r="G4709" s="4" t="s">
        <v>24</v>
      </c>
      <c r="H4709" s="4" t="s">
        <v>10</v>
      </c>
      <c r="I4709" s="4" t="s">
        <v>13</v>
      </c>
    </row>
    <row r="4710" spans="1:10">
      <c r="A4710" t="n">
        <v>31835</v>
      </c>
      <c r="B4710" s="35" t="n">
        <v>45</v>
      </c>
      <c r="C4710" s="7" t="n">
        <v>4</v>
      </c>
      <c r="D4710" s="7" t="n">
        <v>3</v>
      </c>
      <c r="E4710" s="7" t="n">
        <v>355</v>
      </c>
      <c r="F4710" s="7" t="n">
        <v>6.75</v>
      </c>
      <c r="G4710" s="7" t="n">
        <v>0</v>
      </c>
      <c r="H4710" s="7" t="n">
        <v>5000</v>
      </c>
      <c r="I4710" s="7" t="n">
        <v>1</v>
      </c>
    </row>
    <row r="4711" spans="1:10">
      <c r="A4711" t="s">
        <v>4</v>
      </c>
      <c r="B4711" s="4" t="s">
        <v>5</v>
      </c>
      <c r="C4711" s="4" t="s">
        <v>13</v>
      </c>
      <c r="D4711" s="4" t="s">
        <v>13</v>
      </c>
      <c r="E4711" s="4" t="s">
        <v>24</v>
      </c>
      <c r="F4711" s="4" t="s">
        <v>10</v>
      </c>
    </row>
    <row r="4712" spans="1:10">
      <c r="A4712" t="n">
        <v>31853</v>
      </c>
      <c r="B4712" s="35" t="n">
        <v>45</v>
      </c>
      <c r="C4712" s="7" t="n">
        <v>5</v>
      </c>
      <c r="D4712" s="7" t="n">
        <v>3</v>
      </c>
      <c r="E4712" s="7" t="n">
        <v>12</v>
      </c>
      <c r="F4712" s="7" t="n">
        <v>5000</v>
      </c>
    </row>
    <row r="4713" spans="1:10">
      <c r="A4713" t="s">
        <v>4</v>
      </c>
      <c r="B4713" s="4" t="s">
        <v>5</v>
      </c>
      <c r="C4713" s="4" t="s">
        <v>10</v>
      </c>
      <c r="D4713" s="4" t="s">
        <v>10</v>
      </c>
      <c r="E4713" s="4" t="s">
        <v>24</v>
      </c>
      <c r="F4713" s="4" t="s">
        <v>24</v>
      </c>
      <c r="G4713" s="4" t="s">
        <v>24</v>
      </c>
      <c r="H4713" s="4" t="s">
        <v>24</v>
      </c>
      <c r="I4713" s="4" t="s">
        <v>13</v>
      </c>
      <c r="J4713" s="4" t="s">
        <v>10</v>
      </c>
    </row>
    <row r="4714" spans="1:10">
      <c r="A4714" t="n">
        <v>31862</v>
      </c>
      <c r="B4714" s="37" t="n">
        <v>55</v>
      </c>
      <c r="C4714" s="7" t="n">
        <v>0</v>
      </c>
      <c r="D4714" s="7" t="n">
        <v>65533</v>
      </c>
      <c r="E4714" s="7" t="n">
        <v>0</v>
      </c>
      <c r="F4714" s="7" t="n">
        <v>1</v>
      </c>
      <c r="G4714" s="7" t="n">
        <v>13.5</v>
      </c>
      <c r="H4714" s="7" t="n">
        <v>1.20000004768372</v>
      </c>
      <c r="I4714" s="7" t="n">
        <v>1</v>
      </c>
      <c r="J4714" s="7" t="n">
        <v>0</v>
      </c>
    </row>
    <row r="4715" spans="1:10">
      <c r="A4715" t="s">
        <v>4</v>
      </c>
      <c r="B4715" s="4" t="s">
        <v>5</v>
      </c>
      <c r="C4715" s="4" t="s">
        <v>10</v>
      </c>
    </row>
    <row r="4716" spans="1:10">
      <c r="A4716" t="n">
        <v>31886</v>
      </c>
      <c r="B4716" s="27" t="n">
        <v>16</v>
      </c>
      <c r="C4716" s="7" t="n">
        <v>100</v>
      </c>
    </row>
    <row r="4717" spans="1:10">
      <c r="A4717" t="s">
        <v>4</v>
      </c>
      <c r="B4717" s="4" t="s">
        <v>5</v>
      </c>
      <c r="C4717" s="4" t="s">
        <v>10</v>
      </c>
      <c r="D4717" s="4" t="s">
        <v>10</v>
      </c>
      <c r="E4717" s="4" t="s">
        <v>24</v>
      </c>
      <c r="F4717" s="4" t="s">
        <v>24</v>
      </c>
      <c r="G4717" s="4" t="s">
        <v>24</v>
      </c>
      <c r="H4717" s="4" t="s">
        <v>24</v>
      </c>
      <c r="I4717" s="4" t="s">
        <v>13</v>
      </c>
      <c r="J4717" s="4" t="s">
        <v>10</v>
      </c>
    </row>
    <row r="4718" spans="1:10">
      <c r="A4718" t="n">
        <v>31889</v>
      </c>
      <c r="B4718" s="37" t="n">
        <v>55</v>
      </c>
      <c r="C4718" s="7" t="n">
        <v>7032</v>
      </c>
      <c r="D4718" s="7" t="n">
        <v>65533</v>
      </c>
      <c r="E4718" s="7" t="n">
        <v>-1.11000001430511</v>
      </c>
      <c r="F4718" s="7" t="n">
        <v>1</v>
      </c>
      <c r="G4718" s="7" t="n">
        <v>14.3900003433228</v>
      </c>
      <c r="H4718" s="7" t="n">
        <v>1.20000004768372</v>
      </c>
      <c r="I4718" s="7" t="n">
        <v>1</v>
      </c>
      <c r="J4718" s="7" t="n">
        <v>0</v>
      </c>
    </row>
    <row r="4719" spans="1:10">
      <c r="A4719" t="s">
        <v>4</v>
      </c>
      <c r="B4719" s="4" t="s">
        <v>5</v>
      </c>
      <c r="C4719" s="4" t="s">
        <v>10</v>
      </c>
    </row>
    <row r="4720" spans="1:10">
      <c r="A4720" t="n">
        <v>31913</v>
      </c>
      <c r="B4720" s="27" t="n">
        <v>16</v>
      </c>
      <c r="C4720" s="7" t="n">
        <v>100</v>
      </c>
    </row>
    <row r="4721" spans="1:10">
      <c r="A4721" t="s">
        <v>4</v>
      </c>
      <c r="B4721" s="4" t="s">
        <v>5</v>
      </c>
      <c r="C4721" s="4" t="s">
        <v>10</v>
      </c>
      <c r="D4721" s="4" t="s">
        <v>10</v>
      </c>
      <c r="E4721" s="4" t="s">
        <v>24</v>
      </c>
      <c r="F4721" s="4" t="s">
        <v>24</v>
      </c>
      <c r="G4721" s="4" t="s">
        <v>24</v>
      </c>
      <c r="H4721" s="4" t="s">
        <v>24</v>
      </c>
      <c r="I4721" s="4" t="s">
        <v>13</v>
      </c>
      <c r="J4721" s="4" t="s">
        <v>10</v>
      </c>
    </row>
    <row r="4722" spans="1:10">
      <c r="A4722" t="n">
        <v>31916</v>
      </c>
      <c r="B4722" s="37" t="n">
        <v>55</v>
      </c>
      <c r="C4722" s="7" t="n">
        <v>3</v>
      </c>
      <c r="D4722" s="7" t="n">
        <v>65533</v>
      </c>
      <c r="E4722" s="7" t="n">
        <v>1.5</v>
      </c>
      <c r="F4722" s="7" t="n">
        <v>1</v>
      </c>
      <c r="G4722" s="7" t="n">
        <v>14.5</v>
      </c>
      <c r="H4722" s="7" t="n">
        <v>1.20000004768372</v>
      </c>
      <c r="I4722" s="7" t="n">
        <v>1</v>
      </c>
      <c r="J4722" s="7" t="n">
        <v>0</v>
      </c>
    </row>
    <row r="4723" spans="1:10">
      <c r="A4723" t="s">
        <v>4</v>
      </c>
      <c r="B4723" s="4" t="s">
        <v>5</v>
      </c>
      <c r="C4723" s="4" t="s">
        <v>10</v>
      </c>
    </row>
    <row r="4724" spans="1:10">
      <c r="A4724" t="n">
        <v>31940</v>
      </c>
      <c r="B4724" s="27" t="n">
        <v>16</v>
      </c>
      <c r="C4724" s="7" t="n">
        <v>100</v>
      </c>
    </row>
    <row r="4725" spans="1:10">
      <c r="A4725" t="s">
        <v>4</v>
      </c>
      <c r="B4725" s="4" t="s">
        <v>5</v>
      </c>
      <c r="C4725" s="4" t="s">
        <v>10</v>
      </c>
      <c r="D4725" s="4" t="s">
        <v>10</v>
      </c>
      <c r="E4725" s="4" t="s">
        <v>24</v>
      </c>
      <c r="F4725" s="4" t="s">
        <v>24</v>
      </c>
      <c r="G4725" s="4" t="s">
        <v>24</v>
      </c>
      <c r="H4725" s="4" t="s">
        <v>24</v>
      </c>
      <c r="I4725" s="4" t="s">
        <v>13</v>
      </c>
      <c r="J4725" s="4" t="s">
        <v>10</v>
      </c>
    </row>
    <row r="4726" spans="1:10">
      <c r="A4726" t="n">
        <v>31943</v>
      </c>
      <c r="B4726" s="37" t="n">
        <v>55</v>
      </c>
      <c r="C4726" s="7" t="n">
        <v>5</v>
      </c>
      <c r="D4726" s="7" t="n">
        <v>65533</v>
      </c>
      <c r="E4726" s="7" t="n">
        <v>-1.54999995231628</v>
      </c>
      <c r="F4726" s="7" t="n">
        <v>1</v>
      </c>
      <c r="G4726" s="7" t="n">
        <v>14.8999996185303</v>
      </c>
      <c r="H4726" s="7" t="n">
        <v>1.20000004768372</v>
      </c>
      <c r="I4726" s="7" t="n">
        <v>1</v>
      </c>
      <c r="J4726" s="7" t="n">
        <v>0</v>
      </c>
    </row>
    <row r="4727" spans="1:10">
      <c r="A4727" t="s">
        <v>4</v>
      </c>
      <c r="B4727" s="4" t="s">
        <v>5</v>
      </c>
      <c r="C4727" s="4" t="s">
        <v>10</v>
      </c>
    </row>
    <row r="4728" spans="1:10">
      <c r="A4728" t="n">
        <v>31967</v>
      </c>
      <c r="B4728" s="27" t="n">
        <v>16</v>
      </c>
      <c r="C4728" s="7" t="n">
        <v>100</v>
      </c>
    </row>
    <row r="4729" spans="1:10">
      <c r="A4729" t="s">
        <v>4</v>
      </c>
      <c r="B4729" s="4" t="s">
        <v>5</v>
      </c>
      <c r="C4729" s="4" t="s">
        <v>10</v>
      </c>
      <c r="D4729" s="4" t="s">
        <v>10</v>
      </c>
      <c r="E4729" s="4" t="s">
        <v>24</v>
      </c>
      <c r="F4729" s="4" t="s">
        <v>24</v>
      </c>
      <c r="G4729" s="4" t="s">
        <v>24</v>
      </c>
      <c r="H4729" s="4" t="s">
        <v>24</v>
      </c>
      <c r="I4729" s="4" t="s">
        <v>13</v>
      </c>
      <c r="J4729" s="4" t="s">
        <v>10</v>
      </c>
    </row>
    <row r="4730" spans="1:10">
      <c r="A4730" t="n">
        <v>31970</v>
      </c>
      <c r="B4730" s="37" t="n">
        <v>55</v>
      </c>
      <c r="C4730" s="7" t="n">
        <v>61491</v>
      </c>
      <c r="D4730" s="7" t="n">
        <v>65533</v>
      </c>
      <c r="E4730" s="7" t="n">
        <v>-0.25</v>
      </c>
      <c r="F4730" s="7" t="n">
        <v>1</v>
      </c>
      <c r="G4730" s="7" t="n">
        <v>15.3999996185303</v>
      </c>
      <c r="H4730" s="7" t="n">
        <v>1.20000004768372</v>
      </c>
      <c r="I4730" s="7" t="n">
        <v>1</v>
      </c>
      <c r="J4730" s="7" t="n">
        <v>0</v>
      </c>
    </row>
    <row r="4731" spans="1:10">
      <c r="A4731" t="s">
        <v>4</v>
      </c>
      <c r="B4731" s="4" t="s">
        <v>5</v>
      </c>
      <c r="C4731" s="4" t="s">
        <v>10</v>
      </c>
    </row>
    <row r="4732" spans="1:10">
      <c r="A4732" t="n">
        <v>31994</v>
      </c>
      <c r="B4732" s="27" t="n">
        <v>16</v>
      </c>
      <c r="C4732" s="7" t="n">
        <v>100</v>
      </c>
    </row>
    <row r="4733" spans="1:10">
      <c r="A4733" t="s">
        <v>4</v>
      </c>
      <c r="B4733" s="4" t="s">
        <v>5</v>
      </c>
      <c r="C4733" s="4" t="s">
        <v>10</v>
      </c>
      <c r="D4733" s="4" t="s">
        <v>10</v>
      </c>
      <c r="E4733" s="4" t="s">
        <v>24</v>
      </c>
      <c r="F4733" s="4" t="s">
        <v>24</v>
      </c>
      <c r="G4733" s="4" t="s">
        <v>24</v>
      </c>
      <c r="H4733" s="4" t="s">
        <v>24</v>
      </c>
      <c r="I4733" s="4" t="s">
        <v>13</v>
      </c>
      <c r="J4733" s="4" t="s">
        <v>10</v>
      </c>
    </row>
    <row r="4734" spans="1:10">
      <c r="A4734" t="n">
        <v>31997</v>
      </c>
      <c r="B4734" s="37" t="n">
        <v>55</v>
      </c>
      <c r="C4734" s="7" t="n">
        <v>61492</v>
      </c>
      <c r="D4734" s="7" t="n">
        <v>65533</v>
      </c>
      <c r="E4734" s="7" t="n">
        <v>0.850000023841858</v>
      </c>
      <c r="F4734" s="7" t="n">
        <v>1</v>
      </c>
      <c r="G4734" s="7" t="n">
        <v>16.5499992370605</v>
      </c>
      <c r="H4734" s="7" t="n">
        <v>1.20000004768372</v>
      </c>
      <c r="I4734" s="7" t="n">
        <v>1</v>
      </c>
      <c r="J4734" s="7" t="n">
        <v>0</v>
      </c>
    </row>
    <row r="4735" spans="1:10">
      <c r="A4735" t="s">
        <v>4</v>
      </c>
      <c r="B4735" s="4" t="s">
        <v>5</v>
      </c>
      <c r="C4735" s="4" t="s">
        <v>10</v>
      </c>
    </row>
    <row r="4736" spans="1:10">
      <c r="A4736" t="n">
        <v>32021</v>
      </c>
      <c r="B4736" s="27" t="n">
        <v>16</v>
      </c>
      <c r="C4736" s="7" t="n">
        <v>100</v>
      </c>
    </row>
    <row r="4737" spans="1:10">
      <c r="A4737" t="s">
        <v>4</v>
      </c>
      <c r="B4737" s="4" t="s">
        <v>5</v>
      </c>
      <c r="C4737" s="4" t="s">
        <v>10</v>
      </c>
      <c r="D4737" s="4" t="s">
        <v>10</v>
      </c>
      <c r="E4737" s="4" t="s">
        <v>24</v>
      </c>
      <c r="F4737" s="4" t="s">
        <v>24</v>
      </c>
      <c r="G4737" s="4" t="s">
        <v>24</v>
      </c>
      <c r="H4737" s="4" t="s">
        <v>24</v>
      </c>
      <c r="I4737" s="4" t="s">
        <v>13</v>
      </c>
      <c r="J4737" s="4" t="s">
        <v>10</v>
      </c>
    </row>
    <row r="4738" spans="1:10">
      <c r="A4738" t="n">
        <v>32024</v>
      </c>
      <c r="B4738" s="37" t="n">
        <v>55</v>
      </c>
      <c r="C4738" s="7" t="n">
        <v>61493</v>
      </c>
      <c r="D4738" s="7" t="n">
        <v>65533</v>
      </c>
      <c r="E4738" s="7" t="n">
        <v>-0.649999976158142</v>
      </c>
      <c r="F4738" s="7" t="n">
        <v>1</v>
      </c>
      <c r="G4738" s="7" t="n">
        <v>16.7999992370605</v>
      </c>
      <c r="H4738" s="7" t="n">
        <v>1.20000004768372</v>
      </c>
      <c r="I4738" s="7" t="n">
        <v>1</v>
      </c>
      <c r="J4738" s="7" t="n">
        <v>0</v>
      </c>
    </row>
    <row r="4739" spans="1:10">
      <c r="A4739" t="s">
        <v>4</v>
      </c>
      <c r="B4739" s="4" t="s">
        <v>5</v>
      </c>
      <c r="C4739" s="4" t="s">
        <v>13</v>
      </c>
      <c r="D4739" s="4" t="s">
        <v>10</v>
      </c>
      <c r="E4739" s="4" t="s">
        <v>24</v>
      </c>
    </row>
    <row r="4740" spans="1:10">
      <c r="A4740" t="n">
        <v>32048</v>
      </c>
      <c r="B4740" s="21" t="n">
        <v>58</v>
      </c>
      <c r="C4740" s="7" t="n">
        <v>100</v>
      </c>
      <c r="D4740" s="7" t="n">
        <v>1000</v>
      </c>
      <c r="E4740" s="7" t="n">
        <v>1</v>
      </c>
    </row>
    <row r="4741" spans="1:10">
      <c r="A4741" t="s">
        <v>4</v>
      </c>
      <c r="B4741" s="4" t="s">
        <v>5</v>
      </c>
      <c r="C4741" s="4" t="s">
        <v>9</v>
      </c>
    </row>
    <row r="4742" spans="1:10">
      <c r="A4742" t="n">
        <v>32056</v>
      </c>
      <c r="B4742" s="55" t="n">
        <v>15</v>
      </c>
      <c r="C4742" s="7" t="n">
        <v>1024</v>
      </c>
    </row>
    <row r="4743" spans="1:10">
      <c r="A4743" t="s">
        <v>4</v>
      </c>
      <c r="B4743" s="4" t="s">
        <v>5</v>
      </c>
      <c r="C4743" s="4" t="s">
        <v>13</v>
      </c>
      <c r="D4743" s="4" t="s">
        <v>10</v>
      </c>
    </row>
    <row r="4744" spans="1:10">
      <c r="A4744" t="n">
        <v>32061</v>
      </c>
      <c r="B4744" s="21" t="n">
        <v>58</v>
      </c>
      <c r="C4744" s="7" t="n">
        <v>255</v>
      </c>
      <c r="D4744" s="7" t="n">
        <v>0</v>
      </c>
    </row>
    <row r="4745" spans="1:10">
      <c r="A4745" t="s">
        <v>4</v>
      </c>
      <c r="B4745" s="4" t="s">
        <v>5</v>
      </c>
      <c r="C4745" s="4" t="s">
        <v>10</v>
      </c>
      <c r="D4745" s="4" t="s">
        <v>13</v>
      </c>
    </row>
    <row r="4746" spans="1:10">
      <c r="A4746" t="n">
        <v>32065</v>
      </c>
      <c r="B4746" s="38" t="n">
        <v>56</v>
      </c>
      <c r="C4746" s="7" t="n">
        <v>0</v>
      </c>
      <c r="D4746" s="7" t="n">
        <v>0</v>
      </c>
    </row>
    <row r="4747" spans="1:10">
      <c r="A4747" t="s">
        <v>4</v>
      </c>
      <c r="B4747" s="4" t="s">
        <v>5</v>
      </c>
      <c r="C4747" s="4" t="s">
        <v>10</v>
      </c>
      <c r="D4747" s="4" t="s">
        <v>13</v>
      </c>
    </row>
    <row r="4748" spans="1:10">
      <c r="A4748" t="n">
        <v>32069</v>
      </c>
      <c r="B4748" s="38" t="n">
        <v>56</v>
      </c>
      <c r="C4748" s="7" t="n">
        <v>7032</v>
      </c>
      <c r="D4748" s="7" t="n">
        <v>0</v>
      </c>
    </row>
    <row r="4749" spans="1:10">
      <c r="A4749" t="s">
        <v>4</v>
      </c>
      <c r="B4749" s="4" t="s">
        <v>5</v>
      </c>
      <c r="C4749" s="4" t="s">
        <v>10</v>
      </c>
      <c r="D4749" s="4" t="s">
        <v>13</v>
      </c>
    </row>
    <row r="4750" spans="1:10">
      <c r="A4750" t="n">
        <v>32073</v>
      </c>
      <c r="B4750" s="38" t="n">
        <v>56</v>
      </c>
      <c r="C4750" s="7" t="n">
        <v>3</v>
      </c>
      <c r="D4750" s="7" t="n">
        <v>0</v>
      </c>
    </row>
    <row r="4751" spans="1:10">
      <c r="A4751" t="s">
        <v>4</v>
      </c>
      <c r="B4751" s="4" t="s">
        <v>5</v>
      </c>
      <c r="C4751" s="4" t="s">
        <v>10</v>
      </c>
      <c r="D4751" s="4" t="s">
        <v>13</v>
      </c>
    </row>
    <row r="4752" spans="1:10">
      <c r="A4752" t="n">
        <v>32077</v>
      </c>
      <c r="B4752" s="38" t="n">
        <v>56</v>
      </c>
      <c r="C4752" s="7" t="n">
        <v>5</v>
      </c>
      <c r="D4752" s="7" t="n">
        <v>0</v>
      </c>
    </row>
    <row r="4753" spans="1:10">
      <c r="A4753" t="s">
        <v>4</v>
      </c>
      <c r="B4753" s="4" t="s">
        <v>5</v>
      </c>
      <c r="C4753" s="4" t="s">
        <v>10</v>
      </c>
      <c r="D4753" s="4" t="s">
        <v>13</v>
      </c>
    </row>
    <row r="4754" spans="1:10">
      <c r="A4754" t="n">
        <v>32081</v>
      </c>
      <c r="B4754" s="38" t="n">
        <v>56</v>
      </c>
      <c r="C4754" s="7" t="n">
        <v>61491</v>
      </c>
      <c r="D4754" s="7" t="n">
        <v>0</v>
      </c>
    </row>
    <row r="4755" spans="1:10">
      <c r="A4755" t="s">
        <v>4</v>
      </c>
      <c r="B4755" s="4" t="s">
        <v>5</v>
      </c>
      <c r="C4755" s="4" t="s">
        <v>10</v>
      </c>
      <c r="D4755" s="4" t="s">
        <v>13</v>
      </c>
    </row>
    <row r="4756" spans="1:10">
      <c r="A4756" t="n">
        <v>32085</v>
      </c>
      <c r="B4756" s="38" t="n">
        <v>56</v>
      </c>
      <c r="C4756" s="7" t="n">
        <v>61492</v>
      </c>
      <c r="D4756" s="7" t="n">
        <v>0</v>
      </c>
    </row>
    <row r="4757" spans="1:10">
      <c r="A4757" t="s">
        <v>4</v>
      </c>
      <c r="B4757" s="4" t="s">
        <v>5</v>
      </c>
      <c r="C4757" s="4" t="s">
        <v>10</v>
      </c>
      <c r="D4757" s="4" t="s">
        <v>13</v>
      </c>
    </row>
    <row r="4758" spans="1:10">
      <c r="A4758" t="n">
        <v>32089</v>
      </c>
      <c r="B4758" s="38" t="n">
        <v>56</v>
      </c>
      <c r="C4758" s="7" t="n">
        <v>61493</v>
      </c>
      <c r="D4758" s="7" t="n">
        <v>0</v>
      </c>
    </row>
    <row r="4759" spans="1:10">
      <c r="A4759" t="s">
        <v>4</v>
      </c>
      <c r="B4759" s="4" t="s">
        <v>5</v>
      </c>
      <c r="C4759" s="4" t="s">
        <v>10</v>
      </c>
    </row>
    <row r="4760" spans="1:10">
      <c r="A4760" t="n">
        <v>32093</v>
      </c>
      <c r="B4760" s="27" t="n">
        <v>16</v>
      </c>
      <c r="C4760" s="7" t="n">
        <v>1000</v>
      </c>
    </row>
    <row r="4761" spans="1:10">
      <c r="A4761" t="s">
        <v>4</v>
      </c>
      <c r="B4761" s="4" t="s">
        <v>5</v>
      </c>
      <c r="C4761" s="4" t="s">
        <v>13</v>
      </c>
      <c r="D4761" s="4" t="s">
        <v>10</v>
      </c>
    </row>
    <row r="4762" spans="1:10">
      <c r="A4762" t="n">
        <v>32096</v>
      </c>
      <c r="B4762" s="35" t="n">
        <v>45</v>
      </c>
      <c r="C4762" s="7" t="n">
        <v>7</v>
      </c>
      <c r="D4762" s="7" t="n">
        <v>255</v>
      </c>
    </row>
    <row r="4763" spans="1:10">
      <c r="A4763" t="s">
        <v>4</v>
      </c>
      <c r="B4763" s="4" t="s">
        <v>5</v>
      </c>
      <c r="C4763" s="4" t="s">
        <v>13</v>
      </c>
      <c r="D4763" s="4" t="s">
        <v>10</v>
      </c>
      <c r="E4763" s="4" t="s">
        <v>6</v>
      </c>
    </row>
    <row r="4764" spans="1:10">
      <c r="A4764" t="n">
        <v>32100</v>
      </c>
      <c r="B4764" s="39" t="n">
        <v>51</v>
      </c>
      <c r="C4764" s="7" t="n">
        <v>4</v>
      </c>
      <c r="D4764" s="7" t="n">
        <v>0</v>
      </c>
      <c r="E4764" s="7" t="s">
        <v>82</v>
      </c>
    </row>
    <row r="4765" spans="1:10">
      <c r="A4765" t="s">
        <v>4</v>
      </c>
      <c r="B4765" s="4" t="s">
        <v>5</v>
      </c>
      <c r="C4765" s="4" t="s">
        <v>10</v>
      </c>
    </row>
    <row r="4766" spans="1:10">
      <c r="A4766" t="n">
        <v>32113</v>
      </c>
      <c r="B4766" s="27" t="n">
        <v>16</v>
      </c>
      <c r="C4766" s="7" t="n">
        <v>0</v>
      </c>
    </row>
    <row r="4767" spans="1:10">
      <c r="A4767" t="s">
        <v>4</v>
      </c>
      <c r="B4767" s="4" t="s">
        <v>5</v>
      </c>
      <c r="C4767" s="4" t="s">
        <v>10</v>
      </c>
      <c r="D4767" s="4" t="s">
        <v>47</v>
      </c>
      <c r="E4767" s="4" t="s">
        <v>13</v>
      </c>
      <c r="F4767" s="4" t="s">
        <v>13</v>
      </c>
    </row>
    <row r="4768" spans="1:10">
      <c r="A4768" t="n">
        <v>32116</v>
      </c>
      <c r="B4768" s="40" t="n">
        <v>26</v>
      </c>
      <c r="C4768" s="7" t="n">
        <v>0</v>
      </c>
      <c r="D4768" s="7" t="s">
        <v>242</v>
      </c>
      <c r="E4768" s="7" t="n">
        <v>2</v>
      </c>
      <c r="F4768" s="7" t="n">
        <v>0</v>
      </c>
    </row>
    <row r="4769" spans="1:6">
      <c r="A4769" t="s">
        <v>4</v>
      </c>
      <c r="B4769" s="4" t="s">
        <v>5</v>
      </c>
    </row>
    <row r="4770" spans="1:6">
      <c r="A4770" t="n">
        <v>32144</v>
      </c>
      <c r="B4770" s="41" t="n">
        <v>28</v>
      </c>
    </row>
    <row r="4771" spans="1:6">
      <c r="A4771" t="s">
        <v>4</v>
      </c>
      <c r="B4771" s="4" t="s">
        <v>5</v>
      </c>
      <c r="C4771" s="4" t="s">
        <v>10</v>
      </c>
      <c r="D4771" s="4" t="s">
        <v>13</v>
      </c>
    </row>
    <row r="4772" spans="1:6">
      <c r="A4772" t="n">
        <v>32145</v>
      </c>
      <c r="B4772" s="44" t="n">
        <v>89</v>
      </c>
      <c r="C4772" s="7" t="n">
        <v>65533</v>
      </c>
      <c r="D4772" s="7" t="n">
        <v>1</v>
      </c>
    </row>
    <row r="4773" spans="1:6">
      <c r="A4773" t="s">
        <v>4</v>
      </c>
      <c r="B4773" s="4" t="s">
        <v>5</v>
      </c>
      <c r="C4773" s="4" t="s">
        <v>13</v>
      </c>
      <c r="D4773" s="4" t="s">
        <v>10</v>
      </c>
      <c r="E4773" s="4" t="s">
        <v>24</v>
      </c>
    </row>
    <row r="4774" spans="1:6">
      <c r="A4774" t="n">
        <v>32149</v>
      </c>
      <c r="B4774" s="21" t="n">
        <v>58</v>
      </c>
      <c r="C4774" s="7" t="n">
        <v>101</v>
      </c>
      <c r="D4774" s="7" t="n">
        <v>500</v>
      </c>
      <c r="E4774" s="7" t="n">
        <v>1</v>
      </c>
    </row>
    <row r="4775" spans="1:6">
      <c r="A4775" t="s">
        <v>4</v>
      </c>
      <c r="B4775" s="4" t="s">
        <v>5</v>
      </c>
      <c r="C4775" s="4" t="s">
        <v>13</v>
      </c>
      <c r="D4775" s="4" t="s">
        <v>10</v>
      </c>
    </row>
    <row r="4776" spans="1:6">
      <c r="A4776" t="n">
        <v>32157</v>
      </c>
      <c r="B4776" s="21" t="n">
        <v>58</v>
      </c>
      <c r="C4776" s="7" t="n">
        <v>254</v>
      </c>
      <c r="D4776" s="7" t="n">
        <v>0</v>
      </c>
    </row>
    <row r="4777" spans="1:6">
      <c r="A4777" t="s">
        <v>4</v>
      </c>
      <c r="B4777" s="4" t="s">
        <v>5</v>
      </c>
      <c r="C4777" s="4" t="s">
        <v>13</v>
      </c>
      <c r="D4777" s="4" t="s">
        <v>13</v>
      </c>
      <c r="E4777" s="4" t="s">
        <v>24</v>
      </c>
      <c r="F4777" s="4" t="s">
        <v>24</v>
      </c>
      <c r="G4777" s="4" t="s">
        <v>24</v>
      </c>
      <c r="H4777" s="4" t="s">
        <v>10</v>
      </c>
    </row>
    <row r="4778" spans="1:6">
      <c r="A4778" t="n">
        <v>32161</v>
      </c>
      <c r="B4778" s="35" t="n">
        <v>45</v>
      </c>
      <c r="C4778" s="7" t="n">
        <v>2</v>
      </c>
      <c r="D4778" s="7" t="n">
        <v>3</v>
      </c>
      <c r="E4778" s="7" t="n">
        <v>0</v>
      </c>
      <c r="F4778" s="7" t="n">
        <v>25.25</v>
      </c>
      <c r="G4778" s="7" t="n">
        <v>-67.1999969482422</v>
      </c>
      <c r="H4778" s="7" t="n">
        <v>0</v>
      </c>
    </row>
    <row r="4779" spans="1:6">
      <c r="A4779" t="s">
        <v>4</v>
      </c>
      <c r="B4779" s="4" t="s">
        <v>5</v>
      </c>
      <c r="C4779" s="4" t="s">
        <v>13</v>
      </c>
      <c r="D4779" s="4" t="s">
        <v>13</v>
      </c>
      <c r="E4779" s="4" t="s">
        <v>24</v>
      </c>
      <c r="F4779" s="4" t="s">
        <v>24</v>
      </c>
      <c r="G4779" s="4" t="s">
        <v>24</v>
      </c>
      <c r="H4779" s="4" t="s">
        <v>10</v>
      </c>
      <c r="I4779" s="4" t="s">
        <v>13</v>
      </c>
    </row>
    <row r="4780" spans="1:6">
      <c r="A4780" t="n">
        <v>32178</v>
      </c>
      <c r="B4780" s="35" t="n">
        <v>45</v>
      </c>
      <c r="C4780" s="7" t="n">
        <v>4</v>
      </c>
      <c r="D4780" s="7" t="n">
        <v>3</v>
      </c>
      <c r="E4780" s="7" t="n">
        <v>10</v>
      </c>
      <c r="F4780" s="7" t="n">
        <v>8.44999980926514</v>
      </c>
      <c r="G4780" s="7" t="n">
        <v>0</v>
      </c>
      <c r="H4780" s="7" t="n">
        <v>0</v>
      </c>
      <c r="I4780" s="7" t="n">
        <v>0</v>
      </c>
    </row>
    <row r="4781" spans="1:6">
      <c r="A4781" t="s">
        <v>4</v>
      </c>
      <c r="B4781" s="4" t="s">
        <v>5</v>
      </c>
      <c r="C4781" s="4" t="s">
        <v>13</v>
      </c>
      <c r="D4781" s="4" t="s">
        <v>13</v>
      </c>
      <c r="E4781" s="4" t="s">
        <v>24</v>
      </c>
      <c r="F4781" s="4" t="s">
        <v>10</v>
      </c>
    </row>
    <row r="4782" spans="1:6">
      <c r="A4782" t="n">
        <v>32196</v>
      </c>
      <c r="B4782" s="35" t="n">
        <v>45</v>
      </c>
      <c r="C4782" s="7" t="n">
        <v>5</v>
      </c>
      <c r="D4782" s="7" t="n">
        <v>3</v>
      </c>
      <c r="E4782" s="7" t="n">
        <v>10</v>
      </c>
      <c r="F4782" s="7" t="n">
        <v>0</v>
      </c>
    </row>
    <row r="4783" spans="1:6">
      <c r="A4783" t="s">
        <v>4</v>
      </c>
      <c r="B4783" s="4" t="s">
        <v>5</v>
      </c>
      <c r="C4783" s="4" t="s">
        <v>13</v>
      </c>
      <c r="D4783" s="4" t="s">
        <v>13</v>
      </c>
      <c r="E4783" s="4" t="s">
        <v>24</v>
      </c>
      <c r="F4783" s="4" t="s">
        <v>10</v>
      </c>
    </row>
    <row r="4784" spans="1:6">
      <c r="A4784" t="n">
        <v>32205</v>
      </c>
      <c r="B4784" s="35" t="n">
        <v>45</v>
      </c>
      <c r="C4784" s="7" t="n">
        <v>11</v>
      </c>
      <c r="D4784" s="7" t="n">
        <v>3</v>
      </c>
      <c r="E4784" s="7" t="n">
        <v>42.5</v>
      </c>
      <c r="F4784" s="7" t="n">
        <v>0</v>
      </c>
    </row>
    <row r="4785" spans="1:9">
      <c r="A4785" t="s">
        <v>4</v>
      </c>
      <c r="B4785" s="4" t="s">
        <v>5</v>
      </c>
      <c r="C4785" s="4" t="s">
        <v>13</v>
      </c>
      <c r="D4785" s="4" t="s">
        <v>13</v>
      </c>
      <c r="E4785" s="4" t="s">
        <v>24</v>
      </c>
      <c r="F4785" s="4" t="s">
        <v>24</v>
      </c>
      <c r="G4785" s="4" t="s">
        <v>24</v>
      </c>
      <c r="H4785" s="4" t="s">
        <v>10</v>
      </c>
      <c r="I4785" s="4" t="s">
        <v>13</v>
      </c>
    </row>
    <row r="4786" spans="1:9">
      <c r="A4786" t="n">
        <v>32214</v>
      </c>
      <c r="B4786" s="35" t="n">
        <v>45</v>
      </c>
      <c r="C4786" s="7" t="n">
        <v>4</v>
      </c>
      <c r="D4786" s="7" t="n">
        <v>0</v>
      </c>
      <c r="E4786" s="7" t="n">
        <v>10</v>
      </c>
      <c r="F4786" s="7" t="n">
        <v>38.4500007629395</v>
      </c>
      <c r="G4786" s="7" t="n">
        <v>0</v>
      </c>
      <c r="H4786" s="7" t="n">
        <v>30000</v>
      </c>
      <c r="I4786" s="7" t="n">
        <v>0</v>
      </c>
    </row>
    <row r="4787" spans="1:9">
      <c r="A4787" t="s">
        <v>4</v>
      </c>
      <c r="B4787" s="4" t="s">
        <v>5</v>
      </c>
      <c r="C4787" s="4" t="s">
        <v>13</v>
      </c>
      <c r="D4787" s="4" t="s">
        <v>10</v>
      </c>
    </row>
    <row r="4788" spans="1:9">
      <c r="A4788" t="n">
        <v>32232</v>
      </c>
      <c r="B4788" s="21" t="n">
        <v>58</v>
      </c>
      <c r="C4788" s="7" t="n">
        <v>255</v>
      </c>
      <c r="D4788" s="7" t="n">
        <v>0</v>
      </c>
    </row>
    <row r="4789" spans="1:9">
      <c r="A4789" t="s">
        <v>4</v>
      </c>
      <c r="B4789" s="4" t="s">
        <v>5</v>
      </c>
      <c r="C4789" s="4" t="s">
        <v>10</v>
      </c>
    </row>
    <row r="4790" spans="1:9">
      <c r="A4790" t="n">
        <v>32236</v>
      </c>
      <c r="B4790" s="27" t="n">
        <v>16</v>
      </c>
      <c r="C4790" s="7" t="n">
        <v>1000</v>
      </c>
    </row>
    <row r="4791" spans="1:9">
      <c r="A4791" t="s">
        <v>4</v>
      </c>
      <c r="B4791" s="4" t="s">
        <v>5</v>
      </c>
      <c r="C4791" s="4" t="s">
        <v>13</v>
      </c>
      <c r="D4791" s="20" t="s">
        <v>31</v>
      </c>
      <c r="E4791" s="4" t="s">
        <v>5</v>
      </c>
      <c r="F4791" s="4" t="s">
        <v>13</v>
      </c>
      <c r="G4791" s="4" t="s">
        <v>10</v>
      </c>
      <c r="H4791" s="20" t="s">
        <v>32</v>
      </c>
      <c r="I4791" s="4" t="s">
        <v>13</v>
      </c>
      <c r="J4791" s="4" t="s">
        <v>23</v>
      </c>
    </row>
    <row r="4792" spans="1:9">
      <c r="A4792" t="n">
        <v>32239</v>
      </c>
      <c r="B4792" s="12" t="n">
        <v>5</v>
      </c>
      <c r="C4792" s="7" t="n">
        <v>28</v>
      </c>
      <c r="D4792" s="20" t="s">
        <v>3</v>
      </c>
      <c r="E4792" s="25" t="n">
        <v>64</v>
      </c>
      <c r="F4792" s="7" t="n">
        <v>5</v>
      </c>
      <c r="G4792" s="7" t="n">
        <v>2</v>
      </c>
      <c r="H4792" s="20" t="s">
        <v>3</v>
      </c>
      <c r="I4792" s="7" t="n">
        <v>1</v>
      </c>
      <c r="J4792" s="13" t="n">
        <f t="normal" ca="1">A4808</f>
        <v>0</v>
      </c>
    </row>
    <row r="4793" spans="1:9">
      <c r="A4793" t="s">
        <v>4</v>
      </c>
      <c r="B4793" s="4" t="s">
        <v>5</v>
      </c>
      <c r="C4793" s="4" t="s">
        <v>13</v>
      </c>
      <c r="D4793" s="4" t="s">
        <v>10</v>
      </c>
      <c r="E4793" s="4" t="s">
        <v>10</v>
      </c>
      <c r="F4793" s="4" t="s">
        <v>13</v>
      </c>
    </row>
    <row r="4794" spans="1:9">
      <c r="A4794" t="n">
        <v>32250</v>
      </c>
      <c r="B4794" s="45" t="n">
        <v>25</v>
      </c>
      <c r="C4794" s="7" t="n">
        <v>1</v>
      </c>
      <c r="D4794" s="7" t="n">
        <v>60</v>
      </c>
      <c r="E4794" s="7" t="n">
        <v>640</v>
      </c>
      <c r="F4794" s="7" t="n">
        <v>2</v>
      </c>
    </row>
    <row r="4795" spans="1:9">
      <c r="A4795" t="s">
        <v>4</v>
      </c>
      <c r="B4795" s="4" t="s">
        <v>5</v>
      </c>
      <c r="C4795" s="4" t="s">
        <v>13</v>
      </c>
      <c r="D4795" s="4" t="s">
        <v>10</v>
      </c>
      <c r="E4795" s="4" t="s">
        <v>6</v>
      </c>
    </row>
    <row r="4796" spans="1:9">
      <c r="A4796" t="n">
        <v>32257</v>
      </c>
      <c r="B4796" s="39" t="n">
        <v>51</v>
      </c>
      <c r="C4796" s="7" t="n">
        <v>4</v>
      </c>
      <c r="D4796" s="7" t="n">
        <v>2</v>
      </c>
      <c r="E4796" s="7" t="s">
        <v>52</v>
      </c>
    </row>
    <row r="4797" spans="1:9">
      <c r="A4797" t="s">
        <v>4</v>
      </c>
      <c r="B4797" s="4" t="s">
        <v>5</v>
      </c>
      <c r="C4797" s="4" t="s">
        <v>10</v>
      </c>
    </row>
    <row r="4798" spans="1:9">
      <c r="A4798" t="n">
        <v>32270</v>
      </c>
      <c r="B4798" s="27" t="n">
        <v>16</v>
      </c>
      <c r="C4798" s="7" t="n">
        <v>0</v>
      </c>
    </row>
    <row r="4799" spans="1:9">
      <c r="A4799" t="s">
        <v>4</v>
      </c>
      <c r="B4799" s="4" t="s">
        <v>5</v>
      </c>
      <c r="C4799" s="4" t="s">
        <v>10</v>
      </c>
      <c r="D4799" s="4" t="s">
        <v>47</v>
      </c>
      <c r="E4799" s="4" t="s">
        <v>13</v>
      </c>
      <c r="F4799" s="4" t="s">
        <v>13</v>
      </c>
    </row>
    <row r="4800" spans="1:9">
      <c r="A4800" t="n">
        <v>32273</v>
      </c>
      <c r="B4800" s="40" t="n">
        <v>26</v>
      </c>
      <c r="C4800" s="7" t="n">
        <v>2</v>
      </c>
      <c r="D4800" s="7" t="s">
        <v>243</v>
      </c>
      <c r="E4800" s="7" t="n">
        <v>2</v>
      </c>
      <c r="F4800" s="7" t="n">
        <v>0</v>
      </c>
    </row>
    <row r="4801" spans="1:10">
      <c r="A4801" t="s">
        <v>4</v>
      </c>
      <c r="B4801" s="4" t="s">
        <v>5</v>
      </c>
    </row>
    <row r="4802" spans="1:10">
      <c r="A4802" t="n">
        <v>32334</v>
      </c>
      <c r="B4802" s="41" t="n">
        <v>28</v>
      </c>
    </row>
    <row r="4803" spans="1:10">
      <c r="A4803" t="s">
        <v>4</v>
      </c>
      <c r="B4803" s="4" t="s">
        <v>5</v>
      </c>
      <c r="C4803" s="4" t="s">
        <v>13</v>
      </c>
      <c r="D4803" s="4" t="s">
        <v>10</v>
      </c>
      <c r="E4803" s="4" t="s">
        <v>10</v>
      </c>
      <c r="F4803" s="4" t="s">
        <v>13</v>
      </c>
    </row>
    <row r="4804" spans="1:10">
      <c r="A4804" t="n">
        <v>32335</v>
      </c>
      <c r="B4804" s="45" t="n">
        <v>25</v>
      </c>
      <c r="C4804" s="7" t="n">
        <v>1</v>
      </c>
      <c r="D4804" s="7" t="n">
        <v>65535</v>
      </c>
      <c r="E4804" s="7" t="n">
        <v>65535</v>
      </c>
      <c r="F4804" s="7" t="n">
        <v>0</v>
      </c>
    </row>
    <row r="4805" spans="1:10">
      <c r="A4805" t="s">
        <v>4</v>
      </c>
      <c r="B4805" s="4" t="s">
        <v>5</v>
      </c>
      <c r="C4805" s="4" t="s">
        <v>23</v>
      </c>
    </row>
    <row r="4806" spans="1:10">
      <c r="A4806" t="n">
        <v>32342</v>
      </c>
      <c r="B4806" s="17" t="n">
        <v>3</v>
      </c>
      <c r="C4806" s="13" t="n">
        <f t="normal" ca="1">A4822</f>
        <v>0</v>
      </c>
    </row>
    <row r="4807" spans="1:10">
      <c r="A4807" t="s">
        <v>4</v>
      </c>
      <c r="B4807" s="4" t="s">
        <v>5</v>
      </c>
      <c r="C4807" s="4" t="s">
        <v>13</v>
      </c>
      <c r="D4807" s="4" t="s">
        <v>10</v>
      </c>
      <c r="E4807" s="4" t="s">
        <v>10</v>
      </c>
      <c r="F4807" s="4" t="s">
        <v>13</v>
      </c>
    </row>
    <row r="4808" spans="1:10">
      <c r="A4808" t="n">
        <v>32347</v>
      </c>
      <c r="B4808" s="45" t="n">
        <v>25</v>
      </c>
      <c r="C4808" s="7" t="n">
        <v>1</v>
      </c>
      <c r="D4808" s="7" t="n">
        <v>260</v>
      </c>
      <c r="E4808" s="7" t="n">
        <v>640</v>
      </c>
      <c r="F4808" s="7" t="n">
        <v>2</v>
      </c>
    </row>
    <row r="4809" spans="1:10">
      <c r="A4809" t="s">
        <v>4</v>
      </c>
      <c r="B4809" s="4" t="s">
        <v>5</v>
      </c>
      <c r="C4809" s="4" t="s">
        <v>13</v>
      </c>
      <c r="D4809" s="4" t="s">
        <v>10</v>
      </c>
      <c r="E4809" s="4" t="s">
        <v>6</v>
      </c>
    </row>
    <row r="4810" spans="1:10">
      <c r="A4810" t="n">
        <v>32354</v>
      </c>
      <c r="B4810" s="39" t="n">
        <v>51</v>
      </c>
      <c r="C4810" s="7" t="n">
        <v>4</v>
      </c>
      <c r="D4810" s="7" t="n">
        <v>3</v>
      </c>
      <c r="E4810" s="7" t="s">
        <v>244</v>
      </c>
    </row>
    <row r="4811" spans="1:10">
      <c r="A4811" t="s">
        <v>4</v>
      </c>
      <c r="B4811" s="4" t="s">
        <v>5</v>
      </c>
      <c r="C4811" s="4" t="s">
        <v>10</v>
      </c>
    </row>
    <row r="4812" spans="1:10">
      <c r="A4812" t="n">
        <v>32368</v>
      </c>
      <c r="B4812" s="27" t="n">
        <v>16</v>
      </c>
      <c r="C4812" s="7" t="n">
        <v>0</v>
      </c>
    </row>
    <row r="4813" spans="1:10">
      <c r="A4813" t="s">
        <v>4</v>
      </c>
      <c r="B4813" s="4" t="s">
        <v>5</v>
      </c>
      <c r="C4813" s="4" t="s">
        <v>10</v>
      </c>
      <c r="D4813" s="4" t="s">
        <v>47</v>
      </c>
      <c r="E4813" s="4" t="s">
        <v>13</v>
      </c>
      <c r="F4813" s="4" t="s">
        <v>13</v>
      </c>
    </row>
    <row r="4814" spans="1:10">
      <c r="A4814" t="n">
        <v>32371</v>
      </c>
      <c r="B4814" s="40" t="n">
        <v>26</v>
      </c>
      <c r="C4814" s="7" t="n">
        <v>3</v>
      </c>
      <c r="D4814" s="7" t="s">
        <v>245</v>
      </c>
      <c r="E4814" s="7" t="n">
        <v>2</v>
      </c>
      <c r="F4814" s="7" t="n">
        <v>0</v>
      </c>
    </row>
    <row r="4815" spans="1:10">
      <c r="A4815" t="s">
        <v>4</v>
      </c>
      <c r="B4815" s="4" t="s">
        <v>5</v>
      </c>
    </row>
    <row r="4816" spans="1:10">
      <c r="A4816" t="n">
        <v>32434</v>
      </c>
      <c r="B4816" s="41" t="n">
        <v>28</v>
      </c>
    </row>
    <row r="4817" spans="1:6">
      <c r="A4817" t="s">
        <v>4</v>
      </c>
      <c r="B4817" s="4" t="s">
        <v>5</v>
      </c>
      <c r="C4817" s="4" t="s">
        <v>10</v>
      </c>
    </row>
    <row r="4818" spans="1:6">
      <c r="A4818" t="n">
        <v>32435</v>
      </c>
      <c r="B4818" s="27" t="n">
        <v>16</v>
      </c>
      <c r="C4818" s="7" t="n">
        <v>300</v>
      </c>
    </row>
    <row r="4819" spans="1:6">
      <c r="A4819" t="s">
        <v>4</v>
      </c>
      <c r="B4819" s="4" t="s">
        <v>5</v>
      </c>
      <c r="C4819" s="4" t="s">
        <v>13</v>
      </c>
      <c r="D4819" s="4" t="s">
        <v>10</v>
      </c>
      <c r="E4819" s="4" t="s">
        <v>10</v>
      </c>
      <c r="F4819" s="4" t="s">
        <v>13</v>
      </c>
    </row>
    <row r="4820" spans="1:6">
      <c r="A4820" t="n">
        <v>32438</v>
      </c>
      <c r="B4820" s="45" t="n">
        <v>25</v>
      </c>
      <c r="C4820" s="7" t="n">
        <v>1</v>
      </c>
      <c r="D4820" s="7" t="n">
        <v>65535</v>
      </c>
      <c r="E4820" s="7" t="n">
        <v>65535</v>
      </c>
      <c r="F4820" s="7" t="n">
        <v>0</v>
      </c>
    </row>
    <row r="4821" spans="1:6">
      <c r="A4821" t="s">
        <v>4</v>
      </c>
      <c r="B4821" s="4" t="s">
        <v>5</v>
      </c>
      <c r="C4821" s="4" t="s">
        <v>13</v>
      </c>
      <c r="D4821" s="4" t="s">
        <v>10</v>
      </c>
      <c r="E4821" s="4" t="s">
        <v>10</v>
      </c>
      <c r="F4821" s="4" t="s">
        <v>13</v>
      </c>
    </row>
    <row r="4822" spans="1:6">
      <c r="A4822" t="n">
        <v>32445</v>
      </c>
      <c r="B4822" s="45" t="n">
        <v>25</v>
      </c>
      <c r="C4822" s="7" t="n">
        <v>1</v>
      </c>
      <c r="D4822" s="7" t="n">
        <v>260</v>
      </c>
      <c r="E4822" s="7" t="n">
        <v>640</v>
      </c>
      <c r="F4822" s="7" t="n">
        <v>2</v>
      </c>
    </row>
    <row r="4823" spans="1:6">
      <c r="A4823" t="s">
        <v>4</v>
      </c>
      <c r="B4823" s="4" t="s">
        <v>5</v>
      </c>
      <c r="C4823" s="4" t="s">
        <v>13</v>
      </c>
      <c r="D4823" s="4" t="s">
        <v>10</v>
      </c>
      <c r="E4823" s="4" t="s">
        <v>6</v>
      </c>
    </row>
    <row r="4824" spans="1:6">
      <c r="A4824" t="n">
        <v>32452</v>
      </c>
      <c r="B4824" s="39" t="n">
        <v>51</v>
      </c>
      <c r="C4824" s="7" t="n">
        <v>4</v>
      </c>
      <c r="D4824" s="7" t="n">
        <v>3</v>
      </c>
      <c r="E4824" s="7" t="s">
        <v>183</v>
      </c>
    </row>
    <row r="4825" spans="1:6">
      <c r="A4825" t="s">
        <v>4</v>
      </c>
      <c r="B4825" s="4" t="s">
        <v>5</v>
      </c>
      <c r="C4825" s="4" t="s">
        <v>10</v>
      </c>
    </row>
    <row r="4826" spans="1:6">
      <c r="A4826" t="n">
        <v>32465</v>
      </c>
      <c r="B4826" s="27" t="n">
        <v>16</v>
      </c>
      <c r="C4826" s="7" t="n">
        <v>0</v>
      </c>
    </row>
    <row r="4827" spans="1:6">
      <c r="A4827" t="s">
        <v>4</v>
      </c>
      <c r="B4827" s="4" t="s">
        <v>5</v>
      </c>
      <c r="C4827" s="4" t="s">
        <v>10</v>
      </c>
      <c r="D4827" s="4" t="s">
        <v>47</v>
      </c>
      <c r="E4827" s="4" t="s">
        <v>13</v>
      </c>
      <c r="F4827" s="4" t="s">
        <v>13</v>
      </c>
    </row>
    <row r="4828" spans="1:6">
      <c r="A4828" t="n">
        <v>32468</v>
      </c>
      <c r="B4828" s="40" t="n">
        <v>26</v>
      </c>
      <c r="C4828" s="7" t="n">
        <v>3</v>
      </c>
      <c r="D4828" s="7" t="s">
        <v>246</v>
      </c>
      <c r="E4828" s="7" t="n">
        <v>2</v>
      </c>
      <c r="F4828" s="7" t="n">
        <v>0</v>
      </c>
    </row>
    <row r="4829" spans="1:6">
      <c r="A4829" t="s">
        <v>4</v>
      </c>
      <c r="B4829" s="4" t="s">
        <v>5</v>
      </c>
    </row>
    <row r="4830" spans="1:6">
      <c r="A4830" t="n">
        <v>32549</v>
      </c>
      <c r="B4830" s="41" t="n">
        <v>28</v>
      </c>
    </row>
    <row r="4831" spans="1:6">
      <c r="A4831" t="s">
        <v>4</v>
      </c>
      <c r="B4831" s="4" t="s">
        <v>5</v>
      </c>
      <c r="C4831" s="4" t="s">
        <v>13</v>
      </c>
      <c r="D4831" s="4" t="s">
        <v>10</v>
      </c>
      <c r="E4831" s="4" t="s">
        <v>10</v>
      </c>
      <c r="F4831" s="4" t="s">
        <v>13</v>
      </c>
    </row>
    <row r="4832" spans="1:6">
      <c r="A4832" t="n">
        <v>32550</v>
      </c>
      <c r="B4832" s="45" t="n">
        <v>25</v>
      </c>
      <c r="C4832" s="7" t="n">
        <v>1</v>
      </c>
      <c r="D4832" s="7" t="n">
        <v>65535</v>
      </c>
      <c r="E4832" s="7" t="n">
        <v>65535</v>
      </c>
      <c r="F4832" s="7" t="n">
        <v>0</v>
      </c>
    </row>
    <row r="4833" spans="1:6">
      <c r="A4833" t="s">
        <v>4</v>
      </c>
      <c r="B4833" s="4" t="s">
        <v>5</v>
      </c>
      <c r="C4833" s="4" t="s">
        <v>10</v>
      </c>
      <c r="D4833" s="4" t="s">
        <v>13</v>
      </c>
    </row>
    <row r="4834" spans="1:6">
      <c r="A4834" t="n">
        <v>32557</v>
      </c>
      <c r="B4834" s="44" t="n">
        <v>89</v>
      </c>
      <c r="C4834" s="7" t="n">
        <v>65533</v>
      </c>
      <c r="D4834" s="7" t="n">
        <v>1</v>
      </c>
    </row>
    <row r="4835" spans="1:6">
      <c r="A4835" t="s">
        <v>4</v>
      </c>
      <c r="B4835" s="4" t="s">
        <v>5</v>
      </c>
      <c r="C4835" s="4" t="s">
        <v>13</v>
      </c>
      <c r="D4835" s="4" t="s">
        <v>10</v>
      </c>
      <c r="E4835" s="4" t="s">
        <v>13</v>
      </c>
    </row>
    <row r="4836" spans="1:6">
      <c r="A4836" t="n">
        <v>32561</v>
      </c>
      <c r="B4836" s="14" t="n">
        <v>49</v>
      </c>
      <c r="C4836" s="7" t="n">
        <v>1</v>
      </c>
      <c r="D4836" s="7" t="n">
        <v>3000</v>
      </c>
      <c r="E4836" s="7" t="n">
        <v>0</v>
      </c>
    </row>
    <row r="4837" spans="1:6">
      <c r="A4837" t="s">
        <v>4</v>
      </c>
      <c r="B4837" s="4" t="s">
        <v>5</v>
      </c>
      <c r="C4837" s="4" t="s">
        <v>13</v>
      </c>
      <c r="D4837" s="4" t="s">
        <v>10</v>
      </c>
      <c r="E4837" s="4" t="s">
        <v>24</v>
      </c>
    </row>
    <row r="4838" spans="1:6">
      <c r="A4838" t="n">
        <v>32566</v>
      </c>
      <c r="B4838" s="21" t="n">
        <v>58</v>
      </c>
      <c r="C4838" s="7" t="n">
        <v>101</v>
      </c>
      <c r="D4838" s="7" t="n">
        <v>300</v>
      </c>
      <c r="E4838" s="7" t="n">
        <v>1</v>
      </c>
    </row>
    <row r="4839" spans="1:6">
      <c r="A4839" t="s">
        <v>4</v>
      </c>
      <c r="B4839" s="4" t="s">
        <v>5</v>
      </c>
      <c r="C4839" s="4" t="s">
        <v>13</v>
      </c>
      <c r="D4839" s="4" t="s">
        <v>10</v>
      </c>
    </row>
    <row r="4840" spans="1:6">
      <c r="A4840" t="n">
        <v>32574</v>
      </c>
      <c r="B4840" s="21" t="n">
        <v>58</v>
      </c>
      <c r="C4840" s="7" t="n">
        <v>254</v>
      </c>
      <c r="D4840" s="7" t="n">
        <v>0</v>
      </c>
    </row>
    <row r="4841" spans="1:6">
      <c r="A4841" t="s">
        <v>4</v>
      </c>
      <c r="B4841" s="4" t="s">
        <v>5</v>
      </c>
      <c r="C4841" s="4" t="s">
        <v>10</v>
      </c>
      <c r="D4841" s="4" t="s">
        <v>9</v>
      </c>
    </row>
    <row r="4842" spans="1:6">
      <c r="A4842" t="n">
        <v>32578</v>
      </c>
      <c r="B4842" s="46" t="n">
        <v>44</v>
      </c>
      <c r="C4842" s="7" t="n">
        <v>1660</v>
      </c>
      <c r="D4842" s="7" t="n">
        <v>1</v>
      </c>
    </row>
    <row r="4843" spans="1:6">
      <c r="A4843" t="s">
        <v>4</v>
      </c>
      <c r="B4843" s="4" t="s">
        <v>5</v>
      </c>
      <c r="C4843" s="4" t="s">
        <v>13</v>
      </c>
    </row>
    <row r="4844" spans="1:6">
      <c r="A4844" t="n">
        <v>32585</v>
      </c>
      <c r="B4844" s="35" t="n">
        <v>45</v>
      </c>
      <c r="C4844" s="7" t="n">
        <v>0</v>
      </c>
    </row>
    <row r="4845" spans="1:6">
      <c r="A4845" t="s">
        <v>4</v>
      </c>
      <c r="B4845" s="4" t="s">
        <v>5</v>
      </c>
      <c r="C4845" s="4" t="s">
        <v>13</v>
      </c>
      <c r="D4845" s="4" t="s">
        <v>13</v>
      </c>
      <c r="E4845" s="4" t="s">
        <v>24</v>
      </c>
      <c r="F4845" s="4" t="s">
        <v>24</v>
      </c>
      <c r="G4845" s="4" t="s">
        <v>24</v>
      </c>
      <c r="H4845" s="4" t="s">
        <v>10</v>
      </c>
    </row>
    <row r="4846" spans="1:6">
      <c r="A4846" t="n">
        <v>32587</v>
      </c>
      <c r="B4846" s="35" t="n">
        <v>45</v>
      </c>
      <c r="C4846" s="7" t="n">
        <v>2</v>
      </c>
      <c r="D4846" s="7" t="n">
        <v>3</v>
      </c>
      <c r="E4846" s="7" t="n">
        <v>0</v>
      </c>
      <c r="F4846" s="7" t="n">
        <v>2.79999995231628</v>
      </c>
      <c r="G4846" s="7" t="n">
        <v>11.1499996185303</v>
      </c>
      <c r="H4846" s="7" t="n">
        <v>0</v>
      </c>
    </row>
    <row r="4847" spans="1:6">
      <c r="A4847" t="s">
        <v>4</v>
      </c>
      <c r="B4847" s="4" t="s">
        <v>5</v>
      </c>
      <c r="C4847" s="4" t="s">
        <v>13</v>
      </c>
      <c r="D4847" s="4" t="s">
        <v>13</v>
      </c>
      <c r="E4847" s="4" t="s">
        <v>24</v>
      </c>
      <c r="F4847" s="4" t="s">
        <v>24</v>
      </c>
      <c r="G4847" s="4" t="s">
        <v>24</v>
      </c>
      <c r="H4847" s="4" t="s">
        <v>10</v>
      </c>
      <c r="I4847" s="4" t="s">
        <v>13</v>
      </c>
    </row>
    <row r="4848" spans="1:6">
      <c r="A4848" t="n">
        <v>32604</v>
      </c>
      <c r="B4848" s="35" t="n">
        <v>45</v>
      </c>
      <c r="C4848" s="7" t="n">
        <v>4</v>
      </c>
      <c r="D4848" s="7" t="n">
        <v>3</v>
      </c>
      <c r="E4848" s="7" t="n">
        <v>7.19999980926514</v>
      </c>
      <c r="F4848" s="7" t="n">
        <v>0</v>
      </c>
      <c r="G4848" s="7" t="n">
        <v>0</v>
      </c>
      <c r="H4848" s="7" t="n">
        <v>0</v>
      </c>
      <c r="I4848" s="7" t="n">
        <v>0</v>
      </c>
    </row>
    <row r="4849" spans="1:9">
      <c r="A4849" t="s">
        <v>4</v>
      </c>
      <c r="B4849" s="4" t="s">
        <v>5</v>
      </c>
      <c r="C4849" s="4" t="s">
        <v>13</v>
      </c>
      <c r="D4849" s="4" t="s">
        <v>13</v>
      </c>
      <c r="E4849" s="4" t="s">
        <v>24</v>
      </c>
      <c r="F4849" s="4" t="s">
        <v>10</v>
      </c>
    </row>
    <row r="4850" spans="1:9">
      <c r="A4850" t="n">
        <v>32622</v>
      </c>
      <c r="B4850" s="35" t="n">
        <v>45</v>
      </c>
      <c r="C4850" s="7" t="n">
        <v>5</v>
      </c>
      <c r="D4850" s="7" t="n">
        <v>3</v>
      </c>
      <c r="E4850" s="7" t="n">
        <v>13.5</v>
      </c>
      <c r="F4850" s="7" t="n">
        <v>0</v>
      </c>
    </row>
    <row r="4851" spans="1:9">
      <c r="A4851" t="s">
        <v>4</v>
      </c>
      <c r="B4851" s="4" t="s">
        <v>5</v>
      </c>
      <c r="C4851" s="4" t="s">
        <v>13</v>
      </c>
      <c r="D4851" s="4" t="s">
        <v>13</v>
      </c>
      <c r="E4851" s="4" t="s">
        <v>24</v>
      </c>
      <c r="F4851" s="4" t="s">
        <v>10</v>
      </c>
    </row>
    <row r="4852" spans="1:9">
      <c r="A4852" t="n">
        <v>32631</v>
      </c>
      <c r="B4852" s="35" t="n">
        <v>45</v>
      </c>
      <c r="C4852" s="7" t="n">
        <v>5</v>
      </c>
      <c r="D4852" s="7" t="n">
        <v>3</v>
      </c>
      <c r="E4852" s="7" t="n">
        <v>10.5</v>
      </c>
      <c r="F4852" s="7" t="n">
        <v>4000</v>
      </c>
    </row>
    <row r="4853" spans="1:9">
      <c r="A4853" t="s">
        <v>4</v>
      </c>
      <c r="B4853" s="4" t="s">
        <v>5</v>
      </c>
      <c r="C4853" s="4" t="s">
        <v>13</v>
      </c>
      <c r="D4853" s="4" t="s">
        <v>13</v>
      </c>
      <c r="E4853" s="4" t="s">
        <v>24</v>
      </c>
      <c r="F4853" s="4" t="s">
        <v>10</v>
      </c>
    </row>
    <row r="4854" spans="1:9">
      <c r="A4854" t="n">
        <v>32640</v>
      </c>
      <c r="B4854" s="35" t="n">
        <v>45</v>
      </c>
      <c r="C4854" s="7" t="n">
        <v>11</v>
      </c>
      <c r="D4854" s="7" t="n">
        <v>3</v>
      </c>
      <c r="E4854" s="7" t="n">
        <v>42.5</v>
      </c>
      <c r="F4854" s="7" t="n">
        <v>0</v>
      </c>
    </row>
    <row r="4855" spans="1:9">
      <c r="A4855" t="s">
        <v>4</v>
      </c>
      <c r="B4855" s="4" t="s">
        <v>5</v>
      </c>
      <c r="C4855" s="4" t="s">
        <v>13</v>
      </c>
      <c r="D4855" s="4" t="s">
        <v>10</v>
      </c>
    </row>
    <row r="4856" spans="1:9">
      <c r="A4856" t="n">
        <v>32649</v>
      </c>
      <c r="B4856" s="21" t="n">
        <v>58</v>
      </c>
      <c r="C4856" s="7" t="n">
        <v>255</v>
      </c>
      <c r="D4856" s="7" t="n">
        <v>0</v>
      </c>
    </row>
    <row r="4857" spans="1:9">
      <c r="A4857" t="s">
        <v>4</v>
      </c>
      <c r="B4857" s="4" t="s">
        <v>5</v>
      </c>
      <c r="C4857" s="4" t="s">
        <v>13</v>
      </c>
      <c r="D4857" s="4" t="s">
        <v>10</v>
      </c>
      <c r="E4857" s="4" t="s">
        <v>10</v>
      </c>
      <c r="F4857" s="4" t="s">
        <v>9</v>
      </c>
    </row>
    <row r="4858" spans="1:9">
      <c r="A4858" t="n">
        <v>32653</v>
      </c>
      <c r="B4858" s="47" t="n">
        <v>84</v>
      </c>
      <c r="C4858" s="7" t="n">
        <v>0</v>
      </c>
      <c r="D4858" s="7" t="n">
        <v>2</v>
      </c>
      <c r="E4858" s="7" t="n">
        <v>500</v>
      </c>
      <c r="F4858" s="7" t="n">
        <v>1050253722</v>
      </c>
    </row>
    <row r="4859" spans="1:9">
      <c r="A4859" t="s">
        <v>4</v>
      </c>
      <c r="B4859" s="4" t="s">
        <v>5</v>
      </c>
      <c r="C4859" s="4" t="s">
        <v>13</v>
      </c>
      <c r="D4859" s="4" t="s">
        <v>10</v>
      </c>
      <c r="E4859" s="4" t="s">
        <v>10</v>
      </c>
      <c r="F4859" s="4" t="s">
        <v>10</v>
      </c>
      <c r="G4859" s="4" t="s">
        <v>10</v>
      </c>
      <c r="H4859" s="4" t="s">
        <v>10</v>
      </c>
      <c r="I4859" s="4" t="s">
        <v>6</v>
      </c>
      <c r="J4859" s="4" t="s">
        <v>24</v>
      </c>
      <c r="K4859" s="4" t="s">
        <v>24</v>
      </c>
      <c r="L4859" s="4" t="s">
        <v>24</v>
      </c>
      <c r="M4859" s="4" t="s">
        <v>9</v>
      </c>
      <c r="N4859" s="4" t="s">
        <v>9</v>
      </c>
      <c r="O4859" s="4" t="s">
        <v>24</v>
      </c>
      <c r="P4859" s="4" t="s">
        <v>24</v>
      </c>
      <c r="Q4859" s="4" t="s">
        <v>24</v>
      </c>
      <c r="R4859" s="4" t="s">
        <v>24</v>
      </c>
      <c r="S4859" s="4" t="s">
        <v>13</v>
      </c>
    </row>
    <row r="4860" spans="1:9">
      <c r="A4860" t="n">
        <v>32663</v>
      </c>
      <c r="B4860" s="10" t="n">
        <v>39</v>
      </c>
      <c r="C4860" s="7" t="n">
        <v>12</v>
      </c>
      <c r="D4860" s="7" t="n">
        <v>65533</v>
      </c>
      <c r="E4860" s="7" t="n">
        <v>204</v>
      </c>
      <c r="F4860" s="7" t="n">
        <v>0</v>
      </c>
      <c r="G4860" s="7" t="n">
        <v>1660</v>
      </c>
      <c r="H4860" s="7" t="n">
        <v>3</v>
      </c>
      <c r="I4860" s="7" t="s">
        <v>70</v>
      </c>
      <c r="J4860" s="7" t="n">
        <v>0</v>
      </c>
      <c r="K4860" s="7" t="n">
        <v>0</v>
      </c>
      <c r="L4860" s="7" t="n">
        <v>0</v>
      </c>
      <c r="M4860" s="7" t="n">
        <v>0</v>
      </c>
      <c r="N4860" s="7" t="n">
        <v>0</v>
      </c>
      <c r="O4860" s="7" t="n">
        <v>0</v>
      </c>
      <c r="P4860" s="7" t="n">
        <v>1</v>
      </c>
      <c r="Q4860" s="7" t="n">
        <v>1</v>
      </c>
      <c r="R4860" s="7" t="n">
        <v>1</v>
      </c>
      <c r="S4860" s="7" t="n">
        <v>103</v>
      </c>
    </row>
    <row r="4861" spans="1:9">
      <c r="A4861" t="s">
        <v>4</v>
      </c>
      <c r="B4861" s="4" t="s">
        <v>5</v>
      </c>
      <c r="C4861" s="4" t="s">
        <v>13</v>
      </c>
      <c r="D4861" s="4" t="s">
        <v>10</v>
      </c>
      <c r="E4861" s="4" t="s">
        <v>24</v>
      </c>
      <c r="F4861" s="4" t="s">
        <v>10</v>
      </c>
      <c r="G4861" s="4" t="s">
        <v>9</v>
      </c>
      <c r="H4861" s="4" t="s">
        <v>9</v>
      </c>
      <c r="I4861" s="4" t="s">
        <v>10</v>
      </c>
      <c r="J4861" s="4" t="s">
        <v>10</v>
      </c>
      <c r="K4861" s="4" t="s">
        <v>9</v>
      </c>
      <c r="L4861" s="4" t="s">
        <v>9</v>
      </c>
      <c r="M4861" s="4" t="s">
        <v>9</v>
      </c>
      <c r="N4861" s="4" t="s">
        <v>9</v>
      </c>
      <c r="O4861" s="4" t="s">
        <v>6</v>
      </c>
    </row>
    <row r="4862" spans="1:9">
      <c r="A4862" t="n">
        <v>32724</v>
      </c>
      <c r="B4862" s="15" t="n">
        <v>50</v>
      </c>
      <c r="C4862" s="7" t="n">
        <v>0</v>
      </c>
      <c r="D4862" s="7" t="n">
        <v>2038</v>
      </c>
      <c r="E4862" s="7" t="n">
        <v>1</v>
      </c>
      <c r="F4862" s="7" t="n">
        <v>0</v>
      </c>
      <c r="G4862" s="7" t="n">
        <v>0</v>
      </c>
      <c r="H4862" s="7" t="n">
        <v>0</v>
      </c>
      <c r="I4862" s="7" t="n">
        <v>0</v>
      </c>
      <c r="J4862" s="7" t="n">
        <v>65533</v>
      </c>
      <c r="K4862" s="7" t="n">
        <v>0</v>
      </c>
      <c r="L4862" s="7" t="n">
        <v>0</v>
      </c>
      <c r="M4862" s="7" t="n">
        <v>0</v>
      </c>
      <c r="N4862" s="7" t="n">
        <v>0</v>
      </c>
      <c r="O4862" s="7" t="s">
        <v>12</v>
      </c>
    </row>
    <row r="4863" spans="1:9">
      <c r="A4863" t="s">
        <v>4</v>
      </c>
      <c r="B4863" s="4" t="s">
        <v>5</v>
      </c>
      <c r="C4863" s="4" t="s">
        <v>13</v>
      </c>
      <c r="D4863" s="4" t="s">
        <v>10</v>
      </c>
      <c r="E4863" s="4" t="s">
        <v>24</v>
      </c>
      <c r="F4863" s="4" t="s">
        <v>10</v>
      </c>
      <c r="G4863" s="4" t="s">
        <v>9</v>
      </c>
      <c r="H4863" s="4" t="s">
        <v>9</v>
      </c>
      <c r="I4863" s="4" t="s">
        <v>10</v>
      </c>
      <c r="J4863" s="4" t="s">
        <v>10</v>
      </c>
      <c r="K4863" s="4" t="s">
        <v>9</v>
      </c>
      <c r="L4863" s="4" t="s">
        <v>9</v>
      </c>
      <c r="M4863" s="4" t="s">
        <v>9</v>
      </c>
      <c r="N4863" s="4" t="s">
        <v>9</v>
      </c>
      <c r="O4863" s="4" t="s">
        <v>6</v>
      </c>
    </row>
    <row r="4864" spans="1:9">
      <c r="A4864" t="n">
        <v>32763</v>
      </c>
      <c r="B4864" s="15" t="n">
        <v>50</v>
      </c>
      <c r="C4864" s="7" t="n">
        <v>0</v>
      </c>
      <c r="D4864" s="7" t="n">
        <v>2243</v>
      </c>
      <c r="E4864" s="7" t="n">
        <v>0.800000011920929</v>
      </c>
      <c r="F4864" s="7" t="n">
        <v>1000</v>
      </c>
      <c r="G4864" s="7" t="n">
        <v>0</v>
      </c>
      <c r="H4864" s="7" t="n">
        <v>0</v>
      </c>
      <c r="I4864" s="7" t="n">
        <v>1</v>
      </c>
      <c r="J4864" s="7" t="n">
        <v>1660</v>
      </c>
      <c r="K4864" s="7" t="n">
        <v>0</v>
      </c>
      <c r="L4864" s="7" t="n">
        <v>0</v>
      </c>
      <c r="M4864" s="7" t="n">
        <v>0</v>
      </c>
      <c r="N4864" s="7" t="n">
        <v>1101004800</v>
      </c>
      <c r="O4864" s="7" t="s">
        <v>12</v>
      </c>
    </row>
    <row r="4865" spans="1:19">
      <c r="A4865" t="s">
        <v>4</v>
      </c>
      <c r="B4865" s="4" t="s">
        <v>5</v>
      </c>
      <c r="C4865" s="4" t="s">
        <v>10</v>
      </c>
    </row>
    <row r="4866" spans="1:19">
      <c r="A4866" t="n">
        <v>32802</v>
      </c>
      <c r="B4866" s="27" t="n">
        <v>16</v>
      </c>
      <c r="C4866" s="7" t="n">
        <v>1000</v>
      </c>
    </row>
    <row r="4867" spans="1:19">
      <c r="A4867" t="s">
        <v>4</v>
      </c>
      <c r="B4867" s="4" t="s">
        <v>5</v>
      </c>
      <c r="C4867" s="4" t="s">
        <v>10</v>
      </c>
      <c r="D4867" s="4" t="s">
        <v>13</v>
      </c>
      <c r="E4867" s="4" t="s">
        <v>13</v>
      </c>
      <c r="F4867" s="4" t="s">
        <v>6</v>
      </c>
    </row>
    <row r="4868" spans="1:19">
      <c r="A4868" t="n">
        <v>32805</v>
      </c>
      <c r="B4868" s="30" t="n">
        <v>20</v>
      </c>
      <c r="C4868" s="7" t="n">
        <v>0</v>
      </c>
      <c r="D4868" s="7" t="n">
        <v>3</v>
      </c>
      <c r="E4868" s="7" t="n">
        <v>11</v>
      </c>
      <c r="F4868" s="7" t="s">
        <v>247</v>
      </c>
    </row>
    <row r="4869" spans="1:19">
      <c r="A4869" t="s">
        <v>4</v>
      </c>
      <c r="B4869" s="4" t="s">
        <v>5</v>
      </c>
      <c r="C4869" s="4" t="s">
        <v>10</v>
      </c>
    </row>
    <row r="4870" spans="1:19">
      <c r="A4870" t="n">
        <v>32830</v>
      </c>
      <c r="B4870" s="27" t="n">
        <v>16</v>
      </c>
      <c r="C4870" s="7" t="n">
        <v>100</v>
      </c>
    </row>
    <row r="4871" spans="1:19">
      <c r="A4871" t="s">
        <v>4</v>
      </c>
      <c r="B4871" s="4" t="s">
        <v>5</v>
      </c>
      <c r="C4871" s="4" t="s">
        <v>10</v>
      </c>
      <c r="D4871" s="4" t="s">
        <v>13</v>
      </c>
      <c r="E4871" s="4" t="s">
        <v>13</v>
      </c>
      <c r="F4871" s="4" t="s">
        <v>6</v>
      </c>
    </row>
    <row r="4872" spans="1:19">
      <c r="A4872" t="n">
        <v>32833</v>
      </c>
      <c r="B4872" s="30" t="n">
        <v>20</v>
      </c>
      <c r="C4872" s="7" t="n">
        <v>3</v>
      </c>
      <c r="D4872" s="7" t="n">
        <v>3</v>
      </c>
      <c r="E4872" s="7" t="n">
        <v>11</v>
      </c>
      <c r="F4872" s="7" t="s">
        <v>247</v>
      </c>
    </row>
    <row r="4873" spans="1:19">
      <c r="A4873" t="s">
        <v>4</v>
      </c>
      <c r="B4873" s="4" t="s">
        <v>5</v>
      </c>
      <c r="C4873" s="4" t="s">
        <v>10</v>
      </c>
      <c r="D4873" s="4" t="s">
        <v>13</v>
      </c>
      <c r="E4873" s="4" t="s">
        <v>13</v>
      </c>
      <c r="F4873" s="4" t="s">
        <v>6</v>
      </c>
    </row>
    <row r="4874" spans="1:19">
      <c r="A4874" t="n">
        <v>32858</v>
      </c>
      <c r="B4874" s="30" t="n">
        <v>20</v>
      </c>
      <c r="C4874" s="7" t="n">
        <v>5</v>
      </c>
      <c r="D4874" s="7" t="n">
        <v>3</v>
      </c>
      <c r="E4874" s="7" t="n">
        <v>11</v>
      </c>
      <c r="F4874" s="7" t="s">
        <v>247</v>
      </c>
    </row>
    <row r="4875" spans="1:19">
      <c r="A4875" t="s">
        <v>4</v>
      </c>
      <c r="B4875" s="4" t="s">
        <v>5</v>
      </c>
      <c r="C4875" s="4" t="s">
        <v>10</v>
      </c>
    </row>
    <row r="4876" spans="1:19">
      <c r="A4876" t="n">
        <v>32883</v>
      </c>
      <c r="B4876" s="27" t="n">
        <v>16</v>
      </c>
      <c r="C4876" s="7" t="n">
        <v>100</v>
      </c>
    </row>
    <row r="4877" spans="1:19">
      <c r="A4877" t="s">
        <v>4</v>
      </c>
      <c r="B4877" s="4" t="s">
        <v>5</v>
      </c>
      <c r="C4877" s="4" t="s">
        <v>10</v>
      </c>
      <c r="D4877" s="4" t="s">
        <v>13</v>
      </c>
      <c r="E4877" s="4" t="s">
        <v>13</v>
      </c>
      <c r="F4877" s="4" t="s">
        <v>6</v>
      </c>
    </row>
    <row r="4878" spans="1:19">
      <c r="A4878" t="n">
        <v>32886</v>
      </c>
      <c r="B4878" s="30" t="n">
        <v>20</v>
      </c>
      <c r="C4878" s="7" t="n">
        <v>61491</v>
      </c>
      <c r="D4878" s="7" t="n">
        <v>3</v>
      </c>
      <c r="E4878" s="7" t="n">
        <v>11</v>
      </c>
      <c r="F4878" s="7" t="s">
        <v>247</v>
      </c>
    </row>
    <row r="4879" spans="1:19">
      <c r="A4879" t="s">
        <v>4</v>
      </c>
      <c r="B4879" s="4" t="s">
        <v>5</v>
      </c>
      <c r="C4879" s="4" t="s">
        <v>10</v>
      </c>
      <c r="D4879" s="4" t="s">
        <v>13</v>
      </c>
      <c r="E4879" s="4" t="s">
        <v>13</v>
      </c>
      <c r="F4879" s="4" t="s">
        <v>6</v>
      </c>
    </row>
    <row r="4880" spans="1:19">
      <c r="A4880" t="n">
        <v>32911</v>
      </c>
      <c r="B4880" s="30" t="n">
        <v>20</v>
      </c>
      <c r="C4880" s="7" t="n">
        <v>61492</v>
      </c>
      <c r="D4880" s="7" t="n">
        <v>3</v>
      </c>
      <c r="E4880" s="7" t="n">
        <v>11</v>
      </c>
      <c r="F4880" s="7" t="s">
        <v>247</v>
      </c>
    </row>
    <row r="4881" spans="1:6">
      <c r="A4881" t="s">
        <v>4</v>
      </c>
      <c r="B4881" s="4" t="s">
        <v>5</v>
      </c>
      <c r="C4881" s="4" t="s">
        <v>10</v>
      </c>
      <c r="D4881" s="4" t="s">
        <v>13</v>
      </c>
      <c r="E4881" s="4" t="s">
        <v>13</v>
      </c>
      <c r="F4881" s="4" t="s">
        <v>6</v>
      </c>
    </row>
    <row r="4882" spans="1:6">
      <c r="A4882" t="n">
        <v>32936</v>
      </c>
      <c r="B4882" s="30" t="n">
        <v>20</v>
      </c>
      <c r="C4882" s="7" t="n">
        <v>61493</v>
      </c>
      <c r="D4882" s="7" t="n">
        <v>3</v>
      </c>
      <c r="E4882" s="7" t="n">
        <v>11</v>
      </c>
      <c r="F4882" s="7" t="s">
        <v>247</v>
      </c>
    </row>
    <row r="4883" spans="1:6">
      <c r="A4883" t="s">
        <v>4</v>
      </c>
      <c r="B4883" s="4" t="s">
        <v>5</v>
      </c>
      <c r="C4883" s="4" t="s">
        <v>10</v>
      </c>
      <c r="D4883" s="4" t="s">
        <v>13</v>
      </c>
    </row>
    <row r="4884" spans="1:6">
      <c r="A4884" t="n">
        <v>32961</v>
      </c>
      <c r="B4884" s="48" t="n">
        <v>67</v>
      </c>
      <c r="C4884" s="7" t="n">
        <v>0</v>
      </c>
      <c r="D4884" s="7" t="n">
        <v>3</v>
      </c>
    </row>
    <row r="4885" spans="1:6">
      <c r="A4885" t="s">
        <v>4</v>
      </c>
      <c r="B4885" s="4" t="s">
        <v>5</v>
      </c>
      <c r="C4885" s="4" t="s">
        <v>10</v>
      </c>
      <c r="D4885" s="4" t="s">
        <v>13</v>
      </c>
    </row>
    <row r="4886" spans="1:6">
      <c r="A4886" t="n">
        <v>32965</v>
      </c>
      <c r="B4886" s="48" t="n">
        <v>67</v>
      </c>
      <c r="C4886" s="7" t="n">
        <v>3</v>
      </c>
      <c r="D4886" s="7" t="n">
        <v>3</v>
      </c>
    </row>
    <row r="4887" spans="1:6">
      <c r="A4887" t="s">
        <v>4</v>
      </c>
      <c r="B4887" s="4" t="s">
        <v>5</v>
      </c>
      <c r="C4887" s="4" t="s">
        <v>10</v>
      </c>
      <c r="D4887" s="4" t="s">
        <v>13</v>
      </c>
    </row>
    <row r="4888" spans="1:6">
      <c r="A4888" t="n">
        <v>32969</v>
      </c>
      <c r="B4888" s="48" t="n">
        <v>67</v>
      </c>
      <c r="C4888" s="7" t="n">
        <v>5</v>
      </c>
      <c r="D4888" s="7" t="n">
        <v>3</v>
      </c>
    </row>
    <row r="4889" spans="1:6">
      <c r="A4889" t="s">
        <v>4</v>
      </c>
      <c r="B4889" s="4" t="s">
        <v>5</v>
      </c>
      <c r="C4889" s="4" t="s">
        <v>10</v>
      </c>
      <c r="D4889" s="4" t="s">
        <v>13</v>
      </c>
    </row>
    <row r="4890" spans="1:6">
      <c r="A4890" t="n">
        <v>32973</v>
      </c>
      <c r="B4890" s="48" t="n">
        <v>67</v>
      </c>
      <c r="C4890" s="7" t="n">
        <v>61491</v>
      </c>
      <c r="D4890" s="7" t="n">
        <v>3</v>
      </c>
    </row>
    <row r="4891" spans="1:6">
      <c r="A4891" t="s">
        <v>4</v>
      </c>
      <c r="B4891" s="4" t="s">
        <v>5</v>
      </c>
      <c r="C4891" s="4" t="s">
        <v>10</v>
      </c>
      <c r="D4891" s="4" t="s">
        <v>13</v>
      </c>
    </row>
    <row r="4892" spans="1:6">
      <c r="A4892" t="n">
        <v>32977</v>
      </c>
      <c r="B4892" s="48" t="n">
        <v>67</v>
      </c>
      <c r="C4892" s="7" t="n">
        <v>61492</v>
      </c>
      <c r="D4892" s="7" t="n">
        <v>3</v>
      </c>
    </row>
    <row r="4893" spans="1:6">
      <c r="A4893" t="s">
        <v>4</v>
      </c>
      <c r="B4893" s="4" t="s">
        <v>5</v>
      </c>
      <c r="C4893" s="4" t="s">
        <v>10</v>
      </c>
      <c r="D4893" s="4" t="s">
        <v>13</v>
      </c>
    </row>
    <row r="4894" spans="1:6">
      <c r="A4894" t="n">
        <v>32981</v>
      </c>
      <c r="B4894" s="48" t="n">
        <v>67</v>
      </c>
      <c r="C4894" s="7" t="n">
        <v>61493</v>
      </c>
      <c r="D4894" s="7" t="n">
        <v>3</v>
      </c>
    </row>
    <row r="4895" spans="1:6">
      <c r="A4895" t="s">
        <v>4</v>
      </c>
      <c r="B4895" s="4" t="s">
        <v>5</v>
      </c>
      <c r="C4895" s="4" t="s">
        <v>13</v>
      </c>
      <c r="D4895" s="20" t="s">
        <v>31</v>
      </c>
      <c r="E4895" s="4" t="s">
        <v>5</v>
      </c>
      <c r="F4895" s="4" t="s">
        <v>13</v>
      </c>
      <c r="G4895" s="4" t="s">
        <v>10</v>
      </c>
      <c r="H4895" s="20" t="s">
        <v>32</v>
      </c>
      <c r="I4895" s="4" t="s">
        <v>13</v>
      </c>
      <c r="J4895" s="4" t="s">
        <v>23</v>
      </c>
    </row>
    <row r="4896" spans="1:6">
      <c r="A4896" t="n">
        <v>32985</v>
      </c>
      <c r="B4896" s="12" t="n">
        <v>5</v>
      </c>
      <c r="C4896" s="7" t="n">
        <v>28</v>
      </c>
      <c r="D4896" s="20" t="s">
        <v>3</v>
      </c>
      <c r="E4896" s="25" t="n">
        <v>64</v>
      </c>
      <c r="F4896" s="7" t="n">
        <v>5</v>
      </c>
      <c r="G4896" s="7" t="n">
        <v>8</v>
      </c>
      <c r="H4896" s="20" t="s">
        <v>3</v>
      </c>
      <c r="I4896" s="7" t="n">
        <v>1</v>
      </c>
      <c r="J4896" s="13" t="n">
        <f t="normal" ca="1">A4906</f>
        <v>0</v>
      </c>
    </row>
    <row r="4897" spans="1:10">
      <c r="A4897" t="s">
        <v>4</v>
      </c>
      <c r="B4897" s="4" t="s">
        <v>5</v>
      </c>
      <c r="C4897" s="4" t="s">
        <v>13</v>
      </c>
      <c r="D4897" s="4" t="s">
        <v>10</v>
      </c>
      <c r="E4897" s="4" t="s">
        <v>6</v>
      </c>
    </row>
    <row r="4898" spans="1:10">
      <c r="A4898" t="n">
        <v>32996</v>
      </c>
      <c r="B4898" s="39" t="n">
        <v>51</v>
      </c>
      <c r="C4898" s="7" t="n">
        <v>4</v>
      </c>
      <c r="D4898" s="7" t="n">
        <v>8</v>
      </c>
      <c r="E4898" s="7" t="s">
        <v>72</v>
      </c>
    </row>
    <row r="4899" spans="1:10">
      <c r="A4899" t="s">
        <v>4</v>
      </c>
      <c r="B4899" s="4" t="s">
        <v>5</v>
      </c>
      <c r="C4899" s="4" t="s">
        <v>10</v>
      </c>
    </row>
    <row r="4900" spans="1:10">
      <c r="A4900" t="n">
        <v>33009</v>
      </c>
      <c r="B4900" s="27" t="n">
        <v>16</v>
      </c>
      <c r="C4900" s="7" t="n">
        <v>0</v>
      </c>
    </row>
    <row r="4901" spans="1:10">
      <c r="A4901" t="s">
        <v>4</v>
      </c>
      <c r="B4901" s="4" t="s">
        <v>5</v>
      </c>
      <c r="C4901" s="4" t="s">
        <v>10</v>
      </c>
      <c r="D4901" s="4" t="s">
        <v>47</v>
      </c>
      <c r="E4901" s="4" t="s">
        <v>13</v>
      </c>
      <c r="F4901" s="4" t="s">
        <v>13</v>
      </c>
    </row>
    <row r="4902" spans="1:10">
      <c r="A4902" t="n">
        <v>33012</v>
      </c>
      <c r="B4902" s="40" t="n">
        <v>26</v>
      </c>
      <c r="C4902" s="7" t="n">
        <v>8</v>
      </c>
      <c r="D4902" s="7" t="s">
        <v>248</v>
      </c>
      <c r="E4902" s="7" t="n">
        <v>2</v>
      </c>
      <c r="F4902" s="7" t="n">
        <v>0</v>
      </c>
    </row>
    <row r="4903" spans="1:10">
      <c r="A4903" t="s">
        <v>4</v>
      </c>
      <c r="B4903" s="4" t="s">
        <v>5</v>
      </c>
    </row>
    <row r="4904" spans="1:10">
      <c r="A4904" t="n">
        <v>33036</v>
      </c>
      <c r="B4904" s="41" t="n">
        <v>28</v>
      </c>
    </row>
    <row r="4905" spans="1:10">
      <c r="A4905" t="s">
        <v>4</v>
      </c>
      <c r="B4905" s="4" t="s">
        <v>5</v>
      </c>
      <c r="C4905" s="4" t="s">
        <v>10</v>
      </c>
      <c r="D4905" s="4" t="s">
        <v>13</v>
      </c>
    </row>
    <row r="4906" spans="1:10">
      <c r="A4906" t="n">
        <v>33037</v>
      </c>
      <c r="B4906" s="44" t="n">
        <v>89</v>
      </c>
      <c r="C4906" s="7" t="n">
        <v>65533</v>
      </c>
      <c r="D4906" s="7" t="n">
        <v>1</v>
      </c>
    </row>
    <row r="4907" spans="1:10">
      <c r="A4907" t="s">
        <v>4</v>
      </c>
      <c r="B4907" s="4" t="s">
        <v>5</v>
      </c>
      <c r="C4907" s="4" t="s">
        <v>13</v>
      </c>
      <c r="D4907" s="4" t="s">
        <v>10</v>
      </c>
      <c r="E4907" s="4" t="s">
        <v>9</v>
      </c>
      <c r="F4907" s="4" t="s">
        <v>10</v>
      </c>
      <c r="G4907" s="4" t="s">
        <v>9</v>
      </c>
      <c r="H4907" s="4" t="s">
        <v>13</v>
      </c>
    </row>
    <row r="4908" spans="1:10">
      <c r="A4908" t="n">
        <v>33041</v>
      </c>
      <c r="B4908" s="14" t="n">
        <v>49</v>
      </c>
      <c r="C4908" s="7" t="n">
        <v>0</v>
      </c>
      <c r="D4908" s="7" t="n">
        <v>432</v>
      </c>
      <c r="E4908" s="7" t="n">
        <v>1065353216</v>
      </c>
      <c r="F4908" s="7" t="n">
        <v>0</v>
      </c>
      <c r="G4908" s="7" t="n">
        <v>0</v>
      </c>
      <c r="H4908" s="7" t="n">
        <v>0</v>
      </c>
    </row>
    <row r="4909" spans="1:10">
      <c r="A4909" t="s">
        <v>4</v>
      </c>
      <c r="B4909" s="4" t="s">
        <v>5</v>
      </c>
      <c r="C4909" s="4" t="s">
        <v>13</v>
      </c>
      <c r="D4909" s="4" t="s">
        <v>10</v>
      </c>
      <c r="E4909" s="4" t="s">
        <v>24</v>
      </c>
    </row>
    <row r="4910" spans="1:10">
      <c r="A4910" t="n">
        <v>33056</v>
      </c>
      <c r="B4910" s="21" t="n">
        <v>58</v>
      </c>
      <c r="C4910" s="7" t="n">
        <v>101</v>
      </c>
      <c r="D4910" s="7" t="n">
        <v>300</v>
      </c>
      <c r="E4910" s="7" t="n">
        <v>1</v>
      </c>
    </row>
    <row r="4911" spans="1:10">
      <c r="A4911" t="s">
        <v>4</v>
      </c>
      <c r="B4911" s="4" t="s">
        <v>5</v>
      </c>
      <c r="C4911" s="4" t="s">
        <v>13</v>
      </c>
      <c r="D4911" s="4" t="s">
        <v>10</v>
      </c>
    </row>
    <row r="4912" spans="1:10">
      <c r="A4912" t="n">
        <v>33064</v>
      </c>
      <c r="B4912" s="21" t="n">
        <v>58</v>
      </c>
      <c r="C4912" s="7" t="n">
        <v>254</v>
      </c>
      <c r="D4912" s="7" t="n">
        <v>0</v>
      </c>
    </row>
    <row r="4913" spans="1:8">
      <c r="A4913" t="s">
        <v>4</v>
      </c>
      <c r="B4913" s="4" t="s">
        <v>5</v>
      </c>
      <c r="C4913" s="4" t="s">
        <v>13</v>
      </c>
    </row>
    <row r="4914" spans="1:8">
      <c r="A4914" t="n">
        <v>33068</v>
      </c>
      <c r="B4914" s="35" t="n">
        <v>45</v>
      </c>
      <c r="C4914" s="7" t="n">
        <v>0</v>
      </c>
    </row>
    <row r="4915" spans="1:8">
      <c r="A4915" t="s">
        <v>4</v>
      </c>
      <c r="B4915" s="4" t="s">
        <v>5</v>
      </c>
      <c r="C4915" s="4" t="s">
        <v>13</v>
      </c>
      <c r="D4915" s="4" t="s">
        <v>13</v>
      </c>
      <c r="E4915" s="4" t="s">
        <v>24</v>
      </c>
      <c r="F4915" s="4" t="s">
        <v>24</v>
      </c>
      <c r="G4915" s="4" t="s">
        <v>24</v>
      </c>
      <c r="H4915" s="4" t="s">
        <v>10</v>
      </c>
    </row>
    <row r="4916" spans="1:8">
      <c r="A4916" t="n">
        <v>33070</v>
      </c>
      <c r="B4916" s="35" t="n">
        <v>45</v>
      </c>
      <c r="C4916" s="7" t="n">
        <v>2</v>
      </c>
      <c r="D4916" s="7" t="n">
        <v>3</v>
      </c>
      <c r="E4916" s="7" t="n">
        <v>0</v>
      </c>
      <c r="F4916" s="7" t="n">
        <v>5.25</v>
      </c>
      <c r="G4916" s="7" t="n">
        <v>5</v>
      </c>
      <c r="H4916" s="7" t="n">
        <v>0</v>
      </c>
    </row>
    <row r="4917" spans="1:8">
      <c r="A4917" t="s">
        <v>4</v>
      </c>
      <c r="B4917" s="4" t="s">
        <v>5</v>
      </c>
      <c r="C4917" s="4" t="s">
        <v>13</v>
      </c>
      <c r="D4917" s="4" t="s">
        <v>13</v>
      </c>
      <c r="E4917" s="4" t="s">
        <v>24</v>
      </c>
      <c r="F4917" s="4" t="s">
        <v>24</v>
      </c>
      <c r="G4917" s="4" t="s">
        <v>24</v>
      </c>
      <c r="H4917" s="4" t="s">
        <v>10</v>
      </c>
      <c r="I4917" s="4" t="s">
        <v>13</v>
      </c>
    </row>
    <row r="4918" spans="1:8">
      <c r="A4918" t="n">
        <v>33087</v>
      </c>
      <c r="B4918" s="35" t="n">
        <v>45</v>
      </c>
      <c r="C4918" s="7" t="n">
        <v>4</v>
      </c>
      <c r="D4918" s="7" t="n">
        <v>3</v>
      </c>
      <c r="E4918" s="7" t="n">
        <v>15</v>
      </c>
      <c r="F4918" s="7" t="n">
        <v>25</v>
      </c>
      <c r="G4918" s="7" t="n">
        <v>0</v>
      </c>
      <c r="H4918" s="7" t="n">
        <v>0</v>
      </c>
      <c r="I4918" s="7" t="n">
        <v>1</v>
      </c>
    </row>
    <row r="4919" spans="1:8">
      <c r="A4919" t="s">
        <v>4</v>
      </c>
      <c r="B4919" s="4" t="s">
        <v>5</v>
      </c>
      <c r="C4919" s="4" t="s">
        <v>13</v>
      </c>
      <c r="D4919" s="4" t="s">
        <v>13</v>
      </c>
      <c r="E4919" s="4" t="s">
        <v>24</v>
      </c>
      <c r="F4919" s="4" t="s">
        <v>10</v>
      </c>
    </row>
    <row r="4920" spans="1:8">
      <c r="A4920" t="n">
        <v>33105</v>
      </c>
      <c r="B4920" s="35" t="n">
        <v>45</v>
      </c>
      <c r="C4920" s="7" t="n">
        <v>5</v>
      </c>
      <c r="D4920" s="7" t="n">
        <v>3</v>
      </c>
      <c r="E4920" s="7" t="n">
        <v>10.5</v>
      </c>
      <c r="F4920" s="7" t="n">
        <v>0</v>
      </c>
    </row>
    <row r="4921" spans="1:8">
      <c r="A4921" t="s">
        <v>4</v>
      </c>
      <c r="B4921" s="4" t="s">
        <v>5</v>
      </c>
      <c r="C4921" s="4" t="s">
        <v>13</v>
      </c>
      <c r="D4921" s="4" t="s">
        <v>13</v>
      </c>
      <c r="E4921" s="4" t="s">
        <v>24</v>
      </c>
      <c r="F4921" s="4" t="s">
        <v>10</v>
      </c>
    </row>
    <row r="4922" spans="1:8">
      <c r="A4922" t="n">
        <v>33114</v>
      </c>
      <c r="B4922" s="35" t="n">
        <v>45</v>
      </c>
      <c r="C4922" s="7" t="n">
        <v>11</v>
      </c>
      <c r="D4922" s="7" t="n">
        <v>3</v>
      </c>
      <c r="E4922" s="7" t="n">
        <v>42.5</v>
      </c>
      <c r="F4922" s="7" t="n">
        <v>0</v>
      </c>
    </row>
    <row r="4923" spans="1:8">
      <c r="A4923" t="s">
        <v>4</v>
      </c>
      <c r="B4923" s="4" t="s">
        <v>5</v>
      </c>
      <c r="C4923" s="4" t="s">
        <v>13</v>
      </c>
      <c r="D4923" s="4" t="s">
        <v>13</v>
      </c>
      <c r="E4923" s="4" t="s">
        <v>24</v>
      </c>
      <c r="F4923" s="4" t="s">
        <v>24</v>
      </c>
      <c r="G4923" s="4" t="s">
        <v>24</v>
      </c>
      <c r="H4923" s="4" t="s">
        <v>10</v>
      </c>
      <c r="I4923" s="4" t="s">
        <v>13</v>
      </c>
    </row>
    <row r="4924" spans="1:8">
      <c r="A4924" t="n">
        <v>33123</v>
      </c>
      <c r="B4924" s="35" t="n">
        <v>45</v>
      </c>
      <c r="C4924" s="7" t="n">
        <v>4</v>
      </c>
      <c r="D4924" s="7" t="n">
        <v>3</v>
      </c>
      <c r="E4924" s="7" t="n">
        <v>15</v>
      </c>
      <c r="F4924" s="7" t="n">
        <v>335</v>
      </c>
      <c r="G4924" s="7" t="n">
        <v>0</v>
      </c>
      <c r="H4924" s="7" t="n">
        <v>10000</v>
      </c>
      <c r="I4924" s="7" t="n">
        <v>1</v>
      </c>
    </row>
    <row r="4925" spans="1:8">
      <c r="A4925" t="s">
        <v>4</v>
      </c>
      <c r="B4925" s="4" t="s">
        <v>5</v>
      </c>
      <c r="C4925" s="4" t="s">
        <v>10</v>
      </c>
      <c r="D4925" s="4" t="s">
        <v>13</v>
      </c>
      <c r="E4925" s="4" t="s">
        <v>13</v>
      </c>
      <c r="F4925" s="4" t="s">
        <v>6</v>
      </c>
    </row>
    <row r="4926" spans="1:8">
      <c r="A4926" t="n">
        <v>33141</v>
      </c>
      <c r="B4926" s="22" t="n">
        <v>47</v>
      </c>
      <c r="C4926" s="7" t="n">
        <v>1660</v>
      </c>
      <c r="D4926" s="7" t="n">
        <v>0</v>
      </c>
      <c r="E4926" s="7" t="n">
        <v>1</v>
      </c>
      <c r="F4926" s="7" t="s">
        <v>34</v>
      </c>
    </row>
    <row r="4927" spans="1:8">
      <c r="A4927" t="s">
        <v>4</v>
      </c>
      <c r="B4927" s="4" t="s">
        <v>5</v>
      </c>
      <c r="C4927" s="4" t="s">
        <v>13</v>
      </c>
      <c r="D4927" s="4" t="s">
        <v>10</v>
      </c>
    </row>
    <row r="4928" spans="1:8">
      <c r="A4928" t="n">
        <v>33154</v>
      </c>
      <c r="B4928" s="21" t="n">
        <v>58</v>
      </c>
      <c r="C4928" s="7" t="n">
        <v>255</v>
      </c>
      <c r="D4928" s="7" t="n">
        <v>0</v>
      </c>
    </row>
    <row r="4929" spans="1:9">
      <c r="A4929" t="s">
        <v>4</v>
      </c>
      <c r="B4929" s="4" t="s">
        <v>5</v>
      </c>
      <c r="C4929" s="4" t="s">
        <v>10</v>
      </c>
    </row>
    <row r="4930" spans="1:9">
      <c r="A4930" t="n">
        <v>33158</v>
      </c>
      <c r="B4930" s="27" t="n">
        <v>16</v>
      </c>
      <c r="C4930" s="7" t="n">
        <v>3500</v>
      </c>
    </row>
    <row r="4931" spans="1:9">
      <c r="A4931" t="s">
        <v>4</v>
      </c>
      <c r="B4931" s="4" t="s">
        <v>5</v>
      </c>
      <c r="C4931" s="4" t="s">
        <v>13</v>
      </c>
      <c r="D4931" s="4" t="s">
        <v>10</v>
      </c>
      <c r="E4931" s="4" t="s">
        <v>13</v>
      </c>
    </row>
    <row r="4932" spans="1:9">
      <c r="A4932" t="n">
        <v>33161</v>
      </c>
      <c r="B4932" s="10" t="n">
        <v>39</v>
      </c>
      <c r="C4932" s="7" t="n">
        <v>14</v>
      </c>
      <c r="D4932" s="7" t="n">
        <v>65533</v>
      </c>
      <c r="E4932" s="7" t="n">
        <v>103</v>
      </c>
    </row>
    <row r="4933" spans="1:9">
      <c r="A4933" t="s">
        <v>4</v>
      </c>
      <c r="B4933" s="4" t="s">
        <v>5</v>
      </c>
      <c r="C4933" s="4" t="s">
        <v>13</v>
      </c>
      <c r="D4933" s="4" t="s">
        <v>10</v>
      </c>
      <c r="E4933" s="4" t="s">
        <v>10</v>
      </c>
      <c r="F4933" s="4" t="s">
        <v>10</v>
      </c>
      <c r="G4933" s="4" t="s">
        <v>10</v>
      </c>
      <c r="H4933" s="4" t="s">
        <v>10</v>
      </c>
      <c r="I4933" s="4" t="s">
        <v>6</v>
      </c>
      <c r="J4933" s="4" t="s">
        <v>24</v>
      </c>
      <c r="K4933" s="4" t="s">
        <v>24</v>
      </c>
      <c r="L4933" s="4" t="s">
        <v>24</v>
      </c>
      <c r="M4933" s="4" t="s">
        <v>9</v>
      </c>
      <c r="N4933" s="4" t="s">
        <v>9</v>
      </c>
      <c r="O4933" s="4" t="s">
        <v>24</v>
      </c>
      <c r="P4933" s="4" t="s">
        <v>24</v>
      </c>
      <c r="Q4933" s="4" t="s">
        <v>24</v>
      </c>
      <c r="R4933" s="4" t="s">
        <v>24</v>
      </c>
      <c r="S4933" s="4" t="s">
        <v>13</v>
      </c>
    </row>
    <row r="4934" spans="1:9">
      <c r="A4934" t="n">
        <v>33166</v>
      </c>
      <c r="B4934" s="10" t="n">
        <v>39</v>
      </c>
      <c r="C4934" s="7" t="n">
        <v>12</v>
      </c>
      <c r="D4934" s="7" t="n">
        <v>65533</v>
      </c>
      <c r="E4934" s="7" t="n">
        <v>205</v>
      </c>
      <c r="F4934" s="7" t="n">
        <v>0</v>
      </c>
      <c r="G4934" s="7" t="n">
        <v>1660</v>
      </c>
      <c r="H4934" s="7" t="n">
        <v>3</v>
      </c>
      <c r="I4934" s="7" t="s">
        <v>70</v>
      </c>
      <c r="J4934" s="7" t="n">
        <v>0</v>
      </c>
      <c r="K4934" s="7" t="n">
        <v>0</v>
      </c>
      <c r="L4934" s="7" t="n">
        <v>0</v>
      </c>
      <c r="M4934" s="7" t="n">
        <v>0</v>
      </c>
      <c r="N4934" s="7" t="n">
        <v>0</v>
      </c>
      <c r="O4934" s="7" t="n">
        <v>0</v>
      </c>
      <c r="P4934" s="7" t="n">
        <v>1</v>
      </c>
      <c r="Q4934" s="7" t="n">
        <v>1</v>
      </c>
      <c r="R4934" s="7" t="n">
        <v>1</v>
      </c>
      <c r="S4934" s="7" t="n">
        <v>255</v>
      </c>
    </row>
    <row r="4935" spans="1:9">
      <c r="A4935" t="s">
        <v>4</v>
      </c>
      <c r="B4935" s="4" t="s">
        <v>5</v>
      </c>
      <c r="C4935" s="4" t="s">
        <v>10</v>
      </c>
      <c r="D4935" s="4" t="s">
        <v>9</v>
      </c>
      <c r="E4935" s="4" t="s">
        <v>9</v>
      </c>
      <c r="F4935" s="4" t="s">
        <v>9</v>
      </c>
      <c r="G4935" s="4" t="s">
        <v>9</v>
      </c>
      <c r="H4935" s="4" t="s">
        <v>10</v>
      </c>
      <c r="I4935" s="4" t="s">
        <v>13</v>
      </c>
    </row>
    <row r="4936" spans="1:9">
      <c r="A4936" t="n">
        <v>33227</v>
      </c>
      <c r="B4936" s="32" t="n">
        <v>66</v>
      </c>
      <c r="C4936" s="7" t="n">
        <v>1660</v>
      </c>
      <c r="D4936" s="7" t="n">
        <v>1065353216</v>
      </c>
      <c r="E4936" s="7" t="n">
        <v>1065353216</v>
      </c>
      <c r="F4936" s="7" t="n">
        <v>1065353216</v>
      </c>
      <c r="G4936" s="7" t="n">
        <v>1065353216</v>
      </c>
      <c r="H4936" s="7" t="n">
        <v>1000</v>
      </c>
      <c r="I4936" s="7" t="n">
        <v>3</v>
      </c>
    </row>
    <row r="4937" spans="1:9">
      <c r="A4937" t="s">
        <v>4</v>
      </c>
      <c r="B4937" s="4" t="s">
        <v>5</v>
      </c>
      <c r="C4937" s="4" t="s">
        <v>13</v>
      </c>
      <c r="D4937" s="4" t="s">
        <v>10</v>
      </c>
      <c r="E4937" s="4" t="s">
        <v>24</v>
      </c>
      <c r="F4937" s="4" t="s">
        <v>10</v>
      </c>
      <c r="G4937" s="4" t="s">
        <v>9</v>
      </c>
      <c r="H4937" s="4" t="s">
        <v>9</v>
      </c>
      <c r="I4937" s="4" t="s">
        <v>10</v>
      </c>
      <c r="J4937" s="4" t="s">
        <v>10</v>
      </c>
      <c r="K4937" s="4" t="s">
        <v>9</v>
      </c>
      <c r="L4937" s="4" t="s">
        <v>9</v>
      </c>
      <c r="M4937" s="4" t="s">
        <v>9</v>
      </c>
      <c r="N4937" s="4" t="s">
        <v>9</v>
      </c>
      <c r="O4937" s="4" t="s">
        <v>6</v>
      </c>
    </row>
    <row r="4938" spans="1:9">
      <c r="A4938" t="n">
        <v>33249</v>
      </c>
      <c r="B4938" s="15" t="n">
        <v>50</v>
      </c>
      <c r="C4938" s="7" t="n">
        <v>0</v>
      </c>
      <c r="D4938" s="7" t="n">
        <v>2101</v>
      </c>
      <c r="E4938" s="7" t="n">
        <v>1</v>
      </c>
      <c r="F4938" s="7" t="n">
        <v>0</v>
      </c>
      <c r="G4938" s="7" t="n">
        <v>0</v>
      </c>
      <c r="H4938" s="7" t="n">
        <v>0</v>
      </c>
      <c r="I4938" s="7" t="n">
        <v>0</v>
      </c>
      <c r="J4938" s="7" t="n">
        <v>65533</v>
      </c>
      <c r="K4938" s="7" t="n">
        <v>0</v>
      </c>
      <c r="L4938" s="7" t="n">
        <v>0</v>
      </c>
      <c r="M4938" s="7" t="n">
        <v>0</v>
      </c>
      <c r="N4938" s="7" t="n">
        <v>0</v>
      </c>
      <c r="O4938" s="7" t="s">
        <v>12</v>
      </c>
    </row>
    <row r="4939" spans="1:9">
      <c r="A4939" t="s">
        <v>4</v>
      </c>
      <c r="B4939" s="4" t="s">
        <v>5</v>
      </c>
      <c r="C4939" s="4" t="s">
        <v>13</v>
      </c>
      <c r="D4939" s="4" t="s">
        <v>10</v>
      </c>
      <c r="E4939" s="4" t="s">
        <v>10</v>
      </c>
    </row>
    <row r="4940" spans="1:9">
      <c r="A4940" t="n">
        <v>33288</v>
      </c>
      <c r="B4940" s="15" t="n">
        <v>50</v>
      </c>
      <c r="C4940" s="7" t="n">
        <v>1</v>
      </c>
      <c r="D4940" s="7" t="n">
        <v>2243</v>
      </c>
      <c r="E4940" s="7" t="n">
        <v>1000</v>
      </c>
    </row>
    <row r="4941" spans="1:9">
      <c r="A4941" t="s">
        <v>4</v>
      </c>
      <c r="B4941" s="4" t="s">
        <v>5</v>
      </c>
      <c r="C4941" s="4" t="s">
        <v>10</v>
      </c>
    </row>
    <row r="4942" spans="1:9">
      <c r="A4942" t="n">
        <v>33294</v>
      </c>
      <c r="B4942" s="27" t="n">
        <v>16</v>
      </c>
      <c r="C4942" s="7" t="n">
        <v>3000</v>
      </c>
    </row>
    <row r="4943" spans="1:9">
      <c r="A4943" t="s">
        <v>4</v>
      </c>
      <c r="B4943" s="4" t="s">
        <v>5</v>
      </c>
      <c r="C4943" s="4" t="s">
        <v>13</v>
      </c>
      <c r="D4943" s="4" t="s">
        <v>10</v>
      </c>
      <c r="E4943" s="4" t="s">
        <v>10</v>
      </c>
      <c r="F4943" s="4" t="s">
        <v>13</v>
      </c>
    </row>
    <row r="4944" spans="1:9">
      <c r="A4944" t="n">
        <v>33297</v>
      </c>
      <c r="B4944" s="45" t="n">
        <v>25</v>
      </c>
      <c r="C4944" s="7" t="n">
        <v>1</v>
      </c>
      <c r="D4944" s="7" t="n">
        <v>260</v>
      </c>
      <c r="E4944" s="7" t="n">
        <v>640</v>
      </c>
      <c r="F4944" s="7" t="n">
        <v>2</v>
      </c>
    </row>
    <row r="4945" spans="1:19">
      <c r="A4945" t="s">
        <v>4</v>
      </c>
      <c r="B4945" s="4" t="s">
        <v>5</v>
      </c>
      <c r="C4945" s="4" t="s">
        <v>13</v>
      </c>
      <c r="D4945" s="4" t="s">
        <v>10</v>
      </c>
      <c r="E4945" s="4" t="s">
        <v>6</v>
      </c>
    </row>
    <row r="4946" spans="1:19">
      <c r="A4946" t="n">
        <v>33304</v>
      </c>
      <c r="B4946" s="39" t="n">
        <v>51</v>
      </c>
      <c r="C4946" s="7" t="n">
        <v>4</v>
      </c>
      <c r="D4946" s="7" t="n">
        <v>0</v>
      </c>
      <c r="E4946" s="7" t="s">
        <v>72</v>
      </c>
    </row>
    <row r="4947" spans="1:19">
      <c r="A4947" t="s">
        <v>4</v>
      </c>
      <c r="B4947" s="4" t="s">
        <v>5</v>
      </c>
      <c r="C4947" s="4" t="s">
        <v>10</v>
      </c>
    </row>
    <row r="4948" spans="1:19">
      <c r="A4948" t="n">
        <v>33317</v>
      </c>
      <c r="B4948" s="27" t="n">
        <v>16</v>
      </c>
      <c r="C4948" s="7" t="n">
        <v>0</v>
      </c>
    </row>
    <row r="4949" spans="1:19">
      <c r="A4949" t="s">
        <v>4</v>
      </c>
      <c r="B4949" s="4" t="s">
        <v>5</v>
      </c>
      <c r="C4949" s="4" t="s">
        <v>10</v>
      </c>
      <c r="D4949" s="4" t="s">
        <v>47</v>
      </c>
      <c r="E4949" s="4" t="s">
        <v>13</v>
      </c>
      <c r="F4949" s="4" t="s">
        <v>13</v>
      </c>
    </row>
    <row r="4950" spans="1:19">
      <c r="A4950" t="n">
        <v>33320</v>
      </c>
      <c r="B4950" s="40" t="n">
        <v>26</v>
      </c>
      <c r="C4950" s="7" t="n">
        <v>0</v>
      </c>
      <c r="D4950" s="7" t="s">
        <v>249</v>
      </c>
      <c r="E4950" s="7" t="n">
        <v>2</v>
      </c>
      <c r="F4950" s="7" t="n">
        <v>0</v>
      </c>
    </row>
    <row r="4951" spans="1:19">
      <c r="A4951" t="s">
        <v>4</v>
      </c>
      <c r="B4951" s="4" t="s">
        <v>5</v>
      </c>
    </row>
    <row r="4952" spans="1:19">
      <c r="A4952" t="n">
        <v>33350</v>
      </c>
      <c r="B4952" s="41" t="n">
        <v>28</v>
      </c>
    </row>
    <row r="4953" spans="1:19">
      <c r="A4953" t="s">
        <v>4</v>
      </c>
      <c r="B4953" s="4" t="s">
        <v>5</v>
      </c>
      <c r="C4953" s="4" t="s">
        <v>13</v>
      </c>
      <c r="D4953" s="4" t="s">
        <v>10</v>
      </c>
      <c r="E4953" s="4" t="s">
        <v>10</v>
      </c>
      <c r="F4953" s="4" t="s">
        <v>13</v>
      </c>
    </row>
    <row r="4954" spans="1:19">
      <c r="A4954" t="n">
        <v>33351</v>
      </c>
      <c r="B4954" s="45" t="n">
        <v>25</v>
      </c>
      <c r="C4954" s="7" t="n">
        <v>1</v>
      </c>
      <c r="D4954" s="7" t="n">
        <v>65535</v>
      </c>
      <c r="E4954" s="7" t="n">
        <v>65535</v>
      </c>
      <c r="F4954" s="7" t="n">
        <v>0</v>
      </c>
    </row>
    <row r="4955" spans="1:19">
      <c r="A4955" t="s">
        <v>4</v>
      </c>
      <c r="B4955" s="4" t="s">
        <v>5</v>
      </c>
      <c r="C4955" s="4" t="s">
        <v>10</v>
      </c>
      <c r="D4955" s="4" t="s">
        <v>13</v>
      </c>
    </row>
    <row r="4956" spans="1:19">
      <c r="A4956" t="n">
        <v>33358</v>
      </c>
      <c r="B4956" s="44" t="n">
        <v>89</v>
      </c>
      <c r="C4956" s="7" t="n">
        <v>65533</v>
      </c>
      <c r="D4956" s="7" t="n">
        <v>1</v>
      </c>
    </row>
    <row r="4957" spans="1:19">
      <c r="A4957" t="s">
        <v>4</v>
      </c>
      <c r="B4957" s="4" t="s">
        <v>5</v>
      </c>
      <c r="C4957" s="4" t="s">
        <v>13</v>
      </c>
      <c r="D4957" s="4" t="s">
        <v>10</v>
      </c>
      <c r="E4957" s="4" t="s">
        <v>24</v>
      </c>
    </row>
    <row r="4958" spans="1:19">
      <c r="A4958" t="n">
        <v>33362</v>
      </c>
      <c r="B4958" s="21" t="n">
        <v>58</v>
      </c>
      <c r="C4958" s="7" t="n">
        <v>101</v>
      </c>
      <c r="D4958" s="7" t="n">
        <v>300</v>
      </c>
      <c r="E4958" s="7" t="n">
        <v>1</v>
      </c>
    </row>
    <row r="4959" spans="1:19">
      <c r="A4959" t="s">
        <v>4</v>
      </c>
      <c r="B4959" s="4" t="s">
        <v>5</v>
      </c>
      <c r="C4959" s="4" t="s">
        <v>13</v>
      </c>
      <c r="D4959" s="4" t="s">
        <v>10</v>
      </c>
    </row>
    <row r="4960" spans="1:19">
      <c r="A4960" t="n">
        <v>33370</v>
      </c>
      <c r="B4960" s="21" t="n">
        <v>58</v>
      </c>
      <c r="C4960" s="7" t="n">
        <v>254</v>
      </c>
      <c r="D4960" s="7" t="n">
        <v>0</v>
      </c>
    </row>
    <row r="4961" spans="1:6">
      <c r="A4961" t="s">
        <v>4</v>
      </c>
      <c r="B4961" s="4" t="s">
        <v>5</v>
      </c>
      <c r="C4961" s="4" t="s">
        <v>13</v>
      </c>
      <c r="D4961" s="4" t="s">
        <v>10</v>
      </c>
      <c r="E4961" s="4" t="s">
        <v>10</v>
      </c>
      <c r="F4961" s="4" t="s">
        <v>9</v>
      </c>
    </row>
    <row r="4962" spans="1:6">
      <c r="A4962" t="n">
        <v>33374</v>
      </c>
      <c r="B4962" s="47" t="n">
        <v>84</v>
      </c>
      <c r="C4962" s="7" t="n">
        <v>1</v>
      </c>
      <c r="D4962" s="7" t="n">
        <v>0</v>
      </c>
      <c r="E4962" s="7" t="n">
        <v>0</v>
      </c>
      <c r="F4962" s="7" t="n">
        <v>0</v>
      </c>
    </row>
    <row r="4963" spans="1:6">
      <c r="A4963" t="s">
        <v>4</v>
      </c>
      <c r="B4963" s="4" t="s">
        <v>5</v>
      </c>
      <c r="C4963" s="4" t="s">
        <v>13</v>
      </c>
    </row>
    <row r="4964" spans="1:6">
      <c r="A4964" t="n">
        <v>33384</v>
      </c>
      <c r="B4964" s="35" t="n">
        <v>45</v>
      </c>
      <c r="C4964" s="7" t="n">
        <v>0</v>
      </c>
    </row>
    <row r="4965" spans="1:6">
      <c r="A4965" t="s">
        <v>4</v>
      </c>
      <c r="B4965" s="4" t="s">
        <v>5</v>
      </c>
      <c r="C4965" s="4" t="s">
        <v>13</v>
      </c>
      <c r="D4965" s="4" t="s">
        <v>13</v>
      </c>
      <c r="E4965" s="4" t="s">
        <v>24</v>
      </c>
      <c r="F4965" s="4" t="s">
        <v>24</v>
      </c>
      <c r="G4965" s="4" t="s">
        <v>24</v>
      </c>
      <c r="H4965" s="4" t="s">
        <v>10</v>
      </c>
    </row>
    <row r="4966" spans="1:6">
      <c r="A4966" t="n">
        <v>33386</v>
      </c>
      <c r="B4966" s="35" t="n">
        <v>45</v>
      </c>
      <c r="C4966" s="7" t="n">
        <v>2</v>
      </c>
      <c r="D4966" s="7" t="n">
        <v>3</v>
      </c>
      <c r="E4966" s="7" t="n">
        <v>-0.409999996423721</v>
      </c>
      <c r="F4966" s="7" t="n">
        <v>3</v>
      </c>
      <c r="G4966" s="7" t="n">
        <v>13.2600002288818</v>
      </c>
      <c r="H4966" s="7" t="n">
        <v>0</v>
      </c>
    </row>
    <row r="4967" spans="1:6">
      <c r="A4967" t="s">
        <v>4</v>
      </c>
      <c r="B4967" s="4" t="s">
        <v>5</v>
      </c>
      <c r="C4967" s="4" t="s">
        <v>13</v>
      </c>
      <c r="D4967" s="4" t="s">
        <v>13</v>
      </c>
      <c r="E4967" s="4" t="s">
        <v>24</v>
      </c>
      <c r="F4967" s="4" t="s">
        <v>24</v>
      </c>
      <c r="G4967" s="4" t="s">
        <v>24</v>
      </c>
      <c r="H4967" s="4" t="s">
        <v>10</v>
      </c>
      <c r="I4967" s="4" t="s">
        <v>13</v>
      </c>
    </row>
    <row r="4968" spans="1:6">
      <c r="A4968" t="n">
        <v>33403</v>
      </c>
      <c r="B4968" s="35" t="n">
        <v>45</v>
      </c>
      <c r="C4968" s="7" t="n">
        <v>4</v>
      </c>
      <c r="D4968" s="7" t="n">
        <v>3</v>
      </c>
      <c r="E4968" s="7" t="n">
        <v>357.149993896484</v>
      </c>
      <c r="F4968" s="7" t="n">
        <v>327.910003662109</v>
      </c>
      <c r="G4968" s="7" t="n">
        <v>-10</v>
      </c>
      <c r="H4968" s="7" t="n">
        <v>0</v>
      </c>
      <c r="I4968" s="7" t="n">
        <v>0</v>
      </c>
    </row>
    <row r="4969" spans="1:6">
      <c r="A4969" t="s">
        <v>4</v>
      </c>
      <c r="B4969" s="4" t="s">
        <v>5</v>
      </c>
      <c r="C4969" s="4" t="s">
        <v>13</v>
      </c>
      <c r="D4969" s="4" t="s">
        <v>13</v>
      </c>
      <c r="E4969" s="4" t="s">
        <v>24</v>
      </c>
      <c r="F4969" s="4" t="s">
        <v>10</v>
      </c>
    </row>
    <row r="4970" spans="1:6">
      <c r="A4970" t="n">
        <v>33421</v>
      </c>
      <c r="B4970" s="35" t="n">
        <v>45</v>
      </c>
      <c r="C4970" s="7" t="n">
        <v>11</v>
      </c>
      <c r="D4970" s="7" t="n">
        <v>3</v>
      </c>
      <c r="E4970" s="7" t="n">
        <v>42.5</v>
      </c>
      <c r="F4970" s="7" t="n">
        <v>0</v>
      </c>
    </row>
    <row r="4971" spans="1:6">
      <c r="A4971" t="s">
        <v>4</v>
      </c>
      <c r="B4971" s="4" t="s">
        <v>5</v>
      </c>
      <c r="C4971" s="4" t="s">
        <v>13</v>
      </c>
      <c r="D4971" s="4" t="s">
        <v>13</v>
      </c>
      <c r="E4971" s="4" t="s">
        <v>24</v>
      </c>
      <c r="F4971" s="4" t="s">
        <v>10</v>
      </c>
    </row>
    <row r="4972" spans="1:6">
      <c r="A4972" t="n">
        <v>33430</v>
      </c>
      <c r="B4972" s="35" t="n">
        <v>45</v>
      </c>
      <c r="C4972" s="7" t="n">
        <v>5</v>
      </c>
      <c r="D4972" s="7" t="n">
        <v>3</v>
      </c>
      <c r="E4972" s="7" t="n">
        <v>8.39999961853027</v>
      </c>
      <c r="F4972" s="7" t="n">
        <v>3000</v>
      </c>
    </row>
    <row r="4973" spans="1:6">
      <c r="A4973" t="s">
        <v>4</v>
      </c>
      <c r="B4973" s="4" t="s">
        <v>5</v>
      </c>
      <c r="C4973" s="4" t="s">
        <v>13</v>
      </c>
      <c r="D4973" s="4" t="s">
        <v>13</v>
      </c>
      <c r="E4973" s="4" t="s">
        <v>24</v>
      </c>
      <c r="F4973" s="4" t="s">
        <v>10</v>
      </c>
    </row>
    <row r="4974" spans="1:6">
      <c r="A4974" t="n">
        <v>33439</v>
      </c>
      <c r="B4974" s="35" t="n">
        <v>45</v>
      </c>
      <c r="C4974" s="7" t="n">
        <v>5</v>
      </c>
      <c r="D4974" s="7" t="n">
        <v>3</v>
      </c>
      <c r="E4974" s="7" t="n">
        <v>8</v>
      </c>
      <c r="F4974" s="7" t="n">
        <v>3000</v>
      </c>
    </row>
    <row r="4975" spans="1:6">
      <c r="A4975" t="s">
        <v>4</v>
      </c>
      <c r="B4975" s="4" t="s">
        <v>5</v>
      </c>
      <c r="C4975" s="4" t="s">
        <v>13</v>
      </c>
      <c r="D4975" s="4" t="s">
        <v>10</v>
      </c>
    </row>
    <row r="4976" spans="1:6">
      <c r="A4976" t="n">
        <v>33448</v>
      </c>
      <c r="B4976" s="21" t="n">
        <v>58</v>
      </c>
      <c r="C4976" s="7" t="n">
        <v>255</v>
      </c>
      <c r="D4976" s="7" t="n">
        <v>0</v>
      </c>
    </row>
    <row r="4977" spans="1:9">
      <c r="A4977" t="s">
        <v>4</v>
      </c>
      <c r="B4977" s="4" t="s">
        <v>5</v>
      </c>
      <c r="C4977" s="4" t="s">
        <v>10</v>
      </c>
      <c r="D4977" s="4" t="s">
        <v>13</v>
      </c>
      <c r="E4977" s="4" t="s">
        <v>13</v>
      </c>
      <c r="F4977" s="4" t="s">
        <v>6</v>
      </c>
    </row>
    <row r="4978" spans="1:9">
      <c r="A4978" t="n">
        <v>33452</v>
      </c>
      <c r="B4978" s="30" t="n">
        <v>20</v>
      </c>
      <c r="C4978" s="7" t="n">
        <v>0</v>
      </c>
      <c r="D4978" s="7" t="n">
        <v>3</v>
      </c>
      <c r="E4978" s="7" t="n">
        <v>11</v>
      </c>
      <c r="F4978" s="7" t="s">
        <v>250</v>
      </c>
    </row>
    <row r="4979" spans="1:9">
      <c r="A4979" t="s">
        <v>4</v>
      </c>
      <c r="B4979" s="4" t="s">
        <v>5</v>
      </c>
      <c r="C4979" s="4" t="s">
        <v>10</v>
      </c>
    </row>
    <row r="4980" spans="1:9">
      <c r="A4980" t="n">
        <v>33479</v>
      </c>
      <c r="B4980" s="27" t="n">
        <v>16</v>
      </c>
      <c r="C4980" s="7" t="n">
        <v>100</v>
      </c>
    </row>
    <row r="4981" spans="1:9">
      <c r="A4981" t="s">
        <v>4</v>
      </c>
      <c r="B4981" s="4" t="s">
        <v>5</v>
      </c>
      <c r="C4981" s="4" t="s">
        <v>10</v>
      </c>
      <c r="D4981" s="4" t="s">
        <v>13</v>
      </c>
      <c r="E4981" s="4" t="s">
        <v>13</v>
      </c>
      <c r="F4981" s="4" t="s">
        <v>6</v>
      </c>
    </row>
    <row r="4982" spans="1:9">
      <c r="A4982" t="n">
        <v>33482</v>
      </c>
      <c r="B4982" s="30" t="n">
        <v>20</v>
      </c>
      <c r="C4982" s="7" t="n">
        <v>3</v>
      </c>
      <c r="D4982" s="7" t="n">
        <v>3</v>
      </c>
      <c r="E4982" s="7" t="n">
        <v>11</v>
      </c>
      <c r="F4982" s="7" t="s">
        <v>250</v>
      </c>
    </row>
    <row r="4983" spans="1:9">
      <c r="A4983" t="s">
        <v>4</v>
      </c>
      <c r="B4983" s="4" t="s">
        <v>5</v>
      </c>
      <c r="C4983" s="4" t="s">
        <v>10</v>
      </c>
      <c r="D4983" s="4" t="s">
        <v>13</v>
      </c>
      <c r="E4983" s="4" t="s">
        <v>13</v>
      </c>
      <c r="F4983" s="4" t="s">
        <v>6</v>
      </c>
    </row>
    <row r="4984" spans="1:9">
      <c r="A4984" t="n">
        <v>33509</v>
      </c>
      <c r="B4984" s="30" t="n">
        <v>20</v>
      </c>
      <c r="C4984" s="7" t="n">
        <v>5</v>
      </c>
      <c r="D4984" s="7" t="n">
        <v>3</v>
      </c>
      <c r="E4984" s="7" t="n">
        <v>11</v>
      </c>
      <c r="F4984" s="7" t="s">
        <v>250</v>
      </c>
    </row>
    <row r="4985" spans="1:9">
      <c r="A4985" t="s">
        <v>4</v>
      </c>
      <c r="B4985" s="4" t="s">
        <v>5</v>
      </c>
      <c r="C4985" s="4" t="s">
        <v>10</v>
      </c>
    </row>
    <row r="4986" spans="1:9">
      <c r="A4986" t="n">
        <v>33536</v>
      </c>
      <c r="B4986" s="27" t="n">
        <v>16</v>
      </c>
      <c r="C4986" s="7" t="n">
        <v>100</v>
      </c>
    </row>
    <row r="4987" spans="1:9">
      <c r="A4987" t="s">
        <v>4</v>
      </c>
      <c r="B4987" s="4" t="s">
        <v>5</v>
      </c>
      <c r="C4987" s="4" t="s">
        <v>10</v>
      </c>
      <c r="D4987" s="4" t="s">
        <v>13</v>
      </c>
      <c r="E4987" s="4" t="s">
        <v>13</v>
      </c>
      <c r="F4987" s="4" t="s">
        <v>6</v>
      </c>
    </row>
    <row r="4988" spans="1:9">
      <c r="A4988" t="n">
        <v>33539</v>
      </c>
      <c r="B4988" s="30" t="n">
        <v>20</v>
      </c>
      <c r="C4988" s="7" t="n">
        <v>61491</v>
      </c>
      <c r="D4988" s="7" t="n">
        <v>3</v>
      </c>
      <c r="E4988" s="7" t="n">
        <v>11</v>
      </c>
      <c r="F4988" s="7" t="s">
        <v>250</v>
      </c>
    </row>
    <row r="4989" spans="1:9">
      <c r="A4989" t="s">
        <v>4</v>
      </c>
      <c r="B4989" s="4" t="s">
        <v>5</v>
      </c>
      <c r="C4989" s="4" t="s">
        <v>10</v>
      </c>
      <c r="D4989" s="4" t="s">
        <v>13</v>
      </c>
      <c r="E4989" s="4" t="s">
        <v>13</v>
      </c>
      <c r="F4989" s="4" t="s">
        <v>6</v>
      </c>
    </row>
    <row r="4990" spans="1:9">
      <c r="A4990" t="n">
        <v>33566</v>
      </c>
      <c r="B4990" s="30" t="n">
        <v>20</v>
      </c>
      <c r="C4990" s="7" t="n">
        <v>61492</v>
      </c>
      <c r="D4990" s="7" t="n">
        <v>3</v>
      </c>
      <c r="E4990" s="7" t="n">
        <v>11</v>
      </c>
      <c r="F4990" s="7" t="s">
        <v>250</v>
      </c>
    </row>
    <row r="4991" spans="1:9">
      <c r="A4991" t="s">
        <v>4</v>
      </c>
      <c r="B4991" s="4" t="s">
        <v>5</v>
      </c>
      <c r="C4991" s="4" t="s">
        <v>10</v>
      </c>
      <c r="D4991" s="4" t="s">
        <v>13</v>
      </c>
      <c r="E4991" s="4" t="s">
        <v>13</v>
      </c>
      <c r="F4991" s="4" t="s">
        <v>6</v>
      </c>
    </row>
    <row r="4992" spans="1:9">
      <c r="A4992" t="n">
        <v>33593</v>
      </c>
      <c r="B4992" s="30" t="n">
        <v>20</v>
      </c>
      <c r="C4992" s="7" t="n">
        <v>61493</v>
      </c>
      <c r="D4992" s="7" t="n">
        <v>3</v>
      </c>
      <c r="E4992" s="7" t="n">
        <v>11</v>
      </c>
      <c r="F4992" s="7" t="s">
        <v>250</v>
      </c>
    </row>
    <row r="4993" spans="1:6">
      <c r="A4993" t="s">
        <v>4</v>
      </c>
      <c r="B4993" s="4" t="s">
        <v>5</v>
      </c>
      <c r="C4993" s="4" t="s">
        <v>10</v>
      </c>
      <c r="D4993" s="4" t="s">
        <v>13</v>
      </c>
      <c r="E4993" s="4" t="s">
        <v>6</v>
      </c>
      <c r="F4993" s="4" t="s">
        <v>24</v>
      </c>
      <c r="G4993" s="4" t="s">
        <v>24</v>
      </c>
      <c r="H4993" s="4" t="s">
        <v>24</v>
      </c>
    </row>
    <row r="4994" spans="1:6">
      <c r="A4994" t="n">
        <v>33620</v>
      </c>
      <c r="B4994" s="50" t="n">
        <v>48</v>
      </c>
      <c r="C4994" s="7" t="n">
        <v>7032</v>
      </c>
      <c r="D4994" s="7" t="n">
        <v>0</v>
      </c>
      <c r="E4994" s="7" t="s">
        <v>44</v>
      </c>
      <c r="F4994" s="7" t="n">
        <v>-1</v>
      </c>
      <c r="G4994" s="7" t="n">
        <v>1</v>
      </c>
      <c r="H4994" s="7" t="n">
        <v>0</v>
      </c>
    </row>
    <row r="4995" spans="1:6">
      <c r="A4995" t="s">
        <v>4</v>
      </c>
      <c r="B4995" s="4" t="s">
        <v>5</v>
      </c>
      <c r="C4995" s="4" t="s">
        <v>13</v>
      </c>
      <c r="D4995" s="20" t="s">
        <v>31</v>
      </c>
      <c r="E4995" s="4" t="s">
        <v>5</v>
      </c>
      <c r="F4995" s="4" t="s">
        <v>13</v>
      </c>
      <c r="G4995" s="4" t="s">
        <v>10</v>
      </c>
      <c r="H4995" s="20" t="s">
        <v>32</v>
      </c>
      <c r="I4995" s="4" t="s">
        <v>13</v>
      </c>
      <c r="J4995" s="4" t="s">
        <v>23</v>
      </c>
    </row>
    <row r="4996" spans="1:6">
      <c r="A4996" t="n">
        <v>33645</v>
      </c>
      <c r="B4996" s="12" t="n">
        <v>5</v>
      </c>
      <c r="C4996" s="7" t="n">
        <v>28</v>
      </c>
      <c r="D4996" s="20" t="s">
        <v>3</v>
      </c>
      <c r="E4996" s="25" t="n">
        <v>64</v>
      </c>
      <c r="F4996" s="7" t="n">
        <v>5</v>
      </c>
      <c r="G4996" s="7" t="n">
        <v>9</v>
      </c>
      <c r="H4996" s="20" t="s">
        <v>3</v>
      </c>
      <c r="I4996" s="7" t="n">
        <v>1</v>
      </c>
      <c r="J4996" s="13" t="n">
        <f t="normal" ca="1">A5002</f>
        <v>0</v>
      </c>
    </row>
    <row r="4997" spans="1:6">
      <c r="A4997" t="s">
        <v>4</v>
      </c>
      <c r="B4997" s="4" t="s">
        <v>5</v>
      </c>
      <c r="C4997" s="4" t="s">
        <v>10</v>
      </c>
      <c r="D4997" s="4" t="s">
        <v>9</v>
      </c>
      <c r="E4997" s="4" t="s">
        <v>9</v>
      </c>
      <c r="F4997" s="4" t="s">
        <v>9</v>
      </c>
      <c r="G4997" s="4" t="s">
        <v>9</v>
      </c>
      <c r="H4997" s="4" t="s">
        <v>10</v>
      </c>
      <c r="I4997" s="4" t="s">
        <v>13</v>
      </c>
    </row>
    <row r="4998" spans="1:6">
      <c r="A4998" t="n">
        <v>33656</v>
      </c>
      <c r="B4998" s="32" t="n">
        <v>66</v>
      </c>
      <c r="C4998" s="7" t="n">
        <v>7030</v>
      </c>
      <c r="D4998" s="7" t="n">
        <v>1065353216</v>
      </c>
      <c r="E4998" s="7" t="n">
        <v>1065353216</v>
      </c>
      <c r="F4998" s="7" t="n">
        <v>1065353216</v>
      </c>
      <c r="G4998" s="7" t="n">
        <v>1065353216</v>
      </c>
      <c r="H4998" s="7" t="n">
        <v>300</v>
      </c>
      <c r="I4998" s="7" t="n">
        <v>3</v>
      </c>
    </row>
    <row r="4999" spans="1:6">
      <c r="A4999" t="s">
        <v>4</v>
      </c>
      <c r="B4999" s="4" t="s">
        <v>5</v>
      </c>
      <c r="C4999" s="4" t="s">
        <v>13</v>
      </c>
      <c r="D4999" s="4" t="s">
        <v>10</v>
      </c>
      <c r="E4999" s="4" t="s">
        <v>10</v>
      </c>
      <c r="F4999" s="4" t="s">
        <v>10</v>
      </c>
      <c r="G4999" s="4" t="s">
        <v>10</v>
      </c>
      <c r="H4999" s="4" t="s">
        <v>10</v>
      </c>
      <c r="I4999" s="4" t="s">
        <v>6</v>
      </c>
      <c r="J4999" s="4" t="s">
        <v>24</v>
      </c>
      <c r="K4999" s="4" t="s">
        <v>24</v>
      </c>
      <c r="L4999" s="4" t="s">
        <v>24</v>
      </c>
      <c r="M4999" s="4" t="s">
        <v>9</v>
      </c>
      <c r="N4999" s="4" t="s">
        <v>9</v>
      </c>
      <c r="O4999" s="4" t="s">
        <v>24</v>
      </c>
      <c r="P4999" s="4" t="s">
        <v>24</v>
      </c>
      <c r="Q4999" s="4" t="s">
        <v>24</v>
      </c>
      <c r="R4999" s="4" t="s">
        <v>24</v>
      </c>
      <c r="S4999" s="4" t="s">
        <v>13</v>
      </c>
    </row>
    <row r="5000" spans="1:6">
      <c r="A5000" t="n">
        <v>33678</v>
      </c>
      <c r="B5000" s="10" t="n">
        <v>39</v>
      </c>
      <c r="C5000" s="7" t="n">
        <v>12</v>
      </c>
      <c r="D5000" s="7" t="n">
        <v>65533</v>
      </c>
      <c r="E5000" s="7" t="n">
        <v>203</v>
      </c>
      <c r="F5000" s="7" t="n">
        <v>0</v>
      </c>
      <c r="G5000" s="7" t="n">
        <v>7030</v>
      </c>
      <c r="H5000" s="7" t="n">
        <v>12</v>
      </c>
      <c r="I5000" s="7" t="s">
        <v>70</v>
      </c>
      <c r="J5000" s="7" t="n">
        <v>0</v>
      </c>
      <c r="K5000" s="7" t="n">
        <v>0</v>
      </c>
      <c r="L5000" s="7" t="n">
        <v>0</v>
      </c>
      <c r="M5000" s="7" t="n">
        <v>0</v>
      </c>
      <c r="N5000" s="7" t="n">
        <v>0</v>
      </c>
      <c r="O5000" s="7" t="n">
        <v>0</v>
      </c>
      <c r="P5000" s="7" t="n">
        <v>1</v>
      </c>
      <c r="Q5000" s="7" t="n">
        <v>1</v>
      </c>
      <c r="R5000" s="7" t="n">
        <v>1</v>
      </c>
      <c r="S5000" s="7" t="n">
        <v>255</v>
      </c>
    </row>
    <row r="5001" spans="1:6">
      <c r="A5001" t="s">
        <v>4</v>
      </c>
      <c r="B5001" s="4" t="s">
        <v>5</v>
      </c>
      <c r="C5001" s="4" t="s">
        <v>10</v>
      </c>
      <c r="D5001" s="4" t="s">
        <v>13</v>
      </c>
    </row>
    <row r="5002" spans="1:6">
      <c r="A5002" t="n">
        <v>33739</v>
      </c>
      <c r="B5002" s="48" t="n">
        <v>67</v>
      </c>
      <c r="C5002" s="7" t="n">
        <v>0</v>
      </c>
      <c r="D5002" s="7" t="n">
        <v>3</v>
      </c>
    </row>
    <row r="5003" spans="1:6">
      <c r="A5003" t="s">
        <v>4</v>
      </c>
      <c r="B5003" s="4" t="s">
        <v>5</v>
      </c>
      <c r="C5003" s="4" t="s">
        <v>10</v>
      </c>
      <c r="D5003" s="4" t="s">
        <v>13</v>
      </c>
    </row>
    <row r="5004" spans="1:6">
      <c r="A5004" t="n">
        <v>33743</v>
      </c>
      <c r="B5004" s="48" t="n">
        <v>67</v>
      </c>
      <c r="C5004" s="7" t="n">
        <v>3</v>
      </c>
      <c r="D5004" s="7" t="n">
        <v>3</v>
      </c>
    </row>
    <row r="5005" spans="1:6">
      <c r="A5005" t="s">
        <v>4</v>
      </c>
      <c r="B5005" s="4" t="s">
        <v>5</v>
      </c>
      <c r="C5005" s="4" t="s">
        <v>10</v>
      </c>
      <c r="D5005" s="4" t="s">
        <v>13</v>
      </c>
    </row>
    <row r="5006" spans="1:6">
      <c r="A5006" t="n">
        <v>33747</v>
      </c>
      <c r="B5006" s="48" t="n">
        <v>67</v>
      </c>
      <c r="C5006" s="7" t="n">
        <v>5</v>
      </c>
      <c r="D5006" s="7" t="n">
        <v>3</v>
      </c>
    </row>
    <row r="5007" spans="1:6">
      <c r="A5007" t="s">
        <v>4</v>
      </c>
      <c r="B5007" s="4" t="s">
        <v>5</v>
      </c>
      <c r="C5007" s="4" t="s">
        <v>10</v>
      </c>
      <c r="D5007" s="4" t="s">
        <v>13</v>
      </c>
    </row>
    <row r="5008" spans="1:6">
      <c r="A5008" t="n">
        <v>33751</v>
      </c>
      <c r="B5008" s="48" t="n">
        <v>67</v>
      </c>
      <c r="C5008" s="7" t="n">
        <v>61491</v>
      </c>
      <c r="D5008" s="7" t="n">
        <v>3</v>
      </c>
    </row>
    <row r="5009" spans="1:19">
      <c r="A5009" t="s">
        <v>4</v>
      </c>
      <c r="B5009" s="4" t="s">
        <v>5</v>
      </c>
      <c r="C5009" s="4" t="s">
        <v>10</v>
      </c>
      <c r="D5009" s="4" t="s">
        <v>13</v>
      </c>
    </row>
    <row r="5010" spans="1:19">
      <c r="A5010" t="n">
        <v>33755</v>
      </c>
      <c r="B5010" s="48" t="n">
        <v>67</v>
      </c>
      <c r="C5010" s="7" t="n">
        <v>61492</v>
      </c>
      <c r="D5010" s="7" t="n">
        <v>3</v>
      </c>
    </row>
    <row r="5011" spans="1:19">
      <c r="A5011" t="s">
        <v>4</v>
      </c>
      <c r="B5011" s="4" t="s">
        <v>5</v>
      </c>
      <c r="C5011" s="4" t="s">
        <v>10</v>
      </c>
      <c r="D5011" s="4" t="s">
        <v>13</v>
      </c>
    </row>
    <row r="5012" spans="1:19">
      <c r="A5012" t="n">
        <v>33759</v>
      </c>
      <c r="B5012" s="48" t="n">
        <v>67</v>
      </c>
      <c r="C5012" s="7" t="n">
        <v>61493</v>
      </c>
      <c r="D5012" s="7" t="n">
        <v>3</v>
      </c>
    </row>
    <row r="5013" spans="1:19">
      <c r="A5013" t="s">
        <v>4</v>
      </c>
      <c r="B5013" s="4" t="s">
        <v>5</v>
      </c>
      <c r="C5013" s="4" t="s">
        <v>13</v>
      </c>
      <c r="D5013" s="4" t="s">
        <v>10</v>
      </c>
    </row>
    <row r="5014" spans="1:19">
      <c r="A5014" t="n">
        <v>33763</v>
      </c>
      <c r="B5014" s="35" t="n">
        <v>45</v>
      </c>
      <c r="C5014" s="7" t="n">
        <v>7</v>
      </c>
      <c r="D5014" s="7" t="n">
        <v>255</v>
      </c>
    </row>
    <row r="5015" spans="1:19">
      <c r="A5015" t="s">
        <v>4</v>
      </c>
      <c r="B5015" s="4" t="s">
        <v>5</v>
      </c>
      <c r="C5015" s="4" t="s">
        <v>13</v>
      </c>
      <c r="D5015" s="20" t="s">
        <v>31</v>
      </c>
      <c r="E5015" s="4" t="s">
        <v>5</v>
      </c>
      <c r="F5015" s="4" t="s">
        <v>13</v>
      </c>
      <c r="G5015" s="4" t="s">
        <v>10</v>
      </c>
      <c r="H5015" s="20" t="s">
        <v>32</v>
      </c>
      <c r="I5015" s="4" t="s">
        <v>13</v>
      </c>
      <c r="J5015" s="4" t="s">
        <v>23</v>
      </c>
    </row>
    <row r="5016" spans="1:19">
      <c r="A5016" t="n">
        <v>33767</v>
      </c>
      <c r="B5016" s="12" t="n">
        <v>5</v>
      </c>
      <c r="C5016" s="7" t="n">
        <v>28</v>
      </c>
      <c r="D5016" s="20" t="s">
        <v>3</v>
      </c>
      <c r="E5016" s="25" t="n">
        <v>64</v>
      </c>
      <c r="F5016" s="7" t="n">
        <v>5</v>
      </c>
      <c r="G5016" s="7" t="n">
        <v>6</v>
      </c>
      <c r="H5016" s="20" t="s">
        <v>3</v>
      </c>
      <c r="I5016" s="7" t="n">
        <v>1</v>
      </c>
      <c r="J5016" s="13" t="n">
        <f t="normal" ca="1">A5026</f>
        <v>0</v>
      </c>
    </row>
    <row r="5017" spans="1:19">
      <c r="A5017" t="s">
        <v>4</v>
      </c>
      <c r="B5017" s="4" t="s">
        <v>5</v>
      </c>
      <c r="C5017" s="4" t="s">
        <v>13</v>
      </c>
      <c r="D5017" s="4" t="s">
        <v>10</v>
      </c>
      <c r="E5017" s="4" t="s">
        <v>6</v>
      </c>
    </row>
    <row r="5018" spans="1:19">
      <c r="A5018" t="n">
        <v>33778</v>
      </c>
      <c r="B5018" s="39" t="n">
        <v>51</v>
      </c>
      <c r="C5018" s="7" t="n">
        <v>4</v>
      </c>
      <c r="D5018" s="7" t="n">
        <v>6</v>
      </c>
      <c r="E5018" s="7" t="s">
        <v>72</v>
      </c>
    </row>
    <row r="5019" spans="1:19">
      <c r="A5019" t="s">
        <v>4</v>
      </c>
      <c r="B5019" s="4" t="s">
        <v>5</v>
      </c>
      <c r="C5019" s="4" t="s">
        <v>10</v>
      </c>
    </row>
    <row r="5020" spans="1:19">
      <c r="A5020" t="n">
        <v>33791</v>
      </c>
      <c r="B5020" s="27" t="n">
        <v>16</v>
      </c>
      <c r="C5020" s="7" t="n">
        <v>0</v>
      </c>
    </row>
    <row r="5021" spans="1:19">
      <c r="A5021" t="s">
        <v>4</v>
      </c>
      <c r="B5021" s="4" t="s">
        <v>5</v>
      </c>
      <c r="C5021" s="4" t="s">
        <v>10</v>
      </c>
      <c r="D5021" s="4" t="s">
        <v>47</v>
      </c>
      <c r="E5021" s="4" t="s">
        <v>13</v>
      </c>
      <c r="F5021" s="4" t="s">
        <v>13</v>
      </c>
    </row>
    <row r="5022" spans="1:19">
      <c r="A5022" t="n">
        <v>33794</v>
      </c>
      <c r="B5022" s="40" t="n">
        <v>26</v>
      </c>
      <c r="C5022" s="7" t="n">
        <v>6</v>
      </c>
      <c r="D5022" s="7" t="s">
        <v>251</v>
      </c>
      <c r="E5022" s="7" t="n">
        <v>2</v>
      </c>
      <c r="F5022" s="7" t="n">
        <v>0</v>
      </c>
    </row>
    <row r="5023" spans="1:19">
      <c r="A5023" t="s">
        <v>4</v>
      </c>
      <c r="B5023" s="4" t="s">
        <v>5</v>
      </c>
    </row>
    <row r="5024" spans="1:19">
      <c r="A5024" t="n">
        <v>33820</v>
      </c>
      <c r="B5024" s="41" t="n">
        <v>28</v>
      </c>
    </row>
    <row r="5025" spans="1:10">
      <c r="A5025" t="s">
        <v>4</v>
      </c>
      <c r="B5025" s="4" t="s">
        <v>5</v>
      </c>
      <c r="C5025" s="4" t="s">
        <v>13</v>
      </c>
      <c r="D5025" s="20" t="s">
        <v>31</v>
      </c>
      <c r="E5025" s="4" t="s">
        <v>5</v>
      </c>
      <c r="F5025" s="4" t="s">
        <v>13</v>
      </c>
      <c r="G5025" s="4" t="s">
        <v>10</v>
      </c>
      <c r="H5025" s="20" t="s">
        <v>32</v>
      </c>
      <c r="I5025" s="4" t="s">
        <v>13</v>
      </c>
      <c r="J5025" s="4" t="s">
        <v>23</v>
      </c>
    </row>
    <row r="5026" spans="1:10">
      <c r="A5026" t="n">
        <v>33821</v>
      </c>
      <c r="B5026" s="12" t="n">
        <v>5</v>
      </c>
      <c r="C5026" s="7" t="n">
        <v>28</v>
      </c>
      <c r="D5026" s="20" t="s">
        <v>3</v>
      </c>
      <c r="E5026" s="25" t="n">
        <v>64</v>
      </c>
      <c r="F5026" s="7" t="n">
        <v>5</v>
      </c>
      <c r="G5026" s="7" t="n">
        <v>9</v>
      </c>
      <c r="H5026" s="20" t="s">
        <v>3</v>
      </c>
      <c r="I5026" s="7" t="n">
        <v>1</v>
      </c>
      <c r="J5026" s="13" t="n">
        <f t="normal" ca="1">A5046</f>
        <v>0</v>
      </c>
    </row>
    <row r="5027" spans="1:10">
      <c r="A5027" t="s">
        <v>4</v>
      </c>
      <c r="B5027" s="4" t="s">
        <v>5</v>
      </c>
      <c r="C5027" s="4" t="s">
        <v>13</v>
      </c>
      <c r="D5027" s="4" t="s">
        <v>10</v>
      </c>
      <c r="E5027" s="4" t="s">
        <v>6</v>
      </c>
    </row>
    <row r="5028" spans="1:10">
      <c r="A5028" t="n">
        <v>33832</v>
      </c>
      <c r="B5028" s="39" t="n">
        <v>51</v>
      </c>
      <c r="C5028" s="7" t="n">
        <v>4</v>
      </c>
      <c r="D5028" s="7" t="n">
        <v>9</v>
      </c>
      <c r="E5028" s="7" t="s">
        <v>145</v>
      </c>
    </row>
    <row r="5029" spans="1:10">
      <c r="A5029" t="s">
        <v>4</v>
      </c>
      <c r="B5029" s="4" t="s">
        <v>5</v>
      </c>
      <c r="C5029" s="4" t="s">
        <v>10</v>
      </c>
    </row>
    <row r="5030" spans="1:10">
      <c r="A5030" t="n">
        <v>33845</v>
      </c>
      <c r="B5030" s="27" t="n">
        <v>16</v>
      </c>
      <c r="C5030" s="7" t="n">
        <v>0</v>
      </c>
    </row>
    <row r="5031" spans="1:10">
      <c r="A5031" t="s">
        <v>4</v>
      </c>
      <c r="B5031" s="4" t="s">
        <v>5</v>
      </c>
      <c r="C5031" s="4" t="s">
        <v>10</v>
      </c>
      <c r="D5031" s="4" t="s">
        <v>47</v>
      </c>
      <c r="E5031" s="4" t="s">
        <v>13</v>
      </c>
      <c r="F5031" s="4" t="s">
        <v>13</v>
      </c>
    </row>
    <row r="5032" spans="1:10">
      <c r="A5032" t="n">
        <v>33848</v>
      </c>
      <c r="B5032" s="40" t="n">
        <v>26</v>
      </c>
      <c r="C5032" s="7" t="n">
        <v>9</v>
      </c>
      <c r="D5032" s="7" t="s">
        <v>252</v>
      </c>
      <c r="E5032" s="7" t="n">
        <v>2</v>
      </c>
      <c r="F5032" s="7" t="n">
        <v>0</v>
      </c>
    </row>
    <row r="5033" spans="1:10">
      <c r="A5033" t="s">
        <v>4</v>
      </c>
      <c r="B5033" s="4" t="s">
        <v>5</v>
      </c>
    </row>
    <row r="5034" spans="1:10">
      <c r="A5034" t="n">
        <v>33897</v>
      </c>
      <c r="B5034" s="41" t="n">
        <v>28</v>
      </c>
    </row>
    <row r="5035" spans="1:10">
      <c r="A5035" t="s">
        <v>4</v>
      </c>
      <c r="B5035" s="4" t="s">
        <v>5</v>
      </c>
      <c r="C5035" s="4" t="s">
        <v>13</v>
      </c>
      <c r="D5035" s="4" t="s">
        <v>10</v>
      </c>
      <c r="E5035" s="4" t="s">
        <v>6</v>
      </c>
    </row>
    <row r="5036" spans="1:10">
      <c r="A5036" t="n">
        <v>33898</v>
      </c>
      <c r="B5036" s="39" t="n">
        <v>51</v>
      </c>
      <c r="C5036" s="7" t="n">
        <v>4</v>
      </c>
      <c r="D5036" s="7" t="n">
        <v>7030</v>
      </c>
      <c r="E5036" s="7" t="s">
        <v>46</v>
      </c>
    </row>
    <row r="5037" spans="1:10">
      <c r="A5037" t="s">
        <v>4</v>
      </c>
      <c r="B5037" s="4" t="s">
        <v>5</v>
      </c>
      <c r="C5037" s="4" t="s">
        <v>10</v>
      </c>
    </row>
    <row r="5038" spans="1:10">
      <c r="A5038" t="n">
        <v>33911</v>
      </c>
      <c r="B5038" s="27" t="n">
        <v>16</v>
      </c>
      <c r="C5038" s="7" t="n">
        <v>0</v>
      </c>
    </row>
    <row r="5039" spans="1:10">
      <c r="A5039" t="s">
        <v>4</v>
      </c>
      <c r="B5039" s="4" t="s">
        <v>5</v>
      </c>
      <c r="C5039" s="4" t="s">
        <v>10</v>
      </c>
      <c r="D5039" s="4" t="s">
        <v>47</v>
      </c>
      <c r="E5039" s="4" t="s">
        <v>13</v>
      </c>
      <c r="F5039" s="4" t="s">
        <v>13</v>
      </c>
    </row>
    <row r="5040" spans="1:10">
      <c r="A5040" t="n">
        <v>33914</v>
      </c>
      <c r="B5040" s="40" t="n">
        <v>26</v>
      </c>
      <c r="C5040" s="7" t="n">
        <v>7030</v>
      </c>
      <c r="D5040" s="7" t="s">
        <v>253</v>
      </c>
      <c r="E5040" s="7" t="n">
        <v>2</v>
      </c>
      <c r="F5040" s="7" t="n">
        <v>0</v>
      </c>
    </row>
    <row r="5041" spans="1:10">
      <c r="A5041" t="s">
        <v>4</v>
      </c>
      <c r="B5041" s="4" t="s">
        <v>5</v>
      </c>
      <c r="C5041" s="4" t="s">
        <v>13</v>
      </c>
      <c r="D5041" s="4" t="s">
        <v>10</v>
      </c>
      <c r="E5041" s="4" t="s">
        <v>24</v>
      </c>
      <c r="F5041" s="4" t="s">
        <v>10</v>
      </c>
      <c r="G5041" s="4" t="s">
        <v>9</v>
      </c>
      <c r="H5041" s="4" t="s">
        <v>9</v>
      </c>
      <c r="I5041" s="4" t="s">
        <v>10</v>
      </c>
      <c r="J5041" s="4" t="s">
        <v>10</v>
      </c>
      <c r="K5041" s="4" t="s">
        <v>9</v>
      </c>
      <c r="L5041" s="4" t="s">
        <v>9</v>
      </c>
      <c r="M5041" s="4" t="s">
        <v>9</v>
      </c>
      <c r="N5041" s="4" t="s">
        <v>9</v>
      </c>
      <c r="O5041" s="4" t="s">
        <v>6</v>
      </c>
    </row>
    <row r="5042" spans="1:10">
      <c r="A5042" t="n">
        <v>33932</v>
      </c>
      <c r="B5042" s="15" t="n">
        <v>50</v>
      </c>
      <c r="C5042" s="7" t="n">
        <v>0</v>
      </c>
      <c r="D5042" s="7" t="n">
        <v>2070</v>
      </c>
      <c r="E5042" s="7" t="n">
        <v>1</v>
      </c>
      <c r="F5042" s="7" t="n">
        <v>0</v>
      </c>
      <c r="G5042" s="7" t="n">
        <v>0</v>
      </c>
      <c r="H5042" s="7" t="n">
        <v>0</v>
      </c>
      <c r="I5042" s="7" t="n">
        <v>0</v>
      </c>
      <c r="J5042" s="7" t="n">
        <v>65533</v>
      </c>
      <c r="K5042" s="7" t="n">
        <v>0</v>
      </c>
      <c r="L5042" s="7" t="n">
        <v>0</v>
      </c>
      <c r="M5042" s="7" t="n">
        <v>0</v>
      </c>
      <c r="N5042" s="7" t="n">
        <v>0</v>
      </c>
      <c r="O5042" s="7" t="s">
        <v>12</v>
      </c>
    </row>
    <row r="5043" spans="1:10">
      <c r="A5043" t="s">
        <v>4</v>
      </c>
      <c r="B5043" s="4" t="s">
        <v>5</v>
      </c>
    </row>
    <row r="5044" spans="1:10">
      <c r="A5044" t="n">
        <v>33971</v>
      </c>
      <c r="B5044" s="41" t="n">
        <v>28</v>
      </c>
    </row>
    <row r="5045" spans="1:10">
      <c r="A5045" t="s">
        <v>4</v>
      </c>
      <c r="B5045" s="4" t="s">
        <v>5</v>
      </c>
      <c r="C5045" s="4" t="s">
        <v>13</v>
      </c>
      <c r="D5045" s="4" t="s">
        <v>10</v>
      </c>
      <c r="E5045" s="4" t="s">
        <v>10</v>
      </c>
      <c r="F5045" s="4" t="s">
        <v>9</v>
      </c>
    </row>
    <row r="5046" spans="1:10">
      <c r="A5046" t="n">
        <v>33972</v>
      </c>
      <c r="B5046" s="47" t="n">
        <v>84</v>
      </c>
      <c r="C5046" s="7" t="n">
        <v>0</v>
      </c>
      <c r="D5046" s="7" t="n">
        <v>2</v>
      </c>
      <c r="E5046" s="7" t="n">
        <v>0</v>
      </c>
      <c r="F5046" s="7" t="n">
        <v>1053609165</v>
      </c>
    </row>
    <row r="5047" spans="1:10">
      <c r="A5047" t="s">
        <v>4</v>
      </c>
      <c r="B5047" s="4" t="s">
        <v>5</v>
      </c>
      <c r="C5047" s="4" t="s">
        <v>13</v>
      </c>
      <c r="D5047" s="4" t="s">
        <v>10</v>
      </c>
      <c r="E5047" s="4" t="s">
        <v>10</v>
      </c>
      <c r="F5047" s="4" t="s">
        <v>9</v>
      </c>
    </row>
    <row r="5048" spans="1:10">
      <c r="A5048" t="n">
        <v>33982</v>
      </c>
      <c r="B5048" s="47" t="n">
        <v>84</v>
      </c>
      <c r="C5048" s="7" t="n">
        <v>1</v>
      </c>
      <c r="D5048" s="7" t="n">
        <v>0</v>
      </c>
      <c r="E5048" s="7" t="n">
        <v>1000</v>
      </c>
      <c r="F5048" s="7" t="n">
        <v>0</v>
      </c>
    </row>
    <row r="5049" spans="1:10">
      <c r="A5049" t="s">
        <v>4</v>
      </c>
      <c r="B5049" s="4" t="s">
        <v>5</v>
      </c>
      <c r="C5049" s="4" t="s">
        <v>13</v>
      </c>
      <c r="D5049" s="4" t="s">
        <v>10</v>
      </c>
      <c r="E5049" s="4" t="s">
        <v>24</v>
      </c>
      <c r="F5049" s="4" t="s">
        <v>10</v>
      </c>
      <c r="G5049" s="4" t="s">
        <v>9</v>
      </c>
      <c r="H5049" s="4" t="s">
        <v>9</v>
      </c>
      <c r="I5049" s="4" t="s">
        <v>10</v>
      </c>
      <c r="J5049" s="4" t="s">
        <v>10</v>
      </c>
      <c r="K5049" s="4" t="s">
        <v>9</v>
      </c>
      <c r="L5049" s="4" t="s">
        <v>9</v>
      </c>
      <c r="M5049" s="4" t="s">
        <v>9</v>
      </c>
      <c r="N5049" s="4" t="s">
        <v>9</v>
      </c>
      <c r="O5049" s="4" t="s">
        <v>6</v>
      </c>
    </row>
    <row r="5050" spans="1:10">
      <c r="A5050" t="n">
        <v>33992</v>
      </c>
      <c r="B5050" s="15" t="n">
        <v>50</v>
      </c>
      <c r="C5050" s="7" t="n">
        <v>0</v>
      </c>
      <c r="D5050" s="7" t="n">
        <v>4124</v>
      </c>
      <c r="E5050" s="7" t="n">
        <v>0.699999988079071</v>
      </c>
      <c r="F5050" s="7" t="n">
        <v>1000</v>
      </c>
      <c r="G5050" s="7" t="n">
        <v>0</v>
      </c>
      <c r="H5050" s="7" t="n">
        <v>1073741824</v>
      </c>
      <c r="I5050" s="7" t="n">
        <v>0</v>
      </c>
      <c r="J5050" s="7" t="n">
        <v>65533</v>
      </c>
      <c r="K5050" s="7" t="n">
        <v>0</v>
      </c>
      <c r="L5050" s="7" t="n">
        <v>0</v>
      </c>
      <c r="M5050" s="7" t="n">
        <v>0</v>
      </c>
      <c r="N5050" s="7" t="n">
        <v>0</v>
      </c>
      <c r="O5050" s="7" t="s">
        <v>12</v>
      </c>
    </row>
    <row r="5051" spans="1:10">
      <c r="A5051" t="s">
        <v>4</v>
      </c>
      <c r="B5051" s="4" t="s">
        <v>5</v>
      </c>
      <c r="C5051" s="4" t="s">
        <v>10</v>
      </c>
    </row>
    <row r="5052" spans="1:10">
      <c r="A5052" t="n">
        <v>34031</v>
      </c>
      <c r="B5052" s="27" t="n">
        <v>16</v>
      </c>
      <c r="C5052" s="7" t="n">
        <v>2000</v>
      </c>
    </row>
    <row r="5053" spans="1:10">
      <c r="A5053" t="s">
        <v>4</v>
      </c>
      <c r="B5053" s="4" t="s">
        <v>5</v>
      </c>
      <c r="C5053" s="4" t="s">
        <v>10</v>
      </c>
      <c r="D5053" s="4" t="s">
        <v>13</v>
      </c>
      <c r="E5053" s="4" t="s">
        <v>24</v>
      </c>
      <c r="F5053" s="4" t="s">
        <v>10</v>
      </c>
    </row>
    <row r="5054" spans="1:10">
      <c r="A5054" t="n">
        <v>34034</v>
      </c>
      <c r="B5054" s="43" t="n">
        <v>59</v>
      </c>
      <c r="C5054" s="7" t="n">
        <v>5</v>
      </c>
      <c r="D5054" s="7" t="n">
        <v>20</v>
      </c>
      <c r="E5054" s="7" t="n">
        <v>0.150000005960464</v>
      </c>
      <c r="F5054" s="7" t="n">
        <v>0</v>
      </c>
    </row>
    <row r="5055" spans="1:10">
      <c r="A5055" t="s">
        <v>4</v>
      </c>
      <c r="B5055" s="4" t="s">
        <v>5</v>
      </c>
      <c r="C5055" s="4" t="s">
        <v>10</v>
      </c>
    </row>
    <row r="5056" spans="1:10">
      <c r="A5056" t="n">
        <v>34044</v>
      </c>
      <c r="B5056" s="27" t="n">
        <v>16</v>
      </c>
      <c r="C5056" s="7" t="n">
        <v>50</v>
      </c>
    </row>
    <row r="5057" spans="1:15">
      <c r="A5057" t="s">
        <v>4</v>
      </c>
      <c r="B5057" s="4" t="s">
        <v>5</v>
      </c>
      <c r="C5057" s="4" t="s">
        <v>10</v>
      </c>
      <c r="D5057" s="4" t="s">
        <v>13</v>
      </c>
      <c r="E5057" s="4" t="s">
        <v>24</v>
      </c>
      <c r="F5057" s="4" t="s">
        <v>10</v>
      </c>
    </row>
    <row r="5058" spans="1:15">
      <c r="A5058" t="n">
        <v>34047</v>
      </c>
      <c r="B5058" s="43" t="n">
        <v>59</v>
      </c>
      <c r="C5058" s="7" t="n">
        <v>7032</v>
      </c>
      <c r="D5058" s="7" t="n">
        <v>20</v>
      </c>
      <c r="E5058" s="7" t="n">
        <v>0.150000005960464</v>
      </c>
      <c r="F5058" s="7" t="n">
        <v>0</v>
      </c>
    </row>
    <row r="5059" spans="1:15">
      <c r="A5059" t="s">
        <v>4</v>
      </c>
      <c r="B5059" s="4" t="s">
        <v>5</v>
      </c>
      <c r="C5059" s="4" t="s">
        <v>10</v>
      </c>
    </row>
    <row r="5060" spans="1:15">
      <c r="A5060" t="n">
        <v>34057</v>
      </c>
      <c r="B5060" s="27" t="n">
        <v>16</v>
      </c>
      <c r="C5060" s="7" t="n">
        <v>1000</v>
      </c>
    </row>
    <row r="5061" spans="1:15">
      <c r="A5061" t="s">
        <v>4</v>
      </c>
      <c r="B5061" s="4" t="s">
        <v>5</v>
      </c>
      <c r="C5061" s="4" t="s">
        <v>13</v>
      </c>
      <c r="D5061" s="4" t="s">
        <v>10</v>
      </c>
      <c r="E5061" s="4" t="s">
        <v>6</v>
      </c>
    </row>
    <row r="5062" spans="1:15">
      <c r="A5062" t="n">
        <v>34060</v>
      </c>
      <c r="B5062" s="39" t="n">
        <v>51</v>
      </c>
      <c r="C5062" s="7" t="n">
        <v>4</v>
      </c>
      <c r="D5062" s="7" t="n">
        <v>5</v>
      </c>
      <c r="E5062" s="7" t="s">
        <v>254</v>
      </c>
    </row>
    <row r="5063" spans="1:15">
      <c r="A5063" t="s">
        <v>4</v>
      </c>
      <c r="B5063" s="4" t="s">
        <v>5</v>
      </c>
      <c r="C5063" s="4" t="s">
        <v>10</v>
      </c>
    </row>
    <row r="5064" spans="1:15">
      <c r="A5064" t="n">
        <v>34073</v>
      </c>
      <c r="B5064" s="27" t="n">
        <v>16</v>
      </c>
      <c r="C5064" s="7" t="n">
        <v>0</v>
      </c>
    </row>
    <row r="5065" spans="1:15">
      <c r="A5065" t="s">
        <v>4</v>
      </c>
      <c r="B5065" s="4" t="s">
        <v>5</v>
      </c>
      <c r="C5065" s="4" t="s">
        <v>10</v>
      </c>
      <c r="D5065" s="4" t="s">
        <v>47</v>
      </c>
      <c r="E5065" s="4" t="s">
        <v>13</v>
      </c>
      <c r="F5065" s="4" t="s">
        <v>13</v>
      </c>
    </row>
    <row r="5066" spans="1:15">
      <c r="A5066" t="n">
        <v>34076</v>
      </c>
      <c r="B5066" s="40" t="n">
        <v>26</v>
      </c>
      <c r="C5066" s="7" t="n">
        <v>5</v>
      </c>
      <c r="D5066" s="7" t="s">
        <v>255</v>
      </c>
      <c r="E5066" s="7" t="n">
        <v>2</v>
      </c>
      <c r="F5066" s="7" t="n">
        <v>0</v>
      </c>
    </row>
    <row r="5067" spans="1:15">
      <c r="A5067" t="s">
        <v>4</v>
      </c>
      <c r="B5067" s="4" t="s">
        <v>5</v>
      </c>
    </row>
    <row r="5068" spans="1:15">
      <c r="A5068" t="n">
        <v>34103</v>
      </c>
      <c r="B5068" s="41" t="n">
        <v>28</v>
      </c>
    </row>
    <row r="5069" spans="1:15">
      <c r="A5069" t="s">
        <v>4</v>
      </c>
      <c r="B5069" s="4" t="s">
        <v>5</v>
      </c>
      <c r="C5069" s="4" t="s">
        <v>10</v>
      </c>
      <c r="D5069" s="4" t="s">
        <v>13</v>
      </c>
    </row>
    <row r="5070" spans="1:15">
      <c r="A5070" t="n">
        <v>34104</v>
      </c>
      <c r="B5070" s="44" t="n">
        <v>89</v>
      </c>
      <c r="C5070" s="7" t="n">
        <v>65533</v>
      </c>
      <c r="D5070" s="7" t="n">
        <v>1</v>
      </c>
    </row>
    <row r="5071" spans="1:15">
      <c r="A5071" t="s">
        <v>4</v>
      </c>
      <c r="B5071" s="4" t="s">
        <v>5</v>
      </c>
      <c r="C5071" s="4" t="s">
        <v>13</v>
      </c>
      <c r="D5071" s="4" t="s">
        <v>10</v>
      </c>
      <c r="E5071" s="4" t="s">
        <v>13</v>
      </c>
    </row>
    <row r="5072" spans="1:15">
      <c r="A5072" t="n">
        <v>34108</v>
      </c>
      <c r="B5072" s="14" t="n">
        <v>49</v>
      </c>
      <c r="C5072" s="7" t="n">
        <v>1</v>
      </c>
      <c r="D5072" s="7" t="n">
        <v>4000</v>
      </c>
      <c r="E5072" s="7" t="n">
        <v>0</v>
      </c>
    </row>
    <row r="5073" spans="1:6">
      <c r="A5073" t="s">
        <v>4</v>
      </c>
      <c r="B5073" s="4" t="s">
        <v>5</v>
      </c>
      <c r="C5073" s="4" t="s">
        <v>13</v>
      </c>
      <c r="D5073" s="4" t="s">
        <v>10</v>
      </c>
      <c r="E5073" s="4" t="s">
        <v>24</v>
      </c>
    </row>
    <row r="5074" spans="1:6">
      <c r="A5074" t="n">
        <v>34113</v>
      </c>
      <c r="B5074" s="21" t="n">
        <v>58</v>
      </c>
      <c r="C5074" s="7" t="n">
        <v>101</v>
      </c>
      <c r="D5074" s="7" t="n">
        <v>300</v>
      </c>
      <c r="E5074" s="7" t="n">
        <v>1</v>
      </c>
    </row>
    <row r="5075" spans="1:6">
      <c r="A5075" t="s">
        <v>4</v>
      </c>
      <c r="B5075" s="4" t="s">
        <v>5</v>
      </c>
      <c r="C5075" s="4" t="s">
        <v>13</v>
      </c>
      <c r="D5075" s="4" t="s">
        <v>10</v>
      </c>
    </row>
    <row r="5076" spans="1:6">
      <c r="A5076" t="n">
        <v>34121</v>
      </c>
      <c r="B5076" s="21" t="n">
        <v>58</v>
      </c>
      <c r="C5076" s="7" t="n">
        <v>254</v>
      </c>
      <c r="D5076" s="7" t="n">
        <v>0</v>
      </c>
    </row>
    <row r="5077" spans="1:6">
      <c r="A5077" t="s">
        <v>4</v>
      </c>
      <c r="B5077" s="4" t="s">
        <v>5</v>
      </c>
      <c r="C5077" s="4" t="s">
        <v>13</v>
      </c>
      <c r="D5077" s="4" t="s">
        <v>13</v>
      </c>
      <c r="E5077" s="4" t="s">
        <v>24</v>
      </c>
      <c r="F5077" s="4" t="s">
        <v>24</v>
      </c>
      <c r="G5077" s="4" t="s">
        <v>24</v>
      </c>
      <c r="H5077" s="4" t="s">
        <v>10</v>
      </c>
    </row>
    <row r="5078" spans="1:6">
      <c r="A5078" t="n">
        <v>34125</v>
      </c>
      <c r="B5078" s="35" t="n">
        <v>45</v>
      </c>
      <c r="C5078" s="7" t="n">
        <v>2</v>
      </c>
      <c r="D5078" s="7" t="n">
        <v>3</v>
      </c>
      <c r="E5078" s="7" t="n">
        <v>0</v>
      </c>
      <c r="F5078" s="7" t="n">
        <v>5.25</v>
      </c>
      <c r="G5078" s="7" t="n">
        <v>5</v>
      </c>
      <c r="H5078" s="7" t="n">
        <v>0</v>
      </c>
    </row>
    <row r="5079" spans="1:6">
      <c r="A5079" t="s">
        <v>4</v>
      </c>
      <c r="B5079" s="4" t="s">
        <v>5</v>
      </c>
      <c r="C5079" s="4" t="s">
        <v>13</v>
      </c>
      <c r="D5079" s="4" t="s">
        <v>13</v>
      </c>
      <c r="E5079" s="4" t="s">
        <v>24</v>
      </c>
      <c r="F5079" s="4" t="s">
        <v>24</v>
      </c>
      <c r="G5079" s="4" t="s">
        <v>24</v>
      </c>
      <c r="H5079" s="4" t="s">
        <v>10</v>
      </c>
      <c r="I5079" s="4" t="s">
        <v>13</v>
      </c>
    </row>
    <row r="5080" spans="1:6">
      <c r="A5080" t="n">
        <v>34142</v>
      </c>
      <c r="B5080" s="35" t="n">
        <v>45</v>
      </c>
      <c r="C5080" s="7" t="n">
        <v>4</v>
      </c>
      <c r="D5080" s="7" t="n">
        <v>3</v>
      </c>
      <c r="E5080" s="7" t="n">
        <v>5</v>
      </c>
      <c r="F5080" s="7" t="n">
        <v>326.25</v>
      </c>
      <c r="G5080" s="7" t="n">
        <v>346</v>
      </c>
      <c r="H5080" s="7" t="n">
        <v>0</v>
      </c>
      <c r="I5080" s="7" t="n">
        <v>0</v>
      </c>
    </row>
    <row r="5081" spans="1:6">
      <c r="A5081" t="s">
        <v>4</v>
      </c>
      <c r="B5081" s="4" t="s">
        <v>5</v>
      </c>
      <c r="C5081" s="4" t="s">
        <v>13</v>
      </c>
      <c r="D5081" s="4" t="s">
        <v>13</v>
      </c>
      <c r="E5081" s="4" t="s">
        <v>24</v>
      </c>
      <c r="F5081" s="4" t="s">
        <v>10</v>
      </c>
    </row>
    <row r="5082" spans="1:6">
      <c r="A5082" t="n">
        <v>34160</v>
      </c>
      <c r="B5082" s="35" t="n">
        <v>45</v>
      </c>
      <c r="C5082" s="7" t="n">
        <v>5</v>
      </c>
      <c r="D5082" s="7" t="n">
        <v>3</v>
      </c>
      <c r="E5082" s="7" t="n">
        <v>9</v>
      </c>
      <c r="F5082" s="7" t="n">
        <v>0</v>
      </c>
    </row>
    <row r="5083" spans="1:6">
      <c r="A5083" t="s">
        <v>4</v>
      </c>
      <c r="B5083" s="4" t="s">
        <v>5</v>
      </c>
      <c r="C5083" s="4" t="s">
        <v>13</v>
      </c>
      <c r="D5083" s="4" t="s">
        <v>13</v>
      </c>
      <c r="E5083" s="4" t="s">
        <v>24</v>
      </c>
      <c r="F5083" s="4" t="s">
        <v>10</v>
      </c>
    </row>
    <row r="5084" spans="1:6">
      <c r="A5084" t="n">
        <v>34169</v>
      </c>
      <c r="B5084" s="35" t="n">
        <v>45</v>
      </c>
      <c r="C5084" s="7" t="n">
        <v>11</v>
      </c>
      <c r="D5084" s="7" t="n">
        <v>3</v>
      </c>
      <c r="E5084" s="7" t="n">
        <v>42.5</v>
      </c>
      <c r="F5084" s="7" t="n">
        <v>0</v>
      </c>
    </row>
    <row r="5085" spans="1:6">
      <c r="A5085" t="s">
        <v>4</v>
      </c>
      <c r="B5085" s="4" t="s">
        <v>5</v>
      </c>
      <c r="C5085" s="4" t="s">
        <v>13</v>
      </c>
      <c r="D5085" s="4" t="s">
        <v>13</v>
      </c>
      <c r="E5085" s="4" t="s">
        <v>24</v>
      </c>
      <c r="F5085" s="4" t="s">
        <v>24</v>
      </c>
      <c r="G5085" s="4" t="s">
        <v>24</v>
      </c>
      <c r="H5085" s="4" t="s">
        <v>10</v>
      </c>
    </row>
    <row r="5086" spans="1:6">
      <c r="A5086" t="n">
        <v>34178</v>
      </c>
      <c r="B5086" s="35" t="n">
        <v>45</v>
      </c>
      <c r="C5086" s="7" t="n">
        <v>2</v>
      </c>
      <c r="D5086" s="7" t="n">
        <v>3</v>
      </c>
      <c r="E5086" s="7" t="n">
        <v>0</v>
      </c>
      <c r="F5086" s="7" t="n">
        <v>4.40000009536743</v>
      </c>
      <c r="G5086" s="7" t="n">
        <v>5</v>
      </c>
      <c r="H5086" s="7" t="n">
        <v>2000</v>
      </c>
    </row>
    <row r="5087" spans="1:6">
      <c r="A5087" t="s">
        <v>4</v>
      </c>
      <c r="B5087" s="4" t="s">
        <v>5</v>
      </c>
      <c r="C5087" s="4" t="s">
        <v>13</v>
      </c>
      <c r="D5087" s="4" t="s">
        <v>13</v>
      </c>
      <c r="E5087" s="4" t="s">
        <v>24</v>
      </c>
      <c r="F5087" s="4" t="s">
        <v>24</v>
      </c>
      <c r="G5087" s="4" t="s">
        <v>24</v>
      </c>
      <c r="H5087" s="4" t="s">
        <v>10</v>
      </c>
      <c r="I5087" s="4" t="s">
        <v>13</v>
      </c>
    </row>
    <row r="5088" spans="1:6">
      <c r="A5088" t="n">
        <v>34195</v>
      </c>
      <c r="B5088" s="35" t="n">
        <v>45</v>
      </c>
      <c r="C5088" s="7" t="n">
        <v>4</v>
      </c>
      <c r="D5088" s="7" t="n">
        <v>3</v>
      </c>
      <c r="E5088" s="7" t="n">
        <v>350</v>
      </c>
      <c r="F5088" s="7" t="n">
        <v>331.25</v>
      </c>
      <c r="G5088" s="7" t="n">
        <v>346</v>
      </c>
      <c r="H5088" s="7" t="n">
        <v>2000</v>
      </c>
      <c r="I5088" s="7" t="n">
        <v>1</v>
      </c>
    </row>
    <row r="5089" spans="1:9">
      <c r="A5089" t="s">
        <v>4</v>
      </c>
      <c r="B5089" s="4" t="s">
        <v>5</v>
      </c>
      <c r="C5089" s="4" t="s">
        <v>13</v>
      </c>
      <c r="D5089" s="4" t="s">
        <v>13</v>
      </c>
      <c r="E5089" s="4" t="s">
        <v>24</v>
      </c>
      <c r="F5089" s="4" t="s">
        <v>10</v>
      </c>
    </row>
    <row r="5090" spans="1:9">
      <c r="A5090" t="n">
        <v>34213</v>
      </c>
      <c r="B5090" s="35" t="n">
        <v>45</v>
      </c>
      <c r="C5090" s="7" t="n">
        <v>5</v>
      </c>
      <c r="D5090" s="7" t="n">
        <v>3</v>
      </c>
      <c r="E5090" s="7" t="n">
        <v>11</v>
      </c>
      <c r="F5090" s="7" t="n">
        <v>2000</v>
      </c>
    </row>
    <row r="5091" spans="1:9">
      <c r="A5091" t="s">
        <v>4</v>
      </c>
      <c r="B5091" s="4" t="s">
        <v>5</v>
      </c>
      <c r="C5091" s="4" t="s">
        <v>13</v>
      </c>
      <c r="D5091" s="4" t="s">
        <v>10</v>
      </c>
      <c r="E5091" s="4" t="s">
        <v>10</v>
      </c>
      <c r="F5091" s="4" t="s">
        <v>9</v>
      </c>
    </row>
    <row r="5092" spans="1:9">
      <c r="A5092" t="n">
        <v>34222</v>
      </c>
      <c r="B5092" s="47" t="n">
        <v>84</v>
      </c>
      <c r="C5092" s="7" t="n">
        <v>0</v>
      </c>
      <c r="D5092" s="7" t="n">
        <v>2</v>
      </c>
      <c r="E5092" s="7" t="n">
        <v>0</v>
      </c>
      <c r="F5092" s="7" t="n">
        <v>1045220557</v>
      </c>
    </row>
    <row r="5093" spans="1:9">
      <c r="A5093" t="s">
        <v>4</v>
      </c>
      <c r="B5093" s="4" t="s">
        <v>5</v>
      </c>
      <c r="C5093" s="4" t="s">
        <v>13</v>
      </c>
      <c r="D5093" s="4" t="s">
        <v>10</v>
      </c>
      <c r="E5093" s="4" t="s">
        <v>10</v>
      </c>
      <c r="F5093" s="4" t="s">
        <v>10</v>
      </c>
      <c r="G5093" s="4" t="s">
        <v>10</v>
      </c>
      <c r="H5093" s="4" t="s">
        <v>10</v>
      </c>
      <c r="I5093" s="4" t="s">
        <v>6</v>
      </c>
      <c r="J5093" s="4" t="s">
        <v>24</v>
      </c>
      <c r="K5093" s="4" t="s">
        <v>24</v>
      </c>
      <c r="L5093" s="4" t="s">
        <v>24</v>
      </c>
      <c r="M5093" s="4" t="s">
        <v>9</v>
      </c>
      <c r="N5093" s="4" t="s">
        <v>9</v>
      </c>
      <c r="O5093" s="4" t="s">
        <v>24</v>
      </c>
      <c r="P5093" s="4" t="s">
        <v>24</v>
      </c>
      <c r="Q5093" s="4" t="s">
        <v>24</v>
      </c>
      <c r="R5093" s="4" t="s">
        <v>24</v>
      </c>
      <c r="S5093" s="4" t="s">
        <v>13</v>
      </c>
    </row>
    <row r="5094" spans="1:9">
      <c r="A5094" t="n">
        <v>34232</v>
      </c>
      <c r="B5094" s="10" t="n">
        <v>39</v>
      </c>
      <c r="C5094" s="7" t="n">
        <v>12</v>
      </c>
      <c r="D5094" s="7" t="n">
        <v>65533</v>
      </c>
      <c r="E5094" s="7" t="n">
        <v>206</v>
      </c>
      <c r="F5094" s="7" t="n">
        <v>0</v>
      </c>
      <c r="G5094" s="7" t="n">
        <v>1660</v>
      </c>
      <c r="H5094" s="7" t="n">
        <v>3</v>
      </c>
      <c r="I5094" s="7" t="s">
        <v>12</v>
      </c>
      <c r="J5094" s="7" t="n">
        <v>0</v>
      </c>
      <c r="K5094" s="7" t="n">
        <v>0.00999999977648258</v>
      </c>
      <c r="L5094" s="7" t="n">
        <v>0</v>
      </c>
      <c r="M5094" s="7" t="n">
        <v>0</v>
      </c>
      <c r="N5094" s="7" t="n">
        <v>0</v>
      </c>
      <c r="O5094" s="7" t="n">
        <v>0</v>
      </c>
      <c r="P5094" s="7" t="n">
        <v>1</v>
      </c>
      <c r="Q5094" s="7" t="n">
        <v>1</v>
      </c>
      <c r="R5094" s="7" t="n">
        <v>1</v>
      </c>
      <c r="S5094" s="7" t="n">
        <v>255</v>
      </c>
    </row>
    <row r="5095" spans="1:9">
      <c r="A5095" t="s">
        <v>4</v>
      </c>
      <c r="B5095" s="4" t="s">
        <v>5</v>
      </c>
      <c r="C5095" s="4" t="s">
        <v>10</v>
      </c>
    </row>
    <row r="5096" spans="1:9">
      <c r="A5096" t="n">
        <v>34282</v>
      </c>
      <c r="B5096" s="27" t="n">
        <v>16</v>
      </c>
      <c r="C5096" s="7" t="n">
        <v>600</v>
      </c>
    </row>
    <row r="5097" spans="1:9">
      <c r="A5097" t="s">
        <v>4</v>
      </c>
      <c r="B5097" s="4" t="s">
        <v>5</v>
      </c>
      <c r="C5097" s="4" t="s">
        <v>13</v>
      </c>
      <c r="D5097" s="4" t="s">
        <v>10</v>
      </c>
      <c r="E5097" s="4" t="s">
        <v>24</v>
      </c>
      <c r="F5097" s="4" t="s">
        <v>10</v>
      </c>
      <c r="G5097" s="4" t="s">
        <v>9</v>
      </c>
      <c r="H5097" s="4" t="s">
        <v>9</v>
      </c>
      <c r="I5097" s="4" t="s">
        <v>10</v>
      </c>
      <c r="J5097" s="4" t="s">
        <v>10</v>
      </c>
      <c r="K5097" s="4" t="s">
        <v>9</v>
      </c>
      <c r="L5097" s="4" t="s">
        <v>9</v>
      </c>
      <c r="M5097" s="4" t="s">
        <v>9</v>
      </c>
      <c r="N5097" s="4" t="s">
        <v>9</v>
      </c>
      <c r="O5097" s="4" t="s">
        <v>6</v>
      </c>
    </row>
    <row r="5098" spans="1:9">
      <c r="A5098" t="n">
        <v>34285</v>
      </c>
      <c r="B5098" s="15" t="n">
        <v>50</v>
      </c>
      <c r="C5098" s="7" t="n">
        <v>0</v>
      </c>
      <c r="D5098" s="7" t="n">
        <v>4320</v>
      </c>
      <c r="E5098" s="7" t="n">
        <v>1</v>
      </c>
      <c r="F5098" s="7" t="n">
        <v>0</v>
      </c>
      <c r="G5098" s="7" t="n">
        <v>0</v>
      </c>
      <c r="H5098" s="7" t="n">
        <v>0</v>
      </c>
      <c r="I5098" s="7" t="n">
        <v>0</v>
      </c>
      <c r="J5098" s="7" t="n">
        <v>65533</v>
      </c>
      <c r="K5098" s="7" t="n">
        <v>0</v>
      </c>
      <c r="L5098" s="7" t="n">
        <v>0</v>
      </c>
      <c r="M5098" s="7" t="n">
        <v>0</v>
      </c>
      <c r="N5098" s="7" t="n">
        <v>0</v>
      </c>
      <c r="O5098" s="7" t="s">
        <v>12</v>
      </c>
    </row>
    <row r="5099" spans="1:9">
      <c r="A5099" t="s">
        <v>4</v>
      </c>
      <c r="B5099" s="4" t="s">
        <v>5</v>
      </c>
      <c r="C5099" s="4" t="s">
        <v>13</v>
      </c>
      <c r="D5099" s="4" t="s">
        <v>10</v>
      </c>
      <c r="E5099" s="4" t="s">
        <v>24</v>
      </c>
      <c r="F5099" s="4" t="s">
        <v>10</v>
      </c>
      <c r="G5099" s="4" t="s">
        <v>9</v>
      </c>
      <c r="H5099" s="4" t="s">
        <v>9</v>
      </c>
      <c r="I5099" s="4" t="s">
        <v>10</v>
      </c>
      <c r="J5099" s="4" t="s">
        <v>10</v>
      </c>
      <c r="K5099" s="4" t="s">
        <v>9</v>
      </c>
      <c r="L5099" s="4" t="s">
        <v>9</v>
      </c>
      <c r="M5099" s="4" t="s">
        <v>9</v>
      </c>
      <c r="N5099" s="4" t="s">
        <v>9</v>
      </c>
      <c r="O5099" s="4" t="s">
        <v>6</v>
      </c>
    </row>
    <row r="5100" spans="1:9">
      <c r="A5100" t="n">
        <v>34324</v>
      </c>
      <c r="B5100" s="15" t="n">
        <v>50</v>
      </c>
      <c r="C5100" s="7" t="n">
        <v>0</v>
      </c>
      <c r="D5100" s="7" t="n">
        <v>4182</v>
      </c>
      <c r="E5100" s="7" t="n">
        <v>0.899999976158142</v>
      </c>
      <c r="F5100" s="7" t="n">
        <v>0</v>
      </c>
      <c r="G5100" s="7" t="n">
        <v>0</v>
      </c>
      <c r="H5100" s="7" t="n">
        <v>-1069547520</v>
      </c>
      <c r="I5100" s="7" t="n">
        <v>0</v>
      </c>
      <c r="J5100" s="7" t="n">
        <v>65533</v>
      </c>
      <c r="K5100" s="7" t="n">
        <v>0</v>
      </c>
      <c r="L5100" s="7" t="n">
        <v>0</v>
      </c>
      <c r="M5100" s="7" t="n">
        <v>0</v>
      </c>
      <c r="N5100" s="7" t="n">
        <v>0</v>
      </c>
      <c r="O5100" s="7" t="s">
        <v>12</v>
      </c>
    </row>
    <row r="5101" spans="1:9">
      <c r="A5101" t="s">
        <v>4</v>
      </c>
      <c r="B5101" s="4" t="s">
        <v>5</v>
      </c>
      <c r="C5101" s="4" t="s">
        <v>13</v>
      </c>
      <c r="D5101" s="4" t="s">
        <v>10</v>
      </c>
      <c r="E5101" s="4" t="s">
        <v>24</v>
      </c>
      <c r="F5101" s="4" t="s">
        <v>10</v>
      </c>
      <c r="G5101" s="4" t="s">
        <v>9</v>
      </c>
      <c r="H5101" s="4" t="s">
        <v>9</v>
      </c>
      <c r="I5101" s="4" t="s">
        <v>10</v>
      </c>
      <c r="J5101" s="4" t="s">
        <v>10</v>
      </c>
      <c r="K5101" s="4" t="s">
        <v>9</v>
      </c>
      <c r="L5101" s="4" t="s">
        <v>9</v>
      </c>
      <c r="M5101" s="4" t="s">
        <v>9</v>
      </c>
      <c r="N5101" s="4" t="s">
        <v>9</v>
      </c>
      <c r="O5101" s="4" t="s">
        <v>6</v>
      </c>
    </row>
    <row r="5102" spans="1:9">
      <c r="A5102" t="n">
        <v>34363</v>
      </c>
      <c r="B5102" s="15" t="n">
        <v>50</v>
      </c>
      <c r="C5102" s="7" t="n">
        <v>0</v>
      </c>
      <c r="D5102" s="7" t="n">
        <v>4238</v>
      </c>
      <c r="E5102" s="7" t="n">
        <v>0.899999976158142</v>
      </c>
      <c r="F5102" s="7" t="n">
        <v>100</v>
      </c>
      <c r="G5102" s="7" t="n">
        <v>0</v>
      </c>
      <c r="H5102" s="7" t="n">
        <v>-1069547520</v>
      </c>
      <c r="I5102" s="7" t="n">
        <v>0</v>
      </c>
      <c r="J5102" s="7" t="n">
        <v>65533</v>
      </c>
      <c r="K5102" s="7" t="n">
        <v>0</v>
      </c>
      <c r="L5102" s="7" t="n">
        <v>0</v>
      </c>
      <c r="M5102" s="7" t="n">
        <v>0</v>
      </c>
      <c r="N5102" s="7" t="n">
        <v>0</v>
      </c>
      <c r="O5102" s="7" t="s">
        <v>12</v>
      </c>
    </row>
    <row r="5103" spans="1:9">
      <c r="A5103" t="s">
        <v>4</v>
      </c>
      <c r="B5103" s="4" t="s">
        <v>5</v>
      </c>
      <c r="C5103" s="4" t="s">
        <v>13</v>
      </c>
      <c r="D5103" s="4" t="s">
        <v>10</v>
      </c>
    </row>
    <row r="5104" spans="1:9">
      <c r="A5104" t="n">
        <v>34402</v>
      </c>
      <c r="B5104" s="35" t="n">
        <v>45</v>
      </c>
      <c r="C5104" s="7" t="n">
        <v>7</v>
      </c>
      <c r="D5104" s="7" t="n">
        <v>255</v>
      </c>
    </row>
    <row r="5105" spans="1:19">
      <c r="A5105" t="s">
        <v>4</v>
      </c>
      <c r="B5105" s="4" t="s">
        <v>5</v>
      </c>
      <c r="C5105" s="4" t="s">
        <v>10</v>
      </c>
    </row>
    <row r="5106" spans="1:19">
      <c r="A5106" t="n">
        <v>34406</v>
      </c>
      <c r="B5106" s="27" t="n">
        <v>16</v>
      </c>
      <c r="C5106" s="7" t="n">
        <v>400</v>
      </c>
    </row>
    <row r="5107" spans="1:19">
      <c r="A5107" t="s">
        <v>4</v>
      </c>
      <c r="B5107" s="4" t="s">
        <v>5</v>
      </c>
      <c r="C5107" s="4" t="s">
        <v>13</v>
      </c>
      <c r="D5107" s="4" t="s">
        <v>10</v>
      </c>
      <c r="E5107" s="4" t="s">
        <v>24</v>
      </c>
      <c r="F5107" s="4" t="s">
        <v>10</v>
      </c>
      <c r="G5107" s="4" t="s">
        <v>9</v>
      </c>
      <c r="H5107" s="4" t="s">
        <v>9</v>
      </c>
      <c r="I5107" s="4" t="s">
        <v>10</v>
      </c>
      <c r="J5107" s="4" t="s">
        <v>10</v>
      </c>
      <c r="K5107" s="4" t="s">
        <v>9</v>
      </c>
      <c r="L5107" s="4" t="s">
        <v>9</v>
      </c>
      <c r="M5107" s="4" t="s">
        <v>9</v>
      </c>
      <c r="N5107" s="4" t="s">
        <v>9</v>
      </c>
      <c r="O5107" s="4" t="s">
        <v>6</v>
      </c>
    </row>
    <row r="5108" spans="1:19">
      <c r="A5108" t="n">
        <v>34409</v>
      </c>
      <c r="B5108" s="15" t="n">
        <v>50</v>
      </c>
      <c r="C5108" s="7" t="n">
        <v>0</v>
      </c>
      <c r="D5108" s="7" t="n">
        <v>4339</v>
      </c>
      <c r="E5108" s="7" t="n">
        <v>1</v>
      </c>
      <c r="F5108" s="7" t="n">
        <v>0</v>
      </c>
      <c r="G5108" s="7" t="n">
        <v>0</v>
      </c>
      <c r="H5108" s="7" t="n">
        <v>-1073741824</v>
      </c>
      <c r="I5108" s="7" t="n">
        <v>0</v>
      </c>
      <c r="J5108" s="7" t="n">
        <v>65533</v>
      </c>
      <c r="K5108" s="7" t="n">
        <v>0</v>
      </c>
      <c r="L5108" s="7" t="n">
        <v>0</v>
      </c>
      <c r="M5108" s="7" t="n">
        <v>0</v>
      </c>
      <c r="N5108" s="7" t="n">
        <v>0</v>
      </c>
      <c r="O5108" s="7" t="s">
        <v>12</v>
      </c>
    </row>
    <row r="5109" spans="1:19">
      <c r="A5109" t="s">
        <v>4</v>
      </c>
      <c r="B5109" s="4" t="s">
        <v>5</v>
      </c>
      <c r="C5109" s="4" t="s">
        <v>13</v>
      </c>
      <c r="D5109" s="4" t="s">
        <v>10</v>
      </c>
      <c r="E5109" s="4" t="s">
        <v>24</v>
      </c>
      <c r="F5109" s="4" t="s">
        <v>10</v>
      </c>
      <c r="G5109" s="4" t="s">
        <v>9</v>
      </c>
      <c r="H5109" s="4" t="s">
        <v>9</v>
      </c>
      <c r="I5109" s="4" t="s">
        <v>10</v>
      </c>
      <c r="J5109" s="4" t="s">
        <v>10</v>
      </c>
      <c r="K5109" s="4" t="s">
        <v>9</v>
      </c>
      <c r="L5109" s="4" t="s">
        <v>9</v>
      </c>
      <c r="M5109" s="4" t="s">
        <v>9</v>
      </c>
      <c r="N5109" s="4" t="s">
        <v>9</v>
      </c>
      <c r="O5109" s="4" t="s">
        <v>6</v>
      </c>
    </row>
    <row r="5110" spans="1:19">
      <c r="A5110" t="n">
        <v>34448</v>
      </c>
      <c r="B5110" s="15" t="n">
        <v>50</v>
      </c>
      <c r="C5110" s="7" t="n">
        <v>0</v>
      </c>
      <c r="D5110" s="7" t="n">
        <v>4239</v>
      </c>
      <c r="E5110" s="7" t="n">
        <v>0.800000011920929</v>
      </c>
      <c r="F5110" s="7" t="n">
        <v>0</v>
      </c>
      <c r="G5110" s="7" t="n">
        <v>0</v>
      </c>
      <c r="H5110" s="7" t="n">
        <v>-1073741824</v>
      </c>
      <c r="I5110" s="7" t="n">
        <v>0</v>
      </c>
      <c r="J5110" s="7" t="n">
        <v>65533</v>
      </c>
      <c r="K5110" s="7" t="n">
        <v>0</v>
      </c>
      <c r="L5110" s="7" t="n">
        <v>0</v>
      </c>
      <c r="M5110" s="7" t="n">
        <v>0</v>
      </c>
      <c r="N5110" s="7" t="n">
        <v>0</v>
      </c>
      <c r="O5110" s="7" t="s">
        <v>12</v>
      </c>
    </row>
    <row r="5111" spans="1:19">
      <c r="A5111" t="s">
        <v>4</v>
      </c>
      <c r="B5111" s="4" t="s">
        <v>5</v>
      </c>
      <c r="C5111" s="4" t="s">
        <v>13</v>
      </c>
      <c r="D5111" s="4" t="s">
        <v>10</v>
      </c>
      <c r="E5111" s="4" t="s">
        <v>24</v>
      </c>
    </row>
    <row r="5112" spans="1:19">
      <c r="A5112" t="n">
        <v>34487</v>
      </c>
      <c r="B5112" s="21" t="n">
        <v>58</v>
      </c>
      <c r="C5112" s="7" t="n">
        <v>101</v>
      </c>
      <c r="D5112" s="7" t="n">
        <v>300</v>
      </c>
      <c r="E5112" s="7" t="n">
        <v>1</v>
      </c>
    </row>
    <row r="5113" spans="1:19">
      <c r="A5113" t="s">
        <v>4</v>
      </c>
      <c r="B5113" s="4" t="s">
        <v>5</v>
      </c>
      <c r="C5113" s="4" t="s">
        <v>13</v>
      </c>
      <c r="D5113" s="4" t="s">
        <v>10</v>
      </c>
    </row>
    <row r="5114" spans="1:19">
      <c r="A5114" t="n">
        <v>34495</v>
      </c>
      <c r="B5114" s="21" t="n">
        <v>58</v>
      </c>
      <c r="C5114" s="7" t="n">
        <v>254</v>
      </c>
      <c r="D5114" s="7" t="n">
        <v>0</v>
      </c>
    </row>
    <row r="5115" spans="1:19">
      <c r="A5115" t="s">
        <v>4</v>
      </c>
      <c r="B5115" s="4" t="s">
        <v>5</v>
      </c>
      <c r="C5115" s="4" t="s">
        <v>13</v>
      </c>
      <c r="D5115" s="4" t="s">
        <v>13</v>
      </c>
      <c r="E5115" s="4" t="s">
        <v>24</v>
      </c>
      <c r="F5115" s="4" t="s">
        <v>24</v>
      </c>
      <c r="G5115" s="4" t="s">
        <v>24</v>
      </c>
      <c r="H5115" s="4" t="s">
        <v>10</v>
      </c>
    </row>
    <row r="5116" spans="1:19">
      <c r="A5116" t="n">
        <v>34499</v>
      </c>
      <c r="B5116" s="35" t="n">
        <v>45</v>
      </c>
      <c r="C5116" s="7" t="n">
        <v>2</v>
      </c>
      <c r="D5116" s="7" t="n">
        <v>3</v>
      </c>
      <c r="E5116" s="7" t="n">
        <v>0</v>
      </c>
      <c r="F5116" s="7" t="n">
        <v>4.30000019073486</v>
      </c>
      <c r="G5116" s="7" t="n">
        <v>5.25</v>
      </c>
      <c r="H5116" s="7" t="n">
        <v>0</v>
      </c>
    </row>
    <row r="5117" spans="1:19">
      <c r="A5117" t="s">
        <v>4</v>
      </c>
      <c r="B5117" s="4" t="s">
        <v>5</v>
      </c>
      <c r="C5117" s="4" t="s">
        <v>13</v>
      </c>
      <c r="D5117" s="4" t="s">
        <v>13</v>
      </c>
      <c r="E5117" s="4" t="s">
        <v>24</v>
      </c>
      <c r="F5117" s="4" t="s">
        <v>24</v>
      </c>
      <c r="G5117" s="4" t="s">
        <v>24</v>
      </c>
      <c r="H5117" s="4" t="s">
        <v>10</v>
      </c>
      <c r="I5117" s="4" t="s">
        <v>13</v>
      </c>
    </row>
    <row r="5118" spans="1:19">
      <c r="A5118" t="n">
        <v>34516</v>
      </c>
      <c r="B5118" s="35" t="n">
        <v>45</v>
      </c>
      <c r="C5118" s="7" t="n">
        <v>4</v>
      </c>
      <c r="D5118" s="7" t="n">
        <v>3</v>
      </c>
      <c r="E5118" s="7" t="n">
        <v>348.5</v>
      </c>
      <c r="F5118" s="7" t="n">
        <v>238.649993896484</v>
      </c>
      <c r="G5118" s="7" t="n">
        <v>344</v>
      </c>
      <c r="H5118" s="7" t="n">
        <v>0</v>
      </c>
      <c r="I5118" s="7" t="n">
        <v>0</v>
      </c>
    </row>
    <row r="5119" spans="1:19">
      <c r="A5119" t="s">
        <v>4</v>
      </c>
      <c r="B5119" s="4" t="s">
        <v>5</v>
      </c>
      <c r="C5119" s="4" t="s">
        <v>13</v>
      </c>
      <c r="D5119" s="4" t="s">
        <v>13</v>
      </c>
      <c r="E5119" s="4" t="s">
        <v>24</v>
      </c>
      <c r="F5119" s="4" t="s">
        <v>10</v>
      </c>
    </row>
    <row r="5120" spans="1:19">
      <c r="A5120" t="n">
        <v>34534</v>
      </c>
      <c r="B5120" s="35" t="n">
        <v>45</v>
      </c>
      <c r="C5120" s="7" t="n">
        <v>5</v>
      </c>
      <c r="D5120" s="7" t="n">
        <v>3</v>
      </c>
      <c r="E5120" s="7" t="n">
        <v>8</v>
      </c>
      <c r="F5120" s="7" t="n">
        <v>0</v>
      </c>
    </row>
    <row r="5121" spans="1:15">
      <c r="A5121" t="s">
        <v>4</v>
      </c>
      <c r="B5121" s="4" t="s">
        <v>5</v>
      </c>
      <c r="C5121" s="4" t="s">
        <v>13</v>
      </c>
      <c r="D5121" s="4" t="s">
        <v>13</v>
      </c>
      <c r="E5121" s="4" t="s">
        <v>24</v>
      </c>
      <c r="F5121" s="4" t="s">
        <v>10</v>
      </c>
    </row>
    <row r="5122" spans="1:15">
      <c r="A5122" t="n">
        <v>34543</v>
      </c>
      <c r="B5122" s="35" t="n">
        <v>45</v>
      </c>
      <c r="C5122" s="7" t="n">
        <v>11</v>
      </c>
      <c r="D5122" s="7" t="n">
        <v>3</v>
      </c>
      <c r="E5122" s="7" t="n">
        <v>42.5</v>
      </c>
      <c r="F5122" s="7" t="n">
        <v>0</v>
      </c>
    </row>
    <row r="5123" spans="1:15">
      <c r="A5123" t="s">
        <v>4</v>
      </c>
      <c r="B5123" s="4" t="s">
        <v>5</v>
      </c>
      <c r="C5123" s="4" t="s">
        <v>13</v>
      </c>
      <c r="D5123" s="4" t="s">
        <v>13</v>
      </c>
      <c r="E5123" s="4" t="s">
        <v>24</v>
      </c>
      <c r="F5123" s="4" t="s">
        <v>24</v>
      </c>
      <c r="G5123" s="4" t="s">
        <v>24</v>
      </c>
      <c r="H5123" s="4" t="s">
        <v>10</v>
      </c>
      <c r="I5123" s="4" t="s">
        <v>13</v>
      </c>
    </row>
    <row r="5124" spans="1:15">
      <c r="A5124" t="n">
        <v>34552</v>
      </c>
      <c r="B5124" s="35" t="n">
        <v>45</v>
      </c>
      <c r="C5124" s="7" t="n">
        <v>4</v>
      </c>
      <c r="D5124" s="7" t="n">
        <v>3</v>
      </c>
      <c r="E5124" s="7" t="n">
        <v>345</v>
      </c>
      <c r="F5124" s="7" t="n">
        <v>138.649993896484</v>
      </c>
      <c r="G5124" s="7" t="n">
        <v>344</v>
      </c>
      <c r="H5124" s="7" t="n">
        <v>2300</v>
      </c>
      <c r="I5124" s="7" t="n">
        <v>1</v>
      </c>
    </row>
    <row r="5125" spans="1:15">
      <c r="A5125" t="s">
        <v>4</v>
      </c>
      <c r="B5125" s="4" t="s">
        <v>5</v>
      </c>
      <c r="C5125" s="4" t="s">
        <v>13</v>
      </c>
      <c r="D5125" s="4" t="s">
        <v>13</v>
      </c>
      <c r="E5125" s="4" t="s">
        <v>24</v>
      </c>
      <c r="F5125" s="4" t="s">
        <v>10</v>
      </c>
    </row>
    <row r="5126" spans="1:15">
      <c r="A5126" t="n">
        <v>34570</v>
      </c>
      <c r="B5126" s="35" t="n">
        <v>45</v>
      </c>
      <c r="C5126" s="7" t="n">
        <v>5</v>
      </c>
      <c r="D5126" s="7" t="n">
        <v>3</v>
      </c>
      <c r="E5126" s="7" t="n">
        <v>10</v>
      </c>
      <c r="F5126" s="7" t="n">
        <v>2300</v>
      </c>
    </row>
    <row r="5127" spans="1:15">
      <c r="A5127" t="s">
        <v>4</v>
      </c>
      <c r="B5127" s="4" t="s">
        <v>5</v>
      </c>
      <c r="C5127" s="4" t="s">
        <v>10</v>
      </c>
    </row>
    <row r="5128" spans="1:15">
      <c r="A5128" t="n">
        <v>34579</v>
      </c>
      <c r="B5128" s="27" t="n">
        <v>16</v>
      </c>
      <c r="C5128" s="7" t="n">
        <v>300</v>
      </c>
    </row>
    <row r="5129" spans="1:15">
      <c r="A5129" t="s">
        <v>4</v>
      </c>
      <c r="B5129" s="4" t="s">
        <v>5</v>
      </c>
      <c r="C5129" s="4" t="s">
        <v>13</v>
      </c>
      <c r="D5129" s="4" t="s">
        <v>10</v>
      </c>
      <c r="E5129" s="4" t="s">
        <v>10</v>
      </c>
      <c r="F5129" s="4" t="s">
        <v>9</v>
      </c>
    </row>
    <row r="5130" spans="1:15">
      <c r="A5130" t="n">
        <v>34582</v>
      </c>
      <c r="B5130" s="47" t="n">
        <v>84</v>
      </c>
      <c r="C5130" s="7" t="n">
        <v>0</v>
      </c>
      <c r="D5130" s="7" t="n">
        <v>2</v>
      </c>
      <c r="E5130" s="7" t="n">
        <v>0</v>
      </c>
      <c r="F5130" s="7" t="n">
        <v>1061997773</v>
      </c>
    </row>
    <row r="5131" spans="1:15">
      <c r="A5131" t="s">
        <v>4</v>
      </c>
      <c r="B5131" s="4" t="s">
        <v>5</v>
      </c>
      <c r="C5131" s="4" t="s">
        <v>13</v>
      </c>
      <c r="D5131" s="4" t="s">
        <v>10</v>
      </c>
      <c r="E5131" s="4" t="s">
        <v>10</v>
      </c>
      <c r="F5131" s="4" t="s">
        <v>9</v>
      </c>
    </row>
    <row r="5132" spans="1:15">
      <c r="A5132" t="n">
        <v>34592</v>
      </c>
      <c r="B5132" s="47" t="n">
        <v>84</v>
      </c>
      <c r="C5132" s="7" t="n">
        <v>1</v>
      </c>
      <c r="D5132" s="7" t="n">
        <v>0</v>
      </c>
      <c r="E5132" s="7" t="n">
        <v>500</v>
      </c>
      <c r="F5132" s="7" t="n">
        <v>0</v>
      </c>
    </row>
    <row r="5133" spans="1:15">
      <c r="A5133" t="s">
        <v>4</v>
      </c>
      <c r="B5133" s="4" t="s">
        <v>5</v>
      </c>
      <c r="C5133" s="4" t="s">
        <v>13</v>
      </c>
      <c r="D5133" s="4" t="s">
        <v>24</v>
      </c>
      <c r="E5133" s="4" t="s">
        <v>24</v>
      </c>
      <c r="F5133" s="4" t="s">
        <v>24</v>
      </c>
    </row>
    <row r="5134" spans="1:15">
      <c r="A5134" t="n">
        <v>34602</v>
      </c>
      <c r="B5134" s="35" t="n">
        <v>45</v>
      </c>
      <c r="C5134" s="7" t="n">
        <v>9</v>
      </c>
      <c r="D5134" s="7" t="n">
        <v>0.200000002980232</v>
      </c>
      <c r="E5134" s="7" t="n">
        <v>0.200000002980232</v>
      </c>
      <c r="F5134" s="7" t="n">
        <v>0.5</v>
      </c>
    </row>
    <row r="5135" spans="1:15">
      <c r="A5135" t="s">
        <v>4</v>
      </c>
      <c r="B5135" s="4" t="s">
        <v>5</v>
      </c>
      <c r="C5135" s="4" t="s">
        <v>13</v>
      </c>
      <c r="D5135" s="4" t="s">
        <v>9</v>
      </c>
      <c r="E5135" s="4" t="s">
        <v>9</v>
      </c>
      <c r="F5135" s="4" t="s">
        <v>9</v>
      </c>
    </row>
    <row r="5136" spans="1:15">
      <c r="A5136" t="n">
        <v>34616</v>
      </c>
      <c r="B5136" s="15" t="n">
        <v>50</v>
      </c>
      <c r="C5136" s="7" t="n">
        <v>255</v>
      </c>
      <c r="D5136" s="7" t="n">
        <v>1050253722</v>
      </c>
      <c r="E5136" s="7" t="n">
        <v>1065353216</v>
      </c>
      <c r="F5136" s="7" t="n">
        <v>1045220557</v>
      </c>
    </row>
    <row r="5137" spans="1:9">
      <c r="A5137" t="s">
        <v>4</v>
      </c>
      <c r="B5137" s="4" t="s">
        <v>5</v>
      </c>
      <c r="C5137" s="4" t="s">
        <v>13</v>
      </c>
      <c r="D5137" s="4" t="s">
        <v>10</v>
      </c>
      <c r="E5137" s="4" t="s">
        <v>24</v>
      </c>
      <c r="F5137" s="4" t="s">
        <v>10</v>
      </c>
      <c r="G5137" s="4" t="s">
        <v>9</v>
      </c>
      <c r="H5137" s="4" t="s">
        <v>9</v>
      </c>
      <c r="I5137" s="4" t="s">
        <v>10</v>
      </c>
      <c r="J5137" s="4" t="s">
        <v>10</v>
      </c>
      <c r="K5137" s="4" t="s">
        <v>9</v>
      </c>
      <c r="L5137" s="4" t="s">
        <v>9</v>
      </c>
      <c r="M5137" s="4" t="s">
        <v>9</v>
      </c>
      <c r="N5137" s="4" t="s">
        <v>9</v>
      </c>
      <c r="O5137" s="4" t="s">
        <v>6</v>
      </c>
    </row>
    <row r="5138" spans="1:9">
      <c r="A5138" t="n">
        <v>34630</v>
      </c>
      <c r="B5138" s="15" t="n">
        <v>50</v>
      </c>
      <c r="C5138" s="7" t="n">
        <v>0</v>
      </c>
      <c r="D5138" s="7" t="n">
        <v>4339</v>
      </c>
      <c r="E5138" s="7" t="n">
        <v>1</v>
      </c>
      <c r="F5138" s="7" t="n">
        <v>0</v>
      </c>
      <c r="G5138" s="7" t="n">
        <v>0</v>
      </c>
      <c r="H5138" s="7" t="n">
        <v>-1073741824</v>
      </c>
      <c r="I5138" s="7" t="n">
        <v>0</v>
      </c>
      <c r="J5138" s="7" t="n">
        <v>65533</v>
      </c>
      <c r="K5138" s="7" t="n">
        <v>0</v>
      </c>
      <c r="L5138" s="7" t="n">
        <v>0</v>
      </c>
      <c r="M5138" s="7" t="n">
        <v>0</v>
      </c>
      <c r="N5138" s="7" t="n">
        <v>0</v>
      </c>
      <c r="O5138" s="7" t="s">
        <v>12</v>
      </c>
    </row>
    <row r="5139" spans="1:9">
      <c r="A5139" t="s">
        <v>4</v>
      </c>
      <c r="B5139" s="4" t="s">
        <v>5</v>
      </c>
      <c r="C5139" s="4" t="s">
        <v>13</v>
      </c>
      <c r="D5139" s="4" t="s">
        <v>10</v>
      </c>
      <c r="E5139" s="4" t="s">
        <v>24</v>
      </c>
      <c r="F5139" s="4" t="s">
        <v>10</v>
      </c>
      <c r="G5139" s="4" t="s">
        <v>9</v>
      </c>
      <c r="H5139" s="4" t="s">
        <v>9</v>
      </c>
      <c r="I5139" s="4" t="s">
        <v>10</v>
      </c>
      <c r="J5139" s="4" t="s">
        <v>10</v>
      </c>
      <c r="K5139" s="4" t="s">
        <v>9</v>
      </c>
      <c r="L5139" s="4" t="s">
        <v>9</v>
      </c>
      <c r="M5139" s="4" t="s">
        <v>9</v>
      </c>
      <c r="N5139" s="4" t="s">
        <v>9</v>
      </c>
      <c r="O5139" s="4" t="s">
        <v>6</v>
      </c>
    </row>
    <row r="5140" spans="1:9">
      <c r="A5140" t="n">
        <v>34669</v>
      </c>
      <c r="B5140" s="15" t="n">
        <v>50</v>
      </c>
      <c r="C5140" s="7" t="n">
        <v>0</v>
      </c>
      <c r="D5140" s="7" t="n">
        <v>4239</v>
      </c>
      <c r="E5140" s="7" t="n">
        <v>0.800000011920929</v>
      </c>
      <c r="F5140" s="7" t="n">
        <v>0</v>
      </c>
      <c r="G5140" s="7" t="n">
        <v>0</v>
      </c>
      <c r="H5140" s="7" t="n">
        <v>-1073741824</v>
      </c>
      <c r="I5140" s="7" t="n">
        <v>0</v>
      </c>
      <c r="J5140" s="7" t="n">
        <v>65533</v>
      </c>
      <c r="K5140" s="7" t="n">
        <v>0</v>
      </c>
      <c r="L5140" s="7" t="n">
        <v>0</v>
      </c>
      <c r="M5140" s="7" t="n">
        <v>0</v>
      </c>
      <c r="N5140" s="7" t="n">
        <v>0</v>
      </c>
      <c r="O5140" s="7" t="s">
        <v>12</v>
      </c>
    </row>
    <row r="5141" spans="1:9">
      <c r="A5141" t="s">
        <v>4</v>
      </c>
      <c r="B5141" s="4" t="s">
        <v>5</v>
      </c>
      <c r="C5141" s="4" t="s">
        <v>10</v>
      </c>
      <c r="D5141" s="4" t="s">
        <v>13</v>
      </c>
      <c r="E5141" s="4" t="s">
        <v>6</v>
      </c>
      <c r="F5141" s="4" t="s">
        <v>24</v>
      </c>
      <c r="G5141" s="4" t="s">
        <v>24</v>
      </c>
      <c r="H5141" s="4" t="s">
        <v>24</v>
      </c>
    </row>
    <row r="5142" spans="1:9">
      <c r="A5142" t="n">
        <v>34708</v>
      </c>
      <c r="B5142" s="50" t="n">
        <v>48</v>
      </c>
      <c r="C5142" s="7" t="n">
        <v>1660</v>
      </c>
      <c r="D5142" s="7" t="n">
        <v>0</v>
      </c>
      <c r="E5142" s="7" t="s">
        <v>239</v>
      </c>
      <c r="F5142" s="7" t="n">
        <v>-1</v>
      </c>
      <c r="G5142" s="7" t="n">
        <v>1</v>
      </c>
      <c r="H5142" s="7" t="n">
        <v>0</v>
      </c>
    </row>
    <row r="5143" spans="1:9">
      <c r="A5143" t="s">
        <v>4</v>
      </c>
      <c r="B5143" s="4" t="s">
        <v>5</v>
      </c>
      <c r="C5143" s="4" t="s">
        <v>10</v>
      </c>
    </row>
    <row r="5144" spans="1:9">
      <c r="A5144" t="n">
        <v>34735</v>
      </c>
      <c r="B5144" s="27" t="n">
        <v>16</v>
      </c>
      <c r="C5144" s="7" t="n">
        <v>500</v>
      </c>
    </row>
    <row r="5145" spans="1:9">
      <c r="A5145" t="s">
        <v>4</v>
      </c>
      <c r="B5145" s="4" t="s">
        <v>5</v>
      </c>
      <c r="C5145" s="4" t="s">
        <v>13</v>
      </c>
      <c r="D5145" s="4" t="s">
        <v>10</v>
      </c>
      <c r="E5145" s="4" t="s">
        <v>10</v>
      </c>
      <c r="F5145" s="4" t="s">
        <v>9</v>
      </c>
    </row>
    <row r="5146" spans="1:9">
      <c r="A5146" t="n">
        <v>34738</v>
      </c>
      <c r="B5146" s="47" t="n">
        <v>84</v>
      </c>
      <c r="C5146" s="7" t="n">
        <v>0</v>
      </c>
      <c r="D5146" s="7" t="n">
        <v>2</v>
      </c>
      <c r="E5146" s="7" t="n">
        <v>0</v>
      </c>
      <c r="F5146" s="7" t="n">
        <v>1061997773</v>
      </c>
    </row>
    <row r="5147" spans="1:9">
      <c r="A5147" t="s">
        <v>4</v>
      </c>
      <c r="B5147" s="4" t="s">
        <v>5</v>
      </c>
      <c r="C5147" s="4" t="s">
        <v>13</v>
      </c>
      <c r="D5147" s="4" t="s">
        <v>10</v>
      </c>
      <c r="E5147" s="4" t="s">
        <v>10</v>
      </c>
      <c r="F5147" s="4" t="s">
        <v>9</v>
      </c>
    </row>
    <row r="5148" spans="1:9">
      <c r="A5148" t="n">
        <v>34748</v>
      </c>
      <c r="B5148" s="47" t="n">
        <v>84</v>
      </c>
      <c r="C5148" s="7" t="n">
        <v>1</v>
      </c>
      <c r="D5148" s="7" t="n">
        <v>0</v>
      </c>
      <c r="E5148" s="7" t="n">
        <v>500</v>
      </c>
      <c r="F5148" s="7" t="n">
        <v>0</v>
      </c>
    </row>
    <row r="5149" spans="1:9">
      <c r="A5149" t="s">
        <v>4</v>
      </c>
      <c r="B5149" s="4" t="s">
        <v>5</v>
      </c>
      <c r="C5149" s="4" t="s">
        <v>13</v>
      </c>
      <c r="D5149" s="4" t="s">
        <v>24</v>
      </c>
      <c r="E5149" s="4" t="s">
        <v>24</v>
      </c>
      <c r="F5149" s="4" t="s">
        <v>24</v>
      </c>
    </row>
    <row r="5150" spans="1:9">
      <c r="A5150" t="n">
        <v>34758</v>
      </c>
      <c r="B5150" s="35" t="n">
        <v>45</v>
      </c>
      <c r="C5150" s="7" t="n">
        <v>9</v>
      </c>
      <c r="D5150" s="7" t="n">
        <v>0.200000002980232</v>
      </c>
      <c r="E5150" s="7" t="n">
        <v>0.200000002980232</v>
      </c>
      <c r="F5150" s="7" t="n">
        <v>0.5</v>
      </c>
    </row>
    <row r="5151" spans="1:9">
      <c r="A5151" t="s">
        <v>4</v>
      </c>
      <c r="B5151" s="4" t="s">
        <v>5</v>
      </c>
      <c r="C5151" s="4" t="s">
        <v>13</v>
      </c>
      <c r="D5151" s="4" t="s">
        <v>9</v>
      </c>
      <c r="E5151" s="4" t="s">
        <v>9</v>
      </c>
      <c r="F5151" s="4" t="s">
        <v>9</v>
      </c>
    </row>
    <row r="5152" spans="1:9">
      <c r="A5152" t="n">
        <v>34772</v>
      </c>
      <c r="B5152" s="15" t="n">
        <v>50</v>
      </c>
      <c r="C5152" s="7" t="n">
        <v>255</v>
      </c>
      <c r="D5152" s="7" t="n">
        <v>1050253722</v>
      </c>
      <c r="E5152" s="7" t="n">
        <v>1065353216</v>
      </c>
      <c r="F5152" s="7" t="n">
        <v>1045220557</v>
      </c>
    </row>
    <row r="5153" spans="1:15">
      <c r="A5153" t="s">
        <v>4</v>
      </c>
      <c r="B5153" s="4" t="s">
        <v>5</v>
      </c>
      <c r="C5153" s="4" t="s">
        <v>13</v>
      </c>
      <c r="D5153" s="4" t="s">
        <v>10</v>
      </c>
      <c r="E5153" s="4" t="s">
        <v>24</v>
      </c>
      <c r="F5153" s="4" t="s">
        <v>10</v>
      </c>
      <c r="G5153" s="4" t="s">
        <v>9</v>
      </c>
      <c r="H5153" s="4" t="s">
        <v>9</v>
      </c>
      <c r="I5153" s="4" t="s">
        <v>10</v>
      </c>
      <c r="J5153" s="4" t="s">
        <v>10</v>
      </c>
      <c r="K5153" s="4" t="s">
        <v>9</v>
      </c>
      <c r="L5153" s="4" t="s">
        <v>9</v>
      </c>
      <c r="M5153" s="4" t="s">
        <v>9</v>
      </c>
      <c r="N5153" s="4" t="s">
        <v>9</v>
      </c>
      <c r="O5153" s="4" t="s">
        <v>6</v>
      </c>
    </row>
    <row r="5154" spans="1:15">
      <c r="A5154" t="n">
        <v>34786</v>
      </c>
      <c r="B5154" s="15" t="n">
        <v>50</v>
      </c>
      <c r="C5154" s="7" t="n">
        <v>0</v>
      </c>
      <c r="D5154" s="7" t="n">
        <v>4339</v>
      </c>
      <c r="E5154" s="7" t="n">
        <v>1</v>
      </c>
      <c r="F5154" s="7" t="n">
        <v>0</v>
      </c>
      <c r="G5154" s="7" t="n">
        <v>0</v>
      </c>
      <c r="H5154" s="7" t="n">
        <v>-1073741824</v>
      </c>
      <c r="I5154" s="7" t="n">
        <v>0</v>
      </c>
      <c r="J5154" s="7" t="n">
        <v>65533</v>
      </c>
      <c r="K5154" s="7" t="n">
        <v>0</v>
      </c>
      <c r="L5154" s="7" t="n">
        <v>0</v>
      </c>
      <c r="M5154" s="7" t="n">
        <v>0</v>
      </c>
      <c r="N5154" s="7" t="n">
        <v>0</v>
      </c>
      <c r="O5154" s="7" t="s">
        <v>12</v>
      </c>
    </row>
    <row r="5155" spans="1:15">
      <c r="A5155" t="s">
        <v>4</v>
      </c>
      <c r="B5155" s="4" t="s">
        <v>5</v>
      </c>
      <c r="C5155" s="4" t="s">
        <v>13</v>
      </c>
      <c r="D5155" s="4" t="s">
        <v>10</v>
      </c>
      <c r="E5155" s="4" t="s">
        <v>24</v>
      </c>
      <c r="F5155" s="4" t="s">
        <v>10</v>
      </c>
      <c r="G5155" s="4" t="s">
        <v>9</v>
      </c>
      <c r="H5155" s="4" t="s">
        <v>9</v>
      </c>
      <c r="I5155" s="4" t="s">
        <v>10</v>
      </c>
      <c r="J5155" s="4" t="s">
        <v>10</v>
      </c>
      <c r="K5155" s="4" t="s">
        <v>9</v>
      </c>
      <c r="L5155" s="4" t="s">
        <v>9</v>
      </c>
      <c r="M5155" s="4" t="s">
        <v>9</v>
      </c>
      <c r="N5155" s="4" t="s">
        <v>9</v>
      </c>
      <c r="O5155" s="4" t="s">
        <v>6</v>
      </c>
    </row>
    <row r="5156" spans="1:15">
      <c r="A5156" t="n">
        <v>34825</v>
      </c>
      <c r="B5156" s="15" t="n">
        <v>50</v>
      </c>
      <c r="C5156" s="7" t="n">
        <v>0</v>
      </c>
      <c r="D5156" s="7" t="n">
        <v>4239</v>
      </c>
      <c r="E5156" s="7" t="n">
        <v>0.800000011920929</v>
      </c>
      <c r="F5156" s="7" t="n">
        <v>0</v>
      </c>
      <c r="G5156" s="7" t="n">
        <v>0</v>
      </c>
      <c r="H5156" s="7" t="n">
        <v>-1073741824</v>
      </c>
      <c r="I5156" s="7" t="n">
        <v>0</v>
      </c>
      <c r="J5156" s="7" t="n">
        <v>65533</v>
      </c>
      <c r="K5156" s="7" t="n">
        <v>0</v>
      </c>
      <c r="L5156" s="7" t="n">
        <v>0</v>
      </c>
      <c r="M5156" s="7" t="n">
        <v>0</v>
      </c>
      <c r="N5156" s="7" t="n">
        <v>0</v>
      </c>
      <c r="O5156" s="7" t="s">
        <v>12</v>
      </c>
    </row>
    <row r="5157" spans="1:15">
      <c r="A5157" t="s">
        <v>4</v>
      </c>
      <c r="B5157" s="4" t="s">
        <v>5</v>
      </c>
      <c r="C5157" s="4" t="s">
        <v>10</v>
      </c>
    </row>
    <row r="5158" spans="1:15">
      <c r="A5158" t="n">
        <v>34864</v>
      </c>
      <c r="B5158" s="27" t="n">
        <v>16</v>
      </c>
      <c r="C5158" s="7" t="n">
        <v>500</v>
      </c>
    </row>
    <row r="5159" spans="1:15">
      <c r="A5159" t="s">
        <v>4</v>
      </c>
      <c r="B5159" s="4" t="s">
        <v>5</v>
      </c>
      <c r="C5159" s="4" t="s">
        <v>13</v>
      </c>
      <c r="D5159" s="4" t="s">
        <v>10</v>
      </c>
      <c r="E5159" s="4" t="s">
        <v>10</v>
      </c>
      <c r="F5159" s="4" t="s">
        <v>9</v>
      </c>
    </row>
    <row r="5160" spans="1:15">
      <c r="A5160" t="n">
        <v>34867</v>
      </c>
      <c r="B5160" s="47" t="n">
        <v>84</v>
      </c>
      <c r="C5160" s="7" t="n">
        <v>0</v>
      </c>
      <c r="D5160" s="7" t="n">
        <v>2</v>
      </c>
      <c r="E5160" s="7" t="n">
        <v>0</v>
      </c>
      <c r="F5160" s="7" t="n">
        <v>1061997773</v>
      </c>
    </row>
    <row r="5161" spans="1:15">
      <c r="A5161" t="s">
        <v>4</v>
      </c>
      <c r="B5161" s="4" t="s">
        <v>5</v>
      </c>
      <c r="C5161" s="4" t="s">
        <v>13</v>
      </c>
      <c r="D5161" s="4" t="s">
        <v>10</v>
      </c>
      <c r="E5161" s="4" t="s">
        <v>10</v>
      </c>
      <c r="F5161" s="4" t="s">
        <v>9</v>
      </c>
    </row>
    <row r="5162" spans="1:15">
      <c r="A5162" t="n">
        <v>34877</v>
      </c>
      <c r="B5162" s="47" t="n">
        <v>84</v>
      </c>
      <c r="C5162" s="7" t="n">
        <v>1</v>
      </c>
      <c r="D5162" s="7" t="n">
        <v>0</v>
      </c>
      <c r="E5162" s="7" t="n">
        <v>500</v>
      </c>
      <c r="F5162" s="7" t="n">
        <v>0</v>
      </c>
    </row>
    <row r="5163" spans="1:15">
      <c r="A5163" t="s">
        <v>4</v>
      </c>
      <c r="B5163" s="4" t="s">
        <v>5</v>
      </c>
      <c r="C5163" s="4" t="s">
        <v>13</v>
      </c>
      <c r="D5163" s="4" t="s">
        <v>24</v>
      </c>
      <c r="E5163" s="4" t="s">
        <v>24</v>
      </c>
      <c r="F5163" s="4" t="s">
        <v>24</v>
      </c>
    </row>
    <row r="5164" spans="1:15">
      <c r="A5164" t="n">
        <v>34887</v>
      </c>
      <c r="B5164" s="35" t="n">
        <v>45</v>
      </c>
      <c r="C5164" s="7" t="n">
        <v>9</v>
      </c>
      <c r="D5164" s="7" t="n">
        <v>0.200000002980232</v>
      </c>
      <c r="E5164" s="7" t="n">
        <v>0.200000002980232</v>
      </c>
      <c r="F5164" s="7" t="n">
        <v>0.5</v>
      </c>
    </row>
    <row r="5165" spans="1:15">
      <c r="A5165" t="s">
        <v>4</v>
      </c>
      <c r="B5165" s="4" t="s">
        <v>5</v>
      </c>
      <c r="C5165" s="4" t="s">
        <v>13</v>
      </c>
      <c r="D5165" s="4" t="s">
        <v>9</v>
      </c>
      <c r="E5165" s="4" t="s">
        <v>9</v>
      </c>
      <c r="F5165" s="4" t="s">
        <v>9</v>
      </c>
    </row>
    <row r="5166" spans="1:15">
      <c r="A5166" t="n">
        <v>34901</v>
      </c>
      <c r="B5166" s="15" t="n">
        <v>50</v>
      </c>
      <c r="C5166" s="7" t="n">
        <v>255</v>
      </c>
      <c r="D5166" s="7" t="n">
        <v>1050253722</v>
      </c>
      <c r="E5166" s="7" t="n">
        <v>1065353216</v>
      </c>
      <c r="F5166" s="7" t="n">
        <v>1045220557</v>
      </c>
    </row>
    <row r="5167" spans="1:15">
      <c r="A5167" t="s">
        <v>4</v>
      </c>
      <c r="B5167" s="4" t="s">
        <v>5</v>
      </c>
      <c r="C5167" s="4" t="s">
        <v>13</v>
      </c>
      <c r="D5167" s="4" t="s">
        <v>10</v>
      </c>
      <c r="E5167" s="4" t="s">
        <v>24</v>
      </c>
      <c r="F5167" s="4" t="s">
        <v>10</v>
      </c>
      <c r="G5167" s="4" t="s">
        <v>9</v>
      </c>
      <c r="H5167" s="4" t="s">
        <v>9</v>
      </c>
      <c r="I5167" s="4" t="s">
        <v>10</v>
      </c>
      <c r="J5167" s="4" t="s">
        <v>10</v>
      </c>
      <c r="K5167" s="4" t="s">
        <v>9</v>
      </c>
      <c r="L5167" s="4" t="s">
        <v>9</v>
      </c>
      <c r="M5167" s="4" t="s">
        <v>9</v>
      </c>
      <c r="N5167" s="4" t="s">
        <v>9</v>
      </c>
      <c r="O5167" s="4" t="s">
        <v>6</v>
      </c>
    </row>
    <row r="5168" spans="1:15">
      <c r="A5168" t="n">
        <v>34915</v>
      </c>
      <c r="B5168" s="15" t="n">
        <v>50</v>
      </c>
      <c r="C5168" s="7" t="n">
        <v>0</v>
      </c>
      <c r="D5168" s="7" t="n">
        <v>4339</v>
      </c>
      <c r="E5168" s="7" t="n">
        <v>1</v>
      </c>
      <c r="F5168" s="7" t="n">
        <v>0</v>
      </c>
      <c r="G5168" s="7" t="n">
        <v>0</v>
      </c>
      <c r="H5168" s="7" t="n">
        <v>-1073741824</v>
      </c>
      <c r="I5168" s="7" t="n">
        <v>0</v>
      </c>
      <c r="J5168" s="7" t="n">
        <v>65533</v>
      </c>
      <c r="K5168" s="7" t="n">
        <v>0</v>
      </c>
      <c r="L5168" s="7" t="n">
        <v>0</v>
      </c>
      <c r="M5168" s="7" t="n">
        <v>0</v>
      </c>
      <c r="N5168" s="7" t="n">
        <v>0</v>
      </c>
      <c r="O5168" s="7" t="s">
        <v>12</v>
      </c>
    </row>
    <row r="5169" spans="1:15">
      <c r="A5169" t="s">
        <v>4</v>
      </c>
      <c r="B5169" s="4" t="s">
        <v>5</v>
      </c>
      <c r="C5169" s="4" t="s">
        <v>13</v>
      </c>
      <c r="D5169" s="4" t="s">
        <v>10</v>
      </c>
      <c r="E5169" s="4" t="s">
        <v>24</v>
      </c>
      <c r="F5169" s="4" t="s">
        <v>10</v>
      </c>
      <c r="G5169" s="4" t="s">
        <v>9</v>
      </c>
      <c r="H5169" s="4" t="s">
        <v>9</v>
      </c>
      <c r="I5169" s="4" t="s">
        <v>10</v>
      </c>
      <c r="J5169" s="4" t="s">
        <v>10</v>
      </c>
      <c r="K5169" s="4" t="s">
        <v>9</v>
      </c>
      <c r="L5169" s="4" t="s">
        <v>9</v>
      </c>
      <c r="M5169" s="4" t="s">
        <v>9</v>
      </c>
      <c r="N5169" s="4" t="s">
        <v>9</v>
      </c>
      <c r="O5169" s="4" t="s">
        <v>6</v>
      </c>
    </row>
    <row r="5170" spans="1:15">
      <c r="A5170" t="n">
        <v>34954</v>
      </c>
      <c r="B5170" s="15" t="n">
        <v>50</v>
      </c>
      <c r="C5170" s="7" t="n">
        <v>0</v>
      </c>
      <c r="D5170" s="7" t="n">
        <v>4239</v>
      </c>
      <c r="E5170" s="7" t="n">
        <v>0.800000011920929</v>
      </c>
      <c r="F5170" s="7" t="n">
        <v>0</v>
      </c>
      <c r="G5170" s="7" t="n">
        <v>0</v>
      </c>
      <c r="H5170" s="7" t="n">
        <v>-1073741824</v>
      </c>
      <c r="I5170" s="7" t="n">
        <v>0</v>
      </c>
      <c r="J5170" s="7" t="n">
        <v>65533</v>
      </c>
      <c r="K5170" s="7" t="n">
        <v>0</v>
      </c>
      <c r="L5170" s="7" t="n">
        <v>0</v>
      </c>
      <c r="M5170" s="7" t="n">
        <v>0</v>
      </c>
      <c r="N5170" s="7" t="n">
        <v>0</v>
      </c>
      <c r="O5170" s="7" t="s">
        <v>12</v>
      </c>
    </row>
    <row r="5171" spans="1:15">
      <c r="A5171" t="s">
        <v>4</v>
      </c>
      <c r="B5171" s="4" t="s">
        <v>5</v>
      </c>
      <c r="C5171" s="4" t="s">
        <v>10</v>
      </c>
      <c r="D5171" s="4" t="s">
        <v>13</v>
      </c>
      <c r="E5171" s="4" t="s">
        <v>6</v>
      </c>
      <c r="F5171" s="4" t="s">
        <v>24</v>
      </c>
      <c r="G5171" s="4" t="s">
        <v>24</v>
      </c>
      <c r="H5171" s="4" t="s">
        <v>24</v>
      </c>
    </row>
    <row r="5172" spans="1:15">
      <c r="A5172" t="n">
        <v>34993</v>
      </c>
      <c r="B5172" s="50" t="n">
        <v>48</v>
      </c>
      <c r="C5172" s="7" t="n">
        <v>1660</v>
      </c>
      <c r="D5172" s="7" t="n">
        <v>0</v>
      </c>
      <c r="E5172" s="7" t="s">
        <v>240</v>
      </c>
      <c r="F5172" s="7" t="n">
        <v>-1</v>
      </c>
      <c r="G5172" s="7" t="n">
        <v>1</v>
      </c>
      <c r="H5172" s="7" t="n">
        <v>0</v>
      </c>
    </row>
    <row r="5173" spans="1:15">
      <c r="A5173" t="s">
        <v>4</v>
      </c>
      <c r="B5173" s="4" t="s">
        <v>5</v>
      </c>
      <c r="C5173" s="4" t="s">
        <v>10</v>
      </c>
    </row>
    <row r="5174" spans="1:15">
      <c r="A5174" t="n">
        <v>35020</v>
      </c>
      <c r="B5174" s="27" t="n">
        <v>16</v>
      </c>
      <c r="C5174" s="7" t="n">
        <v>500</v>
      </c>
    </row>
    <row r="5175" spans="1:15">
      <c r="A5175" t="s">
        <v>4</v>
      </c>
      <c r="B5175" s="4" t="s">
        <v>5</v>
      </c>
      <c r="C5175" s="4" t="s">
        <v>13</v>
      </c>
      <c r="D5175" s="4" t="s">
        <v>10</v>
      </c>
      <c r="E5175" s="4" t="s">
        <v>10</v>
      </c>
      <c r="F5175" s="4" t="s">
        <v>9</v>
      </c>
    </row>
    <row r="5176" spans="1:15">
      <c r="A5176" t="n">
        <v>35023</v>
      </c>
      <c r="B5176" s="47" t="n">
        <v>84</v>
      </c>
      <c r="C5176" s="7" t="n">
        <v>0</v>
      </c>
      <c r="D5176" s="7" t="n">
        <v>2</v>
      </c>
      <c r="E5176" s="7" t="n">
        <v>0</v>
      </c>
      <c r="F5176" s="7" t="n">
        <v>1061997773</v>
      </c>
    </row>
    <row r="5177" spans="1:15">
      <c r="A5177" t="s">
        <v>4</v>
      </c>
      <c r="B5177" s="4" t="s">
        <v>5</v>
      </c>
      <c r="C5177" s="4" t="s">
        <v>13</v>
      </c>
      <c r="D5177" s="4" t="s">
        <v>10</v>
      </c>
      <c r="E5177" s="4" t="s">
        <v>10</v>
      </c>
      <c r="F5177" s="4" t="s">
        <v>9</v>
      </c>
    </row>
    <row r="5178" spans="1:15">
      <c r="A5178" t="n">
        <v>35033</v>
      </c>
      <c r="B5178" s="47" t="n">
        <v>84</v>
      </c>
      <c r="C5178" s="7" t="n">
        <v>1</v>
      </c>
      <c r="D5178" s="7" t="n">
        <v>0</v>
      </c>
      <c r="E5178" s="7" t="n">
        <v>500</v>
      </c>
      <c r="F5178" s="7" t="n">
        <v>0</v>
      </c>
    </row>
    <row r="5179" spans="1:15">
      <c r="A5179" t="s">
        <v>4</v>
      </c>
      <c r="B5179" s="4" t="s">
        <v>5</v>
      </c>
      <c r="C5179" s="4" t="s">
        <v>13</v>
      </c>
      <c r="D5179" s="4" t="s">
        <v>24</v>
      </c>
      <c r="E5179" s="4" t="s">
        <v>24</v>
      </c>
      <c r="F5179" s="4" t="s">
        <v>24</v>
      </c>
    </row>
    <row r="5180" spans="1:15">
      <c r="A5180" t="n">
        <v>35043</v>
      </c>
      <c r="B5180" s="35" t="n">
        <v>45</v>
      </c>
      <c r="C5180" s="7" t="n">
        <v>9</v>
      </c>
      <c r="D5180" s="7" t="n">
        <v>0.200000002980232</v>
      </c>
      <c r="E5180" s="7" t="n">
        <v>0.200000002980232</v>
      </c>
      <c r="F5180" s="7" t="n">
        <v>0.5</v>
      </c>
    </row>
    <row r="5181" spans="1:15">
      <c r="A5181" t="s">
        <v>4</v>
      </c>
      <c r="B5181" s="4" t="s">
        <v>5</v>
      </c>
      <c r="C5181" s="4" t="s">
        <v>13</v>
      </c>
      <c r="D5181" s="4" t="s">
        <v>9</v>
      </c>
      <c r="E5181" s="4" t="s">
        <v>9</v>
      </c>
      <c r="F5181" s="4" t="s">
        <v>9</v>
      </c>
    </row>
    <row r="5182" spans="1:15">
      <c r="A5182" t="n">
        <v>35057</v>
      </c>
      <c r="B5182" s="15" t="n">
        <v>50</v>
      </c>
      <c r="C5182" s="7" t="n">
        <v>255</v>
      </c>
      <c r="D5182" s="7" t="n">
        <v>1050253722</v>
      </c>
      <c r="E5182" s="7" t="n">
        <v>1065353216</v>
      </c>
      <c r="F5182" s="7" t="n">
        <v>1045220557</v>
      </c>
    </row>
    <row r="5183" spans="1:15">
      <c r="A5183" t="s">
        <v>4</v>
      </c>
      <c r="B5183" s="4" t="s">
        <v>5</v>
      </c>
      <c r="C5183" s="4" t="s">
        <v>13</v>
      </c>
      <c r="D5183" s="4" t="s">
        <v>10</v>
      </c>
      <c r="E5183" s="4" t="s">
        <v>24</v>
      </c>
      <c r="F5183" s="4" t="s">
        <v>10</v>
      </c>
      <c r="G5183" s="4" t="s">
        <v>9</v>
      </c>
      <c r="H5183" s="4" t="s">
        <v>9</v>
      </c>
      <c r="I5183" s="4" t="s">
        <v>10</v>
      </c>
      <c r="J5183" s="4" t="s">
        <v>10</v>
      </c>
      <c r="K5183" s="4" t="s">
        <v>9</v>
      </c>
      <c r="L5183" s="4" t="s">
        <v>9</v>
      </c>
      <c r="M5183" s="4" t="s">
        <v>9</v>
      </c>
      <c r="N5183" s="4" t="s">
        <v>9</v>
      </c>
      <c r="O5183" s="4" t="s">
        <v>6</v>
      </c>
    </row>
    <row r="5184" spans="1:15">
      <c r="A5184" t="n">
        <v>35071</v>
      </c>
      <c r="B5184" s="15" t="n">
        <v>50</v>
      </c>
      <c r="C5184" s="7" t="n">
        <v>0</v>
      </c>
      <c r="D5184" s="7" t="n">
        <v>4339</v>
      </c>
      <c r="E5184" s="7" t="n">
        <v>1</v>
      </c>
      <c r="F5184" s="7" t="n">
        <v>0</v>
      </c>
      <c r="G5184" s="7" t="n">
        <v>0</v>
      </c>
      <c r="H5184" s="7" t="n">
        <v>-1073741824</v>
      </c>
      <c r="I5184" s="7" t="n">
        <v>0</v>
      </c>
      <c r="J5184" s="7" t="n">
        <v>65533</v>
      </c>
      <c r="K5184" s="7" t="n">
        <v>0</v>
      </c>
      <c r="L5184" s="7" t="n">
        <v>0</v>
      </c>
      <c r="M5184" s="7" t="n">
        <v>0</v>
      </c>
      <c r="N5184" s="7" t="n">
        <v>0</v>
      </c>
      <c r="O5184" s="7" t="s">
        <v>12</v>
      </c>
    </row>
    <row r="5185" spans="1:15">
      <c r="A5185" t="s">
        <v>4</v>
      </c>
      <c r="B5185" s="4" t="s">
        <v>5</v>
      </c>
      <c r="C5185" s="4" t="s">
        <v>13</v>
      </c>
      <c r="D5185" s="4" t="s">
        <v>10</v>
      </c>
      <c r="E5185" s="4" t="s">
        <v>24</v>
      </c>
      <c r="F5185" s="4" t="s">
        <v>10</v>
      </c>
      <c r="G5185" s="4" t="s">
        <v>9</v>
      </c>
      <c r="H5185" s="4" t="s">
        <v>9</v>
      </c>
      <c r="I5185" s="4" t="s">
        <v>10</v>
      </c>
      <c r="J5185" s="4" t="s">
        <v>10</v>
      </c>
      <c r="K5185" s="4" t="s">
        <v>9</v>
      </c>
      <c r="L5185" s="4" t="s">
        <v>9</v>
      </c>
      <c r="M5185" s="4" t="s">
        <v>9</v>
      </c>
      <c r="N5185" s="4" t="s">
        <v>9</v>
      </c>
      <c r="O5185" s="4" t="s">
        <v>6</v>
      </c>
    </row>
    <row r="5186" spans="1:15">
      <c r="A5186" t="n">
        <v>35110</v>
      </c>
      <c r="B5186" s="15" t="n">
        <v>50</v>
      </c>
      <c r="C5186" s="7" t="n">
        <v>0</v>
      </c>
      <c r="D5186" s="7" t="n">
        <v>4239</v>
      </c>
      <c r="E5186" s="7" t="n">
        <v>0.800000011920929</v>
      </c>
      <c r="F5186" s="7" t="n">
        <v>0</v>
      </c>
      <c r="G5186" s="7" t="n">
        <v>0</v>
      </c>
      <c r="H5186" s="7" t="n">
        <v>-1073741824</v>
      </c>
      <c r="I5186" s="7" t="n">
        <v>0</v>
      </c>
      <c r="J5186" s="7" t="n">
        <v>65533</v>
      </c>
      <c r="K5186" s="7" t="n">
        <v>0</v>
      </c>
      <c r="L5186" s="7" t="n">
        <v>0</v>
      </c>
      <c r="M5186" s="7" t="n">
        <v>0</v>
      </c>
      <c r="N5186" s="7" t="n">
        <v>0</v>
      </c>
      <c r="O5186" s="7" t="s">
        <v>12</v>
      </c>
    </row>
    <row r="5187" spans="1:15">
      <c r="A5187" t="s">
        <v>4</v>
      </c>
      <c r="B5187" s="4" t="s">
        <v>5</v>
      </c>
      <c r="C5187" s="4" t="s">
        <v>10</v>
      </c>
    </row>
    <row r="5188" spans="1:15">
      <c r="A5188" t="n">
        <v>35149</v>
      </c>
      <c r="B5188" s="27" t="n">
        <v>16</v>
      </c>
      <c r="C5188" s="7" t="n">
        <v>500</v>
      </c>
    </row>
    <row r="5189" spans="1:15">
      <c r="A5189" t="s">
        <v>4</v>
      </c>
      <c r="B5189" s="4" t="s">
        <v>5</v>
      </c>
      <c r="C5189" s="4" t="s">
        <v>13</v>
      </c>
      <c r="D5189" s="4" t="s">
        <v>10</v>
      </c>
      <c r="E5189" s="4" t="s">
        <v>24</v>
      </c>
    </row>
    <row r="5190" spans="1:15">
      <c r="A5190" t="n">
        <v>35152</v>
      </c>
      <c r="B5190" s="21" t="n">
        <v>58</v>
      </c>
      <c r="C5190" s="7" t="n">
        <v>101</v>
      </c>
      <c r="D5190" s="7" t="n">
        <v>300</v>
      </c>
      <c r="E5190" s="7" t="n">
        <v>1</v>
      </c>
    </row>
    <row r="5191" spans="1:15">
      <c r="A5191" t="s">
        <v>4</v>
      </c>
      <c r="B5191" s="4" t="s">
        <v>5</v>
      </c>
      <c r="C5191" s="4" t="s">
        <v>13</v>
      </c>
      <c r="D5191" s="4" t="s">
        <v>10</v>
      </c>
    </row>
    <row r="5192" spans="1:15">
      <c r="A5192" t="n">
        <v>35160</v>
      </c>
      <c r="B5192" s="21" t="n">
        <v>58</v>
      </c>
      <c r="C5192" s="7" t="n">
        <v>254</v>
      </c>
      <c r="D5192" s="7" t="n">
        <v>0</v>
      </c>
    </row>
    <row r="5193" spans="1:15">
      <c r="A5193" t="s">
        <v>4</v>
      </c>
      <c r="B5193" s="4" t="s">
        <v>5</v>
      </c>
      <c r="C5193" s="4" t="s">
        <v>13</v>
      </c>
      <c r="D5193" s="4" t="s">
        <v>13</v>
      </c>
      <c r="E5193" s="4" t="s">
        <v>24</v>
      </c>
      <c r="F5193" s="4" t="s">
        <v>24</v>
      </c>
      <c r="G5193" s="4" t="s">
        <v>24</v>
      </c>
      <c r="H5193" s="4" t="s">
        <v>10</v>
      </c>
    </row>
    <row r="5194" spans="1:15">
      <c r="A5194" t="n">
        <v>35164</v>
      </c>
      <c r="B5194" s="35" t="n">
        <v>45</v>
      </c>
      <c r="C5194" s="7" t="n">
        <v>2</v>
      </c>
      <c r="D5194" s="7" t="n">
        <v>3</v>
      </c>
      <c r="E5194" s="7" t="n">
        <v>0</v>
      </c>
      <c r="F5194" s="7" t="n">
        <v>5.6100001335144</v>
      </c>
      <c r="G5194" s="7" t="n">
        <v>5</v>
      </c>
      <c r="H5194" s="7" t="n">
        <v>0</v>
      </c>
    </row>
    <row r="5195" spans="1:15">
      <c r="A5195" t="s">
        <v>4</v>
      </c>
      <c r="B5195" s="4" t="s">
        <v>5</v>
      </c>
      <c r="C5195" s="4" t="s">
        <v>13</v>
      </c>
      <c r="D5195" s="4" t="s">
        <v>13</v>
      </c>
      <c r="E5195" s="4" t="s">
        <v>24</v>
      </c>
      <c r="F5195" s="4" t="s">
        <v>24</v>
      </c>
      <c r="G5195" s="4" t="s">
        <v>24</v>
      </c>
      <c r="H5195" s="4" t="s">
        <v>10</v>
      </c>
      <c r="I5195" s="4" t="s">
        <v>13</v>
      </c>
    </row>
    <row r="5196" spans="1:15">
      <c r="A5196" t="n">
        <v>35181</v>
      </c>
      <c r="B5196" s="35" t="n">
        <v>45</v>
      </c>
      <c r="C5196" s="7" t="n">
        <v>4</v>
      </c>
      <c r="D5196" s="7" t="n">
        <v>3</v>
      </c>
      <c r="E5196" s="7" t="n">
        <v>343.160003662109</v>
      </c>
      <c r="F5196" s="7" t="n">
        <v>350.75</v>
      </c>
      <c r="G5196" s="7" t="n">
        <v>10</v>
      </c>
      <c r="H5196" s="7" t="n">
        <v>0</v>
      </c>
      <c r="I5196" s="7" t="n">
        <v>0</v>
      </c>
    </row>
    <row r="5197" spans="1:15">
      <c r="A5197" t="s">
        <v>4</v>
      </c>
      <c r="B5197" s="4" t="s">
        <v>5</v>
      </c>
      <c r="C5197" s="4" t="s">
        <v>13</v>
      </c>
      <c r="D5197" s="4" t="s">
        <v>13</v>
      </c>
      <c r="E5197" s="4" t="s">
        <v>24</v>
      </c>
      <c r="F5197" s="4" t="s">
        <v>10</v>
      </c>
    </row>
    <row r="5198" spans="1:15">
      <c r="A5198" t="n">
        <v>35199</v>
      </c>
      <c r="B5198" s="35" t="n">
        <v>45</v>
      </c>
      <c r="C5198" s="7" t="n">
        <v>5</v>
      </c>
      <c r="D5198" s="7" t="n">
        <v>3</v>
      </c>
      <c r="E5198" s="7" t="n">
        <v>8.5</v>
      </c>
      <c r="F5198" s="7" t="n">
        <v>0</v>
      </c>
    </row>
    <row r="5199" spans="1:15">
      <c r="A5199" t="s">
        <v>4</v>
      </c>
      <c r="B5199" s="4" t="s">
        <v>5</v>
      </c>
      <c r="C5199" s="4" t="s">
        <v>13</v>
      </c>
      <c r="D5199" s="4" t="s">
        <v>13</v>
      </c>
      <c r="E5199" s="4" t="s">
        <v>24</v>
      </c>
      <c r="F5199" s="4" t="s">
        <v>10</v>
      </c>
    </row>
    <row r="5200" spans="1:15">
      <c r="A5200" t="n">
        <v>35208</v>
      </c>
      <c r="B5200" s="35" t="n">
        <v>45</v>
      </c>
      <c r="C5200" s="7" t="n">
        <v>11</v>
      </c>
      <c r="D5200" s="7" t="n">
        <v>3</v>
      </c>
      <c r="E5200" s="7" t="n">
        <v>42.5</v>
      </c>
      <c r="F5200" s="7" t="n">
        <v>0</v>
      </c>
    </row>
    <row r="5201" spans="1:15">
      <c r="A5201" t="s">
        <v>4</v>
      </c>
      <c r="B5201" s="4" t="s">
        <v>5</v>
      </c>
      <c r="C5201" s="4" t="s">
        <v>13</v>
      </c>
      <c r="D5201" s="4" t="s">
        <v>10</v>
      </c>
      <c r="E5201" s="4" t="s">
        <v>10</v>
      </c>
      <c r="F5201" s="4" t="s">
        <v>9</v>
      </c>
    </row>
    <row r="5202" spans="1:15">
      <c r="A5202" t="n">
        <v>35217</v>
      </c>
      <c r="B5202" s="47" t="n">
        <v>84</v>
      </c>
      <c r="C5202" s="7" t="n">
        <v>0</v>
      </c>
      <c r="D5202" s="7" t="n">
        <v>2</v>
      </c>
      <c r="E5202" s="7" t="n">
        <v>0</v>
      </c>
      <c r="F5202" s="7" t="n">
        <v>1061997773</v>
      </c>
    </row>
    <row r="5203" spans="1:15">
      <c r="A5203" t="s">
        <v>4</v>
      </c>
      <c r="B5203" s="4" t="s">
        <v>5</v>
      </c>
      <c r="C5203" s="4" t="s">
        <v>13</v>
      </c>
      <c r="D5203" s="4" t="s">
        <v>10</v>
      </c>
      <c r="E5203" s="4" t="s">
        <v>10</v>
      </c>
      <c r="F5203" s="4" t="s">
        <v>9</v>
      </c>
    </row>
    <row r="5204" spans="1:15">
      <c r="A5204" t="n">
        <v>35227</v>
      </c>
      <c r="B5204" s="47" t="n">
        <v>84</v>
      </c>
      <c r="C5204" s="7" t="n">
        <v>1</v>
      </c>
      <c r="D5204" s="7" t="n">
        <v>0</v>
      </c>
      <c r="E5204" s="7" t="n">
        <v>1000</v>
      </c>
      <c r="F5204" s="7" t="n">
        <v>0</v>
      </c>
    </row>
    <row r="5205" spans="1:15">
      <c r="A5205" t="s">
        <v>4</v>
      </c>
      <c r="B5205" s="4" t="s">
        <v>5</v>
      </c>
      <c r="C5205" s="4" t="s">
        <v>13</v>
      </c>
      <c r="D5205" s="4" t="s">
        <v>24</v>
      </c>
      <c r="E5205" s="4" t="s">
        <v>24</v>
      </c>
      <c r="F5205" s="4" t="s">
        <v>24</v>
      </c>
    </row>
    <row r="5206" spans="1:15">
      <c r="A5206" t="n">
        <v>35237</v>
      </c>
      <c r="B5206" s="35" t="n">
        <v>45</v>
      </c>
      <c r="C5206" s="7" t="n">
        <v>9</v>
      </c>
      <c r="D5206" s="7" t="n">
        <v>0.200000002980232</v>
      </c>
      <c r="E5206" s="7" t="n">
        <v>0.200000002980232</v>
      </c>
      <c r="F5206" s="7" t="n">
        <v>1</v>
      </c>
    </row>
    <row r="5207" spans="1:15">
      <c r="A5207" t="s">
        <v>4</v>
      </c>
      <c r="B5207" s="4" t="s">
        <v>5</v>
      </c>
      <c r="C5207" s="4" t="s">
        <v>13</v>
      </c>
      <c r="D5207" s="4" t="s">
        <v>9</v>
      </c>
      <c r="E5207" s="4" t="s">
        <v>9</v>
      </c>
      <c r="F5207" s="4" t="s">
        <v>9</v>
      </c>
    </row>
    <row r="5208" spans="1:15">
      <c r="A5208" t="n">
        <v>35251</v>
      </c>
      <c r="B5208" s="15" t="n">
        <v>50</v>
      </c>
      <c r="C5208" s="7" t="n">
        <v>255</v>
      </c>
      <c r="D5208" s="7" t="n">
        <v>1050253722</v>
      </c>
      <c r="E5208" s="7" t="n">
        <v>1065353216</v>
      </c>
      <c r="F5208" s="7" t="n">
        <v>1045220557</v>
      </c>
    </row>
    <row r="5209" spans="1:15">
      <c r="A5209" t="s">
        <v>4</v>
      </c>
      <c r="B5209" s="4" t="s">
        <v>5</v>
      </c>
      <c r="C5209" s="4" t="s">
        <v>13</v>
      </c>
      <c r="D5209" s="4" t="s">
        <v>10</v>
      </c>
      <c r="E5209" s="4" t="s">
        <v>24</v>
      </c>
      <c r="F5209" s="4" t="s">
        <v>10</v>
      </c>
      <c r="G5209" s="4" t="s">
        <v>9</v>
      </c>
      <c r="H5209" s="4" t="s">
        <v>9</v>
      </c>
      <c r="I5209" s="4" t="s">
        <v>10</v>
      </c>
      <c r="J5209" s="4" t="s">
        <v>10</v>
      </c>
      <c r="K5209" s="4" t="s">
        <v>9</v>
      </c>
      <c r="L5209" s="4" t="s">
        <v>9</v>
      </c>
      <c r="M5209" s="4" t="s">
        <v>9</v>
      </c>
      <c r="N5209" s="4" t="s">
        <v>9</v>
      </c>
      <c r="O5209" s="4" t="s">
        <v>6</v>
      </c>
    </row>
    <row r="5210" spans="1:15">
      <c r="A5210" t="n">
        <v>35265</v>
      </c>
      <c r="B5210" s="15" t="n">
        <v>50</v>
      </c>
      <c r="C5210" s="7" t="n">
        <v>0</v>
      </c>
      <c r="D5210" s="7" t="n">
        <v>4339</v>
      </c>
      <c r="E5210" s="7" t="n">
        <v>1</v>
      </c>
      <c r="F5210" s="7" t="n">
        <v>0</v>
      </c>
      <c r="G5210" s="7" t="n">
        <v>0</v>
      </c>
      <c r="H5210" s="7" t="n">
        <v>-1073741824</v>
      </c>
      <c r="I5210" s="7" t="n">
        <v>0</v>
      </c>
      <c r="J5210" s="7" t="n">
        <v>65533</v>
      </c>
      <c r="K5210" s="7" t="n">
        <v>0</v>
      </c>
      <c r="L5210" s="7" t="n">
        <v>0</v>
      </c>
      <c r="M5210" s="7" t="n">
        <v>0</v>
      </c>
      <c r="N5210" s="7" t="n">
        <v>0</v>
      </c>
      <c r="O5210" s="7" t="s">
        <v>12</v>
      </c>
    </row>
    <row r="5211" spans="1:15">
      <c r="A5211" t="s">
        <v>4</v>
      </c>
      <c r="B5211" s="4" t="s">
        <v>5</v>
      </c>
      <c r="C5211" s="4" t="s">
        <v>13</v>
      </c>
      <c r="D5211" s="4" t="s">
        <v>10</v>
      </c>
      <c r="E5211" s="4" t="s">
        <v>24</v>
      </c>
      <c r="F5211" s="4" t="s">
        <v>10</v>
      </c>
      <c r="G5211" s="4" t="s">
        <v>9</v>
      </c>
      <c r="H5211" s="4" t="s">
        <v>9</v>
      </c>
      <c r="I5211" s="4" t="s">
        <v>10</v>
      </c>
      <c r="J5211" s="4" t="s">
        <v>10</v>
      </c>
      <c r="K5211" s="4" t="s">
        <v>9</v>
      </c>
      <c r="L5211" s="4" t="s">
        <v>9</v>
      </c>
      <c r="M5211" s="4" t="s">
        <v>9</v>
      </c>
      <c r="N5211" s="4" t="s">
        <v>9</v>
      </c>
      <c r="O5211" s="4" t="s">
        <v>6</v>
      </c>
    </row>
    <row r="5212" spans="1:15">
      <c r="A5212" t="n">
        <v>35304</v>
      </c>
      <c r="B5212" s="15" t="n">
        <v>50</v>
      </c>
      <c r="C5212" s="7" t="n">
        <v>0</v>
      </c>
      <c r="D5212" s="7" t="n">
        <v>4239</v>
      </c>
      <c r="E5212" s="7" t="n">
        <v>0.800000011920929</v>
      </c>
      <c r="F5212" s="7" t="n">
        <v>0</v>
      </c>
      <c r="G5212" s="7" t="n">
        <v>0</v>
      </c>
      <c r="H5212" s="7" t="n">
        <v>-1073741824</v>
      </c>
      <c r="I5212" s="7" t="n">
        <v>0</v>
      </c>
      <c r="J5212" s="7" t="n">
        <v>65533</v>
      </c>
      <c r="K5212" s="7" t="n">
        <v>0</v>
      </c>
      <c r="L5212" s="7" t="n">
        <v>0</v>
      </c>
      <c r="M5212" s="7" t="n">
        <v>0</v>
      </c>
      <c r="N5212" s="7" t="n">
        <v>0</v>
      </c>
      <c r="O5212" s="7" t="s">
        <v>12</v>
      </c>
    </row>
    <row r="5213" spans="1:15">
      <c r="A5213" t="s">
        <v>4</v>
      </c>
      <c r="B5213" s="4" t="s">
        <v>5</v>
      </c>
      <c r="C5213" s="4" t="s">
        <v>10</v>
      </c>
      <c r="D5213" s="4" t="s">
        <v>13</v>
      </c>
      <c r="E5213" s="4" t="s">
        <v>6</v>
      </c>
      <c r="F5213" s="4" t="s">
        <v>24</v>
      </c>
      <c r="G5213" s="4" t="s">
        <v>24</v>
      </c>
      <c r="H5213" s="4" t="s">
        <v>24</v>
      </c>
    </row>
    <row r="5214" spans="1:15">
      <c r="A5214" t="n">
        <v>35343</v>
      </c>
      <c r="B5214" s="50" t="n">
        <v>48</v>
      </c>
      <c r="C5214" s="7" t="n">
        <v>1660</v>
      </c>
      <c r="D5214" s="7" t="n">
        <v>0</v>
      </c>
      <c r="E5214" s="7" t="s">
        <v>241</v>
      </c>
      <c r="F5214" s="7" t="n">
        <v>1</v>
      </c>
      <c r="G5214" s="7" t="n">
        <v>1</v>
      </c>
      <c r="H5214" s="7" t="n">
        <v>0</v>
      </c>
    </row>
    <row r="5215" spans="1:15">
      <c r="A5215" t="s">
        <v>4</v>
      </c>
      <c r="B5215" s="4" t="s">
        <v>5</v>
      </c>
      <c r="C5215" s="4" t="s">
        <v>10</v>
      </c>
    </row>
    <row r="5216" spans="1:15">
      <c r="A5216" t="n">
        <v>35370</v>
      </c>
      <c r="B5216" s="27" t="n">
        <v>16</v>
      </c>
      <c r="C5216" s="7" t="n">
        <v>1000</v>
      </c>
    </row>
    <row r="5217" spans="1:15">
      <c r="A5217" t="s">
        <v>4</v>
      </c>
      <c r="B5217" s="4" t="s">
        <v>5</v>
      </c>
      <c r="C5217" s="4" t="s">
        <v>13</v>
      </c>
      <c r="D5217" s="4" t="s">
        <v>13</v>
      </c>
      <c r="E5217" s="4" t="s">
        <v>24</v>
      </c>
      <c r="F5217" s="4" t="s">
        <v>24</v>
      </c>
      <c r="G5217" s="4" t="s">
        <v>24</v>
      </c>
      <c r="H5217" s="4" t="s">
        <v>10</v>
      </c>
    </row>
    <row r="5218" spans="1:15">
      <c r="A5218" t="n">
        <v>35373</v>
      </c>
      <c r="B5218" s="35" t="n">
        <v>45</v>
      </c>
      <c r="C5218" s="7" t="n">
        <v>2</v>
      </c>
      <c r="D5218" s="7" t="n">
        <v>3</v>
      </c>
      <c r="E5218" s="7" t="n">
        <v>0</v>
      </c>
      <c r="F5218" s="7" t="n">
        <v>2.45000004768372</v>
      </c>
      <c r="G5218" s="7" t="n">
        <v>5</v>
      </c>
      <c r="H5218" s="7" t="n">
        <v>1000</v>
      </c>
    </row>
    <row r="5219" spans="1:15">
      <c r="A5219" t="s">
        <v>4</v>
      </c>
      <c r="B5219" s="4" t="s">
        <v>5</v>
      </c>
      <c r="C5219" s="4" t="s">
        <v>13</v>
      </c>
      <c r="D5219" s="4" t="s">
        <v>13</v>
      </c>
      <c r="E5219" s="4" t="s">
        <v>24</v>
      </c>
      <c r="F5219" s="4" t="s">
        <v>24</v>
      </c>
      <c r="G5219" s="4" t="s">
        <v>24</v>
      </c>
      <c r="H5219" s="4" t="s">
        <v>10</v>
      </c>
      <c r="I5219" s="4" t="s">
        <v>13</v>
      </c>
    </row>
    <row r="5220" spans="1:15">
      <c r="A5220" t="n">
        <v>35390</v>
      </c>
      <c r="B5220" s="35" t="n">
        <v>45</v>
      </c>
      <c r="C5220" s="7" t="n">
        <v>4</v>
      </c>
      <c r="D5220" s="7" t="n">
        <v>3</v>
      </c>
      <c r="E5220" s="7" t="n">
        <v>6.69999980926514</v>
      </c>
      <c r="F5220" s="7" t="n">
        <v>350.75</v>
      </c>
      <c r="G5220" s="7" t="n">
        <v>10</v>
      </c>
      <c r="H5220" s="7" t="n">
        <v>1000</v>
      </c>
      <c r="I5220" s="7" t="n">
        <v>1</v>
      </c>
    </row>
    <row r="5221" spans="1:15">
      <c r="A5221" t="s">
        <v>4</v>
      </c>
      <c r="B5221" s="4" t="s">
        <v>5</v>
      </c>
      <c r="C5221" s="4" t="s">
        <v>13</v>
      </c>
      <c r="D5221" s="4" t="s">
        <v>13</v>
      </c>
      <c r="E5221" s="4" t="s">
        <v>24</v>
      </c>
      <c r="F5221" s="4" t="s">
        <v>10</v>
      </c>
    </row>
    <row r="5222" spans="1:15">
      <c r="A5222" t="n">
        <v>35408</v>
      </c>
      <c r="B5222" s="35" t="n">
        <v>45</v>
      </c>
      <c r="C5222" s="7" t="n">
        <v>5</v>
      </c>
      <c r="D5222" s="7" t="n">
        <v>3</v>
      </c>
      <c r="E5222" s="7" t="n">
        <v>8</v>
      </c>
      <c r="F5222" s="7" t="n">
        <v>3000</v>
      </c>
    </row>
    <row r="5223" spans="1:15">
      <c r="A5223" t="s">
        <v>4</v>
      </c>
      <c r="B5223" s="4" t="s">
        <v>5</v>
      </c>
      <c r="C5223" s="4" t="s">
        <v>10</v>
      </c>
    </row>
    <row r="5224" spans="1:15">
      <c r="A5224" t="n">
        <v>35417</v>
      </c>
      <c r="B5224" s="27" t="n">
        <v>16</v>
      </c>
      <c r="C5224" s="7" t="n">
        <v>500</v>
      </c>
    </row>
    <row r="5225" spans="1:15">
      <c r="A5225" t="s">
        <v>4</v>
      </c>
      <c r="B5225" s="4" t="s">
        <v>5</v>
      </c>
      <c r="C5225" s="4" t="s">
        <v>13</v>
      </c>
      <c r="D5225" s="4" t="s">
        <v>24</v>
      </c>
      <c r="E5225" s="4" t="s">
        <v>24</v>
      </c>
      <c r="F5225" s="4" t="s">
        <v>24</v>
      </c>
    </row>
    <row r="5226" spans="1:15">
      <c r="A5226" t="n">
        <v>35420</v>
      </c>
      <c r="B5226" s="35" t="n">
        <v>45</v>
      </c>
      <c r="C5226" s="7" t="n">
        <v>9</v>
      </c>
      <c r="D5226" s="7" t="n">
        <v>0.100000001490116</v>
      </c>
      <c r="E5226" s="7" t="n">
        <v>0.100000001490116</v>
      </c>
      <c r="F5226" s="7" t="n">
        <v>0.25</v>
      </c>
    </row>
    <row r="5227" spans="1:15">
      <c r="A5227" t="s">
        <v>4</v>
      </c>
      <c r="B5227" s="4" t="s">
        <v>5</v>
      </c>
      <c r="C5227" s="4" t="s">
        <v>13</v>
      </c>
      <c r="D5227" s="4" t="s">
        <v>10</v>
      </c>
      <c r="E5227" s="4" t="s">
        <v>24</v>
      </c>
      <c r="F5227" s="4" t="s">
        <v>10</v>
      </c>
      <c r="G5227" s="4" t="s">
        <v>9</v>
      </c>
      <c r="H5227" s="4" t="s">
        <v>9</v>
      </c>
      <c r="I5227" s="4" t="s">
        <v>10</v>
      </c>
      <c r="J5227" s="4" t="s">
        <v>10</v>
      </c>
      <c r="K5227" s="4" t="s">
        <v>9</v>
      </c>
      <c r="L5227" s="4" t="s">
        <v>9</v>
      </c>
      <c r="M5227" s="4" t="s">
        <v>9</v>
      </c>
      <c r="N5227" s="4" t="s">
        <v>9</v>
      </c>
      <c r="O5227" s="4" t="s">
        <v>6</v>
      </c>
    </row>
    <row r="5228" spans="1:15">
      <c r="A5228" t="n">
        <v>35434</v>
      </c>
      <c r="B5228" s="15" t="n">
        <v>50</v>
      </c>
      <c r="C5228" s="7" t="n">
        <v>0</v>
      </c>
      <c r="D5228" s="7" t="n">
        <v>4526</v>
      </c>
      <c r="E5228" s="7" t="n">
        <v>1</v>
      </c>
      <c r="F5228" s="7" t="n">
        <v>0</v>
      </c>
      <c r="G5228" s="7" t="n">
        <v>0</v>
      </c>
      <c r="H5228" s="7" t="n">
        <v>-1073741824</v>
      </c>
      <c r="I5228" s="7" t="n">
        <v>0</v>
      </c>
      <c r="J5228" s="7" t="n">
        <v>65533</v>
      </c>
      <c r="K5228" s="7" t="n">
        <v>0</v>
      </c>
      <c r="L5228" s="7" t="n">
        <v>0</v>
      </c>
      <c r="M5228" s="7" t="n">
        <v>0</v>
      </c>
      <c r="N5228" s="7" t="n">
        <v>0</v>
      </c>
      <c r="O5228" s="7" t="s">
        <v>12</v>
      </c>
    </row>
    <row r="5229" spans="1:15">
      <c r="A5229" t="s">
        <v>4</v>
      </c>
      <c r="B5229" s="4" t="s">
        <v>5</v>
      </c>
      <c r="C5229" s="4" t="s">
        <v>10</v>
      </c>
    </row>
    <row r="5230" spans="1:15">
      <c r="A5230" t="n">
        <v>35473</v>
      </c>
      <c r="B5230" s="27" t="n">
        <v>16</v>
      </c>
      <c r="C5230" s="7" t="n">
        <v>500</v>
      </c>
    </row>
    <row r="5231" spans="1:15">
      <c r="A5231" t="s">
        <v>4</v>
      </c>
      <c r="B5231" s="4" t="s">
        <v>5</v>
      </c>
      <c r="C5231" s="4" t="s">
        <v>10</v>
      </c>
    </row>
    <row r="5232" spans="1:15">
      <c r="A5232" t="n">
        <v>35476</v>
      </c>
      <c r="B5232" s="27" t="n">
        <v>16</v>
      </c>
      <c r="C5232" s="7" t="n">
        <v>1500</v>
      </c>
    </row>
    <row r="5233" spans="1:15">
      <c r="A5233" t="s">
        <v>4</v>
      </c>
      <c r="B5233" s="4" t="s">
        <v>5</v>
      </c>
      <c r="C5233" s="4" t="s">
        <v>13</v>
      </c>
      <c r="D5233" s="4" t="s">
        <v>24</v>
      </c>
      <c r="E5233" s="4" t="s">
        <v>24</v>
      </c>
      <c r="F5233" s="4" t="s">
        <v>24</v>
      </c>
    </row>
    <row r="5234" spans="1:15">
      <c r="A5234" t="n">
        <v>35479</v>
      </c>
      <c r="B5234" s="35" t="n">
        <v>45</v>
      </c>
      <c r="C5234" s="7" t="n">
        <v>9</v>
      </c>
      <c r="D5234" s="7" t="n">
        <v>0.00999999977648258</v>
      </c>
      <c r="E5234" s="7" t="n">
        <v>0.00999999977648258</v>
      </c>
      <c r="F5234" s="7" t="n">
        <v>2</v>
      </c>
    </row>
    <row r="5235" spans="1:15">
      <c r="A5235" t="s">
        <v>4</v>
      </c>
      <c r="B5235" s="4" t="s">
        <v>5</v>
      </c>
      <c r="C5235" s="4" t="s">
        <v>13</v>
      </c>
      <c r="D5235" s="4" t="s">
        <v>10</v>
      </c>
      <c r="E5235" s="4" t="s">
        <v>10</v>
      </c>
      <c r="F5235" s="4" t="s">
        <v>10</v>
      </c>
      <c r="G5235" s="4" t="s">
        <v>10</v>
      </c>
      <c r="H5235" s="4" t="s">
        <v>10</v>
      </c>
      <c r="I5235" s="4" t="s">
        <v>6</v>
      </c>
      <c r="J5235" s="4" t="s">
        <v>24</v>
      </c>
      <c r="K5235" s="4" t="s">
        <v>24</v>
      </c>
      <c r="L5235" s="4" t="s">
        <v>24</v>
      </c>
      <c r="M5235" s="4" t="s">
        <v>9</v>
      </c>
      <c r="N5235" s="4" t="s">
        <v>9</v>
      </c>
      <c r="O5235" s="4" t="s">
        <v>24</v>
      </c>
      <c r="P5235" s="4" t="s">
        <v>24</v>
      </c>
      <c r="Q5235" s="4" t="s">
        <v>24</v>
      </c>
      <c r="R5235" s="4" t="s">
        <v>24</v>
      </c>
      <c r="S5235" s="4" t="s">
        <v>13</v>
      </c>
    </row>
    <row r="5236" spans="1:15">
      <c r="A5236" t="n">
        <v>35493</v>
      </c>
      <c r="B5236" s="10" t="n">
        <v>39</v>
      </c>
      <c r="C5236" s="7" t="n">
        <v>12</v>
      </c>
      <c r="D5236" s="7" t="n">
        <v>65533</v>
      </c>
      <c r="E5236" s="7" t="n">
        <v>207</v>
      </c>
      <c r="F5236" s="7" t="n">
        <v>0</v>
      </c>
      <c r="G5236" s="7" t="n">
        <v>1660</v>
      </c>
      <c r="H5236" s="7" t="n">
        <v>3</v>
      </c>
      <c r="I5236" s="7" t="s">
        <v>70</v>
      </c>
      <c r="J5236" s="7" t="n">
        <v>0</v>
      </c>
      <c r="K5236" s="7" t="n">
        <v>0</v>
      </c>
      <c r="L5236" s="7" t="n">
        <v>0</v>
      </c>
      <c r="M5236" s="7" t="n">
        <v>0</v>
      </c>
      <c r="N5236" s="7" t="n">
        <v>0</v>
      </c>
      <c r="O5236" s="7" t="n">
        <v>0</v>
      </c>
      <c r="P5236" s="7" t="n">
        <v>1</v>
      </c>
      <c r="Q5236" s="7" t="n">
        <v>1</v>
      </c>
      <c r="R5236" s="7" t="n">
        <v>1</v>
      </c>
      <c r="S5236" s="7" t="n">
        <v>255</v>
      </c>
    </row>
    <row r="5237" spans="1:15">
      <c r="A5237" t="s">
        <v>4</v>
      </c>
      <c r="B5237" s="4" t="s">
        <v>5</v>
      </c>
      <c r="C5237" s="4" t="s">
        <v>10</v>
      </c>
    </row>
    <row r="5238" spans="1:15">
      <c r="A5238" t="n">
        <v>35554</v>
      </c>
      <c r="B5238" s="27" t="n">
        <v>16</v>
      </c>
      <c r="C5238" s="7" t="n">
        <v>2000</v>
      </c>
    </row>
    <row r="5239" spans="1:15">
      <c r="A5239" t="s">
        <v>4</v>
      </c>
      <c r="B5239" s="4" t="s">
        <v>5</v>
      </c>
      <c r="C5239" s="4" t="s">
        <v>13</v>
      </c>
      <c r="D5239" s="4" t="s">
        <v>10</v>
      </c>
      <c r="E5239" s="4" t="s">
        <v>10</v>
      </c>
      <c r="F5239" s="4" t="s">
        <v>9</v>
      </c>
    </row>
    <row r="5240" spans="1:15">
      <c r="A5240" t="n">
        <v>35557</v>
      </c>
      <c r="B5240" s="47" t="n">
        <v>84</v>
      </c>
      <c r="C5240" s="7" t="n">
        <v>0</v>
      </c>
      <c r="D5240" s="7" t="n">
        <v>2</v>
      </c>
      <c r="E5240" s="7" t="n">
        <v>0</v>
      </c>
      <c r="F5240" s="7" t="n">
        <v>1061997773</v>
      </c>
    </row>
    <row r="5241" spans="1:15">
      <c r="A5241" t="s">
        <v>4</v>
      </c>
      <c r="B5241" s="4" t="s">
        <v>5</v>
      </c>
      <c r="C5241" s="4" t="s">
        <v>13</v>
      </c>
      <c r="D5241" s="4" t="s">
        <v>10</v>
      </c>
      <c r="E5241" s="4" t="s">
        <v>10</v>
      </c>
      <c r="F5241" s="4" t="s">
        <v>9</v>
      </c>
    </row>
    <row r="5242" spans="1:15">
      <c r="A5242" t="n">
        <v>35567</v>
      </c>
      <c r="B5242" s="47" t="n">
        <v>84</v>
      </c>
      <c r="C5242" s="7" t="n">
        <v>1</v>
      </c>
      <c r="D5242" s="7" t="n">
        <v>0</v>
      </c>
      <c r="E5242" s="7" t="n">
        <v>2000</v>
      </c>
      <c r="F5242" s="7" t="n">
        <v>0</v>
      </c>
    </row>
    <row r="5243" spans="1:15">
      <c r="A5243" t="s">
        <v>4</v>
      </c>
      <c r="B5243" s="4" t="s">
        <v>5</v>
      </c>
      <c r="C5243" s="4" t="s">
        <v>13</v>
      </c>
      <c r="D5243" s="4" t="s">
        <v>24</v>
      </c>
      <c r="E5243" s="4" t="s">
        <v>24</v>
      </c>
      <c r="F5243" s="4" t="s">
        <v>24</v>
      </c>
    </row>
    <row r="5244" spans="1:15">
      <c r="A5244" t="n">
        <v>35577</v>
      </c>
      <c r="B5244" s="35" t="n">
        <v>45</v>
      </c>
      <c r="C5244" s="7" t="n">
        <v>9</v>
      </c>
      <c r="D5244" s="7" t="n">
        <v>0.100000001490116</v>
      </c>
      <c r="E5244" s="7" t="n">
        <v>0.100000001490116</v>
      </c>
      <c r="F5244" s="7" t="n">
        <v>1</v>
      </c>
    </row>
    <row r="5245" spans="1:15">
      <c r="A5245" t="s">
        <v>4</v>
      </c>
      <c r="B5245" s="4" t="s">
        <v>5</v>
      </c>
      <c r="C5245" s="4" t="s">
        <v>10</v>
      </c>
      <c r="D5245" s="4" t="s">
        <v>9</v>
      </c>
      <c r="E5245" s="4" t="s">
        <v>9</v>
      </c>
      <c r="F5245" s="4" t="s">
        <v>9</v>
      </c>
      <c r="G5245" s="4" t="s">
        <v>9</v>
      </c>
      <c r="H5245" s="4" t="s">
        <v>10</v>
      </c>
      <c r="I5245" s="4" t="s">
        <v>13</v>
      </c>
    </row>
    <row r="5246" spans="1:15">
      <c r="A5246" t="n">
        <v>35591</v>
      </c>
      <c r="B5246" s="32" t="n">
        <v>66</v>
      </c>
      <c r="C5246" s="7" t="n">
        <v>1660</v>
      </c>
      <c r="D5246" s="7" t="n">
        <v>1065353216</v>
      </c>
      <c r="E5246" s="7" t="n">
        <v>1065353216</v>
      </c>
      <c r="F5246" s="7" t="n">
        <v>1065353216</v>
      </c>
      <c r="G5246" s="7" t="n">
        <v>0</v>
      </c>
      <c r="H5246" s="7" t="n">
        <v>1000</v>
      </c>
      <c r="I5246" s="7" t="n">
        <v>3</v>
      </c>
    </row>
    <row r="5247" spans="1:15">
      <c r="A5247" t="s">
        <v>4</v>
      </c>
      <c r="B5247" s="4" t="s">
        <v>5</v>
      </c>
      <c r="C5247" s="4" t="s">
        <v>13</v>
      </c>
      <c r="D5247" s="4" t="s">
        <v>13</v>
      </c>
      <c r="E5247" s="4" t="s">
        <v>24</v>
      </c>
      <c r="F5247" s="4" t="s">
        <v>24</v>
      </c>
      <c r="G5247" s="4" t="s">
        <v>24</v>
      </c>
      <c r="H5247" s="4" t="s">
        <v>10</v>
      </c>
      <c r="I5247" s="4" t="s">
        <v>13</v>
      </c>
    </row>
    <row r="5248" spans="1:15">
      <c r="A5248" t="n">
        <v>35613</v>
      </c>
      <c r="B5248" s="35" t="n">
        <v>45</v>
      </c>
      <c r="C5248" s="7" t="n">
        <v>4</v>
      </c>
      <c r="D5248" s="7" t="n">
        <v>2</v>
      </c>
      <c r="E5248" s="7" t="n">
        <v>8.69999980926514</v>
      </c>
      <c r="F5248" s="7" t="n">
        <v>348.75</v>
      </c>
      <c r="G5248" s="7" t="n">
        <v>10</v>
      </c>
      <c r="H5248" s="7" t="n">
        <v>5000</v>
      </c>
      <c r="I5248" s="7" t="n">
        <v>1</v>
      </c>
    </row>
    <row r="5249" spans="1:19">
      <c r="A5249" t="s">
        <v>4</v>
      </c>
      <c r="B5249" s="4" t="s">
        <v>5</v>
      </c>
      <c r="C5249" s="4" t="s">
        <v>13</v>
      </c>
      <c r="D5249" s="4" t="s">
        <v>13</v>
      </c>
      <c r="E5249" s="4" t="s">
        <v>24</v>
      </c>
      <c r="F5249" s="4" t="s">
        <v>10</v>
      </c>
    </row>
    <row r="5250" spans="1:19">
      <c r="A5250" t="n">
        <v>35631</v>
      </c>
      <c r="B5250" s="35" t="n">
        <v>45</v>
      </c>
      <c r="C5250" s="7" t="n">
        <v>5</v>
      </c>
      <c r="D5250" s="7" t="n">
        <v>3</v>
      </c>
      <c r="E5250" s="7" t="n">
        <v>9.5</v>
      </c>
      <c r="F5250" s="7" t="n">
        <v>500</v>
      </c>
    </row>
    <row r="5251" spans="1:19">
      <c r="A5251" t="s">
        <v>4</v>
      </c>
      <c r="B5251" s="4" t="s">
        <v>5</v>
      </c>
      <c r="C5251" s="4" t="s">
        <v>10</v>
      </c>
    </row>
    <row r="5252" spans="1:19">
      <c r="A5252" t="n">
        <v>35640</v>
      </c>
      <c r="B5252" s="27" t="n">
        <v>16</v>
      </c>
      <c r="C5252" s="7" t="n">
        <v>500</v>
      </c>
    </row>
    <row r="5253" spans="1:19">
      <c r="A5253" t="s">
        <v>4</v>
      </c>
      <c r="B5253" s="4" t="s">
        <v>5</v>
      </c>
      <c r="C5253" s="4" t="s">
        <v>13</v>
      </c>
      <c r="D5253" s="4" t="s">
        <v>13</v>
      </c>
      <c r="E5253" s="4" t="s">
        <v>24</v>
      </c>
      <c r="F5253" s="4" t="s">
        <v>10</v>
      </c>
    </row>
    <row r="5254" spans="1:19">
      <c r="A5254" t="n">
        <v>35643</v>
      </c>
      <c r="B5254" s="35" t="n">
        <v>45</v>
      </c>
      <c r="C5254" s="7" t="n">
        <v>5</v>
      </c>
      <c r="D5254" s="7" t="n">
        <v>2</v>
      </c>
      <c r="E5254" s="7" t="n">
        <v>10</v>
      </c>
      <c r="F5254" s="7" t="n">
        <v>4500</v>
      </c>
    </row>
    <row r="5255" spans="1:19">
      <c r="A5255" t="s">
        <v>4</v>
      </c>
      <c r="B5255" s="4" t="s">
        <v>5</v>
      </c>
      <c r="C5255" s="4" t="s">
        <v>13</v>
      </c>
      <c r="D5255" s="4" t="s">
        <v>10</v>
      </c>
    </row>
    <row r="5256" spans="1:19">
      <c r="A5256" t="n">
        <v>35652</v>
      </c>
      <c r="B5256" s="35" t="n">
        <v>45</v>
      </c>
      <c r="C5256" s="7" t="n">
        <v>7</v>
      </c>
      <c r="D5256" s="7" t="n">
        <v>255</v>
      </c>
    </row>
    <row r="5257" spans="1:19">
      <c r="A5257" t="s">
        <v>4</v>
      </c>
      <c r="B5257" s="4" t="s">
        <v>5</v>
      </c>
      <c r="C5257" s="4" t="s">
        <v>13</v>
      </c>
      <c r="D5257" s="4" t="s">
        <v>10</v>
      </c>
      <c r="E5257" s="4" t="s">
        <v>24</v>
      </c>
    </row>
    <row r="5258" spans="1:19">
      <c r="A5258" t="n">
        <v>35656</v>
      </c>
      <c r="B5258" s="21" t="n">
        <v>58</v>
      </c>
      <c r="C5258" s="7" t="n">
        <v>101</v>
      </c>
      <c r="D5258" s="7" t="n">
        <v>300</v>
      </c>
      <c r="E5258" s="7" t="n">
        <v>1</v>
      </c>
    </row>
    <row r="5259" spans="1:19">
      <c r="A5259" t="s">
        <v>4</v>
      </c>
      <c r="B5259" s="4" t="s">
        <v>5</v>
      </c>
      <c r="C5259" s="4" t="s">
        <v>13</v>
      </c>
      <c r="D5259" s="4" t="s">
        <v>10</v>
      </c>
    </row>
    <row r="5260" spans="1:19">
      <c r="A5260" t="n">
        <v>35664</v>
      </c>
      <c r="B5260" s="21" t="n">
        <v>58</v>
      </c>
      <c r="C5260" s="7" t="n">
        <v>254</v>
      </c>
      <c r="D5260" s="7" t="n">
        <v>0</v>
      </c>
    </row>
    <row r="5261" spans="1:19">
      <c r="A5261" t="s">
        <v>4</v>
      </c>
      <c r="B5261" s="4" t="s">
        <v>5</v>
      </c>
      <c r="C5261" s="4" t="s">
        <v>10</v>
      </c>
      <c r="D5261" s="4" t="s">
        <v>9</v>
      </c>
    </row>
    <row r="5262" spans="1:19">
      <c r="A5262" t="n">
        <v>35668</v>
      </c>
      <c r="B5262" s="31" t="n">
        <v>43</v>
      </c>
      <c r="C5262" s="7" t="n">
        <v>1660</v>
      </c>
      <c r="D5262" s="7" t="n">
        <v>1</v>
      </c>
    </row>
    <row r="5263" spans="1:19">
      <c r="A5263" t="s">
        <v>4</v>
      </c>
      <c r="B5263" s="4" t="s">
        <v>5</v>
      </c>
      <c r="C5263" s="4" t="s">
        <v>10</v>
      </c>
      <c r="D5263" s="4" t="s">
        <v>10</v>
      </c>
      <c r="E5263" s="4" t="s">
        <v>10</v>
      </c>
    </row>
    <row r="5264" spans="1:19">
      <c r="A5264" t="n">
        <v>35675</v>
      </c>
      <c r="B5264" s="53" t="n">
        <v>61</v>
      </c>
      <c r="C5264" s="7" t="n">
        <v>0</v>
      </c>
      <c r="D5264" s="7" t="n">
        <v>65533</v>
      </c>
      <c r="E5264" s="7" t="n">
        <v>0</v>
      </c>
    </row>
    <row r="5265" spans="1:6">
      <c r="A5265" t="s">
        <v>4</v>
      </c>
      <c r="B5265" s="4" t="s">
        <v>5</v>
      </c>
      <c r="C5265" s="4" t="s">
        <v>10</v>
      </c>
      <c r="D5265" s="4" t="s">
        <v>10</v>
      </c>
      <c r="E5265" s="4" t="s">
        <v>10</v>
      </c>
    </row>
    <row r="5266" spans="1:6">
      <c r="A5266" t="n">
        <v>35682</v>
      </c>
      <c r="B5266" s="53" t="n">
        <v>61</v>
      </c>
      <c r="C5266" s="7" t="n">
        <v>7032</v>
      </c>
      <c r="D5266" s="7" t="n">
        <v>65533</v>
      </c>
      <c r="E5266" s="7" t="n">
        <v>0</v>
      </c>
    </row>
    <row r="5267" spans="1:6">
      <c r="A5267" t="s">
        <v>4</v>
      </c>
      <c r="B5267" s="4" t="s">
        <v>5</v>
      </c>
      <c r="C5267" s="4" t="s">
        <v>10</v>
      </c>
      <c r="D5267" s="4" t="s">
        <v>10</v>
      </c>
      <c r="E5267" s="4" t="s">
        <v>10</v>
      </c>
    </row>
    <row r="5268" spans="1:6">
      <c r="A5268" t="n">
        <v>35689</v>
      </c>
      <c r="B5268" s="53" t="n">
        <v>61</v>
      </c>
      <c r="C5268" s="7" t="n">
        <v>3</v>
      </c>
      <c r="D5268" s="7" t="n">
        <v>65533</v>
      </c>
      <c r="E5268" s="7" t="n">
        <v>0</v>
      </c>
    </row>
    <row r="5269" spans="1:6">
      <c r="A5269" t="s">
        <v>4</v>
      </c>
      <c r="B5269" s="4" t="s">
        <v>5</v>
      </c>
      <c r="C5269" s="4" t="s">
        <v>10</v>
      </c>
      <c r="D5269" s="4" t="s">
        <v>10</v>
      </c>
      <c r="E5269" s="4" t="s">
        <v>10</v>
      </c>
    </row>
    <row r="5270" spans="1:6">
      <c r="A5270" t="n">
        <v>35696</v>
      </c>
      <c r="B5270" s="53" t="n">
        <v>61</v>
      </c>
      <c r="C5270" s="7" t="n">
        <v>5</v>
      </c>
      <c r="D5270" s="7" t="n">
        <v>65533</v>
      </c>
      <c r="E5270" s="7" t="n">
        <v>0</v>
      </c>
    </row>
    <row r="5271" spans="1:6">
      <c r="A5271" t="s">
        <v>4</v>
      </c>
      <c r="B5271" s="4" t="s">
        <v>5</v>
      </c>
      <c r="C5271" s="4" t="s">
        <v>10</v>
      </c>
      <c r="D5271" s="4" t="s">
        <v>10</v>
      </c>
      <c r="E5271" s="4" t="s">
        <v>10</v>
      </c>
    </row>
    <row r="5272" spans="1:6">
      <c r="A5272" t="n">
        <v>35703</v>
      </c>
      <c r="B5272" s="53" t="n">
        <v>61</v>
      </c>
      <c r="C5272" s="7" t="n">
        <v>61491</v>
      </c>
      <c r="D5272" s="7" t="n">
        <v>65533</v>
      </c>
      <c r="E5272" s="7" t="n">
        <v>0</v>
      </c>
    </row>
    <row r="5273" spans="1:6">
      <c r="A5273" t="s">
        <v>4</v>
      </c>
      <c r="B5273" s="4" t="s">
        <v>5</v>
      </c>
      <c r="C5273" s="4" t="s">
        <v>10</v>
      </c>
      <c r="D5273" s="4" t="s">
        <v>10</v>
      </c>
      <c r="E5273" s="4" t="s">
        <v>10</v>
      </c>
    </row>
    <row r="5274" spans="1:6">
      <c r="A5274" t="n">
        <v>35710</v>
      </c>
      <c r="B5274" s="53" t="n">
        <v>61</v>
      </c>
      <c r="C5274" s="7" t="n">
        <v>61492</v>
      </c>
      <c r="D5274" s="7" t="n">
        <v>65533</v>
      </c>
      <c r="E5274" s="7" t="n">
        <v>0</v>
      </c>
    </row>
    <row r="5275" spans="1:6">
      <c r="A5275" t="s">
        <v>4</v>
      </c>
      <c r="B5275" s="4" t="s">
        <v>5</v>
      </c>
      <c r="C5275" s="4" t="s">
        <v>10</v>
      </c>
      <c r="D5275" s="4" t="s">
        <v>10</v>
      </c>
      <c r="E5275" s="4" t="s">
        <v>10</v>
      </c>
    </row>
    <row r="5276" spans="1:6">
      <c r="A5276" t="n">
        <v>35717</v>
      </c>
      <c r="B5276" s="53" t="n">
        <v>61</v>
      </c>
      <c r="C5276" s="7" t="n">
        <v>61493</v>
      </c>
      <c r="D5276" s="7" t="n">
        <v>65533</v>
      </c>
      <c r="E5276" s="7" t="n">
        <v>0</v>
      </c>
    </row>
    <row r="5277" spans="1:6">
      <c r="A5277" t="s">
        <v>4</v>
      </c>
      <c r="B5277" s="4" t="s">
        <v>5</v>
      </c>
      <c r="C5277" s="4" t="s">
        <v>13</v>
      </c>
      <c r="D5277" s="4" t="s">
        <v>13</v>
      </c>
      <c r="E5277" s="4" t="s">
        <v>24</v>
      </c>
      <c r="F5277" s="4" t="s">
        <v>24</v>
      </c>
      <c r="G5277" s="4" t="s">
        <v>24</v>
      </c>
      <c r="H5277" s="4" t="s">
        <v>10</v>
      </c>
    </row>
    <row r="5278" spans="1:6">
      <c r="A5278" t="n">
        <v>35724</v>
      </c>
      <c r="B5278" s="35" t="n">
        <v>45</v>
      </c>
      <c r="C5278" s="7" t="n">
        <v>2</v>
      </c>
      <c r="D5278" s="7" t="n">
        <v>3</v>
      </c>
      <c r="E5278" s="7" t="n">
        <v>-0.0500000007450581</v>
      </c>
      <c r="F5278" s="7" t="n">
        <v>2</v>
      </c>
      <c r="G5278" s="7" t="n">
        <v>14.8500003814697</v>
      </c>
      <c r="H5278" s="7" t="n">
        <v>0</v>
      </c>
    </row>
    <row r="5279" spans="1:6">
      <c r="A5279" t="s">
        <v>4</v>
      </c>
      <c r="B5279" s="4" t="s">
        <v>5</v>
      </c>
      <c r="C5279" s="4" t="s">
        <v>13</v>
      </c>
      <c r="D5279" s="4" t="s">
        <v>13</v>
      </c>
      <c r="E5279" s="4" t="s">
        <v>24</v>
      </c>
      <c r="F5279" s="4" t="s">
        <v>24</v>
      </c>
      <c r="G5279" s="4" t="s">
        <v>24</v>
      </c>
      <c r="H5279" s="4" t="s">
        <v>10</v>
      </c>
      <c r="I5279" s="4" t="s">
        <v>13</v>
      </c>
    </row>
    <row r="5280" spans="1:6">
      <c r="A5280" t="n">
        <v>35741</v>
      </c>
      <c r="B5280" s="35" t="n">
        <v>45</v>
      </c>
      <c r="C5280" s="7" t="n">
        <v>4</v>
      </c>
      <c r="D5280" s="7" t="n">
        <v>3</v>
      </c>
      <c r="E5280" s="7" t="n">
        <v>8.25</v>
      </c>
      <c r="F5280" s="7" t="n">
        <v>182</v>
      </c>
      <c r="G5280" s="7" t="n">
        <v>0</v>
      </c>
      <c r="H5280" s="7" t="n">
        <v>0</v>
      </c>
      <c r="I5280" s="7" t="n">
        <v>0</v>
      </c>
    </row>
    <row r="5281" spans="1:9">
      <c r="A5281" t="s">
        <v>4</v>
      </c>
      <c r="B5281" s="4" t="s">
        <v>5</v>
      </c>
      <c r="C5281" s="4" t="s">
        <v>13</v>
      </c>
      <c r="D5281" s="4" t="s">
        <v>13</v>
      </c>
      <c r="E5281" s="4" t="s">
        <v>24</v>
      </c>
      <c r="F5281" s="4" t="s">
        <v>10</v>
      </c>
    </row>
    <row r="5282" spans="1:9">
      <c r="A5282" t="n">
        <v>35759</v>
      </c>
      <c r="B5282" s="35" t="n">
        <v>45</v>
      </c>
      <c r="C5282" s="7" t="n">
        <v>5</v>
      </c>
      <c r="D5282" s="7" t="n">
        <v>3</v>
      </c>
      <c r="E5282" s="7" t="n">
        <v>8</v>
      </c>
      <c r="F5282" s="7" t="n">
        <v>0</v>
      </c>
    </row>
    <row r="5283" spans="1:9">
      <c r="A5283" t="s">
        <v>4</v>
      </c>
      <c r="B5283" s="4" t="s">
        <v>5</v>
      </c>
      <c r="C5283" s="4" t="s">
        <v>13</v>
      </c>
      <c r="D5283" s="4" t="s">
        <v>13</v>
      </c>
      <c r="E5283" s="4" t="s">
        <v>24</v>
      </c>
      <c r="F5283" s="4" t="s">
        <v>10</v>
      </c>
    </row>
    <row r="5284" spans="1:9">
      <c r="A5284" t="n">
        <v>35768</v>
      </c>
      <c r="B5284" s="35" t="n">
        <v>45</v>
      </c>
      <c r="C5284" s="7" t="n">
        <v>11</v>
      </c>
      <c r="D5284" s="7" t="n">
        <v>3</v>
      </c>
      <c r="E5284" s="7" t="n">
        <v>23</v>
      </c>
      <c r="F5284" s="7" t="n">
        <v>0</v>
      </c>
    </row>
    <row r="5285" spans="1:9">
      <c r="A5285" t="s">
        <v>4</v>
      </c>
      <c r="B5285" s="4" t="s">
        <v>5</v>
      </c>
      <c r="C5285" s="4" t="s">
        <v>13</v>
      </c>
      <c r="D5285" s="4" t="s">
        <v>13</v>
      </c>
      <c r="E5285" s="4" t="s">
        <v>24</v>
      </c>
      <c r="F5285" s="4" t="s">
        <v>24</v>
      </c>
      <c r="G5285" s="4" t="s">
        <v>24</v>
      </c>
      <c r="H5285" s="4" t="s">
        <v>10</v>
      </c>
      <c r="I5285" s="4" t="s">
        <v>13</v>
      </c>
    </row>
    <row r="5286" spans="1:9">
      <c r="A5286" t="n">
        <v>35777</v>
      </c>
      <c r="B5286" s="35" t="n">
        <v>45</v>
      </c>
      <c r="C5286" s="7" t="n">
        <v>4</v>
      </c>
      <c r="D5286" s="7" t="n">
        <v>3</v>
      </c>
      <c r="E5286" s="7" t="n">
        <v>8.25</v>
      </c>
      <c r="F5286" s="7" t="n">
        <v>185</v>
      </c>
      <c r="G5286" s="7" t="n">
        <v>0</v>
      </c>
      <c r="H5286" s="7" t="n">
        <v>30000</v>
      </c>
      <c r="I5286" s="7" t="n">
        <v>0</v>
      </c>
    </row>
    <row r="5287" spans="1:9">
      <c r="A5287" t="s">
        <v>4</v>
      </c>
      <c r="B5287" s="4" t="s">
        <v>5</v>
      </c>
      <c r="C5287" s="4" t="s">
        <v>13</v>
      </c>
      <c r="D5287" s="4" t="s">
        <v>10</v>
      </c>
    </row>
    <row r="5288" spans="1:9">
      <c r="A5288" t="n">
        <v>35795</v>
      </c>
      <c r="B5288" s="21" t="n">
        <v>58</v>
      </c>
      <c r="C5288" s="7" t="n">
        <v>255</v>
      </c>
      <c r="D5288" s="7" t="n">
        <v>0</v>
      </c>
    </row>
    <row r="5289" spans="1:9">
      <c r="A5289" t="s">
        <v>4</v>
      </c>
      <c r="B5289" s="4" t="s">
        <v>5</v>
      </c>
      <c r="C5289" s="4" t="s">
        <v>10</v>
      </c>
      <c r="D5289" s="4" t="s">
        <v>13</v>
      </c>
      <c r="E5289" s="4" t="s">
        <v>24</v>
      </c>
      <c r="F5289" s="4" t="s">
        <v>10</v>
      </c>
    </row>
    <row r="5290" spans="1:9">
      <c r="A5290" t="n">
        <v>35799</v>
      </c>
      <c r="B5290" s="43" t="n">
        <v>59</v>
      </c>
      <c r="C5290" s="7" t="n">
        <v>0</v>
      </c>
      <c r="D5290" s="7" t="n">
        <v>20</v>
      </c>
      <c r="E5290" s="7" t="n">
        <v>0.150000005960464</v>
      </c>
      <c r="F5290" s="7" t="n">
        <v>0</v>
      </c>
    </row>
    <row r="5291" spans="1:9">
      <c r="A5291" t="s">
        <v>4</v>
      </c>
      <c r="B5291" s="4" t="s">
        <v>5</v>
      </c>
      <c r="C5291" s="4" t="s">
        <v>10</v>
      </c>
    </row>
    <row r="5292" spans="1:9">
      <c r="A5292" t="n">
        <v>35809</v>
      </c>
      <c r="B5292" s="27" t="n">
        <v>16</v>
      </c>
      <c r="C5292" s="7" t="n">
        <v>50</v>
      </c>
    </row>
    <row r="5293" spans="1:9">
      <c r="A5293" t="s">
        <v>4</v>
      </c>
      <c r="B5293" s="4" t="s">
        <v>5</v>
      </c>
      <c r="C5293" s="4" t="s">
        <v>10</v>
      </c>
      <c r="D5293" s="4" t="s">
        <v>13</v>
      </c>
      <c r="E5293" s="4" t="s">
        <v>24</v>
      </c>
      <c r="F5293" s="4" t="s">
        <v>10</v>
      </c>
    </row>
    <row r="5294" spans="1:9">
      <c r="A5294" t="n">
        <v>35812</v>
      </c>
      <c r="B5294" s="43" t="n">
        <v>59</v>
      </c>
      <c r="C5294" s="7" t="n">
        <v>3</v>
      </c>
      <c r="D5294" s="7" t="n">
        <v>20</v>
      </c>
      <c r="E5294" s="7" t="n">
        <v>0.150000005960464</v>
      </c>
      <c r="F5294" s="7" t="n">
        <v>0</v>
      </c>
    </row>
    <row r="5295" spans="1:9">
      <c r="A5295" t="s">
        <v>4</v>
      </c>
      <c r="B5295" s="4" t="s">
        <v>5</v>
      </c>
      <c r="C5295" s="4" t="s">
        <v>10</v>
      </c>
    </row>
    <row r="5296" spans="1:9">
      <c r="A5296" t="n">
        <v>35822</v>
      </c>
      <c r="B5296" s="27" t="n">
        <v>16</v>
      </c>
      <c r="C5296" s="7" t="n">
        <v>100</v>
      </c>
    </row>
    <row r="5297" spans="1:9">
      <c r="A5297" t="s">
        <v>4</v>
      </c>
      <c r="B5297" s="4" t="s">
        <v>5</v>
      </c>
      <c r="C5297" s="4" t="s">
        <v>10</v>
      </c>
      <c r="D5297" s="4" t="s">
        <v>13</v>
      </c>
      <c r="E5297" s="4" t="s">
        <v>24</v>
      </c>
      <c r="F5297" s="4" t="s">
        <v>10</v>
      </c>
    </row>
    <row r="5298" spans="1:9">
      <c r="A5298" t="n">
        <v>35825</v>
      </c>
      <c r="B5298" s="43" t="n">
        <v>59</v>
      </c>
      <c r="C5298" s="7" t="n">
        <v>61491</v>
      </c>
      <c r="D5298" s="7" t="n">
        <v>20</v>
      </c>
      <c r="E5298" s="7" t="n">
        <v>0.150000005960464</v>
      </c>
      <c r="F5298" s="7" t="n">
        <v>0</v>
      </c>
    </row>
    <row r="5299" spans="1:9">
      <c r="A5299" t="s">
        <v>4</v>
      </c>
      <c r="B5299" s="4" t="s">
        <v>5</v>
      </c>
      <c r="C5299" s="4" t="s">
        <v>10</v>
      </c>
    </row>
    <row r="5300" spans="1:9">
      <c r="A5300" t="n">
        <v>35835</v>
      </c>
      <c r="B5300" s="27" t="n">
        <v>16</v>
      </c>
      <c r="C5300" s="7" t="n">
        <v>50</v>
      </c>
    </row>
    <row r="5301" spans="1:9">
      <c r="A5301" t="s">
        <v>4</v>
      </c>
      <c r="B5301" s="4" t="s">
        <v>5</v>
      </c>
      <c r="C5301" s="4" t="s">
        <v>10</v>
      </c>
      <c r="D5301" s="4" t="s">
        <v>13</v>
      </c>
      <c r="E5301" s="4" t="s">
        <v>24</v>
      </c>
      <c r="F5301" s="4" t="s">
        <v>10</v>
      </c>
    </row>
    <row r="5302" spans="1:9">
      <c r="A5302" t="n">
        <v>35838</v>
      </c>
      <c r="B5302" s="43" t="n">
        <v>59</v>
      </c>
      <c r="C5302" s="7" t="n">
        <v>61492</v>
      </c>
      <c r="D5302" s="7" t="n">
        <v>20</v>
      </c>
      <c r="E5302" s="7" t="n">
        <v>0.150000005960464</v>
      </c>
      <c r="F5302" s="7" t="n">
        <v>0</v>
      </c>
    </row>
    <row r="5303" spans="1:9">
      <c r="A5303" t="s">
        <v>4</v>
      </c>
      <c r="B5303" s="4" t="s">
        <v>5</v>
      </c>
      <c r="C5303" s="4" t="s">
        <v>10</v>
      </c>
    </row>
    <row r="5304" spans="1:9">
      <c r="A5304" t="n">
        <v>35848</v>
      </c>
      <c r="B5304" s="27" t="n">
        <v>16</v>
      </c>
      <c r="C5304" s="7" t="n">
        <v>50</v>
      </c>
    </row>
    <row r="5305" spans="1:9">
      <c r="A5305" t="s">
        <v>4</v>
      </c>
      <c r="B5305" s="4" t="s">
        <v>5</v>
      </c>
      <c r="C5305" s="4" t="s">
        <v>10</v>
      </c>
      <c r="D5305" s="4" t="s">
        <v>13</v>
      </c>
      <c r="E5305" s="4" t="s">
        <v>24</v>
      </c>
      <c r="F5305" s="4" t="s">
        <v>10</v>
      </c>
    </row>
    <row r="5306" spans="1:9">
      <c r="A5306" t="n">
        <v>35851</v>
      </c>
      <c r="B5306" s="43" t="n">
        <v>59</v>
      </c>
      <c r="C5306" s="7" t="n">
        <v>61493</v>
      </c>
      <c r="D5306" s="7" t="n">
        <v>20</v>
      </c>
      <c r="E5306" s="7" t="n">
        <v>0.150000005960464</v>
      </c>
      <c r="F5306" s="7" t="n">
        <v>0</v>
      </c>
    </row>
    <row r="5307" spans="1:9">
      <c r="A5307" t="s">
        <v>4</v>
      </c>
      <c r="B5307" s="4" t="s">
        <v>5</v>
      </c>
      <c r="C5307" s="4" t="s">
        <v>10</v>
      </c>
    </row>
    <row r="5308" spans="1:9">
      <c r="A5308" t="n">
        <v>35861</v>
      </c>
      <c r="B5308" s="27" t="n">
        <v>16</v>
      </c>
      <c r="C5308" s="7" t="n">
        <v>1000</v>
      </c>
    </row>
    <row r="5309" spans="1:9">
      <c r="A5309" t="s">
        <v>4</v>
      </c>
      <c r="B5309" s="4" t="s">
        <v>5</v>
      </c>
      <c r="C5309" s="4" t="s">
        <v>13</v>
      </c>
      <c r="D5309" s="4" t="s">
        <v>10</v>
      </c>
      <c r="E5309" s="4" t="s">
        <v>6</v>
      </c>
    </row>
    <row r="5310" spans="1:9">
      <c r="A5310" t="n">
        <v>35864</v>
      </c>
      <c r="B5310" s="39" t="n">
        <v>51</v>
      </c>
      <c r="C5310" s="7" t="n">
        <v>4</v>
      </c>
      <c r="D5310" s="7" t="n">
        <v>0</v>
      </c>
      <c r="E5310" s="7" t="s">
        <v>256</v>
      </c>
    </row>
    <row r="5311" spans="1:9">
      <c r="A5311" t="s">
        <v>4</v>
      </c>
      <c r="B5311" s="4" t="s">
        <v>5</v>
      </c>
      <c r="C5311" s="4" t="s">
        <v>10</v>
      </c>
    </row>
    <row r="5312" spans="1:9">
      <c r="A5312" t="n">
        <v>35879</v>
      </c>
      <c r="B5312" s="27" t="n">
        <v>16</v>
      </c>
      <c r="C5312" s="7" t="n">
        <v>0</v>
      </c>
    </row>
    <row r="5313" spans="1:6">
      <c r="A5313" t="s">
        <v>4</v>
      </c>
      <c r="B5313" s="4" t="s">
        <v>5</v>
      </c>
      <c r="C5313" s="4" t="s">
        <v>10</v>
      </c>
      <c r="D5313" s="4" t="s">
        <v>47</v>
      </c>
      <c r="E5313" s="4" t="s">
        <v>13</v>
      </c>
      <c r="F5313" s="4" t="s">
        <v>13</v>
      </c>
    </row>
    <row r="5314" spans="1:6">
      <c r="A5314" t="n">
        <v>35882</v>
      </c>
      <c r="B5314" s="40" t="n">
        <v>26</v>
      </c>
      <c r="C5314" s="7" t="n">
        <v>0</v>
      </c>
      <c r="D5314" s="7" t="s">
        <v>257</v>
      </c>
      <c r="E5314" s="7" t="n">
        <v>2</v>
      </c>
      <c r="F5314" s="7" t="n">
        <v>0</v>
      </c>
    </row>
    <row r="5315" spans="1:6">
      <c r="A5315" t="s">
        <v>4</v>
      </c>
      <c r="B5315" s="4" t="s">
        <v>5</v>
      </c>
    </row>
    <row r="5316" spans="1:6">
      <c r="A5316" t="n">
        <v>35905</v>
      </c>
      <c r="B5316" s="41" t="n">
        <v>28</v>
      </c>
    </row>
    <row r="5317" spans="1:6">
      <c r="A5317" t="s">
        <v>4</v>
      </c>
      <c r="B5317" s="4" t="s">
        <v>5</v>
      </c>
      <c r="C5317" s="4" t="s">
        <v>13</v>
      </c>
      <c r="D5317" s="20" t="s">
        <v>31</v>
      </c>
      <c r="E5317" s="4" t="s">
        <v>5</v>
      </c>
      <c r="F5317" s="4" t="s">
        <v>13</v>
      </c>
      <c r="G5317" s="4" t="s">
        <v>10</v>
      </c>
      <c r="H5317" s="20" t="s">
        <v>32</v>
      </c>
      <c r="I5317" s="4" t="s">
        <v>13</v>
      </c>
      <c r="J5317" s="4" t="s">
        <v>23</v>
      </c>
    </row>
    <row r="5318" spans="1:6">
      <c r="A5318" t="n">
        <v>35906</v>
      </c>
      <c r="B5318" s="12" t="n">
        <v>5</v>
      </c>
      <c r="C5318" s="7" t="n">
        <v>28</v>
      </c>
      <c r="D5318" s="20" t="s">
        <v>3</v>
      </c>
      <c r="E5318" s="25" t="n">
        <v>64</v>
      </c>
      <c r="F5318" s="7" t="n">
        <v>5</v>
      </c>
      <c r="G5318" s="7" t="n">
        <v>1</v>
      </c>
      <c r="H5318" s="20" t="s">
        <v>3</v>
      </c>
      <c r="I5318" s="7" t="n">
        <v>1</v>
      </c>
      <c r="J5318" s="13" t="n">
        <f t="normal" ca="1">A5330</f>
        <v>0</v>
      </c>
    </row>
    <row r="5319" spans="1:6">
      <c r="A5319" t="s">
        <v>4</v>
      </c>
      <c r="B5319" s="4" t="s">
        <v>5</v>
      </c>
      <c r="C5319" s="4" t="s">
        <v>13</v>
      </c>
      <c r="D5319" s="4" t="s">
        <v>10</v>
      </c>
      <c r="E5319" s="4" t="s">
        <v>6</v>
      </c>
    </row>
    <row r="5320" spans="1:6">
      <c r="A5320" t="n">
        <v>35917</v>
      </c>
      <c r="B5320" s="39" t="n">
        <v>51</v>
      </c>
      <c r="C5320" s="7" t="n">
        <v>4</v>
      </c>
      <c r="D5320" s="7" t="n">
        <v>1</v>
      </c>
      <c r="E5320" s="7" t="s">
        <v>56</v>
      </c>
    </row>
    <row r="5321" spans="1:6">
      <c r="A5321" t="s">
        <v>4</v>
      </c>
      <c r="B5321" s="4" t="s">
        <v>5</v>
      </c>
      <c r="C5321" s="4" t="s">
        <v>10</v>
      </c>
    </row>
    <row r="5322" spans="1:6">
      <c r="A5322" t="n">
        <v>35931</v>
      </c>
      <c r="B5322" s="27" t="n">
        <v>16</v>
      </c>
      <c r="C5322" s="7" t="n">
        <v>0</v>
      </c>
    </row>
    <row r="5323" spans="1:6">
      <c r="A5323" t="s">
        <v>4</v>
      </c>
      <c r="B5323" s="4" t="s">
        <v>5</v>
      </c>
      <c r="C5323" s="4" t="s">
        <v>10</v>
      </c>
      <c r="D5323" s="4" t="s">
        <v>47</v>
      </c>
      <c r="E5323" s="4" t="s">
        <v>13</v>
      </c>
      <c r="F5323" s="4" t="s">
        <v>13</v>
      </c>
    </row>
    <row r="5324" spans="1:6">
      <c r="A5324" t="n">
        <v>35934</v>
      </c>
      <c r="B5324" s="40" t="n">
        <v>26</v>
      </c>
      <c r="C5324" s="7" t="n">
        <v>1</v>
      </c>
      <c r="D5324" s="7" t="s">
        <v>258</v>
      </c>
      <c r="E5324" s="7" t="n">
        <v>2</v>
      </c>
      <c r="F5324" s="7" t="n">
        <v>0</v>
      </c>
    </row>
    <row r="5325" spans="1:6">
      <c r="A5325" t="s">
        <v>4</v>
      </c>
      <c r="B5325" s="4" t="s">
        <v>5</v>
      </c>
    </row>
    <row r="5326" spans="1:6">
      <c r="A5326" t="n">
        <v>35964</v>
      </c>
      <c r="B5326" s="41" t="n">
        <v>28</v>
      </c>
    </row>
    <row r="5327" spans="1:6">
      <c r="A5327" t="s">
        <v>4</v>
      </c>
      <c r="B5327" s="4" t="s">
        <v>5</v>
      </c>
      <c r="C5327" s="4" t="s">
        <v>23</v>
      </c>
    </row>
    <row r="5328" spans="1:6">
      <c r="A5328" t="n">
        <v>35965</v>
      </c>
      <c r="B5328" s="17" t="n">
        <v>3</v>
      </c>
      <c r="C5328" s="13" t="n">
        <f t="normal" ca="1">A5338</f>
        <v>0</v>
      </c>
    </row>
    <row r="5329" spans="1:10">
      <c r="A5329" t="s">
        <v>4</v>
      </c>
      <c r="B5329" s="4" t="s">
        <v>5</v>
      </c>
      <c r="C5329" s="4" t="s">
        <v>13</v>
      </c>
      <c r="D5329" s="4" t="s">
        <v>10</v>
      </c>
      <c r="E5329" s="4" t="s">
        <v>6</v>
      </c>
    </row>
    <row r="5330" spans="1:10">
      <c r="A5330" t="n">
        <v>35970</v>
      </c>
      <c r="B5330" s="39" t="n">
        <v>51</v>
      </c>
      <c r="C5330" s="7" t="n">
        <v>4</v>
      </c>
      <c r="D5330" s="7" t="n">
        <v>3</v>
      </c>
      <c r="E5330" s="7" t="s">
        <v>56</v>
      </c>
    </row>
    <row r="5331" spans="1:10">
      <c r="A5331" t="s">
        <v>4</v>
      </c>
      <c r="B5331" s="4" t="s">
        <v>5</v>
      </c>
      <c r="C5331" s="4" t="s">
        <v>10</v>
      </c>
    </row>
    <row r="5332" spans="1:10">
      <c r="A5332" t="n">
        <v>35984</v>
      </c>
      <c r="B5332" s="27" t="n">
        <v>16</v>
      </c>
      <c r="C5332" s="7" t="n">
        <v>0</v>
      </c>
    </row>
    <row r="5333" spans="1:10">
      <c r="A5333" t="s">
        <v>4</v>
      </c>
      <c r="B5333" s="4" t="s">
        <v>5</v>
      </c>
      <c r="C5333" s="4" t="s">
        <v>10</v>
      </c>
      <c r="D5333" s="4" t="s">
        <v>47</v>
      </c>
      <c r="E5333" s="4" t="s">
        <v>13</v>
      </c>
      <c r="F5333" s="4" t="s">
        <v>13</v>
      </c>
    </row>
    <row r="5334" spans="1:10">
      <c r="A5334" t="n">
        <v>35987</v>
      </c>
      <c r="B5334" s="40" t="n">
        <v>26</v>
      </c>
      <c r="C5334" s="7" t="n">
        <v>3</v>
      </c>
      <c r="D5334" s="7" t="s">
        <v>259</v>
      </c>
      <c r="E5334" s="7" t="n">
        <v>2</v>
      </c>
      <c r="F5334" s="7" t="n">
        <v>0</v>
      </c>
    </row>
    <row r="5335" spans="1:10">
      <c r="A5335" t="s">
        <v>4</v>
      </c>
      <c r="B5335" s="4" t="s">
        <v>5</v>
      </c>
    </row>
    <row r="5336" spans="1:10">
      <c r="A5336" t="n">
        <v>36018</v>
      </c>
      <c r="B5336" s="41" t="n">
        <v>28</v>
      </c>
    </row>
    <row r="5337" spans="1:10">
      <c r="A5337" t="s">
        <v>4</v>
      </c>
      <c r="B5337" s="4" t="s">
        <v>5</v>
      </c>
      <c r="C5337" s="4" t="s">
        <v>13</v>
      </c>
      <c r="D5337" s="4" t="s">
        <v>10</v>
      </c>
      <c r="E5337" s="4" t="s">
        <v>6</v>
      </c>
    </row>
    <row r="5338" spans="1:10">
      <c r="A5338" t="n">
        <v>36019</v>
      </c>
      <c r="B5338" s="39" t="n">
        <v>51</v>
      </c>
      <c r="C5338" s="7" t="n">
        <v>4</v>
      </c>
      <c r="D5338" s="7" t="n">
        <v>7032</v>
      </c>
      <c r="E5338" s="7" t="s">
        <v>52</v>
      </c>
    </row>
    <row r="5339" spans="1:10">
      <c r="A5339" t="s">
        <v>4</v>
      </c>
      <c r="B5339" s="4" t="s">
        <v>5</v>
      </c>
      <c r="C5339" s="4" t="s">
        <v>10</v>
      </c>
    </row>
    <row r="5340" spans="1:10">
      <c r="A5340" t="n">
        <v>36032</v>
      </c>
      <c r="B5340" s="27" t="n">
        <v>16</v>
      </c>
      <c r="C5340" s="7" t="n">
        <v>0</v>
      </c>
    </row>
    <row r="5341" spans="1:10">
      <c r="A5341" t="s">
        <v>4</v>
      </c>
      <c r="B5341" s="4" t="s">
        <v>5</v>
      </c>
      <c r="C5341" s="4" t="s">
        <v>10</v>
      </c>
      <c r="D5341" s="4" t="s">
        <v>47</v>
      </c>
      <c r="E5341" s="4" t="s">
        <v>13</v>
      </c>
      <c r="F5341" s="4" t="s">
        <v>13</v>
      </c>
    </row>
    <row r="5342" spans="1:10">
      <c r="A5342" t="n">
        <v>36035</v>
      </c>
      <c r="B5342" s="40" t="n">
        <v>26</v>
      </c>
      <c r="C5342" s="7" t="n">
        <v>7032</v>
      </c>
      <c r="D5342" s="7" t="s">
        <v>260</v>
      </c>
      <c r="E5342" s="7" t="n">
        <v>2</v>
      </c>
      <c r="F5342" s="7" t="n">
        <v>0</v>
      </c>
    </row>
    <row r="5343" spans="1:10">
      <c r="A5343" t="s">
        <v>4</v>
      </c>
      <c r="B5343" s="4" t="s">
        <v>5</v>
      </c>
    </row>
    <row r="5344" spans="1:10">
      <c r="A5344" t="n">
        <v>36072</v>
      </c>
      <c r="B5344" s="41" t="n">
        <v>28</v>
      </c>
    </row>
    <row r="5345" spans="1:6">
      <c r="A5345" t="s">
        <v>4</v>
      </c>
      <c r="B5345" s="4" t="s">
        <v>5</v>
      </c>
      <c r="C5345" s="4" t="s">
        <v>13</v>
      </c>
      <c r="D5345" s="4" t="s">
        <v>10</v>
      </c>
      <c r="E5345" s="4" t="s">
        <v>10</v>
      </c>
      <c r="F5345" s="4" t="s">
        <v>13</v>
      </c>
    </row>
    <row r="5346" spans="1:6">
      <c r="A5346" t="n">
        <v>36073</v>
      </c>
      <c r="B5346" s="45" t="n">
        <v>25</v>
      </c>
      <c r="C5346" s="7" t="n">
        <v>1</v>
      </c>
      <c r="D5346" s="7" t="n">
        <v>400</v>
      </c>
      <c r="E5346" s="7" t="n">
        <v>80</v>
      </c>
      <c r="F5346" s="7" t="n">
        <v>0</v>
      </c>
    </row>
    <row r="5347" spans="1:6">
      <c r="A5347" t="s">
        <v>4</v>
      </c>
      <c r="B5347" s="4" t="s">
        <v>5</v>
      </c>
      <c r="C5347" s="4" t="s">
        <v>6</v>
      </c>
      <c r="D5347" s="4" t="s">
        <v>10</v>
      </c>
    </row>
    <row r="5348" spans="1:6">
      <c r="A5348" t="n">
        <v>36080</v>
      </c>
      <c r="B5348" s="65" t="n">
        <v>29</v>
      </c>
      <c r="C5348" s="7" t="s">
        <v>261</v>
      </c>
      <c r="D5348" s="7" t="n">
        <v>65533</v>
      </c>
    </row>
    <row r="5349" spans="1:6">
      <c r="A5349" t="s">
        <v>4</v>
      </c>
      <c r="B5349" s="4" t="s">
        <v>5</v>
      </c>
      <c r="C5349" s="4" t="s">
        <v>13</v>
      </c>
      <c r="D5349" s="4" t="s">
        <v>10</v>
      </c>
      <c r="E5349" s="4" t="s">
        <v>6</v>
      </c>
    </row>
    <row r="5350" spans="1:6">
      <c r="A5350" t="n">
        <v>36100</v>
      </c>
      <c r="B5350" s="39" t="n">
        <v>51</v>
      </c>
      <c r="C5350" s="7" t="n">
        <v>4</v>
      </c>
      <c r="D5350" s="7" t="n">
        <v>19</v>
      </c>
      <c r="E5350" s="7" t="s">
        <v>100</v>
      </c>
    </row>
    <row r="5351" spans="1:6">
      <c r="A5351" t="s">
        <v>4</v>
      </c>
      <c r="B5351" s="4" t="s">
        <v>5</v>
      </c>
      <c r="C5351" s="4" t="s">
        <v>10</v>
      </c>
    </row>
    <row r="5352" spans="1:6">
      <c r="A5352" t="n">
        <v>36114</v>
      </c>
      <c r="B5352" s="27" t="n">
        <v>16</v>
      </c>
      <c r="C5352" s="7" t="n">
        <v>0</v>
      </c>
    </row>
    <row r="5353" spans="1:6">
      <c r="A5353" t="s">
        <v>4</v>
      </c>
      <c r="B5353" s="4" t="s">
        <v>5</v>
      </c>
      <c r="C5353" s="4" t="s">
        <v>10</v>
      </c>
      <c r="D5353" s="4" t="s">
        <v>13</v>
      </c>
      <c r="E5353" s="4" t="s">
        <v>9</v>
      </c>
      <c r="F5353" s="4" t="s">
        <v>47</v>
      </c>
      <c r="G5353" s="4" t="s">
        <v>13</v>
      </c>
      <c r="H5353" s="4" t="s">
        <v>13</v>
      </c>
    </row>
    <row r="5354" spans="1:6">
      <c r="A5354" t="n">
        <v>36117</v>
      </c>
      <c r="B5354" s="40" t="n">
        <v>26</v>
      </c>
      <c r="C5354" s="7" t="n">
        <v>19</v>
      </c>
      <c r="D5354" s="7" t="n">
        <v>17</v>
      </c>
      <c r="E5354" s="7" t="n">
        <v>29385</v>
      </c>
      <c r="F5354" s="7" t="s">
        <v>262</v>
      </c>
      <c r="G5354" s="7" t="n">
        <v>2</v>
      </c>
      <c r="H5354" s="7" t="n">
        <v>0</v>
      </c>
    </row>
    <row r="5355" spans="1:6">
      <c r="A5355" t="s">
        <v>4</v>
      </c>
      <c r="B5355" s="4" t="s">
        <v>5</v>
      </c>
    </row>
    <row r="5356" spans="1:6">
      <c r="A5356" t="n">
        <v>36164</v>
      </c>
      <c r="B5356" s="41" t="n">
        <v>28</v>
      </c>
    </row>
    <row r="5357" spans="1:6">
      <c r="A5357" t="s">
        <v>4</v>
      </c>
      <c r="B5357" s="4" t="s">
        <v>5</v>
      </c>
      <c r="C5357" s="4" t="s">
        <v>6</v>
      </c>
      <c r="D5357" s="4" t="s">
        <v>10</v>
      </c>
    </row>
    <row r="5358" spans="1:6">
      <c r="A5358" t="n">
        <v>36165</v>
      </c>
      <c r="B5358" s="65" t="n">
        <v>29</v>
      </c>
      <c r="C5358" s="7" t="s">
        <v>12</v>
      </c>
      <c r="D5358" s="7" t="n">
        <v>65533</v>
      </c>
    </row>
    <row r="5359" spans="1:6">
      <c r="A5359" t="s">
        <v>4</v>
      </c>
      <c r="B5359" s="4" t="s">
        <v>5</v>
      </c>
      <c r="C5359" s="4" t="s">
        <v>13</v>
      </c>
      <c r="D5359" s="4" t="s">
        <v>10</v>
      </c>
      <c r="E5359" s="4" t="s">
        <v>10</v>
      </c>
      <c r="F5359" s="4" t="s">
        <v>13</v>
      </c>
    </row>
    <row r="5360" spans="1:6">
      <c r="A5360" t="n">
        <v>36169</v>
      </c>
      <c r="B5360" s="45" t="n">
        <v>25</v>
      </c>
      <c r="C5360" s="7" t="n">
        <v>1</v>
      </c>
      <c r="D5360" s="7" t="n">
        <v>65535</v>
      </c>
      <c r="E5360" s="7" t="n">
        <v>65535</v>
      </c>
      <c r="F5360" s="7" t="n">
        <v>0</v>
      </c>
    </row>
    <row r="5361" spans="1:8">
      <c r="A5361" t="s">
        <v>4</v>
      </c>
      <c r="B5361" s="4" t="s">
        <v>5</v>
      </c>
      <c r="C5361" s="4" t="s">
        <v>10</v>
      </c>
      <c r="D5361" s="4" t="s">
        <v>13</v>
      </c>
      <c r="E5361" s="4" t="s">
        <v>24</v>
      </c>
      <c r="F5361" s="4" t="s">
        <v>10</v>
      </c>
    </row>
    <row r="5362" spans="1:8">
      <c r="A5362" t="n">
        <v>36176</v>
      </c>
      <c r="B5362" s="43" t="n">
        <v>59</v>
      </c>
      <c r="C5362" s="7" t="n">
        <v>0</v>
      </c>
      <c r="D5362" s="7" t="n">
        <v>16</v>
      </c>
      <c r="E5362" s="7" t="n">
        <v>0.150000005960464</v>
      </c>
      <c r="F5362" s="7" t="n">
        <v>0</v>
      </c>
    </row>
    <row r="5363" spans="1:8">
      <c r="A5363" t="s">
        <v>4</v>
      </c>
      <c r="B5363" s="4" t="s">
        <v>5</v>
      </c>
      <c r="C5363" s="4" t="s">
        <v>10</v>
      </c>
      <c r="D5363" s="4" t="s">
        <v>13</v>
      </c>
      <c r="E5363" s="4" t="s">
        <v>24</v>
      </c>
      <c r="F5363" s="4" t="s">
        <v>10</v>
      </c>
    </row>
    <row r="5364" spans="1:8">
      <c r="A5364" t="n">
        <v>36186</v>
      </c>
      <c r="B5364" s="43" t="n">
        <v>59</v>
      </c>
      <c r="C5364" s="7" t="n">
        <v>7032</v>
      </c>
      <c r="D5364" s="7" t="n">
        <v>16</v>
      </c>
      <c r="E5364" s="7" t="n">
        <v>0.150000005960464</v>
      </c>
      <c r="F5364" s="7" t="n">
        <v>0</v>
      </c>
    </row>
    <row r="5365" spans="1:8">
      <c r="A5365" t="s">
        <v>4</v>
      </c>
      <c r="B5365" s="4" t="s">
        <v>5</v>
      </c>
      <c r="C5365" s="4" t="s">
        <v>10</v>
      </c>
    </row>
    <row r="5366" spans="1:8">
      <c r="A5366" t="n">
        <v>36196</v>
      </c>
      <c r="B5366" s="27" t="n">
        <v>16</v>
      </c>
      <c r="C5366" s="7" t="n">
        <v>100</v>
      </c>
    </row>
    <row r="5367" spans="1:8">
      <c r="A5367" t="s">
        <v>4</v>
      </c>
      <c r="B5367" s="4" t="s">
        <v>5</v>
      </c>
      <c r="C5367" s="4" t="s">
        <v>10</v>
      </c>
      <c r="D5367" s="4" t="s">
        <v>13</v>
      </c>
      <c r="E5367" s="4" t="s">
        <v>24</v>
      </c>
      <c r="F5367" s="4" t="s">
        <v>10</v>
      </c>
    </row>
    <row r="5368" spans="1:8">
      <c r="A5368" t="n">
        <v>36199</v>
      </c>
      <c r="B5368" s="43" t="n">
        <v>59</v>
      </c>
      <c r="C5368" s="7" t="n">
        <v>3</v>
      </c>
      <c r="D5368" s="7" t="n">
        <v>16</v>
      </c>
      <c r="E5368" s="7" t="n">
        <v>0.150000005960464</v>
      </c>
      <c r="F5368" s="7" t="n">
        <v>0</v>
      </c>
    </row>
    <row r="5369" spans="1:8">
      <c r="A5369" t="s">
        <v>4</v>
      </c>
      <c r="B5369" s="4" t="s">
        <v>5</v>
      </c>
      <c r="C5369" s="4" t="s">
        <v>10</v>
      </c>
      <c r="D5369" s="4" t="s">
        <v>13</v>
      </c>
      <c r="E5369" s="4" t="s">
        <v>24</v>
      </c>
      <c r="F5369" s="4" t="s">
        <v>10</v>
      </c>
    </row>
    <row r="5370" spans="1:8">
      <c r="A5370" t="n">
        <v>36209</v>
      </c>
      <c r="B5370" s="43" t="n">
        <v>59</v>
      </c>
      <c r="C5370" s="7" t="n">
        <v>5</v>
      </c>
      <c r="D5370" s="7" t="n">
        <v>16</v>
      </c>
      <c r="E5370" s="7" t="n">
        <v>0.150000005960464</v>
      </c>
      <c r="F5370" s="7" t="n">
        <v>0</v>
      </c>
    </row>
    <row r="5371" spans="1:8">
      <c r="A5371" t="s">
        <v>4</v>
      </c>
      <c r="B5371" s="4" t="s">
        <v>5</v>
      </c>
      <c r="C5371" s="4" t="s">
        <v>10</v>
      </c>
      <c r="D5371" s="4" t="s">
        <v>13</v>
      </c>
      <c r="E5371" s="4" t="s">
        <v>24</v>
      </c>
      <c r="F5371" s="4" t="s">
        <v>10</v>
      </c>
    </row>
    <row r="5372" spans="1:8">
      <c r="A5372" t="n">
        <v>36219</v>
      </c>
      <c r="B5372" s="43" t="n">
        <v>59</v>
      </c>
      <c r="C5372" s="7" t="n">
        <v>61491</v>
      </c>
      <c r="D5372" s="7" t="n">
        <v>16</v>
      </c>
      <c r="E5372" s="7" t="n">
        <v>0.150000005960464</v>
      </c>
      <c r="F5372" s="7" t="n">
        <v>0</v>
      </c>
    </row>
    <row r="5373" spans="1:8">
      <c r="A5373" t="s">
        <v>4</v>
      </c>
      <c r="B5373" s="4" t="s">
        <v>5</v>
      </c>
      <c r="C5373" s="4" t="s">
        <v>10</v>
      </c>
    </row>
    <row r="5374" spans="1:8">
      <c r="A5374" t="n">
        <v>36229</v>
      </c>
      <c r="B5374" s="27" t="n">
        <v>16</v>
      </c>
      <c r="C5374" s="7" t="n">
        <v>100</v>
      </c>
    </row>
    <row r="5375" spans="1:8">
      <c r="A5375" t="s">
        <v>4</v>
      </c>
      <c r="B5375" s="4" t="s">
        <v>5</v>
      </c>
      <c r="C5375" s="4" t="s">
        <v>10</v>
      </c>
      <c r="D5375" s="4" t="s">
        <v>13</v>
      </c>
      <c r="E5375" s="4" t="s">
        <v>24</v>
      </c>
      <c r="F5375" s="4" t="s">
        <v>10</v>
      </c>
    </row>
    <row r="5376" spans="1:8">
      <c r="A5376" t="n">
        <v>36232</v>
      </c>
      <c r="B5376" s="43" t="n">
        <v>59</v>
      </c>
      <c r="C5376" s="7" t="n">
        <v>61492</v>
      </c>
      <c r="D5376" s="7" t="n">
        <v>16</v>
      </c>
      <c r="E5376" s="7" t="n">
        <v>0.150000005960464</v>
      </c>
      <c r="F5376" s="7" t="n">
        <v>0</v>
      </c>
    </row>
    <row r="5377" spans="1:6">
      <c r="A5377" t="s">
        <v>4</v>
      </c>
      <c r="B5377" s="4" t="s">
        <v>5</v>
      </c>
      <c r="C5377" s="4" t="s">
        <v>10</v>
      </c>
      <c r="D5377" s="4" t="s">
        <v>13</v>
      </c>
      <c r="E5377" s="4" t="s">
        <v>24</v>
      </c>
      <c r="F5377" s="4" t="s">
        <v>10</v>
      </c>
    </row>
    <row r="5378" spans="1:6">
      <c r="A5378" t="n">
        <v>36242</v>
      </c>
      <c r="B5378" s="43" t="n">
        <v>59</v>
      </c>
      <c r="C5378" s="7" t="n">
        <v>61493</v>
      </c>
      <c r="D5378" s="7" t="n">
        <v>16</v>
      </c>
      <c r="E5378" s="7" t="n">
        <v>0.150000005960464</v>
      </c>
      <c r="F5378" s="7" t="n">
        <v>0</v>
      </c>
    </row>
    <row r="5379" spans="1:6">
      <c r="A5379" t="s">
        <v>4</v>
      </c>
      <c r="B5379" s="4" t="s">
        <v>5</v>
      </c>
      <c r="C5379" s="4" t="s">
        <v>10</v>
      </c>
    </row>
    <row r="5380" spans="1:6">
      <c r="A5380" t="n">
        <v>36252</v>
      </c>
      <c r="B5380" s="27" t="n">
        <v>16</v>
      </c>
      <c r="C5380" s="7" t="n">
        <v>1000</v>
      </c>
    </row>
    <row r="5381" spans="1:6">
      <c r="A5381" t="s">
        <v>4</v>
      </c>
      <c r="B5381" s="4" t="s">
        <v>5</v>
      </c>
      <c r="C5381" s="4" t="s">
        <v>13</v>
      </c>
      <c r="D5381" s="20" t="s">
        <v>31</v>
      </c>
      <c r="E5381" s="4" t="s">
        <v>5</v>
      </c>
      <c r="F5381" s="4" t="s">
        <v>13</v>
      </c>
      <c r="G5381" s="4" t="s">
        <v>10</v>
      </c>
      <c r="H5381" s="20" t="s">
        <v>32</v>
      </c>
      <c r="I5381" s="4" t="s">
        <v>13</v>
      </c>
      <c r="J5381" s="4" t="s">
        <v>23</v>
      </c>
    </row>
    <row r="5382" spans="1:6">
      <c r="A5382" t="n">
        <v>36255</v>
      </c>
      <c r="B5382" s="12" t="n">
        <v>5</v>
      </c>
      <c r="C5382" s="7" t="n">
        <v>28</v>
      </c>
      <c r="D5382" s="20" t="s">
        <v>3</v>
      </c>
      <c r="E5382" s="25" t="n">
        <v>64</v>
      </c>
      <c r="F5382" s="7" t="n">
        <v>5</v>
      </c>
      <c r="G5382" s="7" t="n">
        <v>11</v>
      </c>
      <c r="H5382" s="20" t="s">
        <v>3</v>
      </c>
      <c r="I5382" s="7" t="n">
        <v>1</v>
      </c>
      <c r="J5382" s="13" t="n">
        <f t="normal" ca="1">A5396</f>
        <v>0</v>
      </c>
    </row>
    <row r="5383" spans="1:6">
      <c r="A5383" t="s">
        <v>4</v>
      </c>
      <c r="B5383" s="4" t="s">
        <v>5</v>
      </c>
      <c r="C5383" s="4" t="s">
        <v>10</v>
      </c>
      <c r="D5383" s="4" t="s">
        <v>24</v>
      </c>
      <c r="E5383" s="4" t="s">
        <v>24</v>
      </c>
      <c r="F5383" s="4" t="s">
        <v>24</v>
      </c>
      <c r="G5383" s="4" t="s">
        <v>10</v>
      </c>
      <c r="H5383" s="4" t="s">
        <v>10</v>
      </c>
    </row>
    <row r="5384" spans="1:6">
      <c r="A5384" t="n">
        <v>36266</v>
      </c>
      <c r="B5384" s="42" t="n">
        <v>60</v>
      </c>
      <c r="C5384" s="7" t="n">
        <v>11</v>
      </c>
      <c r="D5384" s="7" t="n">
        <v>0</v>
      </c>
      <c r="E5384" s="7" t="n">
        <v>20</v>
      </c>
      <c r="F5384" s="7" t="n">
        <v>0</v>
      </c>
      <c r="G5384" s="7" t="n">
        <v>300</v>
      </c>
      <c r="H5384" s="7" t="n">
        <v>0</v>
      </c>
    </row>
    <row r="5385" spans="1:6">
      <c r="A5385" t="s">
        <v>4</v>
      </c>
      <c r="B5385" s="4" t="s">
        <v>5</v>
      </c>
      <c r="C5385" s="4" t="s">
        <v>10</v>
      </c>
    </row>
    <row r="5386" spans="1:6">
      <c r="A5386" t="n">
        <v>36285</v>
      </c>
      <c r="B5386" s="27" t="n">
        <v>16</v>
      </c>
      <c r="C5386" s="7" t="n">
        <v>500</v>
      </c>
    </row>
    <row r="5387" spans="1:6">
      <c r="A5387" t="s">
        <v>4</v>
      </c>
      <c r="B5387" s="4" t="s">
        <v>5</v>
      </c>
      <c r="C5387" s="4" t="s">
        <v>13</v>
      </c>
      <c r="D5387" s="4" t="s">
        <v>10</v>
      </c>
      <c r="E5387" s="4" t="s">
        <v>6</v>
      </c>
    </row>
    <row r="5388" spans="1:6">
      <c r="A5388" t="n">
        <v>36288</v>
      </c>
      <c r="B5388" s="39" t="n">
        <v>51</v>
      </c>
      <c r="C5388" s="7" t="n">
        <v>4</v>
      </c>
      <c r="D5388" s="7" t="n">
        <v>11</v>
      </c>
      <c r="E5388" s="7" t="s">
        <v>72</v>
      </c>
    </row>
    <row r="5389" spans="1:6">
      <c r="A5389" t="s">
        <v>4</v>
      </c>
      <c r="B5389" s="4" t="s">
        <v>5</v>
      </c>
      <c r="C5389" s="4" t="s">
        <v>10</v>
      </c>
    </row>
    <row r="5390" spans="1:6">
      <c r="A5390" t="n">
        <v>36301</v>
      </c>
      <c r="B5390" s="27" t="n">
        <v>16</v>
      </c>
      <c r="C5390" s="7" t="n">
        <v>0</v>
      </c>
    </row>
    <row r="5391" spans="1:6">
      <c r="A5391" t="s">
        <v>4</v>
      </c>
      <c r="B5391" s="4" t="s">
        <v>5</v>
      </c>
      <c r="C5391" s="4" t="s">
        <v>10</v>
      </c>
      <c r="D5391" s="4" t="s">
        <v>13</v>
      </c>
      <c r="E5391" s="4" t="s">
        <v>9</v>
      </c>
      <c r="F5391" s="4" t="s">
        <v>47</v>
      </c>
      <c r="G5391" s="4" t="s">
        <v>13</v>
      </c>
      <c r="H5391" s="4" t="s">
        <v>13</v>
      </c>
    </row>
    <row r="5392" spans="1:6">
      <c r="A5392" t="n">
        <v>36304</v>
      </c>
      <c r="B5392" s="40" t="n">
        <v>26</v>
      </c>
      <c r="C5392" s="7" t="n">
        <v>11</v>
      </c>
      <c r="D5392" s="7" t="n">
        <v>17</v>
      </c>
      <c r="E5392" s="7" t="n">
        <v>10380</v>
      </c>
      <c r="F5392" s="7" t="s">
        <v>263</v>
      </c>
      <c r="G5392" s="7" t="n">
        <v>2</v>
      </c>
      <c r="H5392" s="7" t="n">
        <v>0</v>
      </c>
    </row>
    <row r="5393" spans="1:10">
      <c r="A5393" t="s">
        <v>4</v>
      </c>
      <c r="B5393" s="4" t="s">
        <v>5</v>
      </c>
    </row>
    <row r="5394" spans="1:10">
      <c r="A5394" t="n">
        <v>36327</v>
      </c>
      <c r="B5394" s="41" t="n">
        <v>28</v>
      </c>
    </row>
    <row r="5395" spans="1:10">
      <c r="A5395" t="s">
        <v>4</v>
      </c>
      <c r="B5395" s="4" t="s">
        <v>5</v>
      </c>
      <c r="C5395" s="4" t="s">
        <v>10</v>
      </c>
      <c r="D5395" s="4" t="s">
        <v>13</v>
      </c>
    </row>
    <row r="5396" spans="1:10">
      <c r="A5396" t="n">
        <v>36328</v>
      </c>
      <c r="B5396" s="44" t="n">
        <v>89</v>
      </c>
      <c r="C5396" s="7" t="n">
        <v>65533</v>
      </c>
      <c r="D5396" s="7" t="n">
        <v>1</v>
      </c>
    </row>
    <row r="5397" spans="1:10">
      <c r="A5397" t="s">
        <v>4</v>
      </c>
      <c r="B5397" s="4" t="s">
        <v>5</v>
      </c>
      <c r="C5397" s="4" t="s">
        <v>13</v>
      </c>
      <c r="D5397" s="4" t="s">
        <v>10</v>
      </c>
      <c r="E5397" s="4" t="s">
        <v>9</v>
      </c>
      <c r="F5397" s="4" t="s">
        <v>10</v>
      </c>
      <c r="G5397" s="4" t="s">
        <v>9</v>
      </c>
      <c r="H5397" s="4" t="s">
        <v>13</v>
      </c>
    </row>
    <row r="5398" spans="1:10">
      <c r="A5398" t="n">
        <v>36332</v>
      </c>
      <c r="B5398" s="14" t="n">
        <v>49</v>
      </c>
      <c r="C5398" s="7" t="n">
        <v>0</v>
      </c>
      <c r="D5398" s="7" t="n">
        <v>557</v>
      </c>
      <c r="E5398" s="7" t="n">
        <v>1065353216</v>
      </c>
      <c r="F5398" s="7" t="n">
        <v>0</v>
      </c>
      <c r="G5398" s="7" t="n">
        <v>0</v>
      </c>
      <c r="H5398" s="7" t="n">
        <v>0</v>
      </c>
    </row>
    <row r="5399" spans="1:10">
      <c r="A5399" t="s">
        <v>4</v>
      </c>
      <c r="B5399" s="4" t="s">
        <v>5</v>
      </c>
      <c r="C5399" s="4" t="s">
        <v>13</v>
      </c>
      <c r="D5399" s="4" t="s">
        <v>13</v>
      </c>
      <c r="E5399" s="4" t="s">
        <v>13</v>
      </c>
      <c r="F5399" s="4" t="s">
        <v>13</v>
      </c>
    </row>
    <row r="5400" spans="1:10">
      <c r="A5400" t="n">
        <v>36347</v>
      </c>
      <c r="B5400" s="19" t="n">
        <v>14</v>
      </c>
      <c r="C5400" s="7" t="n">
        <v>0</v>
      </c>
      <c r="D5400" s="7" t="n">
        <v>4</v>
      </c>
      <c r="E5400" s="7" t="n">
        <v>0</v>
      </c>
      <c r="F5400" s="7" t="n">
        <v>0</v>
      </c>
    </row>
    <row r="5401" spans="1:10">
      <c r="A5401" t="s">
        <v>4</v>
      </c>
      <c r="B5401" s="4" t="s">
        <v>5</v>
      </c>
      <c r="C5401" s="4" t="s">
        <v>13</v>
      </c>
      <c r="D5401" s="4" t="s">
        <v>10</v>
      </c>
      <c r="E5401" s="4" t="s">
        <v>24</v>
      </c>
    </row>
    <row r="5402" spans="1:10">
      <c r="A5402" t="n">
        <v>36352</v>
      </c>
      <c r="B5402" s="21" t="n">
        <v>58</v>
      </c>
      <c r="C5402" s="7" t="n">
        <v>101</v>
      </c>
      <c r="D5402" s="7" t="n">
        <v>800</v>
      </c>
      <c r="E5402" s="7" t="n">
        <v>1</v>
      </c>
    </row>
    <row r="5403" spans="1:10">
      <c r="A5403" t="s">
        <v>4</v>
      </c>
      <c r="B5403" s="4" t="s">
        <v>5</v>
      </c>
      <c r="C5403" s="4" t="s">
        <v>13</v>
      </c>
      <c r="D5403" s="4" t="s">
        <v>10</v>
      </c>
    </row>
    <row r="5404" spans="1:10">
      <c r="A5404" t="n">
        <v>36360</v>
      </c>
      <c r="B5404" s="21" t="n">
        <v>58</v>
      </c>
      <c r="C5404" s="7" t="n">
        <v>254</v>
      </c>
      <c r="D5404" s="7" t="n">
        <v>0</v>
      </c>
    </row>
    <row r="5405" spans="1:10">
      <c r="A5405" t="s">
        <v>4</v>
      </c>
      <c r="B5405" s="4" t="s">
        <v>5</v>
      </c>
      <c r="C5405" s="4" t="s">
        <v>13</v>
      </c>
      <c r="D5405" s="4" t="s">
        <v>10</v>
      </c>
      <c r="E5405" s="4" t="s">
        <v>10</v>
      </c>
      <c r="F5405" s="4" t="s">
        <v>9</v>
      </c>
    </row>
    <row r="5406" spans="1:10">
      <c r="A5406" t="n">
        <v>36364</v>
      </c>
      <c r="B5406" s="47" t="n">
        <v>84</v>
      </c>
      <c r="C5406" s="7" t="n">
        <v>0</v>
      </c>
      <c r="D5406" s="7" t="n">
        <v>0</v>
      </c>
      <c r="E5406" s="7" t="n">
        <v>0</v>
      </c>
      <c r="F5406" s="7" t="n">
        <v>1045220557</v>
      </c>
    </row>
    <row r="5407" spans="1:10">
      <c r="A5407" t="s">
        <v>4</v>
      </c>
      <c r="B5407" s="4" t="s">
        <v>5</v>
      </c>
      <c r="C5407" s="4" t="s">
        <v>13</v>
      </c>
      <c r="D5407" s="4" t="s">
        <v>10</v>
      </c>
      <c r="E5407" s="4" t="s">
        <v>10</v>
      </c>
      <c r="F5407" s="4" t="s">
        <v>10</v>
      </c>
      <c r="G5407" s="4" t="s">
        <v>10</v>
      </c>
      <c r="H5407" s="4" t="s">
        <v>10</v>
      </c>
      <c r="I5407" s="4" t="s">
        <v>6</v>
      </c>
      <c r="J5407" s="4" t="s">
        <v>24</v>
      </c>
      <c r="K5407" s="4" t="s">
        <v>24</v>
      </c>
      <c r="L5407" s="4" t="s">
        <v>24</v>
      </c>
      <c r="M5407" s="4" t="s">
        <v>9</v>
      </c>
      <c r="N5407" s="4" t="s">
        <v>9</v>
      </c>
      <c r="O5407" s="4" t="s">
        <v>24</v>
      </c>
      <c r="P5407" s="4" t="s">
        <v>24</v>
      </c>
      <c r="Q5407" s="4" t="s">
        <v>24</v>
      </c>
      <c r="R5407" s="4" t="s">
        <v>24</v>
      </c>
      <c r="S5407" s="4" t="s">
        <v>13</v>
      </c>
    </row>
    <row r="5408" spans="1:10">
      <c r="A5408" t="n">
        <v>36374</v>
      </c>
      <c r="B5408" s="10" t="n">
        <v>39</v>
      </c>
      <c r="C5408" s="7" t="n">
        <v>12</v>
      </c>
      <c r="D5408" s="7" t="n">
        <v>65533</v>
      </c>
      <c r="E5408" s="7" t="n">
        <v>209</v>
      </c>
      <c r="F5408" s="7" t="n">
        <v>0</v>
      </c>
      <c r="G5408" s="7" t="n">
        <v>7024</v>
      </c>
      <c r="H5408" s="7" t="n">
        <v>3</v>
      </c>
      <c r="I5408" s="7" t="s">
        <v>12</v>
      </c>
      <c r="J5408" s="7" t="n">
        <v>0</v>
      </c>
      <c r="K5408" s="7" t="n">
        <v>0</v>
      </c>
      <c r="L5408" s="7" t="n">
        <v>0</v>
      </c>
      <c r="M5408" s="7" t="n">
        <v>0</v>
      </c>
      <c r="N5408" s="7" t="n">
        <v>0</v>
      </c>
      <c r="O5408" s="7" t="n">
        <v>0</v>
      </c>
      <c r="P5408" s="7" t="n">
        <v>1</v>
      </c>
      <c r="Q5408" s="7" t="n">
        <v>1</v>
      </c>
      <c r="R5408" s="7" t="n">
        <v>1</v>
      </c>
      <c r="S5408" s="7" t="n">
        <v>103</v>
      </c>
    </row>
    <row r="5409" spans="1:19">
      <c r="A5409" t="s">
        <v>4</v>
      </c>
      <c r="B5409" s="4" t="s">
        <v>5</v>
      </c>
      <c r="C5409" s="4" t="s">
        <v>10</v>
      </c>
      <c r="D5409" s="4" t="s">
        <v>9</v>
      </c>
    </row>
    <row r="5410" spans="1:19">
      <c r="A5410" t="n">
        <v>36424</v>
      </c>
      <c r="B5410" s="46" t="n">
        <v>44</v>
      </c>
      <c r="C5410" s="7" t="n">
        <v>7024</v>
      </c>
      <c r="D5410" s="7" t="n">
        <v>1</v>
      </c>
    </row>
    <row r="5411" spans="1:19">
      <c r="A5411" t="s">
        <v>4</v>
      </c>
      <c r="B5411" s="4" t="s">
        <v>5</v>
      </c>
      <c r="C5411" s="4" t="s">
        <v>10</v>
      </c>
      <c r="D5411" s="4" t="s">
        <v>13</v>
      </c>
      <c r="E5411" s="4" t="s">
        <v>13</v>
      </c>
      <c r="F5411" s="4" t="s">
        <v>6</v>
      </c>
    </row>
    <row r="5412" spans="1:19">
      <c r="A5412" t="n">
        <v>36431</v>
      </c>
      <c r="B5412" s="22" t="n">
        <v>47</v>
      </c>
      <c r="C5412" s="7" t="n">
        <v>7024</v>
      </c>
      <c r="D5412" s="7" t="n">
        <v>0</v>
      </c>
      <c r="E5412" s="7" t="n">
        <v>1</v>
      </c>
      <c r="F5412" s="7" t="s">
        <v>264</v>
      </c>
    </row>
    <row r="5413" spans="1:19">
      <c r="A5413" t="s">
        <v>4</v>
      </c>
      <c r="B5413" s="4" t="s">
        <v>5</v>
      </c>
      <c r="C5413" s="4" t="s">
        <v>10</v>
      </c>
      <c r="D5413" s="4" t="s">
        <v>9</v>
      </c>
    </row>
    <row r="5414" spans="1:19">
      <c r="A5414" t="n">
        <v>36443</v>
      </c>
      <c r="B5414" s="31" t="n">
        <v>43</v>
      </c>
      <c r="C5414" s="7" t="n">
        <v>7024</v>
      </c>
      <c r="D5414" s="7" t="n">
        <v>512</v>
      </c>
    </row>
    <row r="5415" spans="1:19">
      <c r="A5415" t="s">
        <v>4</v>
      </c>
      <c r="B5415" s="4" t="s">
        <v>5</v>
      </c>
      <c r="C5415" s="4" t="s">
        <v>10</v>
      </c>
      <c r="D5415" s="4" t="s">
        <v>13</v>
      </c>
      <c r="E5415" s="4" t="s">
        <v>13</v>
      </c>
      <c r="F5415" s="4" t="s">
        <v>6</v>
      </c>
    </row>
    <row r="5416" spans="1:19">
      <c r="A5416" t="n">
        <v>36450</v>
      </c>
      <c r="B5416" s="30" t="n">
        <v>20</v>
      </c>
      <c r="C5416" s="7" t="n">
        <v>7024</v>
      </c>
      <c r="D5416" s="7" t="n">
        <v>2</v>
      </c>
      <c r="E5416" s="7" t="n">
        <v>11</v>
      </c>
      <c r="F5416" s="7" t="s">
        <v>265</v>
      </c>
    </row>
    <row r="5417" spans="1:19">
      <c r="A5417" t="s">
        <v>4</v>
      </c>
      <c r="B5417" s="4" t="s">
        <v>5</v>
      </c>
      <c r="C5417" s="4" t="s">
        <v>10</v>
      </c>
      <c r="D5417" s="4" t="s">
        <v>13</v>
      </c>
      <c r="E5417" s="4" t="s">
        <v>13</v>
      </c>
      <c r="F5417" s="4" t="s">
        <v>6</v>
      </c>
    </row>
    <row r="5418" spans="1:19">
      <c r="A5418" t="n">
        <v>36482</v>
      </c>
      <c r="B5418" s="30" t="n">
        <v>20</v>
      </c>
      <c r="C5418" s="7" t="n">
        <v>7024</v>
      </c>
      <c r="D5418" s="7" t="n">
        <v>3</v>
      </c>
      <c r="E5418" s="7" t="n">
        <v>11</v>
      </c>
      <c r="F5418" s="7" t="s">
        <v>266</v>
      </c>
    </row>
    <row r="5419" spans="1:19">
      <c r="A5419" t="s">
        <v>4</v>
      </c>
      <c r="B5419" s="4" t="s">
        <v>5</v>
      </c>
      <c r="C5419" s="4" t="s">
        <v>10</v>
      </c>
      <c r="D5419" s="4" t="s">
        <v>10</v>
      </c>
      <c r="E5419" s="4" t="s">
        <v>24</v>
      </c>
      <c r="F5419" s="4" t="s">
        <v>24</v>
      </c>
      <c r="G5419" s="4" t="s">
        <v>24</v>
      </c>
      <c r="H5419" s="4" t="s">
        <v>24</v>
      </c>
      <c r="I5419" s="4" t="s">
        <v>13</v>
      </c>
      <c r="J5419" s="4" t="s">
        <v>10</v>
      </c>
    </row>
    <row r="5420" spans="1:19">
      <c r="A5420" t="n">
        <v>36513</v>
      </c>
      <c r="B5420" s="37" t="n">
        <v>55</v>
      </c>
      <c r="C5420" s="7" t="n">
        <v>7024</v>
      </c>
      <c r="D5420" s="7" t="n">
        <v>65533</v>
      </c>
      <c r="E5420" s="7" t="n">
        <v>0</v>
      </c>
      <c r="F5420" s="7" t="n">
        <v>5.19999980926514</v>
      </c>
      <c r="G5420" s="7" t="n">
        <v>5</v>
      </c>
      <c r="H5420" s="7" t="n">
        <v>1.20000004768372</v>
      </c>
      <c r="I5420" s="7" t="n">
        <v>0</v>
      </c>
      <c r="J5420" s="7" t="n">
        <v>129</v>
      </c>
    </row>
    <row r="5421" spans="1:19">
      <c r="A5421" t="s">
        <v>4</v>
      </c>
      <c r="B5421" s="4" t="s">
        <v>5</v>
      </c>
      <c r="C5421" s="4" t="s">
        <v>13</v>
      </c>
      <c r="D5421" s="4" t="s">
        <v>10</v>
      </c>
    </row>
    <row r="5422" spans="1:19">
      <c r="A5422" t="n">
        <v>36537</v>
      </c>
      <c r="B5422" s="21" t="n">
        <v>58</v>
      </c>
      <c r="C5422" s="7" t="n">
        <v>255</v>
      </c>
      <c r="D5422" s="7" t="n">
        <v>0</v>
      </c>
    </row>
    <row r="5423" spans="1:19">
      <c r="A5423" t="s">
        <v>4</v>
      </c>
      <c r="B5423" s="4" t="s">
        <v>5</v>
      </c>
      <c r="C5423" s="4" t="s">
        <v>10</v>
      </c>
      <c r="D5423" s="4" t="s">
        <v>13</v>
      </c>
    </row>
    <row r="5424" spans="1:19">
      <c r="A5424" t="n">
        <v>36541</v>
      </c>
      <c r="B5424" s="38" t="n">
        <v>56</v>
      </c>
      <c r="C5424" s="7" t="n">
        <v>7024</v>
      </c>
      <c r="D5424" s="7" t="n">
        <v>0</v>
      </c>
    </row>
    <row r="5425" spans="1:10">
      <c r="A5425" t="s">
        <v>4</v>
      </c>
      <c r="B5425" s="4" t="s">
        <v>5</v>
      </c>
      <c r="C5425" s="4" t="s">
        <v>13</v>
      </c>
      <c r="D5425" s="4" t="s">
        <v>10</v>
      </c>
      <c r="E5425" s="4" t="s">
        <v>24</v>
      </c>
    </row>
    <row r="5426" spans="1:10">
      <c r="A5426" t="n">
        <v>36545</v>
      </c>
      <c r="B5426" s="21" t="n">
        <v>58</v>
      </c>
      <c r="C5426" s="7" t="n">
        <v>101</v>
      </c>
      <c r="D5426" s="7" t="n">
        <v>300</v>
      </c>
      <c r="E5426" s="7" t="n">
        <v>1</v>
      </c>
    </row>
    <row r="5427" spans="1:10">
      <c r="A5427" t="s">
        <v>4</v>
      </c>
      <c r="B5427" s="4" t="s">
        <v>5</v>
      </c>
      <c r="C5427" s="4" t="s">
        <v>13</v>
      </c>
      <c r="D5427" s="4" t="s">
        <v>10</v>
      </c>
    </row>
    <row r="5428" spans="1:10">
      <c r="A5428" t="n">
        <v>36553</v>
      </c>
      <c r="B5428" s="21" t="n">
        <v>58</v>
      </c>
      <c r="C5428" s="7" t="n">
        <v>254</v>
      </c>
      <c r="D5428" s="7" t="n">
        <v>0</v>
      </c>
    </row>
    <row r="5429" spans="1:10">
      <c r="A5429" t="s">
        <v>4</v>
      </c>
      <c r="B5429" s="4" t="s">
        <v>5</v>
      </c>
      <c r="C5429" s="4" t="s">
        <v>10</v>
      </c>
      <c r="D5429" s="4" t="s">
        <v>10</v>
      </c>
      <c r="E5429" s="4" t="s">
        <v>24</v>
      </c>
      <c r="F5429" s="4" t="s">
        <v>24</v>
      </c>
      <c r="G5429" s="4" t="s">
        <v>24</v>
      </c>
      <c r="H5429" s="4" t="s">
        <v>24</v>
      </c>
      <c r="I5429" s="4" t="s">
        <v>13</v>
      </c>
      <c r="J5429" s="4" t="s">
        <v>10</v>
      </c>
    </row>
    <row r="5430" spans="1:10">
      <c r="A5430" t="n">
        <v>36557</v>
      </c>
      <c r="B5430" s="37" t="n">
        <v>55</v>
      </c>
      <c r="C5430" s="7" t="n">
        <v>7024</v>
      </c>
      <c r="D5430" s="7" t="n">
        <v>65533</v>
      </c>
      <c r="E5430" s="7" t="n">
        <v>0</v>
      </c>
      <c r="F5430" s="7" t="n">
        <v>5</v>
      </c>
      <c r="G5430" s="7" t="n">
        <v>5</v>
      </c>
      <c r="H5430" s="7" t="n">
        <v>0.899999976158142</v>
      </c>
      <c r="I5430" s="7" t="n">
        <v>0</v>
      </c>
      <c r="J5430" s="7" t="n">
        <v>129</v>
      </c>
    </row>
    <row r="5431" spans="1:10">
      <c r="A5431" t="s">
        <v>4</v>
      </c>
      <c r="B5431" s="4" t="s">
        <v>5</v>
      </c>
      <c r="C5431" s="4" t="s">
        <v>10</v>
      </c>
      <c r="D5431" s="4" t="s">
        <v>13</v>
      </c>
    </row>
    <row r="5432" spans="1:10">
      <c r="A5432" t="n">
        <v>36581</v>
      </c>
      <c r="B5432" s="38" t="n">
        <v>56</v>
      </c>
      <c r="C5432" s="7" t="n">
        <v>7024</v>
      </c>
      <c r="D5432" s="7" t="n">
        <v>0</v>
      </c>
    </row>
    <row r="5433" spans="1:10">
      <c r="A5433" t="s">
        <v>4</v>
      </c>
      <c r="B5433" s="4" t="s">
        <v>5</v>
      </c>
      <c r="C5433" s="4" t="s">
        <v>10</v>
      </c>
      <c r="D5433" s="4" t="s">
        <v>9</v>
      </c>
    </row>
    <row r="5434" spans="1:10">
      <c r="A5434" t="n">
        <v>36585</v>
      </c>
      <c r="B5434" s="46" t="n">
        <v>44</v>
      </c>
      <c r="C5434" s="7" t="n">
        <v>7024</v>
      </c>
      <c r="D5434" s="7" t="n">
        <v>512</v>
      </c>
    </row>
    <row r="5435" spans="1:10">
      <c r="A5435" t="s">
        <v>4</v>
      </c>
      <c r="B5435" s="4" t="s">
        <v>5</v>
      </c>
      <c r="C5435" s="4" t="s">
        <v>10</v>
      </c>
      <c r="D5435" s="4" t="s">
        <v>13</v>
      </c>
    </row>
    <row r="5436" spans="1:10">
      <c r="A5436" t="n">
        <v>36592</v>
      </c>
      <c r="B5436" s="48" t="n">
        <v>67</v>
      </c>
      <c r="C5436" s="7" t="n">
        <v>7024</v>
      </c>
      <c r="D5436" s="7" t="n">
        <v>3</v>
      </c>
    </row>
    <row r="5437" spans="1:10">
      <c r="A5437" t="s">
        <v>4</v>
      </c>
      <c r="B5437" s="4" t="s">
        <v>5</v>
      </c>
      <c r="C5437" s="4" t="s">
        <v>10</v>
      </c>
    </row>
    <row r="5438" spans="1:10">
      <c r="A5438" t="n">
        <v>36596</v>
      </c>
      <c r="B5438" s="27" t="n">
        <v>16</v>
      </c>
      <c r="C5438" s="7" t="n">
        <v>1000</v>
      </c>
    </row>
    <row r="5439" spans="1:10">
      <c r="A5439" t="s">
        <v>4</v>
      </c>
      <c r="B5439" s="4" t="s">
        <v>5</v>
      </c>
      <c r="C5439" s="4" t="s">
        <v>9</v>
      </c>
    </row>
    <row r="5440" spans="1:10">
      <c r="A5440" t="n">
        <v>36599</v>
      </c>
      <c r="B5440" s="55" t="n">
        <v>15</v>
      </c>
      <c r="C5440" s="7" t="n">
        <v>1024</v>
      </c>
    </row>
    <row r="5441" spans="1:10">
      <c r="A5441" t="s">
        <v>4</v>
      </c>
      <c r="B5441" s="4" t="s">
        <v>5</v>
      </c>
      <c r="C5441" s="4" t="s">
        <v>13</v>
      </c>
      <c r="D5441" s="4" t="s">
        <v>24</v>
      </c>
      <c r="E5441" s="4" t="s">
        <v>10</v>
      </c>
      <c r="F5441" s="4" t="s">
        <v>13</v>
      </c>
    </row>
    <row r="5442" spans="1:10">
      <c r="A5442" t="n">
        <v>36604</v>
      </c>
      <c r="B5442" s="14" t="n">
        <v>49</v>
      </c>
      <c r="C5442" s="7" t="n">
        <v>3</v>
      </c>
      <c r="D5442" s="7" t="n">
        <v>0.699999988079071</v>
      </c>
      <c r="E5442" s="7" t="n">
        <v>500</v>
      </c>
      <c r="F5442" s="7" t="n">
        <v>0</v>
      </c>
    </row>
    <row r="5443" spans="1:10">
      <c r="A5443" t="s">
        <v>4</v>
      </c>
      <c r="B5443" s="4" t="s">
        <v>5</v>
      </c>
      <c r="C5443" s="4" t="s">
        <v>13</v>
      </c>
      <c r="D5443" s="4" t="s">
        <v>10</v>
      </c>
      <c r="E5443" s="4" t="s">
        <v>10</v>
      </c>
      <c r="F5443" s="4" t="s">
        <v>13</v>
      </c>
    </row>
    <row r="5444" spans="1:10">
      <c r="A5444" t="n">
        <v>36613</v>
      </c>
      <c r="B5444" s="45" t="n">
        <v>25</v>
      </c>
      <c r="C5444" s="7" t="n">
        <v>1</v>
      </c>
      <c r="D5444" s="7" t="n">
        <v>260</v>
      </c>
      <c r="E5444" s="7" t="n">
        <v>640</v>
      </c>
      <c r="F5444" s="7" t="n">
        <v>1</v>
      </c>
    </row>
    <row r="5445" spans="1:10">
      <c r="A5445" t="s">
        <v>4</v>
      </c>
      <c r="B5445" s="4" t="s">
        <v>5</v>
      </c>
      <c r="C5445" s="4" t="s">
        <v>13</v>
      </c>
      <c r="D5445" s="4" t="s">
        <v>10</v>
      </c>
      <c r="E5445" s="4" t="s">
        <v>6</v>
      </c>
    </row>
    <row r="5446" spans="1:10">
      <c r="A5446" t="n">
        <v>36620</v>
      </c>
      <c r="B5446" s="39" t="n">
        <v>51</v>
      </c>
      <c r="C5446" s="7" t="n">
        <v>4</v>
      </c>
      <c r="D5446" s="7" t="n">
        <v>5</v>
      </c>
      <c r="E5446" s="7" t="s">
        <v>52</v>
      </c>
    </row>
    <row r="5447" spans="1:10">
      <c r="A5447" t="s">
        <v>4</v>
      </c>
      <c r="B5447" s="4" t="s">
        <v>5</v>
      </c>
      <c r="C5447" s="4" t="s">
        <v>10</v>
      </c>
    </row>
    <row r="5448" spans="1:10">
      <c r="A5448" t="n">
        <v>36633</v>
      </c>
      <c r="B5448" s="27" t="n">
        <v>16</v>
      </c>
      <c r="C5448" s="7" t="n">
        <v>0</v>
      </c>
    </row>
    <row r="5449" spans="1:10">
      <c r="A5449" t="s">
        <v>4</v>
      </c>
      <c r="B5449" s="4" t="s">
        <v>5</v>
      </c>
      <c r="C5449" s="4" t="s">
        <v>10</v>
      </c>
      <c r="D5449" s="4" t="s">
        <v>13</v>
      </c>
      <c r="E5449" s="4" t="s">
        <v>9</v>
      </c>
      <c r="F5449" s="4" t="s">
        <v>47</v>
      </c>
      <c r="G5449" s="4" t="s">
        <v>13</v>
      </c>
      <c r="H5449" s="4" t="s">
        <v>13</v>
      </c>
    </row>
    <row r="5450" spans="1:10">
      <c r="A5450" t="n">
        <v>36636</v>
      </c>
      <c r="B5450" s="40" t="n">
        <v>26</v>
      </c>
      <c r="C5450" s="7" t="n">
        <v>5</v>
      </c>
      <c r="D5450" s="7" t="n">
        <v>17</v>
      </c>
      <c r="E5450" s="7" t="n">
        <v>3389</v>
      </c>
      <c r="F5450" s="7" t="s">
        <v>267</v>
      </c>
      <c r="G5450" s="7" t="n">
        <v>2</v>
      </c>
      <c r="H5450" s="7" t="n">
        <v>0</v>
      </c>
    </row>
    <row r="5451" spans="1:10">
      <c r="A5451" t="s">
        <v>4</v>
      </c>
      <c r="B5451" s="4" t="s">
        <v>5</v>
      </c>
    </row>
    <row r="5452" spans="1:10">
      <c r="A5452" t="n">
        <v>36661</v>
      </c>
      <c r="B5452" s="41" t="n">
        <v>28</v>
      </c>
    </row>
    <row r="5453" spans="1:10">
      <c r="A5453" t="s">
        <v>4</v>
      </c>
      <c r="B5453" s="4" t="s">
        <v>5</v>
      </c>
      <c r="C5453" s="4" t="s">
        <v>13</v>
      </c>
      <c r="D5453" s="4" t="s">
        <v>10</v>
      </c>
      <c r="E5453" s="4" t="s">
        <v>10</v>
      </c>
      <c r="F5453" s="4" t="s">
        <v>13</v>
      </c>
    </row>
    <row r="5454" spans="1:10">
      <c r="A5454" t="n">
        <v>36662</v>
      </c>
      <c r="B5454" s="45" t="n">
        <v>25</v>
      </c>
      <c r="C5454" s="7" t="n">
        <v>1</v>
      </c>
      <c r="D5454" s="7" t="n">
        <v>65535</v>
      </c>
      <c r="E5454" s="7" t="n">
        <v>65535</v>
      </c>
      <c r="F5454" s="7" t="n">
        <v>0</v>
      </c>
    </row>
    <row r="5455" spans="1:10">
      <c r="A5455" t="s">
        <v>4</v>
      </c>
      <c r="B5455" s="4" t="s">
        <v>5</v>
      </c>
      <c r="C5455" s="4" t="s">
        <v>13</v>
      </c>
      <c r="D5455" s="20" t="s">
        <v>31</v>
      </c>
      <c r="E5455" s="4" t="s">
        <v>5</v>
      </c>
      <c r="F5455" s="4" t="s">
        <v>13</v>
      </c>
      <c r="G5455" s="4" t="s">
        <v>10</v>
      </c>
      <c r="H5455" s="20" t="s">
        <v>32</v>
      </c>
      <c r="I5455" s="4" t="s">
        <v>13</v>
      </c>
      <c r="J5455" s="4" t="s">
        <v>23</v>
      </c>
    </row>
    <row r="5456" spans="1:10">
      <c r="A5456" t="n">
        <v>36669</v>
      </c>
      <c r="B5456" s="12" t="n">
        <v>5</v>
      </c>
      <c r="C5456" s="7" t="n">
        <v>28</v>
      </c>
      <c r="D5456" s="20" t="s">
        <v>3</v>
      </c>
      <c r="E5456" s="25" t="n">
        <v>64</v>
      </c>
      <c r="F5456" s="7" t="n">
        <v>5</v>
      </c>
      <c r="G5456" s="7" t="n">
        <v>4</v>
      </c>
      <c r="H5456" s="20" t="s">
        <v>3</v>
      </c>
      <c r="I5456" s="7" t="n">
        <v>1</v>
      </c>
      <c r="J5456" s="13" t="n">
        <f t="normal" ca="1">A5472</f>
        <v>0</v>
      </c>
    </row>
    <row r="5457" spans="1:10">
      <c r="A5457" t="s">
        <v>4</v>
      </c>
      <c r="B5457" s="4" t="s">
        <v>5</v>
      </c>
      <c r="C5457" s="4" t="s">
        <v>13</v>
      </c>
      <c r="D5457" s="4" t="s">
        <v>10</v>
      </c>
      <c r="E5457" s="4" t="s">
        <v>10</v>
      </c>
      <c r="F5457" s="4" t="s">
        <v>13</v>
      </c>
    </row>
    <row r="5458" spans="1:10">
      <c r="A5458" t="n">
        <v>36680</v>
      </c>
      <c r="B5458" s="45" t="n">
        <v>25</v>
      </c>
      <c r="C5458" s="7" t="n">
        <v>1</v>
      </c>
      <c r="D5458" s="7" t="n">
        <v>60</v>
      </c>
      <c r="E5458" s="7" t="n">
        <v>640</v>
      </c>
      <c r="F5458" s="7" t="n">
        <v>1</v>
      </c>
    </row>
    <row r="5459" spans="1:10">
      <c r="A5459" t="s">
        <v>4</v>
      </c>
      <c r="B5459" s="4" t="s">
        <v>5</v>
      </c>
      <c r="C5459" s="4" t="s">
        <v>13</v>
      </c>
      <c r="D5459" s="4" t="s">
        <v>10</v>
      </c>
      <c r="E5459" s="4" t="s">
        <v>6</v>
      </c>
    </row>
    <row r="5460" spans="1:10">
      <c r="A5460" t="n">
        <v>36687</v>
      </c>
      <c r="B5460" s="39" t="n">
        <v>51</v>
      </c>
      <c r="C5460" s="7" t="n">
        <v>4</v>
      </c>
      <c r="D5460" s="7" t="n">
        <v>4</v>
      </c>
      <c r="E5460" s="7" t="s">
        <v>268</v>
      </c>
    </row>
    <row r="5461" spans="1:10">
      <c r="A5461" t="s">
        <v>4</v>
      </c>
      <c r="B5461" s="4" t="s">
        <v>5</v>
      </c>
      <c r="C5461" s="4" t="s">
        <v>10</v>
      </c>
    </row>
    <row r="5462" spans="1:10">
      <c r="A5462" t="n">
        <v>36722</v>
      </c>
      <c r="B5462" s="27" t="n">
        <v>16</v>
      </c>
      <c r="C5462" s="7" t="n">
        <v>0</v>
      </c>
    </row>
    <row r="5463" spans="1:10">
      <c r="A5463" t="s">
        <v>4</v>
      </c>
      <c r="B5463" s="4" t="s">
        <v>5</v>
      </c>
      <c r="C5463" s="4" t="s">
        <v>10</v>
      </c>
      <c r="D5463" s="4" t="s">
        <v>13</v>
      </c>
      <c r="E5463" s="4" t="s">
        <v>9</v>
      </c>
      <c r="F5463" s="4" t="s">
        <v>47</v>
      </c>
      <c r="G5463" s="4" t="s">
        <v>13</v>
      </c>
      <c r="H5463" s="4" t="s">
        <v>13</v>
      </c>
    </row>
    <row r="5464" spans="1:10">
      <c r="A5464" t="n">
        <v>36725</v>
      </c>
      <c r="B5464" s="40" t="n">
        <v>26</v>
      </c>
      <c r="C5464" s="7" t="n">
        <v>4</v>
      </c>
      <c r="D5464" s="7" t="n">
        <v>17</v>
      </c>
      <c r="E5464" s="7" t="n">
        <v>7408</v>
      </c>
      <c r="F5464" s="7" t="s">
        <v>269</v>
      </c>
      <c r="G5464" s="7" t="n">
        <v>2</v>
      </c>
      <c r="H5464" s="7" t="n">
        <v>0</v>
      </c>
    </row>
    <row r="5465" spans="1:10">
      <c r="A5465" t="s">
        <v>4</v>
      </c>
      <c r="B5465" s="4" t="s">
        <v>5</v>
      </c>
    </row>
    <row r="5466" spans="1:10">
      <c r="A5466" t="n">
        <v>36791</v>
      </c>
      <c r="B5466" s="41" t="n">
        <v>28</v>
      </c>
    </row>
    <row r="5467" spans="1:10">
      <c r="A5467" t="s">
        <v>4</v>
      </c>
      <c r="B5467" s="4" t="s">
        <v>5</v>
      </c>
      <c r="C5467" s="4" t="s">
        <v>13</v>
      </c>
      <c r="D5467" s="4" t="s">
        <v>10</v>
      </c>
      <c r="E5467" s="4" t="s">
        <v>10</v>
      </c>
      <c r="F5467" s="4" t="s">
        <v>13</v>
      </c>
    </row>
    <row r="5468" spans="1:10">
      <c r="A5468" t="n">
        <v>36792</v>
      </c>
      <c r="B5468" s="45" t="n">
        <v>25</v>
      </c>
      <c r="C5468" s="7" t="n">
        <v>1</v>
      </c>
      <c r="D5468" s="7" t="n">
        <v>65535</v>
      </c>
      <c r="E5468" s="7" t="n">
        <v>65535</v>
      </c>
      <c r="F5468" s="7" t="n">
        <v>0</v>
      </c>
    </row>
    <row r="5469" spans="1:10">
      <c r="A5469" t="s">
        <v>4</v>
      </c>
      <c r="B5469" s="4" t="s">
        <v>5</v>
      </c>
      <c r="C5469" s="4" t="s">
        <v>23</v>
      </c>
    </row>
    <row r="5470" spans="1:10">
      <c r="A5470" t="n">
        <v>36799</v>
      </c>
      <c r="B5470" s="17" t="n">
        <v>3</v>
      </c>
      <c r="C5470" s="13" t="n">
        <f t="normal" ca="1">A5484</f>
        <v>0</v>
      </c>
    </row>
    <row r="5471" spans="1:10">
      <c r="A5471" t="s">
        <v>4</v>
      </c>
      <c r="B5471" s="4" t="s">
        <v>5</v>
      </c>
      <c r="C5471" s="4" t="s">
        <v>13</v>
      </c>
      <c r="D5471" s="4" t="s">
        <v>10</v>
      </c>
      <c r="E5471" s="4" t="s">
        <v>10</v>
      </c>
      <c r="F5471" s="4" t="s">
        <v>13</v>
      </c>
    </row>
    <row r="5472" spans="1:10">
      <c r="A5472" t="n">
        <v>36804</v>
      </c>
      <c r="B5472" s="45" t="n">
        <v>25</v>
      </c>
      <c r="C5472" s="7" t="n">
        <v>1</v>
      </c>
      <c r="D5472" s="7" t="n">
        <v>60</v>
      </c>
      <c r="E5472" s="7" t="n">
        <v>640</v>
      </c>
      <c r="F5472" s="7" t="n">
        <v>1</v>
      </c>
    </row>
    <row r="5473" spans="1:8">
      <c r="A5473" t="s">
        <v>4</v>
      </c>
      <c r="B5473" s="4" t="s">
        <v>5</v>
      </c>
      <c r="C5473" s="4" t="s">
        <v>13</v>
      </c>
      <c r="D5473" s="4" t="s">
        <v>10</v>
      </c>
      <c r="E5473" s="4" t="s">
        <v>6</v>
      </c>
    </row>
    <row r="5474" spans="1:8">
      <c r="A5474" t="n">
        <v>36811</v>
      </c>
      <c r="B5474" s="39" t="n">
        <v>51</v>
      </c>
      <c r="C5474" s="7" t="n">
        <v>4</v>
      </c>
      <c r="D5474" s="7" t="n">
        <v>0</v>
      </c>
      <c r="E5474" s="7" t="s">
        <v>72</v>
      </c>
    </row>
    <row r="5475" spans="1:8">
      <c r="A5475" t="s">
        <v>4</v>
      </c>
      <c r="B5475" s="4" t="s">
        <v>5</v>
      </c>
      <c r="C5475" s="4" t="s">
        <v>10</v>
      </c>
    </row>
    <row r="5476" spans="1:8">
      <c r="A5476" t="n">
        <v>36824</v>
      </c>
      <c r="B5476" s="27" t="n">
        <v>16</v>
      </c>
      <c r="C5476" s="7" t="n">
        <v>0</v>
      </c>
    </row>
    <row r="5477" spans="1:8">
      <c r="A5477" t="s">
        <v>4</v>
      </c>
      <c r="B5477" s="4" t="s">
        <v>5</v>
      </c>
      <c r="C5477" s="4" t="s">
        <v>10</v>
      </c>
      <c r="D5477" s="4" t="s">
        <v>13</v>
      </c>
      <c r="E5477" s="4" t="s">
        <v>9</v>
      </c>
      <c r="F5477" s="4" t="s">
        <v>47</v>
      </c>
      <c r="G5477" s="4" t="s">
        <v>13</v>
      </c>
      <c r="H5477" s="4" t="s">
        <v>13</v>
      </c>
    </row>
    <row r="5478" spans="1:8">
      <c r="A5478" t="n">
        <v>36827</v>
      </c>
      <c r="B5478" s="40" t="n">
        <v>26</v>
      </c>
      <c r="C5478" s="7" t="n">
        <v>0</v>
      </c>
      <c r="D5478" s="7" t="n">
        <v>17</v>
      </c>
      <c r="E5478" s="7" t="n">
        <v>52929</v>
      </c>
      <c r="F5478" s="7" t="s">
        <v>270</v>
      </c>
      <c r="G5478" s="7" t="n">
        <v>2</v>
      </c>
      <c r="H5478" s="7" t="n">
        <v>0</v>
      </c>
    </row>
    <row r="5479" spans="1:8">
      <c r="A5479" t="s">
        <v>4</v>
      </c>
      <c r="B5479" s="4" t="s">
        <v>5</v>
      </c>
    </row>
    <row r="5480" spans="1:8">
      <c r="A5480" t="n">
        <v>36872</v>
      </c>
      <c r="B5480" s="41" t="n">
        <v>28</v>
      </c>
    </row>
    <row r="5481" spans="1:8">
      <c r="A5481" t="s">
        <v>4</v>
      </c>
      <c r="B5481" s="4" t="s">
        <v>5</v>
      </c>
      <c r="C5481" s="4" t="s">
        <v>13</v>
      </c>
      <c r="D5481" s="4" t="s">
        <v>10</v>
      </c>
      <c r="E5481" s="4" t="s">
        <v>10</v>
      </c>
      <c r="F5481" s="4" t="s">
        <v>13</v>
      </c>
    </row>
    <row r="5482" spans="1:8">
      <c r="A5482" t="n">
        <v>36873</v>
      </c>
      <c r="B5482" s="45" t="n">
        <v>25</v>
      </c>
      <c r="C5482" s="7" t="n">
        <v>1</v>
      </c>
      <c r="D5482" s="7" t="n">
        <v>65535</v>
      </c>
      <c r="E5482" s="7" t="n">
        <v>65535</v>
      </c>
      <c r="F5482" s="7" t="n">
        <v>0</v>
      </c>
    </row>
    <row r="5483" spans="1:8">
      <c r="A5483" t="s">
        <v>4</v>
      </c>
      <c r="B5483" s="4" t="s">
        <v>5</v>
      </c>
      <c r="C5483" s="4" t="s">
        <v>10</v>
      </c>
      <c r="D5483" s="4" t="s">
        <v>13</v>
      </c>
    </row>
    <row r="5484" spans="1:8">
      <c r="A5484" t="n">
        <v>36880</v>
      </c>
      <c r="B5484" s="44" t="n">
        <v>89</v>
      </c>
      <c r="C5484" s="7" t="n">
        <v>65533</v>
      </c>
      <c r="D5484" s="7" t="n">
        <v>1</v>
      </c>
    </row>
    <row r="5485" spans="1:8">
      <c r="A5485" t="s">
        <v>4</v>
      </c>
      <c r="B5485" s="4" t="s">
        <v>5</v>
      </c>
      <c r="C5485" s="4" t="s">
        <v>13</v>
      </c>
      <c r="D5485" s="4" t="s">
        <v>10</v>
      </c>
      <c r="E5485" s="4" t="s">
        <v>24</v>
      </c>
    </row>
    <row r="5486" spans="1:8">
      <c r="A5486" t="n">
        <v>36884</v>
      </c>
      <c r="B5486" s="21" t="n">
        <v>58</v>
      </c>
      <c r="C5486" s="7" t="n">
        <v>101</v>
      </c>
      <c r="D5486" s="7" t="n">
        <v>300</v>
      </c>
      <c r="E5486" s="7" t="n">
        <v>1</v>
      </c>
    </row>
    <row r="5487" spans="1:8">
      <c r="A5487" t="s">
        <v>4</v>
      </c>
      <c r="B5487" s="4" t="s">
        <v>5</v>
      </c>
      <c r="C5487" s="4" t="s">
        <v>13</v>
      </c>
      <c r="D5487" s="4" t="s">
        <v>10</v>
      </c>
    </row>
    <row r="5488" spans="1:8">
      <c r="A5488" t="n">
        <v>36892</v>
      </c>
      <c r="B5488" s="21" t="n">
        <v>58</v>
      </c>
      <c r="C5488" s="7" t="n">
        <v>254</v>
      </c>
      <c r="D5488" s="7" t="n">
        <v>0</v>
      </c>
    </row>
    <row r="5489" spans="1:8">
      <c r="A5489" t="s">
        <v>4</v>
      </c>
      <c r="B5489" s="4" t="s">
        <v>5</v>
      </c>
      <c r="C5489" s="4" t="s">
        <v>13</v>
      </c>
      <c r="D5489" s="4" t="s">
        <v>10</v>
      </c>
      <c r="E5489" s="4" t="s">
        <v>10</v>
      </c>
      <c r="F5489" s="4" t="s">
        <v>9</v>
      </c>
    </row>
    <row r="5490" spans="1:8">
      <c r="A5490" t="n">
        <v>36896</v>
      </c>
      <c r="B5490" s="47" t="n">
        <v>84</v>
      </c>
      <c r="C5490" s="7" t="n">
        <v>1</v>
      </c>
      <c r="D5490" s="7" t="n">
        <v>0</v>
      </c>
      <c r="E5490" s="7" t="n">
        <v>0</v>
      </c>
      <c r="F5490" s="7" t="n">
        <v>0</v>
      </c>
    </row>
    <row r="5491" spans="1:8">
      <c r="A5491" t="s">
        <v>4</v>
      </c>
      <c r="B5491" s="4" t="s">
        <v>5</v>
      </c>
      <c r="C5491" s="4" t="s">
        <v>10</v>
      </c>
      <c r="D5491" s="4" t="s">
        <v>24</v>
      </c>
      <c r="E5491" s="4" t="s">
        <v>24</v>
      </c>
      <c r="F5491" s="4" t="s">
        <v>24</v>
      </c>
      <c r="G5491" s="4" t="s">
        <v>24</v>
      </c>
    </row>
    <row r="5492" spans="1:8">
      <c r="A5492" t="n">
        <v>36906</v>
      </c>
      <c r="B5492" s="34" t="n">
        <v>46</v>
      </c>
      <c r="C5492" s="7" t="n">
        <v>7024</v>
      </c>
      <c r="D5492" s="7" t="n">
        <v>-0.300000011920929</v>
      </c>
      <c r="E5492" s="7" t="n">
        <v>5</v>
      </c>
      <c r="F5492" s="7" t="n">
        <v>4.59999990463257</v>
      </c>
      <c r="G5492" s="7" t="n">
        <v>0</v>
      </c>
    </row>
    <row r="5493" spans="1:8">
      <c r="A5493" t="s">
        <v>4</v>
      </c>
      <c r="B5493" s="4" t="s">
        <v>5</v>
      </c>
      <c r="C5493" s="4" t="s">
        <v>10</v>
      </c>
      <c r="D5493" s="4" t="s">
        <v>9</v>
      </c>
    </row>
    <row r="5494" spans="1:8">
      <c r="A5494" t="n">
        <v>36925</v>
      </c>
      <c r="B5494" s="46" t="n">
        <v>44</v>
      </c>
      <c r="C5494" s="7" t="n">
        <v>19</v>
      </c>
      <c r="D5494" s="7" t="n">
        <v>1</v>
      </c>
    </row>
    <row r="5495" spans="1:8">
      <c r="A5495" t="s">
        <v>4</v>
      </c>
      <c r="B5495" s="4" t="s">
        <v>5</v>
      </c>
      <c r="C5495" s="4" t="s">
        <v>10</v>
      </c>
      <c r="D5495" s="4" t="s">
        <v>24</v>
      </c>
      <c r="E5495" s="4" t="s">
        <v>24</v>
      </c>
      <c r="F5495" s="4" t="s">
        <v>24</v>
      </c>
      <c r="G5495" s="4" t="s">
        <v>10</v>
      </c>
      <c r="H5495" s="4" t="s">
        <v>10</v>
      </c>
    </row>
    <row r="5496" spans="1:8">
      <c r="A5496" t="n">
        <v>36932</v>
      </c>
      <c r="B5496" s="42" t="n">
        <v>60</v>
      </c>
      <c r="C5496" s="7" t="n">
        <v>19</v>
      </c>
      <c r="D5496" s="7" t="n">
        <v>0</v>
      </c>
      <c r="E5496" s="7" t="n">
        <v>-15</v>
      </c>
      <c r="F5496" s="7" t="n">
        <v>0</v>
      </c>
      <c r="G5496" s="7" t="n">
        <v>0</v>
      </c>
      <c r="H5496" s="7" t="n">
        <v>0</v>
      </c>
    </row>
    <row r="5497" spans="1:8">
      <c r="A5497" t="s">
        <v>4</v>
      </c>
      <c r="B5497" s="4" t="s">
        <v>5</v>
      </c>
      <c r="C5497" s="4" t="s">
        <v>13</v>
      </c>
      <c r="D5497" s="4" t="s">
        <v>10</v>
      </c>
      <c r="E5497" s="4" t="s">
        <v>10</v>
      </c>
      <c r="F5497" s="4" t="s">
        <v>9</v>
      </c>
    </row>
    <row r="5498" spans="1:8">
      <c r="A5498" t="n">
        <v>36951</v>
      </c>
      <c r="B5498" s="47" t="n">
        <v>84</v>
      </c>
      <c r="C5498" s="7" t="n">
        <v>0</v>
      </c>
      <c r="D5498" s="7" t="n">
        <v>2</v>
      </c>
      <c r="E5498" s="7" t="n">
        <v>0</v>
      </c>
      <c r="F5498" s="7" t="n">
        <v>1045220557</v>
      </c>
    </row>
    <row r="5499" spans="1:8">
      <c r="A5499" t="s">
        <v>4</v>
      </c>
      <c r="B5499" s="4" t="s">
        <v>5</v>
      </c>
      <c r="C5499" s="4" t="s">
        <v>13</v>
      </c>
      <c r="D5499" s="4" t="s">
        <v>13</v>
      </c>
      <c r="E5499" s="4" t="s">
        <v>24</v>
      </c>
      <c r="F5499" s="4" t="s">
        <v>24</v>
      </c>
      <c r="G5499" s="4" t="s">
        <v>24</v>
      </c>
      <c r="H5499" s="4" t="s">
        <v>10</v>
      </c>
    </row>
    <row r="5500" spans="1:8">
      <c r="A5500" t="n">
        <v>36961</v>
      </c>
      <c r="B5500" s="35" t="n">
        <v>45</v>
      </c>
      <c r="C5500" s="7" t="n">
        <v>2</v>
      </c>
      <c r="D5500" s="7" t="n">
        <v>3</v>
      </c>
      <c r="E5500" s="7" t="n">
        <v>-0.349999994039536</v>
      </c>
      <c r="F5500" s="7" t="n">
        <v>5.30000019073486</v>
      </c>
      <c r="G5500" s="7" t="n">
        <v>4.80000019073486</v>
      </c>
      <c r="H5500" s="7" t="n">
        <v>0</v>
      </c>
    </row>
    <row r="5501" spans="1:8">
      <c r="A5501" t="s">
        <v>4</v>
      </c>
      <c r="B5501" s="4" t="s">
        <v>5</v>
      </c>
      <c r="C5501" s="4" t="s">
        <v>13</v>
      </c>
      <c r="D5501" s="4" t="s">
        <v>13</v>
      </c>
      <c r="E5501" s="4" t="s">
        <v>24</v>
      </c>
      <c r="F5501" s="4" t="s">
        <v>24</v>
      </c>
      <c r="G5501" s="4" t="s">
        <v>24</v>
      </c>
      <c r="H5501" s="4" t="s">
        <v>10</v>
      </c>
      <c r="I5501" s="4" t="s">
        <v>13</v>
      </c>
    </row>
    <row r="5502" spans="1:8">
      <c r="A5502" t="n">
        <v>36978</v>
      </c>
      <c r="B5502" s="35" t="n">
        <v>45</v>
      </c>
      <c r="C5502" s="7" t="n">
        <v>4</v>
      </c>
      <c r="D5502" s="7" t="n">
        <v>3</v>
      </c>
      <c r="E5502" s="7" t="n">
        <v>350</v>
      </c>
      <c r="F5502" s="7" t="n">
        <v>340</v>
      </c>
      <c r="G5502" s="7" t="n">
        <v>0</v>
      </c>
      <c r="H5502" s="7" t="n">
        <v>0</v>
      </c>
      <c r="I5502" s="7" t="n">
        <v>0</v>
      </c>
    </row>
    <row r="5503" spans="1:8">
      <c r="A5503" t="s">
        <v>4</v>
      </c>
      <c r="B5503" s="4" t="s">
        <v>5</v>
      </c>
      <c r="C5503" s="4" t="s">
        <v>13</v>
      </c>
      <c r="D5503" s="4" t="s">
        <v>13</v>
      </c>
      <c r="E5503" s="4" t="s">
        <v>24</v>
      </c>
      <c r="F5503" s="4" t="s">
        <v>10</v>
      </c>
    </row>
    <row r="5504" spans="1:8">
      <c r="A5504" t="n">
        <v>36996</v>
      </c>
      <c r="B5504" s="35" t="n">
        <v>45</v>
      </c>
      <c r="C5504" s="7" t="n">
        <v>5</v>
      </c>
      <c r="D5504" s="7" t="n">
        <v>3</v>
      </c>
      <c r="E5504" s="7" t="n">
        <v>4</v>
      </c>
      <c r="F5504" s="7" t="n">
        <v>0</v>
      </c>
    </row>
    <row r="5505" spans="1:9">
      <c r="A5505" t="s">
        <v>4</v>
      </c>
      <c r="B5505" s="4" t="s">
        <v>5</v>
      </c>
      <c r="C5505" s="4" t="s">
        <v>13</v>
      </c>
      <c r="D5505" s="4" t="s">
        <v>13</v>
      </c>
      <c r="E5505" s="4" t="s">
        <v>24</v>
      </c>
      <c r="F5505" s="4" t="s">
        <v>10</v>
      </c>
    </row>
    <row r="5506" spans="1:9">
      <c r="A5506" t="n">
        <v>37005</v>
      </c>
      <c r="B5506" s="35" t="n">
        <v>45</v>
      </c>
      <c r="C5506" s="7" t="n">
        <v>11</v>
      </c>
      <c r="D5506" s="7" t="n">
        <v>3</v>
      </c>
      <c r="E5506" s="7" t="n">
        <v>23</v>
      </c>
      <c r="F5506" s="7" t="n">
        <v>0</v>
      </c>
    </row>
    <row r="5507" spans="1:9">
      <c r="A5507" t="s">
        <v>4</v>
      </c>
      <c r="B5507" s="4" t="s">
        <v>5</v>
      </c>
      <c r="C5507" s="4" t="s">
        <v>13</v>
      </c>
      <c r="D5507" s="4" t="s">
        <v>13</v>
      </c>
      <c r="E5507" s="4" t="s">
        <v>24</v>
      </c>
      <c r="F5507" s="4" t="s">
        <v>24</v>
      </c>
      <c r="G5507" s="4" t="s">
        <v>24</v>
      </c>
      <c r="H5507" s="4" t="s">
        <v>10</v>
      </c>
    </row>
    <row r="5508" spans="1:9">
      <c r="A5508" t="n">
        <v>37014</v>
      </c>
      <c r="B5508" s="35" t="n">
        <v>45</v>
      </c>
      <c r="C5508" s="7" t="n">
        <v>2</v>
      </c>
      <c r="D5508" s="7" t="n">
        <v>3</v>
      </c>
      <c r="E5508" s="7" t="n">
        <v>-0.349999994039536</v>
      </c>
      <c r="F5508" s="7" t="n">
        <v>5.30000019073486</v>
      </c>
      <c r="G5508" s="7" t="n">
        <v>4.80000019073486</v>
      </c>
      <c r="H5508" s="7" t="n">
        <v>6000</v>
      </c>
    </row>
    <row r="5509" spans="1:9">
      <c r="A5509" t="s">
        <v>4</v>
      </c>
      <c r="B5509" s="4" t="s">
        <v>5</v>
      </c>
      <c r="C5509" s="4" t="s">
        <v>13</v>
      </c>
      <c r="D5509" s="4" t="s">
        <v>13</v>
      </c>
      <c r="E5509" s="4" t="s">
        <v>24</v>
      </c>
      <c r="F5509" s="4" t="s">
        <v>24</v>
      </c>
      <c r="G5509" s="4" t="s">
        <v>24</v>
      </c>
      <c r="H5509" s="4" t="s">
        <v>10</v>
      </c>
      <c r="I5509" s="4" t="s">
        <v>13</v>
      </c>
    </row>
    <row r="5510" spans="1:9">
      <c r="A5510" t="n">
        <v>37031</v>
      </c>
      <c r="B5510" s="35" t="n">
        <v>45</v>
      </c>
      <c r="C5510" s="7" t="n">
        <v>4</v>
      </c>
      <c r="D5510" s="7" t="n">
        <v>3</v>
      </c>
      <c r="E5510" s="7" t="n">
        <v>332.299987792969</v>
      </c>
      <c r="F5510" s="7" t="n">
        <v>332.890014648438</v>
      </c>
      <c r="G5510" s="7" t="n">
        <v>0</v>
      </c>
      <c r="H5510" s="7" t="n">
        <v>6000</v>
      </c>
      <c r="I5510" s="7" t="n">
        <v>0</v>
      </c>
    </row>
    <row r="5511" spans="1:9">
      <c r="A5511" t="s">
        <v>4</v>
      </c>
      <c r="B5511" s="4" t="s">
        <v>5</v>
      </c>
      <c r="C5511" s="4" t="s">
        <v>13</v>
      </c>
      <c r="D5511" s="4" t="s">
        <v>13</v>
      </c>
      <c r="E5511" s="4" t="s">
        <v>24</v>
      </c>
      <c r="F5511" s="4" t="s">
        <v>10</v>
      </c>
    </row>
    <row r="5512" spans="1:9">
      <c r="A5512" t="n">
        <v>37049</v>
      </c>
      <c r="B5512" s="35" t="n">
        <v>45</v>
      </c>
      <c r="C5512" s="7" t="n">
        <v>5</v>
      </c>
      <c r="D5512" s="7" t="n">
        <v>3</v>
      </c>
      <c r="E5512" s="7" t="n">
        <v>1.79999995231628</v>
      </c>
      <c r="F5512" s="7" t="n">
        <v>6000</v>
      </c>
    </row>
    <row r="5513" spans="1:9">
      <c r="A5513" t="s">
        <v>4</v>
      </c>
      <c r="B5513" s="4" t="s">
        <v>5</v>
      </c>
      <c r="C5513" s="4" t="s">
        <v>13</v>
      </c>
      <c r="D5513" s="4" t="s">
        <v>13</v>
      </c>
      <c r="E5513" s="4" t="s">
        <v>24</v>
      </c>
      <c r="F5513" s="4" t="s">
        <v>10</v>
      </c>
    </row>
    <row r="5514" spans="1:9">
      <c r="A5514" t="n">
        <v>37058</v>
      </c>
      <c r="B5514" s="35" t="n">
        <v>45</v>
      </c>
      <c r="C5514" s="7" t="n">
        <v>11</v>
      </c>
      <c r="D5514" s="7" t="n">
        <v>3</v>
      </c>
      <c r="E5514" s="7" t="n">
        <v>36.7999992370605</v>
      </c>
      <c r="F5514" s="7" t="n">
        <v>6000</v>
      </c>
    </row>
    <row r="5515" spans="1:9">
      <c r="A5515" t="s">
        <v>4</v>
      </c>
      <c r="B5515" s="4" t="s">
        <v>5</v>
      </c>
      <c r="C5515" s="4" t="s">
        <v>10</v>
      </c>
      <c r="D5515" s="4" t="s">
        <v>13</v>
      </c>
      <c r="E5515" s="4" t="s">
        <v>6</v>
      </c>
      <c r="F5515" s="4" t="s">
        <v>24</v>
      </c>
      <c r="G5515" s="4" t="s">
        <v>24</v>
      </c>
      <c r="H5515" s="4" t="s">
        <v>24</v>
      </c>
    </row>
    <row r="5516" spans="1:9">
      <c r="A5516" t="n">
        <v>37067</v>
      </c>
      <c r="B5516" s="50" t="n">
        <v>48</v>
      </c>
      <c r="C5516" s="7" t="n">
        <v>19</v>
      </c>
      <c r="D5516" s="7" t="n">
        <v>0</v>
      </c>
      <c r="E5516" s="7" t="s">
        <v>232</v>
      </c>
      <c r="F5516" s="7" t="n">
        <v>0</v>
      </c>
      <c r="G5516" s="7" t="n">
        <v>1</v>
      </c>
      <c r="H5516" s="7" t="n">
        <v>0</v>
      </c>
    </row>
    <row r="5517" spans="1:9">
      <c r="A5517" t="s">
        <v>4</v>
      </c>
      <c r="B5517" s="4" t="s">
        <v>5</v>
      </c>
      <c r="C5517" s="4" t="s">
        <v>10</v>
      </c>
    </row>
    <row r="5518" spans="1:9">
      <c r="A5518" t="n">
        <v>37093</v>
      </c>
      <c r="B5518" s="27" t="n">
        <v>16</v>
      </c>
      <c r="C5518" s="7" t="n">
        <v>1500</v>
      </c>
    </row>
    <row r="5519" spans="1:9">
      <c r="A5519" t="s">
        <v>4</v>
      </c>
      <c r="B5519" s="4" t="s">
        <v>5</v>
      </c>
      <c r="C5519" s="4" t="s">
        <v>13</v>
      </c>
      <c r="D5519" s="4" t="s">
        <v>10</v>
      </c>
      <c r="E5519" s="4" t="s">
        <v>10</v>
      </c>
      <c r="F5519" s="4" t="s">
        <v>10</v>
      </c>
      <c r="G5519" s="4" t="s">
        <v>10</v>
      </c>
      <c r="H5519" s="4" t="s">
        <v>10</v>
      </c>
      <c r="I5519" s="4" t="s">
        <v>6</v>
      </c>
      <c r="J5519" s="4" t="s">
        <v>24</v>
      </c>
      <c r="K5519" s="4" t="s">
        <v>24</v>
      </c>
      <c r="L5519" s="4" t="s">
        <v>24</v>
      </c>
      <c r="M5519" s="4" t="s">
        <v>9</v>
      </c>
      <c r="N5519" s="4" t="s">
        <v>9</v>
      </c>
      <c r="O5519" s="4" t="s">
        <v>24</v>
      </c>
      <c r="P5519" s="4" t="s">
        <v>24</v>
      </c>
      <c r="Q5519" s="4" t="s">
        <v>24</v>
      </c>
      <c r="R5519" s="4" t="s">
        <v>24</v>
      </c>
      <c r="S5519" s="4" t="s">
        <v>13</v>
      </c>
    </row>
    <row r="5520" spans="1:9">
      <c r="A5520" t="n">
        <v>37096</v>
      </c>
      <c r="B5520" s="10" t="n">
        <v>39</v>
      </c>
      <c r="C5520" s="7" t="n">
        <v>12</v>
      </c>
      <c r="D5520" s="7" t="n">
        <v>65533</v>
      </c>
      <c r="E5520" s="7" t="n">
        <v>208</v>
      </c>
      <c r="F5520" s="7" t="n">
        <v>0</v>
      </c>
      <c r="G5520" s="7" t="n">
        <v>19</v>
      </c>
      <c r="H5520" s="7" t="n">
        <v>259</v>
      </c>
      <c r="I5520" s="7" t="s">
        <v>12</v>
      </c>
      <c r="J5520" s="7" t="n">
        <v>0</v>
      </c>
      <c r="K5520" s="7" t="n">
        <v>0</v>
      </c>
      <c r="L5520" s="7" t="n">
        <v>0</v>
      </c>
      <c r="M5520" s="7" t="n">
        <v>0</v>
      </c>
      <c r="N5520" s="7" t="n">
        <v>0</v>
      </c>
      <c r="O5520" s="7" t="n">
        <v>0</v>
      </c>
      <c r="P5520" s="7" t="n">
        <v>1</v>
      </c>
      <c r="Q5520" s="7" t="n">
        <v>1</v>
      </c>
      <c r="R5520" s="7" t="n">
        <v>1</v>
      </c>
      <c r="S5520" s="7" t="n">
        <v>104</v>
      </c>
    </row>
    <row r="5521" spans="1:19">
      <c r="A5521" t="s">
        <v>4</v>
      </c>
      <c r="B5521" s="4" t="s">
        <v>5</v>
      </c>
      <c r="C5521" s="4" t="s">
        <v>13</v>
      </c>
      <c r="D5521" s="4" t="s">
        <v>10</v>
      </c>
      <c r="E5521" s="4" t="s">
        <v>24</v>
      </c>
      <c r="F5521" s="4" t="s">
        <v>10</v>
      </c>
      <c r="G5521" s="4" t="s">
        <v>9</v>
      </c>
      <c r="H5521" s="4" t="s">
        <v>9</v>
      </c>
      <c r="I5521" s="4" t="s">
        <v>10</v>
      </c>
      <c r="J5521" s="4" t="s">
        <v>10</v>
      </c>
      <c r="K5521" s="4" t="s">
        <v>9</v>
      </c>
      <c r="L5521" s="4" t="s">
        <v>9</v>
      </c>
      <c r="M5521" s="4" t="s">
        <v>9</v>
      </c>
      <c r="N5521" s="4" t="s">
        <v>9</v>
      </c>
      <c r="O5521" s="4" t="s">
        <v>6</v>
      </c>
    </row>
    <row r="5522" spans="1:19">
      <c r="A5522" t="n">
        <v>37146</v>
      </c>
      <c r="B5522" s="15" t="n">
        <v>50</v>
      </c>
      <c r="C5522" s="7" t="n">
        <v>0</v>
      </c>
      <c r="D5522" s="7" t="n">
        <v>2118</v>
      </c>
      <c r="E5522" s="7" t="n">
        <v>1</v>
      </c>
      <c r="F5522" s="7" t="n">
        <v>0</v>
      </c>
      <c r="G5522" s="7" t="n">
        <v>0</v>
      </c>
      <c r="H5522" s="7" t="n">
        <v>0</v>
      </c>
      <c r="I5522" s="7" t="n">
        <v>0</v>
      </c>
      <c r="J5522" s="7" t="n">
        <v>65533</v>
      </c>
      <c r="K5522" s="7" t="n">
        <v>0</v>
      </c>
      <c r="L5522" s="7" t="n">
        <v>0</v>
      </c>
      <c r="M5522" s="7" t="n">
        <v>0</v>
      </c>
      <c r="N5522" s="7" t="n">
        <v>0</v>
      </c>
      <c r="O5522" s="7" t="s">
        <v>12</v>
      </c>
    </row>
    <row r="5523" spans="1:19">
      <c r="A5523" t="s">
        <v>4</v>
      </c>
      <c r="B5523" s="4" t="s">
        <v>5</v>
      </c>
      <c r="C5523" s="4" t="s">
        <v>10</v>
      </c>
    </row>
    <row r="5524" spans="1:19">
      <c r="A5524" t="n">
        <v>37185</v>
      </c>
      <c r="B5524" s="27" t="n">
        <v>16</v>
      </c>
      <c r="C5524" s="7" t="n">
        <v>500</v>
      </c>
    </row>
    <row r="5525" spans="1:19">
      <c r="A5525" t="s">
        <v>4</v>
      </c>
      <c r="B5525" s="4" t="s">
        <v>5</v>
      </c>
      <c r="C5525" s="4" t="s">
        <v>10</v>
      </c>
      <c r="D5525" s="4" t="s">
        <v>9</v>
      </c>
      <c r="E5525" s="4" t="s">
        <v>9</v>
      </c>
      <c r="F5525" s="4" t="s">
        <v>9</v>
      </c>
      <c r="G5525" s="4" t="s">
        <v>9</v>
      </c>
      <c r="H5525" s="4" t="s">
        <v>10</v>
      </c>
      <c r="I5525" s="4" t="s">
        <v>13</v>
      </c>
    </row>
    <row r="5526" spans="1:19">
      <c r="A5526" t="n">
        <v>37188</v>
      </c>
      <c r="B5526" s="32" t="n">
        <v>66</v>
      </c>
      <c r="C5526" s="7" t="n">
        <v>7024</v>
      </c>
      <c r="D5526" s="7" t="n">
        <v>1065353216</v>
      </c>
      <c r="E5526" s="7" t="n">
        <v>1065353216</v>
      </c>
      <c r="F5526" s="7" t="n">
        <v>1065353216</v>
      </c>
      <c r="G5526" s="7" t="n">
        <v>0</v>
      </c>
      <c r="H5526" s="7" t="n">
        <v>2000</v>
      </c>
      <c r="I5526" s="7" t="n">
        <v>3</v>
      </c>
    </row>
    <row r="5527" spans="1:19">
      <c r="A5527" t="s">
        <v>4</v>
      </c>
      <c r="B5527" s="4" t="s">
        <v>5</v>
      </c>
      <c r="C5527" s="4" t="s">
        <v>10</v>
      </c>
    </row>
    <row r="5528" spans="1:19">
      <c r="A5528" t="n">
        <v>37210</v>
      </c>
      <c r="B5528" s="27" t="n">
        <v>16</v>
      </c>
      <c r="C5528" s="7" t="n">
        <v>1000</v>
      </c>
    </row>
    <row r="5529" spans="1:19">
      <c r="A5529" t="s">
        <v>4</v>
      </c>
      <c r="B5529" s="4" t="s">
        <v>5</v>
      </c>
      <c r="C5529" s="4" t="s">
        <v>10</v>
      </c>
      <c r="D5529" s="4" t="s">
        <v>9</v>
      </c>
      <c r="E5529" s="4" t="s">
        <v>9</v>
      </c>
      <c r="F5529" s="4" t="s">
        <v>9</v>
      </c>
      <c r="G5529" s="4" t="s">
        <v>9</v>
      </c>
      <c r="H5529" s="4" t="s">
        <v>10</v>
      </c>
      <c r="I5529" s="4" t="s">
        <v>13</v>
      </c>
    </row>
    <row r="5530" spans="1:19">
      <c r="A5530" t="n">
        <v>37213</v>
      </c>
      <c r="B5530" s="32" t="n">
        <v>66</v>
      </c>
      <c r="C5530" s="7" t="n">
        <v>19</v>
      </c>
      <c r="D5530" s="7" t="n">
        <v>1065353216</v>
      </c>
      <c r="E5530" s="7" t="n">
        <v>1065353216</v>
      </c>
      <c r="F5530" s="7" t="n">
        <v>1065353216</v>
      </c>
      <c r="G5530" s="7" t="n">
        <v>1065353216</v>
      </c>
      <c r="H5530" s="7" t="n">
        <v>2000</v>
      </c>
      <c r="I5530" s="7" t="n">
        <v>3</v>
      </c>
    </row>
    <row r="5531" spans="1:19">
      <c r="A5531" t="s">
        <v>4</v>
      </c>
      <c r="B5531" s="4" t="s">
        <v>5</v>
      </c>
      <c r="C5531" s="4" t="s">
        <v>10</v>
      </c>
    </row>
    <row r="5532" spans="1:19">
      <c r="A5532" t="n">
        <v>37235</v>
      </c>
      <c r="B5532" s="27" t="n">
        <v>16</v>
      </c>
      <c r="C5532" s="7" t="n">
        <v>500</v>
      </c>
    </row>
    <row r="5533" spans="1:19">
      <c r="A5533" t="s">
        <v>4</v>
      </c>
      <c r="B5533" s="4" t="s">
        <v>5</v>
      </c>
      <c r="C5533" s="4" t="s">
        <v>13</v>
      </c>
      <c r="D5533" s="4" t="s">
        <v>10</v>
      </c>
      <c r="E5533" s="4" t="s">
        <v>13</v>
      </c>
    </row>
    <row r="5534" spans="1:19">
      <c r="A5534" t="n">
        <v>37238</v>
      </c>
      <c r="B5534" s="10" t="n">
        <v>39</v>
      </c>
      <c r="C5534" s="7" t="n">
        <v>14</v>
      </c>
      <c r="D5534" s="7" t="n">
        <v>65533</v>
      </c>
      <c r="E5534" s="7" t="n">
        <v>103</v>
      </c>
    </row>
    <row r="5535" spans="1:19">
      <c r="A5535" t="s">
        <v>4</v>
      </c>
      <c r="B5535" s="4" t="s">
        <v>5</v>
      </c>
      <c r="C5535" s="4" t="s">
        <v>10</v>
      </c>
      <c r="D5535" s="4" t="s">
        <v>13</v>
      </c>
    </row>
    <row r="5536" spans="1:19">
      <c r="A5536" t="n">
        <v>37243</v>
      </c>
      <c r="B5536" s="66" t="n">
        <v>21</v>
      </c>
      <c r="C5536" s="7" t="n">
        <v>7024</v>
      </c>
      <c r="D5536" s="7" t="n">
        <v>2</v>
      </c>
    </row>
    <row r="5537" spans="1:15">
      <c r="A5537" t="s">
        <v>4</v>
      </c>
      <c r="B5537" s="4" t="s">
        <v>5</v>
      </c>
      <c r="C5537" s="4" t="s">
        <v>10</v>
      </c>
      <c r="D5537" s="4" t="s">
        <v>9</v>
      </c>
    </row>
    <row r="5538" spans="1:15">
      <c r="A5538" t="n">
        <v>37247</v>
      </c>
      <c r="B5538" s="31" t="n">
        <v>43</v>
      </c>
      <c r="C5538" s="7" t="n">
        <v>7024</v>
      </c>
      <c r="D5538" s="7" t="n">
        <v>128</v>
      </c>
    </row>
    <row r="5539" spans="1:15">
      <c r="A5539" t="s">
        <v>4</v>
      </c>
      <c r="B5539" s="4" t="s">
        <v>5</v>
      </c>
      <c r="C5539" s="4" t="s">
        <v>10</v>
      </c>
    </row>
    <row r="5540" spans="1:15">
      <c r="A5540" t="n">
        <v>37254</v>
      </c>
      <c r="B5540" s="27" t="n">
        <v>16</v>
      </c>
      <c r="C5540" s="7" t="n">
        <v>1000</v>
      </c>
    </row>
    <row r="5541" spans="1:15">
      <c r="A5541" t="s">
        <v>4</v>
      </c>
      <c r="B5541" s="4" t="s">
        <v>5</v>
      </c>
      <c r="C5541" s="4" t="s">
        <v>13</v>
      </c>
      <c r="D5541" s="4" t="s">
        <v>10</v>
      </c>
      <c r="E5541" s="4" t="s">
        <v>10</v>
      </c>
      <c r="F5541" s="4" t="s">
        <v>9</v>
      </c>
    </row>
    <row r="5542" spans="1:15">
      <c r="A5542" t="n">
        <v>37257</v>
      </c>
      <c r="B5542" s="47" t="n">
        <v>84</v>
      </c>
      <c r="C5542" s="7" t="n">
        <v>1</v>
      </c>
      <c r="D5542" s="7" t="n">
        <v>0</v>
      </c>
      <c r="E5542" s="7" t="n">
        <v>1000</v>
      </c>
      <c r="F5542" s="7" t="n">
        <v>0</v>
      </c>
    </row>
    <row r="5543" spans="1:15">
      <c r="A5543" t="s">
        <v>4</v>
      </c>
      <c r="B5543" s="4" t="s">
        <v>5</v>
      </c>
      <c r="C5543" s="4" t="s">
        <v>13</v>
      </c>
      <c r="D5543" s="4" t="s">
        <v>10</v>
      </c>
    </row>
    <row r="5544" spans="1:15">
      <c r="A5544" t="n">
        <v>37267</v>
      </c>
      <c r="B5544" s="35" t="n">
        <v>45</v>
      </c>
      <c r="C5544" s="7" t="n">
        <v>7</v>
      </c>
      <c r="D5544" s="7" t="n">
        <v>255</v>
      </c>
    </row>
    <row r="5545" spans="1:15">
      <c r="A5545" t="s">
        <v>4</v>
      </c>
      <c r="B5545" s="4" t="s">
        <v>5</v>
      </c>
      <c r="C5545" s="4" t="s">
        <v>13</v>
      </c>
      <c r="D5545" s="4" t="s">
        <v>10</v>
      </c>
      <c r="E5545" s="4" t="s">
        <v>6</v>
      </c>
    </row>
    <row r="5546" spans="1:15">
      <c r="A5546" t="n">
        <v>37271</v>
      </c>
      <c r="B5546" s="39" t="n">
        <v>51</v>
      </c>
      <c r="C5546" s="7" t="n">
        <v>4</v>
      </c>
      <c r="D5546" s="7" t="n">
        <v>19</v>
      </c>
      <c r="E5546" s="7" t="s">
        <v>122</v>
      </c>
    </row>
    <row r="5547" spans="1:15">
      <c r="A5547" t="s">
        <v>4</v>
      </c>
      <c r="B5547" s="4" t="s">
        <v>5</v>
      </c>
      <c r="C5547" s="4" t="s">
        <v>10</v>
      </c>
    </row>
    <row r="5548" spans="1:15">
      <c r="A5548" t="n">
        <v>37284</v>
      </c>
      <c r="B5548" s="27" t="n">
        <v>16</v>
      </c>
      <c r="C5548" s="7" t="n">
        <v>0</v>
      </c>
    </row>
    <row r="5549" spans="1:15">
      <c r="A5549" t="s">
        <v>4</v>
      </c>
      <c r="B5549" s="4" t="s">
        <v>5</v>
      </c>
      <c r="C5549" s="4" t="s">
        <v>10</v>
      </c>
      <c r="D5549" s="4" t="s">
        <v>13</v>
      </c>
      <c r="E5549" s="4" t="s">
        <v>9</v>
      </c>
      <c r="F5549" s="4" t="s">
        <v>47</v>
      </c>
      <c r="G5549" s="4" t="s">
        <v>13</v>
      </c>
      <c r="H5549" s="4" t="s">
        <v>13</v>
      </c>
      <c r="I5549" s="4" t="s">
        <v>13</v>
      </c>
      <c r="J5549" s="4" t="s">
        <v>9</v>
      </c>
      <c r="K5549" s="4" t="s">
        <v>47</v>
      </c>
      <c r="L5549" s="4" t="s">
        <v>13</v>
      </c>
      <c r="M5549" s="4" t="s">
        <v>13</v>
      </c>
      <c r="N5549" s="4" t="s">
        <v>13</v>
      </c>
      <c r="O5549" s="4" t="s">
        <v>9</v>
      </c>
      <c r="P5549" s="4" t="s">
        <v>47</v>
      </c>
      <c r="Q5549" s="4" t="s">
        <v>13</v>
      </c>
      <c r="R5549" s="4" t="s">
        <v>13</v>
      </c>
    </row>
    <row r="5550" spans="1:15">
      <c r="A5550" t="n">
        <v>37287</v>
      </c>
      <c r="B5550" s="40" t="n">
        <v>26</v>
      </c>
      <c r="C5550" s="7" t="n">
        <v>19</v>
      </c>
      <c r="D5550" s="7" t="n">
        <v>17</v>
      </c>
      <c r="E5550" s="7" t="n">
        <v>29386</v>
      </c>
      <c r="F5550" s="7" t="s">
        <v>271</v>
      </c>
      <c r="G5550" s="7" t="n">
        <v>2</v>
      </c>
      <c r="H5550" s="7" t="n">
        <v>3</v>
      </c>
      <c r="I5550" s="7" t="n">
        <v>17</v>
      </c>
      <c r="J5550" s="7" t="n">
        <v>29387</v>
      </c>
      <c r="K5550" s="7" t="s">
        <v>272</v>
      </c>
      <c r="L5550" s="7" t="n">
        <v>2</v>
      </c>
      <c r="M5550" s="7" t="n">
        <v>3</v>
      </c>
      <c r="N5550" s="7" t="n">
        <v>17</v>
      </c>
      <c r="O5550" s="7" t="n">
        <v>29388</v>
      </c>
      <c r="P5550" s="7" t="s">
        <v>273</v>
      </c>
      <c r="Q5550" s="7" t="n">
        <v>2</v>
      </c>
      <c r="R5550" s="7" t="n">
        <v>0</v>
      </c>
    </row>
    <row r="5551" spans="1:15">
      <c r="A5551" t="s">
        <v>4</v>
      </c>
      <c r="B5551" s="4" t="s">
        <v>5</v>
      </c>
    </row>
    <row r="5552" spans="1:15">
      <c r="A5552" t="n">
        <v>37469</v>
      </c>
      <c r="B5552" s="41" t="n">
        <v>28</v>
      </c>
    </row>
    <row r="5553" spans="1:18">
      <c r="A5553" t="s">
        <v>4</v>
      </c>
      <c r="B5553" s="4" t="s">
        <v>5</v>
      </c>
      <c r="C5553" s="4" t="s">
        <v>6</v>
      </c>
      <c r="D5553" s="4" t="s">
        <v>10</v>
      </c>
    </row>
    <row r="5554" spans="1:18">
      <c r="A5554" t="n">
        <v>37470</v>
      </c>
      <c r="B5554" s="65" t="n">
        <v>29</v>
      </c>
      <c r="C5554" s="7" t="s">
        <v>12</v>
      </c>
      <c r="D5554" s="7" t="n">
        <v>65533</v>
      </c>
    </row>
    <row r="5555" spans="1:18">
      <c r="A5555" t="s">
        <v>4</v>
      </c>
      <c r="B5555" s="4" t="s">
        <v>5</v>
      </c>
      <c r="C5555" s="4" t="s">
        <v>13</v>
      </c>
      <c r="D5555" s="4" t="s">
        <v>10</v>
      </c>
      <c r="E5555" s="4" t="s">
        <v>10</v>
      </c>
      <c r="F5555" s="4" t="s">
        <v>13</v>
      </c>
    </row>
    <row r="5556" spans="1:18">
      <c r="A5556" t="n">
        <v>37474</v>
      </c>
      <c r="B5556" s="45" t="n">
        <v>25</v>
      </c>
      <c r="C5556" s="7" t="n">
        <v>1</v>
      </c>
      <c r="D5556" s="7" t="n">
        <v>60</v>
      </c>
      <c r="E5556" s="7" t="n">
        <v>640</v>
      </c>
      <c r="F5556" s="7" t="n">
        <v>2</v>
      </c>
    </row>
    <row r="5557" spans="1:18">
      <c r="A5557" t="s">
        <v>4</v>
      </c>
      <c r="B5557" s="4" t="s">
        <v>5</v>
      </c>
      <c r="C5557" s="4" t="s">
        <v>13</v>
      </c>
      <c r="D5557" s="4" t="s">
        <v>10</v>
      </c>
      <c r="E5557" s="4" t="s">
        <v>6</v>
      </c>
    </row>
    <row r="5558" spans="1:18">
      <c r="A5558" t="n">
        <v>37481</v>
      </c>
      <c r="B5558" s="39" t="n">
        <v>51</v>
      </c>
      <c r="C5558" s="7" t="n">
        <v>4</v>
      </c>
      <c r="D5558" s="7" t="n">
        <v>3</v>
      </c>
      <c r="E5558" s="7" t="s">
        <v>167</v>
      </c>
    </row>
    <row r="5559" spans="1:18">
      <c r="A5559" t="s">
        <v>4</v>
      </c>
      <c r="B5559" s="4" t="s">
        <v>5</v>
      </c>
      <c r="C5559" s="4" t="s">
        <v>10</v>
      </c>
    </row>
    <row r="5560" spans="1:18">
      <c r="A5560" t="n">
        <v>37495</v>
      </c>
      <c r="B5560" s="27" t="n">
        <v>16</v>
      </c>
      <c r="C5560" s="7" t="n">
        <v>0</v>
      </c>
    </row>
    <row r="5561" spans="1:18">
      <c r="A5561" t="s">
        <v>4</v>
      </c>
      <c r="B5561" s="4" t="s">
        <v>5</v>
      </c>
      <c r="C5561" s="4" t="s">
        <v>10</v>
      </c>
      <c r="D5561" s="4" t="s">
        <v>13</v>
      </c>
      <c r="E5561" s="4" t="s">
        <v>9</v>
      </c>
      <c r="F5561" s="4" t="s">
        <v>47</v>
      </c>
      <c r="G5561" s="4" t="s">
        <v>13</v>
      </c>
      <c r="H5561" s="4" t="s">
        <v>13</v>
      </c>
    </row>
    <row r="5562" spans="1:18">
      <c r="A5562" t="n">
        <v>37498</v>
      </c>
      <c r="B5562" s="40" t="n">
        <v>26</v>
      </c>
      <c r="C5562" s="7" t="n">
        <v>3</v>
      </c>
      <c r="D5562" s="7" t="n">
        <v>17</v>
      </c>
      <c r="E5562" s="7" t="n">
        <v>2387</v>
      </c>
      <c r="F5562" s="7" t="s">
        <v>274</v>
      </c>
      <c r="G5562" s="7" t="n">
        <v>2</v>
      </c>
      <c r="H5562" s="7" t="n">
        <v>0</v>
      </c>
    </row>
    <row r="5563" spans="1:18">
      <c r="A5563" t="s">
        <v>4</v>
      </c>
      <c r="B5563" s="4" t="s">
        <v>5</v>
      </c>
    </row>
    <row r="5564" spans="1:18">
      <c r="A5564" t="n">
        <v>37528</v>
      </c>
      <c r="B5564" s="41" t="n">
        <v>28</v>
      </c>
    </row>
    <row r="5565" spans="1:18">
      <c r="A5565" t="s">
        <v>4</v>
      </c>
      <c r="B5565" s="4" t="s">
        <v>5</v>
      </c>
      <c r="C5565" s="4" t="s">
        <v>13</v>
      </c>
      <c r="D5565" s="4" t="s">
        <v>10</v>
      </c>
      <c r="E5565" s="4" t="s">
        <v>10</v>
      </c>
      <c r="F5565" s="4" t="s">
        <v>13</v>
      </c>
    </row>
    <row r="5566" spans="1:18">
      <c r="A5566" t="n">
        <v>37529</v>
      </c>
      <c r="B5566" s="45" t="n">
        <v>25</v>
      </c>
      <c r="C5566" s="7" t="n">
        <v>1</v>
      </c>
      <c r="D5566" s="7" t="n">
        <v>65535</v>
      </c>
      <c r="E5566" s="7" t="n">
        <v>65535</v>
      </c>
      <c r="F5566" s="7" t="n">
        <v>0</v>
      </c>
    </row>
    <row r="5567" spans="1:18">
      <c r="A5567" t="s">
        <v>4</v>
      </c>
      <c r="B5567" s="4" t="s">
        <v>5</v>
      </c>
      <c r="C5567" s="4" t="s">
        <v>13</v>
      </c>
      <c r="D5567" s="4" t="s">
        <v>10</v>
      </c>
      <c r="E5567" s="4" t="s">
        <v>10</v>
      </c>
      <c r="F5567" s="4" t="s">
        <v>13</v>
      </c>
    </row>
    <row r="5568" spans="1:18">
      <c r="A5568" t="n">
        <v>37536</v>
      </c>
      <c r="B5568" s="45" t="n">
        <v>25</v>
      </c>
      <c r="C5568" s="7" t="n">
        <v>1</v>
      </c>
      <c r="D5568" s="7" t="n">
        <v>260</v>
      </c>
      <c r="E5568" s="7" t="n">
        <v>640</v>
      </c>
      <c r="F5568" s="7" t="n">
        <v>1</v>
      </c>
    </row>
    <row r="5569" spans="1:8">
      <c r="A5569" t="s">
        <v>4</v>
      </c>
      <c r="B5569" s="4" t="s">
        <v>5</v>
      </c>
      <c r="C5569" s="4" t="s">
        <v>13</v>
      </c>
      <c r="D5569" s="4" t="s">
        <v>10</v>
      </c>
      <c r="E5569" s="4" t="s">
        <v>6</v>
      </c>
    </row>
    <row r="5570" spans="1:8">
      <c r="A5570" t="n">
        <v>37543</v>
      </c>
      <c r="B5570" s="39" t="n">
        <v>51</v>
      </c>
      <c r="C5570" s="7" t="n">
        <v>4</v>
      </c>
      <c r="D5570" s="7" t="n">
        <v>0</v>
      </c>
      <c r="E5570" s="7" t="s">
        <v>102</v>
      </c>
    </row>
    <row r="5571" spans="1:8">
      <c r="A5571" t="s">
        <v>4</v>
      </c>
      <c r="B5571" s="4" t="s">
        <v>5</v>
      </c>
      <c r="C5571" s="4" t="s">
        <v>10</v>
      </c>
    </row>
    <row r="5572" spans="1:8">
      <c r="A5572" t="n">
        <v>37557</v>
      </c>
      <c r="B5572" s="27" t="n">
        <v>16</v>
      </c>
      <c r="C5572" s="7" t="n">
        <v>0</v>
      </c>
    </row>
    <row r="5573" spans="1:8">
      <c r="A5573" t="s">
        <v>4</v>
      </c>
      <c r="B5573" s="4" t="s">
        <v>5</v>
      </c>
      <c r="C5573" s="4" t="s">
        <v>10</v>
      </c>
      <c r="D5573" s="4" t="s">
        <v>13</v>
      </c>
      <c r="E5573" s="4" t="s">
        <v>9</v>
      </c>
      <c r="F5573" s="4" t="s">
        <v>47</v>
      </c>
      <c r="G5573" s="4" t="s">
        <v>13</v>
      </c>
      <c r="H5573" s="4" t="s">
        <v>13</v>
      </c>
      <c r="I5573" s="4" t="s">
        <v>13</v>
      </c>
      <c r="J5573" s="4" t="s">
        <v>9</v>
      </c>
      <c r="K5573" s="4" t="s">
        <v>47</v>
      </c>
      <c r="L5573" s="4" t="s">
        <v>13</v>
      </c>
      <c r="M5573" s="4" t="s">
        <v>13</v>
      </c>
    </row>
    <row r="5574" spans="1:8">
      <c r="A5574" t="n">
        <v>37560</v>
      </c>
      <c r="B5574" s="40" t="n">
        <v>26</v>
      </c>
      <c r="C5574" s="7" t="n">
        <v>0</v>
      </c>
      <c r="D5574" s="7" t="n">
        <v>17</v>
      </c>
      <c r="E5574" s="7" t="n">
        <v>52930</v>
      </c>
      <c r="F5574" s="7" t="s">
        <v>275</v>
      </c>
      <c r="G5574" s="7" t="n">
        <v>2</v>
      </c>
      <c r="H5574" s="7" t="n">
        <v>3</v>
      </c>
      <c r="I5574" s="7" t="n">
        <v>17</v>
      </c>
      <c r="J5574" s="7" t="n">
        <v>52931</v>
      </c>
      <c r="K5574" s="7" t="s">
        <v>276</v>
      </c>
      <c r="L5574" s="7" t="n">
        <v>2</v>
      </c>
      <c r="M5574" s="7" t="n">
        <v>0</v>
      </c>
    </row>
    <row r="5575" spans="1:8">
      <c r="A5575" t="s">
        <v>4</v>
      </c>
      <c r="B5575" s="4" t="s">
        <v>5</v>
      </c>
    </row>
    <row r="5576" spans="1:8">
      <c r="A5576" t="n">
        <v>37716</v>
      </c>
      <c r="B5576" s="41" t="n">
        <v>28</v>
      </c>
    </row>
    <row r="5577" spans="1:8">
      <c r="A5577" t="s">
        <v>4</v>
      </c>
      <c r="B5577" s="4" t="s">
        <v>5</v>
      </c>
      <c r="C5577" s="4" t="s">
        <v>13</v>
      </c>
      <c r="D5577" s="4" t="s">
        <v>10</v>
      </c>
      <c r="E5577" s="4" t="s">
        <v>10</v>
      </c>
      <c r="F5577" s="4" t="s">
        <v>13</v>
      </c>
    </row>
    <row r="5578" spans="1:8">
      <c r="A5578" t="n">
        <v>37717</v>
      </c>
      <c r="B5578" s="45" t="n">
        <v>25</v>
      </c>
      <c r="C5578" s="7" t="n">
        <v>1</v>
      </c>
      <c r="D5578" s="7" t="n">
        <v>65535</v>
      </c>
      <c r="E5578" s="7" t="n">
        <v>65535</v>
      </c>
      <c r="F5578" s="7" t="n">
        <v>0</v>
      </c>
    </row>
    <row r="5579" spans="1:8">
      <c r="A5579" t="s">
        <v>4</v>
      </c>
      <c r="B5579" s="4" t="s">
        <v>5</v>
      </c>
      <c r="C5579" s="4" t="s">
        <v>10</v>
      </c>
      <c r="D5579" s="4" t="s">
        <v>13</v>
      </c>
      <c r="E5579" s="4" t="s">
        <v>6</v>
      </c>
      <c r="F5579" s="4" t="s">
        <v>24</v>
      </c>
      <c r="G5579" s="4" t="s">
        <v>24</v>
      </c>
      <c r="H5579" s="4" t="s">
        <v>24</v>
      </c>
    </row>
    <row r="5580" spans="1:8">
      <c r="A5580" t="n">
        <v>37724</v>
      </c>
      <c r="B5580" s="50" t="n">
        <v>48</v>
      </c>
      <c r="C5580" s="7" t="n">
        <v>19</v>
      </c>
      <c r="D5580" s="7" t="n">
        <v>0</v>
      </c>
      <c r="E5580" s="7" t="s">
        <v>233</v>
      </c>
      <c r="F5580" s="7" t="n">
        <v>-1</v>
      </c>
      <c r="G5580" s="7" t="n">
        <v>1</v>
      </c>
      <c r="H5580" s="7" t="n">
        <v>0</v>
      </c>
    </row>
    <row r="5581" spans="1:8">
      <c r="A5581" t="s">
        <v>4</v>
      </c>
      <c r="B5581" s="4" t="s">
        <v>5</v>
      </c>
      <c r="C5581" s="4" t="s">
        <v>10</v>
      </c>
    </row>
    <row r="5582" spans="1:8">
      <c r="A5582" t="n">
        <v>37750</v>
      </c>
      <c r="B5582" s="27" t="n">
        <v>16</v>
      </c>
      <c r="C5582" s="7" t="n">
        <v>500</v>
      </c>
    </row>
    <row r="5583" spans="1:8">
      <c r="A5583" t="s">
        <v>4</v>
      </c>
      <c r="B5583" s="4" t="s">
        <v>5</v>
      </c>
      <c r="C5583" s="4" t="s">
        <v>13</v>
      </c>
      <c r="D5583" s="4" t="s">
        <v>10</v>
      </c>
      <c r="E5583" s="4" t="s">
        <v>6</v>
      </c>
    </row>
    <row r="5584" spans="1:8">
      <c r="A5584" t="n">
        <v>37753</v>
      </c>
      <c r="B5584" s="39" t="n">
        <v>51</v>
      </c>
      <c r="C5584" s="7" t="n">
        <v>4</v>
      </c>
      <c r="D5584" s="7" t="n">
        <v>19</v>
      </c>
      <c r="E5584" s="7" t="s">
        <v>124</v>
      </c>
    </row>
    <row r="5585" spans="1:13">
      <c r="A5585" t="s">
        <v>4</v>
      </c>
      <c r="B5585" s="4" t="s">
        <v>5</v>
      </c>
      <c r="C5585" s="4" t="s">
        <v>10</v>
      </c>
    </row>
    <row r="5586" spans="1:13">
      <c r="A5586" t="n">
        <v>37767</v>
      </c>
      <c r="B5586" s="27" t="n">
        <v>16</v>
      </c>
      <c r="C5586" s="7" t="n">
        <v>0</v>
      </c>
    </row>
    <row r="5587" spans="1:13">
      <c r="A5587" t="s">
        <v>4</v>
      </c>
      <c r="B5587" s="4" t="s">
        <v>5</v>
      </c>
      <c r="C5587" s="4" t="s">
        <v>10</v>
      </c>
      <c r="D5587" s="4" t="s">
        <v>13</v>
      </c>
      <c r="E5587" s="4" t="s">
        <v>9</v>
      </c>
      <c r="F5587" s="4" t="s">
        <v>47</v>
      </c>
      <c r="G5587" s="4" t="s">
        <v>13</v>
      </c>
      <c r="H5587" s="4" t="s">
        <v>13</v>
      </c>
    </row>
    <row r="5588" spans="1:13">
      <c r="A5588" t="n">
        <v>37770</v>
      </c>
      <c r="B5588" s="40" t="n">
        <v>26</v>
      </c>
      <c r="C5588" s="7" t="n">
        <v>19</v>
      </c>
      <c r="D5588" s="7" t="n">
        <v>17</v>
      </c>
      <c r="E5588" s="7" t="n">
        <v>29389</v>
      </c>
      <c r="F5588" s="7" t="s">
        <v>277</v>
      </c>
      <c r="G5588" s="7" t="n">
        <v>2</v>
      </c>
      <c r="H5588" s="7" t="n">
        <v>0</v>
      </c>
    </row>
    <row r="5589" spans="1:13">
      <c r="A5589" t="s">
        <v>4</v>
      </c>
      <c r="B5589" s="4" t="s">
        <v>5</v>
      </c>
    </row>
    <row r="5590" spans="1:13">
      <c r="A5590" t="n">
        <v>37845</v>
      </c>
      <c r="B5590" s="41" t="n">
        <v>28</v>
      </c>
    </row>
    <row r="5591" spans="1:13">
      <c r="A5591" t="s">
        <v>4</v>
      </c>
      <c r="B5591" s="4" t="s">
        <v>5</v>
      </c>
      <c r="C5591" s="4" t="s">
        <v>6</v>
      </c>
      <c r="D5591" s="4" t="s">
        <v>10</v>
      </c>
    </row>
    <row r="5592" spans="1:13">
      <c r="A5592" t="n">
        <v>37846</v>
      </c>
      <c r="B5592" s="65" t="n">
        <v>29</v>
      </c>
      <c r="C5592" s="7" t="s">
        <v>12</v>
      </c>
      <c r="D5592" s="7" t="n">
        <v>65533</v>
      </c>
    </row>
    <row r="5593" spans="1:13">
      <c r="A5593" t="s">
        <v>4</v>
      </c>
      <c r="B5593" s="4" t="s">
        <v>5</v>
      </c>
      <c r="C5593" s="4" t="s">
        <v>10</v>
      </c>
      <c r="D5593" s="4" t="s">
        <v>13</v>
      </c>
    </row>
    <row r="5594" spans="1:13">
      <c r="A5594" t="n">
        <v>37850</v>
      </c>
      <c r="B5594" s="44" t="n">
        <v>89</v>
      </c>
      <c r="C5594" s="7" t="n">
        <v>65533</v>
      </c>
      <c r="D5594" s="7" t="n">
        <v>1</v>
      </c>
    </row>
    <row r="5595" spans="1:13">
      <c r="A5595" t="s">
        <v>4</v>
      </c>
      <c r="B5595" s="4" t="s">
        <v>5</v>
      </c>
      <c r="C5595" s="4" t="s">
        <v>13</v>
      </c>
      <c r="D5595" s="4" t="s">
        <v>10</v>
      </c>
      <c r="E5595" s="4" t="s">
        <v>24</v>
      </c>
    </row>
    <row r="5596" spans="1:13">
      <c r="A5596" t="n">
        <v>37854</v>
      </c>
      <c r="B5596" s="21" t="n">
        <v>58</v>
      </c>
      <c r="C5596" s="7" t="n">
        <v>101</v>
      </c>
      <c r="D5596" s="7" t="n">
        <v>300</v>
      </c>
      <c r="E5596" s="7" t="n">
        <v>1</v>
      </c>
    </row>
    <row r="5597" spans="1:13">
      <c r="A5597" t="s">
        <v>4</v>
      </c>
      <c r="B5597" s="4" t="s">
        <v>5</v>
      </c>
      <c r="C5597" s="4" t="s">
        <v>13</v>
      </c>
      <c r="D5597" s="4" t="s">
        <v>10</v>
      </c>
    </row>
    <row r="5598" spans="1:13">
      <c r="A5598" t="n">
        <v>37862</v>
      </c>
      <c r="B5598" s="21" t="n">
        <v>58</v>
      </c>
      <c r="C5598" s="7" t="n">
        <v>254</v>
      </c>
      <c r="D5598" s="7" t="n">
        <v>0</v>
      </c>
    </row>
    <row r="5599" spans="1:13">
      <c r="A5599" t="s">
        <v>4</v>
      </c>
      <c r="B5599" s="4" t="s">
        <v>5</v>
      </c>
      <c r="C5599" s="4" t="s">
        <v>10</v>
      </c>
      <c r="D5599" s="4" t="s">
        <v>10</v>
      </c>
      <c r="E5599" s="4" t="s">
        <v>10</v>
      </c>
    </row>
    <row r="5600" spans="1:13">
      <c r="A5600" t="n">
        <v>37866</v>
      </c>
      <c r="B5600" s="53" t="n">
        <v>61</v>
      </c>
      <c r="C5600" s="7" t="n">
        <v>0</v>
      </c>
      <c r="D5600" s="7" t="n">
        <v>19</v>
      </c>
      <c r="E5600" s="7" t="n">
        <v>0</v>
      </c>
    </row>
    <row r="5601" spans="1:8">
      <c r="A5601" t="s">
        <v>4</v>
      </c>
      <c r="B5601" s="4" t="s">
        <v>5</v>
      </c>
      <c r="C5601" s="4" t="s">
        <v>10</v>
      </c>
      <c r="D5601" s="4" t="s">
        <v>10</v>
      </c>
      <c r="E5601" s="4" t="s">
        <v>10</v>
      </c>
    </row>
    <row r="5602" spans="1:8">
      <c r="A5602" t="n">
        <v>37873</v>
      </c>
      <c r="B5602" s="53" t="n">
        <v>61</v>
      </c>
      <c r="C5602" s="7" t="n">
        <v>7032</v>
      </c>
      <c r="D5602" s="7" t="n">
        <v>19</v>
      </c>
      <c r="E5602" s="7" t="n">
        <v>0</v>
      </c>
    </row>
    <row r="5603" spans="1:8">
      <c r="A5603" t="s">
        <v>4</v>
      </c>
      <c r="B5603" s="4" t="s">
        <v>5</v>
      </c>
      <c r="C5603" s="4" t="s">
        <v>10</v>
      </c>
      <c r="D5603" s="4" t="s">
        <v>10</v>
      </c>
      <c r="E5603" s="4" t="s">
        <v>10</v>
      </c>
    </row>
    <row r="5604" spans="1:8">
      <c r="A5604" t="n">
        <v>37880</v>
      </c>
      <c r="B5604" s="53" t="n">
        <v>61</v>
      </c>
      <c r="C5604" s="7" t="n">
        <v>3</v>
      </c>
      <c r="D5604" s="7" t="n">
        <v>19</v>
      </c>
      <c r="E5604" s="7" t="n">
        <v>0</v>
      </c>
    </row>
    <row r="5605" spans="1:8">
      <c r="A5605" t="s">
        <v>4</v>
      </c>
      <c r="B5605" s="4" t="s">
        <v>5</v>
      </c>
      <c r="C5605" s="4" t="s">
        <v>10</v>
      </c>
      <c r="D5605" s="4" t="s">
        <v>10</v>
      </c>
      <c r="E5605" s="4" t="s">
        <v>10</v>
      </c>
    </row>
    <row r="5606" spans="1:8">
      <c r="A5606" t="n">
        <v>37887</v>
      </c>
      <c r="B5606" s="53" t="n">
        <v>61</v>
      </c>
      <c r="C5606" s="7" t="n">
        <v>5</v>
      </c>
      <c r="D5606" s="7" t="n">
        <v>19</v>
      </c>
      <c r="E5606" s="7" t="n">
        <v>0</v>
      </c>
    </row>
    <row r="5607" spans="1:8">
      <c r="A5607" t="s">
        <v>4</v>
      </c>
      <c r="B5607" s="4" t="s">
        <v>5</v>
      </c>
      <c r="C5607" s="4" t="s">
        <v>10</v>
      </c>
      <c r="D5607" s="4" t="s">
        <v>10</v>
      </c>
      <c r="E5607" s="4" t="s">
        <v>10</v>
      </c>
    </row>
    <row r="5608" spans="1:8">
      <c r="A5608" t="n">
        <v>37894</v>
      </c>
      <c r="B5608" s="53" t="n">
        <v>61</v>
      </c>
      <c r="C5608" s="7" t="n">
        <v>61491</v>
      </c>
      <c r="D5608" s="7" t="n">
        <v>19</v>
      </c>
      <c r="E5608" s="7" t="n">
        <v>0</v>
      </c>
    </row>
    <row r="5609" spans="1:8">
      <c r="A5609" t="s">
        <v>4</v>
      </c>
      <c r="B5609" s="4" t="s">
        <v>5</v>
      </c>
      <c r="C5609" s="4" t="s">
        <v>10</v>
      </c>
      <c r="D5609" s="4" t="s">
        <v>10</v>
      </c>
      <c r="E5609" s="4" t="s">
        <v>10</v>
      </c>
    </row>
    <row r="5610" spans="1:8">
      <c r="A5610" t="n">
        <v>37901</v>
      </c>
      <c r="B5610" s="53" t="n">
        <v>61</v>
      </c>
      <c r="C5610" s="7" t="n">
        <v>61492</v>
      </c>
      <c r="D5610" s="7" t="n">
        <v>19</v>
      </c>
      <c r="E5610" s="7" t="n">
        <v>0</v>
      </c>
    </row>
    <row r="5611" spans="1:8">
      <c r="A5611" t="s">
        <v>4</v>
      </c>
      <c r="B5611" s="4" t="s">
        <v>5</v>
      </c>
      <c r="C5611" s="4" t="s">
        <v>10</v>
      </c>
      <c r="D5611" s="4" t="s">
        <v>10</v>
      </c>
      <c r="E5611" s="4" t="s">
        <v>10</v>
      </c>
    </row>
    <row r="5612" spans="1:8">
      <c r="A5612" t="n">
        <v>37908</v>
      </c>
      <c r="B5612" s="53" t="n">
        <v>61</v>
      </c>
      <c r="C5612" s="7" t="n">
        <v>61493</v>
      </c>
      <c r="D5612" s="7" t="n">
        <v>19</v>
      </c>
      <c r="E5612" s="7" t="n">
        <v>0</v>
      </c>
    </row>
    <row r="5613" spans="1:8">
      <c r="A5613" t="s">
        <v>4</v>
      </c>
      <c r="B5613" s="4" t="s">
        <v>5</v>
      </c>
      <c r="C5613" s="4" t="s">
        <v>13</v>
      </c>
    </row>
    <row r="5614" spans="1:8">
      <c r="A5614" t="n">
        <v>37915</v>
      </c>
      <c r="B5614" s="35" t="n">
        <v>45</v>
      </c>
      <c r="C5614" s="7" t="n">
        <v>0</v>
      </c>
    </row>
    <row r="5615" spans="1:8">
      <c r="A5615" t="s">
        <v>4</v>
      </c>
      <c r="B5615" s="4" t="s">
        <v>5</v>
      </c>
      <c r="C5615" s="4" t="s">
        <v>13</v>
      </c>
      <c r="D5615" s="4" t="s">
        <v>13</v>
      </c>
      <c r="E5615" s="4" t="s">
        <v>24</v>
      </c>
      <c r="F5615" s="4" t="s">
        <v>24</v>
      </c>
      <c r="G5615" s="4" t="s">
        <v>24</v>
      </c>
      <c r="H5615" s="4" t="s">
        <v>10</v>
      </c>
    </row>
    <row r="5616" spans="1:8">
      <c r="A5616" t="n">
        <v>37917</v>
      </c>
      <c r="B5616" s="35" t="n">
        <v>45</v>
      </c>
      <c r="C5616" s="7" t="n">
        <v>2</v>
      </c>
      <c r="D5616" s="7" t="n">
        <v>3</v>
      </c>
      <c r="E5616" s="7" t="n">
        <v>0.379999995231628</v>
      </c>
      <c r="F5616" s="7" t="n">
        <v>4.05000019073486</v>
      </c>
      <c r="G5616" s="7" t="n">
        <v>8.05000019073486</v>
      </c>
      <c r="H5616" s="7" t="n">
        <v>0</v>
      </c>
    </row>
    <row r="5617" spans="1:8">
      <c r="A5617" t="s">
        <v>4</v>
      </c>
      <c r="B5617" s="4" t="s">
        <v>5</v>
      </c>
      <c r="C5617" s="4" t="s">
        <v>13</v>
      </c>
      <c r="D5617" s="4" t="s">
        <v>13</v>
      </c>
      <c r="E5617" s="4" t="s">
        <v>24</v>
      </c>
      <c r="F5617" s="4" t="s">
        <v>24</v>
      </c>
      <c r="G5617" s="4" t="s">
        <v>24</v>
      </c>
      <c r="H5617" s="4" t="s">
        <v>10</v>
      </c>
      <c r="I5617" s="4" t="s">
        <v>13</v>
      </c>
    </row>
    <row r="5618" spans="1:8">
      <c r="A5618" t="n">
        <v>37934</v>
      </c>
      <c r="B5618" s="35" t="n">
        <v>45</v>
      </c>
      <c r="C5618" s="7" t="n">
        <v>4</v>
      </c>
      <c r="D5618" s="7" t="n">
        <v>3</v>
      </c>
      <c r="E5618" s="7" t="n">
        <v>20.9200000762939</v>
      </c>
      <c r="F5618" s="7" t="n">
        <v>197.970001220703</v>
      </c>
      <c r="G5618" s="7" t="n">
        <v>0</v>
      </c>
      <c r="H5618" s="7" t="n">
        <v>0</v>
      </c>
      <c r="I5618" s="7" t="n">
        <v>0</v>
      </c>
    </row>
    <row r="5619" spans="1:8">
      <c r="A5619" t="s">
        <v>4</v>
      </c>
      <c r="B5619" s="4" t="s">
        <v>5</v>
      </c>
      <c r="C5619" s="4" t="s">
        <v>13</v>
      </c>
      <c r="D5619" s="4" t="s">
        <v>13</v>
      </c>
      <c r="E5619" s="4" t="s">
        <v>24</v>
      </c>
      <c r="F5619" s="4" t="s">
        <v>10</v>
      </c>
    </row>
    <row r="5620" spans="1:8">
      <c r="A5620" t="n">
        <v>37952</v>
      </c>
      <c r="B5620" s="35" t="n">
        <v>45</v>
      </c>
      <c r="C5620" s="7" t="n">
        <v>5</v>
      </c>
      <c r="D5620" s="7" t="n">
        <v>3</v>
      </c>
      <c r="E5620" s="7" t="n">
        <v>6.69999980926514</v>
      </c>
      <c r="F5620" s="7" t="n">
        <v>0</v>
      </c>
    </row>
    <row r="5621" spans="1:8">
      <c r="A5621" t="s">
        <v>4</v>
      </c>
      <c r="B5621" s="4" t="s">
        <v>5</v>
      </c>
      <c r="C5621" s="4" t="s">
        <v>13</v>
      </c>
      <c r="D5621" s="4" t="s">
        <v>13</v>
      </c>
      <c r="E5621" s="4" t="s">
        <v>24</v>
      </c>
      <c r="F5621" s="4" t="s">
        <v>10</v>
      </c>
    </row>
    <row r="5622" spans="1:8">
      <c r="A5622" t="n">
        <v>37961</v>
      </c>
      <c r="B5622" s="35" t="n">
        <v>45</v>
      </c>
      <c r="C5622" s="7" t="n">
        <v>11</v>
      </c>
      <c r="D5622" s="7" t="n">
        <v>3</v>
      </c>
      <c r="E5622" s="7" t="n">
        <v>30.3999996185303</v>
      </c>
      <c r="F5622" s="7" t="n">
        <v>0</v>
      </c>
    </row>
    <row r="5623" spans="1:8">
      <c r="A5623" t="s">
        <v>4</v>
      </c>
      <c r="B5623" s="4" t="s">
        <v>5</v>
      </c>
      <c r="C5623" s="4" t="s">
        <v>13</v>
      </c>
      <c r="D5623" s="4" t="s">
        <v>13</v>
      </c>
      <c r="E5623" s="4" t="s">
        <v>24</v>
      </c>
      <c r="F5623" s="4" t="s">
        <v>10</v>
      </c>
    </row>
    <row r="5624" spans="1:8">
      <c r="A5624" t="n">
        <v>37970</v>
      </c>
      <c r="B5624" s="35" t="n">
        <v>45</v>
      </c>
      <c r="C5624" s="7" t="n">
        <v>5</v>
      </c>
      <c r="D5624" s="7" t="n">
        <v>3</v>
      </c>
      <c r="E5624" s="7" t="n">
        <v>5.90000009536743</v>
      </c>
      <c r="F5624" s="7" t="n">
        <v>15000</v>
      </c>
    </row>
    <row r="5625" spans="1:8">
      <c r="A5625" t="s">
        <v>4</v>
      </c>
      <c r="B5625" s="4" t="s">
        <v>5</v>
      </c>
      <c r="C5625" s="4" t="s">
        <v>13</v>
      </c>
      <c r="D5625" s="4" t="s">
        <v>10</v>
      </c>
    </row>
    <row r="5626" spans="1:8">
      <c r="A5626" t="n">
        <v>37979</v>
      </c>
      <c r="B5626" s="21" t="n">
        <v>58</v>
      </c>
      <c r="C5626" s="7" t="n">
        <v>255</v>
      </c>
      <c r="D5626" s="7" t="n">
        <v>0</v>
      </c>
    </row>
    <row r="5627" spans="1:8">
      <c r="A5627" t="s">
        <v>4</v>
      </c>
      <c r="B5627" s="4" t="s">
        <v>5</v>
      </c>
      <c r="C5627" s="4" t="s">
        <v>10</v>
      </c>
    </row>
    <row r="5628" spans="1:8">
      <c r="A5628" t="n">
        <v>37983</v>
      </c>
      <c r="B5628" s="27" t="n">
        <v>16</v>
      </c>
      <c r="C5628" s="7" t="n">
        <v>300</v>
      </c>
    </row>
    <row r="5629" spans="1:8">
      <c r="A5629" t="s">
        <v>4</v>
      </c>
      <c r="B5629" s="4" t="s">
        <v>5</v>
      </c>
      <c r="C5629" s="4" t="s">
        <v>13</v>
      </c>
      <c r="D5629" s="4" t="s">
        <v>10</v>
      </c>
      <c r="E5629" s="4" t="s">
        <v>6</v>
      </c>
    </row>
    <row r="5630" spans="1:8">
      <c r="A5630" t="n">
        <v>37986</v>
      </c>
      <c r="B5630" s="39" t="n">
        <v>51</v>
      </c>
      <c r="C5630" s="7" t="n">
        <v>4</v>
      </c>
      <c r="D5630" s="7" t="n">
        <v>5</v>
      </c>
      <c r="E5630" s="7" t="s">
        <v>167</v>
      </c>
    </row>
    <row r="5631" spans="1:8">
      <c r="A5631" t="s">
        <v>4</v>
      </c>
      <c r="B5631" s="4" t="s">
        <v>5</v>
      </c>
      <c r="C5631" s="4" t="s">
        <v>10</v>
      </c>
    </row>
    <row r="5632" spans="1:8">
      <c r="A5632" t="n">
        <v>38000</v>
      </c>
      <c r="B5632" s="27" t="n">
        <v>16</v>
      </c>
      <c r="C5632" s="7" t="n">
        <v>0</v>
      </c>
    </row>
    <row r="5633" spans="1:9">
      <c r="A5633" t="s">
        <v>4</v>
      </c>
      <c r="B5633" s="4" t="s">
        <v>5</v>
      </c>
      <c r="C5633" s="4" t="s">
        <v>10</v>
      </c>
      <c r="D5633" s="4" t="s">
        <v>13</v>
      </c>
      <c r="E5633" s="4" t="s">
        <v>9</v>
      </c>
      <c r="F5633" s="4" t="s">
        <v>47</v>
      </c>
      <c r="G5633" s="4" t="s">
        <v>13</v>
      </c>
      <c r="H5633" s="4" t="s">
        <v>13</v>
      </c>
      <c r="I5633" s="4" t="s">
        <v>13</v>
      </c>
      <c r="J5633" s="4" t="s">
        <v>9</v>
      </c>
      <c r="K5633" s="4" t="s">
        <v>47</v>
      </c>
      <c r="L5633" s="4" t="s">
        <v>13</v>
      </c>
      <c r="M5633" s="4" t="s">
        <v>13</v>
      </c>
    </row>
    <row r="5634" spans="1:9">
      <c r="A5634" t="n">
        <v>38003</v>
      </c>
      <c r="B5634" s="40" t="n">
        <v>26</v>
      </c>
      <c r="C5634" s="7" t="n">
        <v>5</v>
      </c>
      <c r="D5634" s="7" t="n">
        <v>17</v>
      </c>
      <c r="E5634" s="7" t="n">
        <v>3390</v>
      </c>
      <c r="F5634" s="7" t="s">
        <v>278</v>
      </c>
      <c r="G5634" s="7" t="n">
        <v>2</v>
      </c>
      <c r="H5634" s="7" t="n">
        <v>3</v>
      </c>
      <c r="I5634" s="7" t="n">
        <v>17</v>
      </c>
      <c r="J5634" s="7" t="n">
        <v>3391</v>
      </c>
      <c r="K5634" s="7" t="s">
        <v>279</v>
      </c>
      <c r="L5634" s="7" t="n">
        <v>2</v>
      </c>
      <c r="M5634" s="7" t="n">
        <v>0</v>
      </c>
    </row>
    <row r="5635" spans="1:9">
      <c r="A5635" t="s">
        <v>4</v>
      </c>
      <c r="B5635" s="4" t="s">
        <v>5</v>
      </c>
    </row>
    <row r="5636" spans="1:9">
      <c r="A5636" t="n">
        <v>38140</v>
      </c>
      <c r="B5636" s="41" t="n">
        <v>28</v>
      </c>
    </row>
    <row r="5637" spans="1:9">
      <c r="A5637" t="s">
        <v>4</v>
      </c>
      <c r="B5637" s="4" t="s">
        <v>5</v>
      </c>
      <c r="C5637" s="4" t="s">
        <v>13</v>
      </c>
      <c r="D5637" s="4" t="s">
        <v>10</v>
      </c>
      <c r="E5637" s="4" t="s">
        <v>6</v>
      </c>
    </row>
    <row r="5638" spans="1:9">
      <c r="A5638" t="n">
        <v>38141</v>
      </c>
      <c r="B5638" s="39" t="n">
        <v>51</v>
      </c>
      <c r="C5638" s="7" t="n">
        <v>4</v>
      </c>
      <c r="D5638" s="7" t="n">
        <v>19</v>
      </c>
      <c r="E5638" s="7" t="s">
        <v>165</v>
      </c>
    </row>
    <row r="5639" spans="1:9">
      <c r="A5639" t="s">
        <v>4</v>
      </c>
      <c r="B5639" s="4" t="s">
        <v>5</v>
      </c>
      <c r="C5639" s="4" t="s">
        <v>10</v>
      </c>
    </row>
    <row r="5640" spans="1:9">
      <c r="A5640" t="n">
        <v>38155</v>
      </c>
      <c r="B5640" s="27" t="n">
        <v>16</v>
      </c>
      <c r="C5640" s="7" t="n">
        <v>0</v>
      </c>
    </row>
    <row r="5641" spans="1:9">
      <c r="A5641" t="s">
        <v>4</v>
      </c>
      <c r="B5641" s="4" t="s">
        <v>5</v>
      </c>
      <c r="C5641" s="4" t="s">
        <v>10</v>
      </c>
      <c r="D5641" s="4" t="s">
        <v>13</v>
      </c>
      <c r="E5641" s="4" t="s">
        <v>9</v>
      </c>
      <c r="F5641" s="4" t="s">
        <v>47</v>
      </c>
      <c r="G5641" s="4" t="s">
        <v>13</v>
      </c>
      <c r="H5641" s="4" t="s">
        <v>13</v>
      </c>
      <c r="I5641" s="4" t="s">
        <v>13</v>
      </c>
      <c r="J5641" s="4" t="s">
        <v>9</v>
      </c>
      <c r="K5641" s="4" t="s">
        <v>47</v>
      </c>
      <c r="L5641" s="4" t="s">
        <v>13</v>
      </c>
      <c r="M5641" s="4" t="s">
        <v>13</v>
      </c>
      <c r="N5641" s="4" t="s">
        <v>13</v>
      </c>
      <c r="O5641" s="4" t="s">
        <v>9</v>
      </c>
      <c r="P5641" s="4" t="s">
        <v>47</v>
      </c>
      <c r="Q5641" s="4" t="s">
        <v>13</v>
      </c>
      <c r="R5641" s="4" t="s">
        <v>13</v>
      </c>
    </row>
    <row r="5642" spans="1:9">
      <c r="A5642" t="n">
        <v>38158</v>
      </c>
      <c r="B5642" s="40" t="n">
        <v>26</v>
      </c>
      <c r="C5642" s="7" t="n">
        <v>19</v>
      </c>
      <c r="D5642" s="7" t="n">
        <v>17</v>
      </c>
      <c r="E5642" s="7" t="n">
        <v>29390</v>
      </c>
      <c r="F5642" s="7" t="s">
        <v>280</v>
      </c>
      <c r="G5642" s="7" t="n">
        <v>2</v>
      </c>
      <c r="H5642" s="7" t="n">
        <v>3</v>
      </c>
      <c r="I5642" s="7" t="n">
        <v>17</v>
      </c>
      <c r="J5642" s="7" t="n">
        <v>29391</v>
      </c>
      <c r="K5642" s="7" t="s">
        <v>281</v>
      </c>
      <c r="L5642" s="7" t="n">
        <v>2</v>
      </c>
      <c r="M5642" s="7" t="n">
        <v>3</v>
      </c>
      <c r="N5642" s="7" t="n">
        <v>17</v>
      </c>
      <c r="O5642" s="7" t="n">
        <v>29392</v>
      </c>
      <c r="P5642" s="7" t="s">
        <v>282</v>
      </c>
      <c r="Q5642" s="7" t="n">
        <v>2</v>
      </c>
      <c r="R5642" s="7" t="n">
        <v>0</v>
      </c>
    </row>
    <row r="5643" spans="1:9">
      <c r="A5643" t="s">
        <v>4</v>
      </c>
      <c r="B5643" s="4" t="s">
        <v>5</v>
      </c>
    </row>
    <row r="5644" spans="1:9">
      <c r="A5644" t="n">
        <v>38391</v>
      </c>
      <c r="B5644" s="41" t="n">
        <v>28</v>
      </c>
    </row>
    <row r="5645" spans="1:9">
      <c r="A5645" t="s">
        <v>4</v>
      </c>
      <c r="B5645" s="4" t="s">
        <v>5</v>
      </c>
      <c r="C5645" s="4" t="s">
        <v>6</v>
      </c>
      <c r="D5645" s="4" t="s">
        <v>10</v>
      </c>
    </row>
    <row r="5646" spans="1:9">
      <c r="A5646" t="n">
        <v>38392</v>
      </c>
      <c r="B5646" s="65" t="n">
        <v>29</v>
      </c>
      <c r="C5646" s="7" t="s">
        <v>12</v>
      </c>
      <c r="D5646" s="7" t="n">
        <v>65533</v>
      </c>
    </row>
    <row r="5647" spans="1:9">
      <c r="A5647" t="s">
        <v>4</v>
      </c>
      <c r="B5647" s="4" t="s">
        <v>5</v>
      </c>
      <c r="C5647" s="4" t="s">
        <v>13</v>
      </c>
      <c r="D5647" s="4" t="s">
        <v>10</v>
      </c>
      <c r="E5647" s="4" t="s">
        <v>6</v>
      </c>
    </row>
    <row r="5648" spans="1:9">
      <c r="A5648" t="n">
        <v>38396</v>
      </c>
      <c r="B5648" s="39" t="n">
        <v>51</v>
      </c>
      <c r="C5648" s="7" t="n">
        <v>4</v>
      </c>
      <c r="D5648" s="7" t="n">
        <v>5</v>
      </c>
      <c r="E5648" s="7" t="s">
        <v>283</v>
      </c>
    </row>
    <row r="5649" spans="1:18">
      <c r="A5649" t="s">
        <v>4</v>
      </c>
      <c r="B5649" s="4" t="s">
        <v>5</v>
      </c>
      <c r="C5649" s="4" t="s">
        <v>10</v>
      </c>
    </row>
    <row r="5650" spans="1:18">
      <c r="A5650" t="n">
        <v>38411</v>
      </c>
      <c r="B5650" s="27" t="n">
        <v>16</v>
      </c>
      <c r="C5650" s="7" t="n">
        <v>0</v>
      </c>
    </row>
    <row r="5651" spans="1:18">
      <c r="A5651" t="s">
        <v>4</v>
      </c>
      <c r="B5651" s="4" t="s">
        <v>5</v>
      </c>
      <c r="C5651" s="4" t="s">
        <v>10</v>
      </c>
      <c r="D5651" s="4" t="s">
        <v>13</v>
      </c>
      <c r="E5651" s="4" t="s">
        <v>9</v>
      </c>
      <c r="F5651" s="4" t="s">
        <v>47</v>
      </c>
      <c r="G5651" s="4" t="s">
        <v>13</v>
      </c>
      <c r="H5651" s="4" t="s">
        <v>13</v>
      </c>
    </row>
    <row r="5652" spans="1:18">
      <c r="A5652" t="n">
        <v>38414</v>
      </c>
      <c r="B5652" s="40" t="n">
        <v>26</v>
      </c>
      <c r="C5652" s="7" t="n">
        <v>5</v>
      </c>
      <c r="D5652" s="7" t="n">
        <v>17</v>
      </c>
      <c r="E5652" s="7" t="n">
        <v>3392</v>
      </c>
      <c r="F5652" s="7" t="s">
        <v>284</v>
      </c>
      <c r="G5652" s="7" t="n">
        <v>2</v>
      </c>
      <c r="H5652" s="7" t="n">
        <v>0</v>
      </c>
    </row>
    <row r="5653" spans="1:18">
      <c r="A5653" t="s">
        <v>4</v>
      </c>
      <c r="B5653" s="4" t="s">
        <v>5</v>
      </c>
    </row>
    <row r="5654" spans="1:18">
      <c r="A5654" t="n">
        <v>38432</v>
      </c>
      <c r="B5654" s="41" t="n">
        <v>28</v>
      </c>
    </row>
    <row r="5655" spans="1:18">
      <c r="A5655" t="s">
        <v>4</v>
      </c>
      <c r="B5655" s="4" t="s">
        <v>5</v>
      </c>
      <c r="C5655" s="4" t="s">
        <v>13</v>
      </c>
      <c r="D5655" s="4" t="s">
        <v>10</v>
      </c>
      <c r="E5655" s="4" t="s">
        <v>6</v>
      </c>
    </row>
    <row r="5656" spans="1:18">
      <c r="A5656" t="n">
        <v>38433</v>
      </c>
      <c r="B5656" s="39" t="n">
        <v>51</v>
      </c>
      <c r="C5656" s="7" t="n">
        <v>4</v>
      </c>
      <c r="D5656" s="7" t="n">
        <v>7032</v>
      </c>
      <c r="E5656" s="7" t="s">
        <v>52</v>
      </c>
    </row>
    <row r="5657" spans="1:18">
      <c r="A5657" t="s">
        <v>4</v>
      </c>
      <c r="B5657" s="4" t="s">
        <v>5</v>
      </c>
      <c r="C5657" s="4" t="s">
        <v>10</v>
      </c>
    </row>
    <row r="5658" spans="1:18">
      <c r="A5658" t="n">
        <v>38446</v>
      </c>
      <c r="B5658" s="27" t="n">
        <v>16</v>
      </c>
      <c r="C5658" s="7" t="n">
        <v>0</v>
      </c>
    </row>
    <row r="5659" spans="1:18">
      <c r="A5659" t="s">
        <v>4</v>
      </c>
      <c r="B5659" s="4" t="s">
        <v>5</v>
      </c>
      <c r="C5659" s="4" t="s">
        <v>10</v>
      </c>
      <c r="D5659" s="4" t="s">
        <v>13</v>
      </c>
      <c r="E5659" s="4" t="s">
        <v>9</v>
      </c>
      <c r="F5659" s="4" t="s">
        <v>47</v>
      </c>
      <c r="G5659" s="4" t="s">
        <v>13</v>
      </c>
      <c r="H5659" s="4" t="s">
        <v>13</v>
      </c>
    </row>
    <row r="5660" spans="1:18">
      <c r="A5660" t="n">
        <v>38449</v>
      </c>
      <c r="B5660" s="40" t="n">
        <v>26</v>
      </c>
      <c r="C5660" s="7" t="n">
        <v>7032</v>
      </c>
      <c r="D5660" s="7" t="n">
        <v>17</v>
      </c>
      <c r="E5660" s="7" t="n">
        <v>18481</v>
      </c>
      <c r="F5660" s="7" t="s">
        <v>285</v>
      </c>
      <c r="G5660" s="7" t="n">
        <v>2</v>
      </c>
      <c r="H5660" s="7" t="n">
        <v>0</v>
      </c>
    </row>
    <row r="5661" spans="1:18">
      <c r="A5661" t="s">
        <v>4</v>
      </c>
      <c r="B5661" s="4" t="s">
        <v>5</v>
      </c>
    </row>
    <row r="5662" spans="1:18">
      <c r="A5662" t="n">
        <v>38537</v>
      </c>
      <c r="B5662" s="41" t="n">
        <v>28</v>
      </c>
    </row>
    <row r="5663" spans="1:18">
      <c r="A5663" t="s">
        <v>4</v>
      </c>
      <c r="B5663" s="4" t="s">
        <v>5</v>
      </c>
      <c r="C5663" s="4" t="s">
        <v>13</v>
      </c>
      <c r="D5663" s="4" t="s">
        <v>10</v>
      </c>
      <c r="E5663" s="4" t="s">
        <v>6</v>
      </c>
    </row>
    <row r="5664" spans="1:18">
      <c r="A5664" t="n">
        <v>38538</v>
      </c>
      <c r="B5664" s="39" t="n">
        <v>51</v>
      </c>
      <c r="C5664" s="7" t="n">
        <v>4</v>
      </c>
      <c r="D5664" s="7" t="n">
        <v>19</v>
      </c>
      <c r="E5664" s="7" t="s">
        <v>64</v>
      </c>
    </row>
    <row r="5665" spans="1:8">
      <c r="A5665" t="s">
        <v>4</v>
      </c>
      <c r="B5665" s="4" t="s">
        <v>5</v>
      </c>
      <c r="C5665" s="4" t="s">
        <v>10</v>
      </c>
    </row>
    <row r="5666" spans="1:8">
      <c r="A5666" t="n">
        <v>38551</v>
      </c>
      <c r="B5666" s="27" t="n">
        <v>16</v>
      </c>
      <c r="C5666" s="7" t="n">
        <v>0</v>
      </c>
    </row>
    <row r="5667" spans="1:8">
      <c r="A5667" t="s">
        <v>4</v>
      </c>
      <c r="B5667" s="4" t="s">
        <v>5</v>
      </c>
      <c r="C5667" s="4" t="s">
        <v>10</v>
      </c>
      <c r="D5667" s="4" t="s">
        <v>13</v>
      </c>
      <c r="E5667" s="4" t="s">
        <v>9</v>
      </c>
      <c r="F5667" s="4" t="s">
        <v>47</v>
      </c>
      <c r="G5667" s="4" t="s">
        <v>13</v>
      </c>
      <c r="H5667" s="4" t="s">
        <v>13</v>
      </c>
      <c r="I5667" s="4" t="s">
        <v>13</v>
      </c>
      <c r="J5667" s="4" t="s">
        <v>9</v>
      </c>
      <c r="K5667" s="4" t="s">
        <v>47</v>
      </c>
      <c r="L5667" s="4" t="s">
        <v>13</v>
      </c>
      <c r="M5667" s="4" t="s">
        <v>13</v>
      </c>
      <c r="N5667" s="4" t="s">
        <v>13</v>
      </c>
      <c r="O5667" s="4" t="s">
        <v>9</v>
      </c>
      <c r="P5667" s="4" t="s">
        <v>47</v>
      </c>
      <c r="Q5667" s="4" t="s">
        <v>13</v>
      </c>
      <c r="R5667" s="4" t="s">
        <v>13</v>
      </c>
    </row>
    <row r="5668" spans="1:8">
      <c r="A5668" t="n">
        <v>38554</v>
      </c>
      <c r="B5668" s="40" t="n">
        <v>26</v>
      </c>
      <c r="C5668" s="7" t="n">
        <v>19</v>
      </c>
      <c r="D5668" s="7" t="n">
        <v>17</v>
      </c>
      <c r="E5668" s="7" t="n">
        <v>29393</v>
      </c>
      <c r="F5668" s="7" t="s">
        <v>286</v>
      </c>
      <c r="G5668" s="7" t="n">
        <v>2</v>
      </c>
      <c r="H5668" s="7" t="n">
        <v>3</v>
      </c>
      <c r="I5668" s="7" t="n">
        <v>17</v>
      </c>
      <c r="J5668" s="7" t="n">
        <v>29394</v>
      </c>
      <c r="K5668" s="7" t="s">
        <v>287</v>
      </c>
      <c r="L5668" s="7" t="n">
        <v>2</v>
      </c>
      <c r="M5668" s="7" t="n">
        <v>3</v>
      </c>
      <c r="N5668" s="7" t="n">
        <v>17</v>
      </c>
      <c r="O5668" s="7" t="n">
        <v>29395</v>
      </c>
      <c r="P5668" s="7" t="s">
        <v>288</v>
      </c>
      <c r="Q5668" s="7" t="n">
        <v>2</v>
      </c>
      <c r="R5668" s="7" t="n">
        <v>0</v>
      </c>
    </row>
    <row r="5669" spans="1:8">
      <c r="A5669" t="s">
        <v>4</v>
      </c>
      <c r="B5669" s="4" t="s">
        <v>5</v>
      </c>
    </row>
    <row r="5670" spans="1:8">
      <c r="A5670" t="n">
        <v>38812</v>
      </c>
      <c r="B5670" s="41" t="n">
        <v>28</v>
      </c>
    </row>
    <row r="5671" spans="1:8">
      <c r="A5671" t="s">
        <v>4</v>
      </c>
      <c r="B5671" s="4" t="s">
        <v>5</v>
      </c>
      <c r="C5671" s="4" t="s">
        <v>6</v>
      </c>
      <c r="D5671" s="4" t="s">
        <v>10</v>
      </c>
    </row>
    <row r="5672" spans="1:8">
      <c r="A5672" t="n">
        <v>38813</v>
      </c>
      <c r="B5672" s="65" t="n">
        <v>29</v>
      </c>
      <c r="C5672" s="7" t="s">
        <v>12</v>
      </c>
      <c r="D5672" s="7" t="n">
        <v>65533</v>
      </c>
    </row>
    <row r="5673" spans="1:8">
      <c r="A5673" t="s">
        <v>4</v>
      </c>
      <c r="B5673" s="4" t="s">
        <v>5</v>
      </c>
      <c r="C5673" s="4" t="s">
        <v>10</v>
      </c>
      <c r="D5673" s="4" t="s">
        <v>13</v>
      </c>
    </row>
    <row r="5674" spans="1:8">
      <c r="A5674" t="n">
        <v>38817</v>
      </c>
      <c r="B5674" s="44" t="n">
        <v>89</v>
      </c>
      <c r="C5674" s="7" t="n">
        <v>65533</v>
      </c>
      <c r="D5674" s="7" t="n">
        <v>1</v>
      </c>
    </row>
    <row r="5675" spans="1:8">
      <c r="A5675" t="s">
        <v>4</v>
      </c>
      <c r="B5675" s="4" t="s">
        <v>5</v>
      </c>
      <c r="C5675" s="4" t="s">
        <v>13</v>
      </c>
      <c r="D5675" s="4" t="s">
        <v>10</v>
      </c>
      <c r="E5675" s="4" t="s">
        <v>24</v>
      </c>
    </row>
    <row r="5676" spans="1:8">
      <c r="A5676" t="n">
        <v>38821</v>
      </c>
      <c r="B5676" s="21" t="n">
        <v>58</v>
      </c>
      <c r="C5676" s="7" t="n">
        <v>101</v>
      </c>
      <c r="D5676" s="7" t="n">
        <v>300</v>
      </c>
      <c r="E5676" s="7" t="n">
        <v>1</v>
      </c>
    </row>
    <row r="5677" spans="1:8">
      <c r="A5677" t="s">
        <v>4</v>
      </c>
      <c r="B5677" s="4" t="s">
        <v>5</v>
      </c>
      <c r="C5677" s="4" t="s">
        <v>13</v>
      </c>
      <c r="D5677" s="4" t="s">
        <v>10</v>
      </c>
    </row>
    <row r="5678" spans="1:8">
      <c r="A5678" t="n">
        <v>38829</v>
      </c>
      <c r="B5678" s="21" t="n">
        <v>58</v>
      </c>
      <c r="C5678" s="7" t="n">
        <v>254</v>
      </c>
      <c r="D5678" s="7" t="n">
        <v>0</v>
      </c>
    </row>
    <row r="5679" spans="1:8">
      <c r="A5679" t="s">
        <v>4</v>
      </c>
      <c r="B5679" s="4" t="s">
        <v>5</v>
      </c>
      <c r="C5679" s="4" t="s">
        <v>10</v>
      </c>
      <c r="D5679" s="4" t="s">
        <v>24</v>
      </c>
      <c r="E5679" s="4" t="s">
        <v>24</v>
      </c>
      <c r="F5679" s="4" t="s">
        <v>24</v>
      </c>
      <c r="G5679" s="4" t="s">
        <v>10</v>
      </c>
      <c r="H5679" s="4" t="s">
        <v>10</v>
      </c>
    </row>
    <row r="5680" spans="1:8">
      <c r="A5680" t="n">
        <v>38833</v>
      </c>
      <c r="B5680" s="42" t="n">
        <v>60</v>
      </c>
      <c r="C5680" s="7" t="n">
        <v>19</v>
      </c>
      <c r="D5680" s="7" t="n">
        <v>0</v>
      </c>
      <c r="E5680" s="7" t="n">
        <v>0</v>
      </c>
      <c r="F5680" s="7" t="n">
        <v>0</v>
      </c>
      <c r="G5680" s="7" t="n">
        <v>300</v>
      </c>
      <c r="H5680" s="7" t="n">
        <v>0</v>
      </c>
    </row>
    <row r="5681" spans="1:18">
      <c r="A5681" t="s">
        <v>4</v>
      </c>
      <c r="B5681" s="4" t="s">
        <v>5</v>
      </c>
      <c r="C5681" s="4" t="s">
        <v>10</v>
      </c>
      <c r="D5681" s="4" t="s">
        <v>10</v>
      </c>
      <c r="E5681" s="4" t="s">
        <v>10</v>
      </c>
    </row>
    <row r="5682" spans="1:18">
      <c r="A5682" t="n">
        <v>38852</v>
      </c>
      <c r="B5682" s="53" t="n">
        <v>61</v>
      </c>
      <c r="C5682" s="7" t="n">
        <v>19</v>
      </c>
      <c r="D5682" s="7" t="n">
        <v>7024</v>
      </c>
      <c r="E5682" s="7" t="n">
        <v>1000</v>
      </c>
    </row>
    <row r="5683" spans="1:18">
      <c r="A5683" t="s">
        <v>4</v>
      </c>
      <c r="B5683" s="4" t="s">
        <v>5</v>
      </c>
      <c r="C5683" s="4" t="s">
        <v>10</v>
      </c>
      <c r="D5683" s="4" t="s">
        <v>13</v>
      </c>
      <c r="E5683" s="4" t="s">
        <v>6</v>
      </c>
      <c r="F5683" s="4" t="s">
        <v>24</v>
      </c>
      <c r="G5683" s="4" t="s">
        <v>24</v>
      </c>
      <c r="H5683" s="4" t="s">
        <v>24</v>
      </c>
    </row>
    <row r="5684" spans="1:18">
      <c r="A5684" t="n">
        <v>38859</v>
      </c>
      <c r="B5684" s="50" t="n">
        <v>48</v>
      </c>
      <c r="C5684" s="7" t="n">
        <v>19</v>
      </c>
      <c r="D5684" s="7" t="n">
        <v>0</v>
      </c>
      <c r="E5684" s="7" t="s">
        <v>237</v>
      </c>
      <c r="F5684" s="7" t="n">
        <v>1</v>
      </c>
      <c r="G5684" s="7" t="n">
        <v>1</v>
      </c>
      <c r="H5684" s="7" t="n">
        <v>0</v>
      </c>
    </row>
    <row r="5685" spans="1:18">
      <c r="A5685" t="s">
        <v>4</v>
      </c>
      <c r="B5685" s="4" t="s">
        <v>5</v>
      </c>
      <c r="C5685" s="4" t="s">
        <v>13</v>
      </c>
    </row>
    <row r="5686" spans="1:18">
      <c r="A5686" t="n">
        <v>38887</v>
      </c>
      <c r="B5686" s="35" t="n">
        <v>45</v>
      </c>
      <c r="C5686" s="7" t="n">
        <v>0</v>
      </c>
    </row>
    <row r="5687" spans="1:18">
      <c r="A5687" t="s">
        <v>4</v>
      </c>
      <c r="B5687" s="4" t="s">
        <v>5</v>
      </c>
      <c r="C5687" s="4" t="s">
        <v>13</v>
      </c>
      <c r="D5687" s="4" t="s">
        <v>13</v>
      </c>
      <c r="E5687" s="4" t="s">
        <v>24</v>
      </c>
      <c r="F5687" s="4" t="s">
        <v>24</v>
      </c>
      <c r="G5687" s="4" t="s">
        <v>24</v>
      </c>
      <c r="H5687" s="4" t="s">
        <v>10</v>
      </c>
    </row>
    <row r="5688" spans="1:18">
      <c r="A5688" t="n">
        <v>38889</v>
      </c>
      <c r="B5688" s="35" t="n">
        <v>45</v>
      </c>
      <c r="C5688" s="7" t="n">
        <v>2</v>
      </c>
      <c r="D5688" s="7" t="n">
        <v>3</v>
      </c>
      <c r="E5688" s="7" t="n">
        <v>-0.310000002384186</v>
      </c>
      <c r="F5688" s="7" t="n">
        <v>5.15000009536743</v>
      </c>
      <c r="G5688" s="7" t="n">
        <v>4.98999977111816</v>
      </c>
      <c r="H5688" s="7" t="n">
        <v>0</v>
      </c>
    </row>
    <row r="5689" spans="1:18">
      <c r="A5689" t="s">
        <v>4</v>
      </c>
      <c r="B5689" s="4" t="s">
        <v>5</v>
      </c>
      <c r="C5689" s="4" t="s">
        <v>13</v>
      </c>
      <c r="D5689" s="4" t="s">
        <v>13</v>
      </c>
      <c r="E5689" s="4" t="s">
        <v>24</v>
      </c>
      <c r="F5689" s="4" t="s">
        <v>24</v>
      </c>
      <c r="G5689" s="4" t="s">
        <v>24</v>
      </c>
      <c r="H5689" s="4" t="s">
        <v>10</v>
      </c>
      <c r="I5689" s="4" t="s">
        <v>13</v>
      </c>
    </row>
    <row r="5690" spans="1:18">
      <c r="A5690" t="n">
        <v>38906</v>
      </c>
      <c r="B5690" s="35" t="n">
        <v>45</v>
      </c>
      <c r="C5690" s="7" t="n">
        <v>4</v>
      </c>
      <c r="D5690" s="7" t="n">
        <v>3</v>
      </c>
      <c r="E5690" s="7" t="n">
        <v>18.2800006866455</v>
      </c>
      <c r="F5690" s="7" t="n">
        <v>17.0499992370605</v>
      </c>
      <c r="G5690" s="7" t="n">
        <v>8</v>
      </c>
      <c r="H5690" s="7" t="n">
        <v>0</v>
      </c>
      <c r="I5690" s="7" t="n">
        <v>0</v>
      </c>
    </row>
    <row r="5691" spans="1:18">
      <c r="A5691" t="s">
        <v>4</v>
      </c>
      <c r="B5691" s="4" t="s">
        <v>5</v>
      </c>
      <c r="C5691" s="4" t="s">
        <v>13</v>
      </c>
      <c r="D5691" s="4" t="s">
        <v>13</v>
      </c>
      <c r="E5691" s="4" t="s">
        <v>24</v>
      </c>
      <c r="F5691" s="4" t="s">
        <v>10</v>
      </c>
    </row>
    <row r="5692" spans="1:18">
      <c r="A5692" t="n">
        <v>38924</v>
      </c>
      <c r="B5692" s="35" t="n">
        <v>45</v>
      </c>
      <c r="C5692" s="7" t="n">
        <v>5</v>
      </c>
      <c r="D5692" s="7" t="n">
        <v>3</v>
      </c>
      <c r="E5692" s="7" t="n">
        <v>2.59999990463257</v>
      </c>
      <c r="F5692" s="7" t="n">
        <v>0</v>
      </c>
    </row>
    <row r="5693" spans="1:18">
      <c r="A5693" t="s">
        <v>4</v>
      </c>
      <c r="B5693" s="4" t="s">
        <v>5</v>
      </c>
      <c r="C5693" s="4" t="s">
        <v>13</v>
      </c>
      <c r="D5693" s="4" t="s">
        <v>13</v>
      </c>
      <c r="E5693" s="4" t="s">
        <v>24</v>
      </c>
      <c r="F5693" s="4" t="s">
        <v>10</v>
      </c>
    </row>
    <row r="5694" spans="1:18">
      <c r="A5694" t="n">
        <v>38933</v>
      </c>
      <c r="B5694" s="35" t="n">
        <v>45</v>
      </c>
      <c r="C5694" s="7" t="n">
        <v>11</v>
      </c>
      <c r="D5694" s="7" t="n">
        <v>3</v>
      </c>
      <c r="E5694" s="7" t="n">
        <v>23</v>
      </c>
      <c r="F5694" s="7" t="n">
        <v>0</v>
      </c>
    </row>
    <row r="5695" spans="1:18">
      <c r="A5695" t="s">
        <v>4</v>
      </c>
      <c r="B5695" s="4" t="s">
        <v>5</v>
      </c>
      <c r="C5695" s="4" t="s">
        <v>13</v>
      </c>
      <c r="D5695" s="4" t="s">
        <v>13</v>
      </c>
      <c r="E5695" s="4" t="s">
        <v>24</v>
      </c>
      <c r="F5695" s="4" t="s">
        <v>24</v>
      </c>
      <c r="G5695" s="4" t="s">
        <v>24</v>
      </c>
      <c r="H5695" s="4" t="s">
        <v>10</v>
      </c>
    </row>
    <row r="5696" spans="1:18">
      <c r="A5696" t="n">
        <v>38942</v>
      </c>
      <c r="B5696" s="35" t="n">
        <v>45</v>
      </c>
      <c r="C5696" s="7" t="n">
        <v>2</v>
      </c>
      <c r="D5696" s="7" t="n">
        <v>3</v>
      </c>
      <c r="E5696" s="7" t="n">
        <v>-0.310000002384186</v>
      </c>
      <c r="F5696" s="7" t="n">
        <v>5.15000009536743</v>
      </c>
      <c r="G5696" s="7" t="n">
        <v>4.98999977111816</v>
      </c>
      <c r="H5696" s="7" t="n">
        <v>5000</v>
      </c>
    </row>
    <row r="5697" spans="1:9">
      <c r="A5697" t="s">
        <v>4</v>
      </c>
      <c r="B5697" s="4" t="s">
        <v>5</v>
      </c>
      <c r="C5697" s="4" t="s">
        <v>13</v>
      </c>
      <c r="D5697" s="4" t="s">
        <v>13</v>
      </c>
      <c r="E5697" s="4" t="s">
        <v>24</v>
      </c>
      <c r="F5697" s="4" t="s">
        <v>24</v>
      </c>
      <c r="G5697" s="4" t="s">
        <v>24</v>
      </c>
      <c r="H5697" s="4" t="s">
        <v>10</v>
      </c>
      <c r="I5697" s="4" t="s">
        <v>13</v>
      </c>
    </row>
    <row r="5698" spans="1:9">
      <c r="A5698" t="n">
        <v>38959</v>
      </c>
      <c r="B5698" s="35" t="n">
        <v>45</v>
      </c>
      <c r="C5698" s="7" t="n">
        <v>4</v>
      </c>
      <c r="D5698" s="7" t="n">
        <v>3</v>
      </c>
      <c r="E5698" s="7" t="n">
        <v>334.279998779297</v>
      </c>
      <c r="F5698" s="7" t="n">
        <v>346.070007324219</v>
      </c>
      <c r="G5698" s="7" t="n">
        <v>8</v>
      </c>
      <c r="H5698" s="7" t="n">
        <v>5000</v>
      </c>
      <c r="I5698" s="7" t="n">
        <v>1</v>
      </c>
    </row>
    <row r="5699" spans="1:9">
      <c r="A5699" t="s">
        <v>4</v>
      </c>
      <c r="B5699" s="4" t="s">
        <v>5</v>
      </c>
      <c r="C5699" s="4" t="s">
        <v>13</v>
      </c>
      <c r="D5699" s="4" t="s">
        <v>13</v>
      </c>
      <c r="E5699" s="4" t="s">
        <v>24</v>
      </c>
      <c r="F5699" s="4" t="s">
        <v>10</v>
      </c>
    </row>
    <row r="5700" spans="1:9">
      <c r="A5700" t="n">
        <v>38977</v>
      </c>
      <c r="B5700" s="35" t="n">
        <v>45</v>
      </c>
      <c r="C5700" s="7" t="n">
        <v>5</v>
      </c>
      <c r="D5700" s="7" t="n">
        <v>3</v>
      </c>
      <c r="E5700" s="7" t="n">
        <v>3.90000009536743</v>
      </c>
      <c r="F5700" s="7" t="n">
        <v>5000</v>
      </c>
    </row>
    <row r="5701" spans="1:9">
      <c r="A5701" t="s">
        <v>4</v>
      </c>
      <c r="B5701" s="4" t="s">
        <v>5</v>
      </c>
      <c r="C5701" s="4" t="s">
        <v>13</v>
      </c>
      <c r="D5701" s="4" t="s">
        <v>13</v>
      </c>
      <c r="E5701" s="4" t="s">
        <v>24</v>
      </c>
      <c r="F5701" s="4" t="s">
        <v>10</v>
      </c>
    </row>
    <row r="5702" spans="1:9">
      <c r="A5702" t="n">
        <v>38986</v>
      </c>
      <c r="B5702" s="35" t="n">
        <v>45</v>
      </c>
      <c r="C5702" s="7" t="n">
        <v>11</v>
      </c>
      <c r="D5702" s="7" t="n">
        <v>3</v>
      </c>
      <c r="E5702" s="7" t="n">
        <v>23</v>
      </c>
      <c r="F5702" s="7" t="n">
        <v>5000</v>
      </c>
    </row>
    <row r="5703" spans="1:9">
      <c r="A5703" t="s">
        <v>4</v>
      </c>
      <c r="B5703" s="4" t="s">
        <v>5</v>
      </c>
      <c r="C5703" s="4" t="s">
        <v>13</v>
      </c>
      <c r="D5703" s="4" t="s">
        <v>10</v>
      </c>
      <c r="E5703" s="4" t="s">
        <v>10</v>
      </c>
      <c r="F5703" s="4" t="s">
        <v>9</v>
      </c>
    </row>
    <row r="5704" spans="1:9">
      <c r="A5704" t="n">
        <v>38995</v>
      </c>
      <c r="B5704" s="47" t="n">
        <v>84</v>
      </c>
      <c r="C5704" s="7" t="n">
        <v>0</v>
      </c>
      <c r="D5704" s="7" t="n">
        <v>2</v>
      </c>
      <c r="E5704" s="7" t="n">
        <v>0</v>
      </c>
      <c r="F5704" s="7" t="n">
        <v>1045220557</v>
      </c>
    </row>
    <row r="5705" spans="1:9">
      <c r="A5705" t="s">
        <v>4</v>
      </c>
      <c r="B5705" s="4" t="s">
        <v>5</v>
      </c>
      <c r="C5705" s="4" t="s">
        <v>13</v>
      </c>
      <c r="D5705" s="4" t="s">
        <v>10</v>
      </c>
    </row>
    <row r="5706" spans="1:9">
      <c r="A5706" t="n">
        <v>39005</v>
      </c>
      <c r="B5706" s="21" t="n">
        <v>58</v>
      </c>
      <c r="C5706" s="7" t="n">
        <v>255</v>
      </c>
      <c r="D5706" s="7" t="n">
        <v>0</v>
      </c>
    </row>
    <row r="5707" spans="1:9">
      <c r="A5707" t="s">
        <v>4</v>
      </c>
      <c r="B5707" s="4" t="s">
        <v>5</v>
      </c>
      <c r="C5707" s="4" t="s">
        <v>10</v>
      </c>
    </row>
    <row r="5708" spans="1:9">
      <c r="A5708" t="n">
        <v>39009</v>
      </c>
      <c r="B5708" s="27" t="n">
        <v>16</v>
      </c>
      <c r="C5708" s="7" t="n">
        <v>1000</v>
      </c>
    </row>
    <row r="5709" spans="1:9">
      <c r="A5709" t="s">
        <v>4</v>
      </c>
      <c r="B5709" s="4" t="s">
        <v>5</v>
      </c>
      <c r="C5709" s="4" t="s">
        <v>13</v>
      </c>
      <c r="D5709" s="4" t="s">
        <v>10</v>
      </c>
      <c r="E5709" s="4" t="s">
        <v>10</v>
      </c>
      <c r="F5709" s="4" t="s">
        <v>10</v>
      </c>
      <c r="G5709" s="4" t="s">
        <v>10</v>
      </c>
      <c r="H5709" s="4" t="s">
        <v>10</v>
      </c>
      <c r="I5709" s="4" t="s">
        <v>6</v>
      </c>
      <c r="J5709" s="4" t="s">
        <v>24</v>
      </c>
      <c r="K5709" s="4" t="s">
        <v>24</v>
      </c>
      <c r="L5709" s="4" t="s">
        <v>24</v>
      </c>
      <c r="M5709" s="4" t="s">
        <v>9</v>
      </c>
      <c r="N5709" s="4" t="s">
        <v>9</v>
      </c>
      <c r="O5709" s="4" t="s">
        <v>24</v>
      </c>
      <c r="P5709" s="4" t="s">
        <v>24</v>
      </c>
      <c r="Q5709" s="4" t="s">
        <v>24</v>
      </c>
      <c r="R5709" s="4" t="s">
        <v>24</v>
      </c>
      <c r="S5709" s="4" t="s">
        <v>13</v>
      </c>
    </row>
    <row r="5710" spans="1:9">
      <c r="A5710" t="n">
        <v>39012</v>
      </c>
      <c r="B5710" s="10" t="n">
        <v>39</v>
      </c>
      <c r="C5710" s="7" t="n">
        <v>12</v>
      </c>
      <c r="D5710" s="7" t="n">
        <v>65533</v>
      </c>
      <c r="E5710" s="7" t="n">
        <v>210</v>
      </c>
      <c r="F5710" s="7" t="n">
        <v>0</v>
      </c>
      <c r="G5710" s="7" t="n">
        <v>7024</v>
      </c>
      <c r="H5710" s="7" t="n">
        <v>3</v>
      </c>
      <c r="I5710" s="7" t="s">
        <v>12</v>
      </c>
      <c r="J5710" s="7" t="n">
        <v>0</v>
      </c>
      <c r="K5710" s="7" t="n">
        <v>0.5</v>
      </c>
      <c r="L5710" s="7" t="n">
        <v>0.600000023841858</v>
      </c>
      <c r="M5710" s="7" t="n">
        <v>0</v>
      </c>
      <c r="N5710" s="7" t="n">
        <v>0</v>
      </c>
      <c r="O5710" s="7" t="n">
        <v>0</v>
      </c>
      <c r="P5710" s="7" t="n">
        <v>1</v>
      </c>
      <c r="Q5710" s="7" t="n">
        <v>1</v>
      </c>
      <c r="R5710" s="7" t="n">
        <v>1</v>
      </c>
      <c r="S5710" s="7" t="n">
        <v>255</v>
      </c>
    </row>
    <row r="5711" spans="1:9">
      <c r="A5711" t="s">
        <v>4</v>
      </c>
      <c r="B5711" s="4" t="s">
        <v>5</v>
      </c>
      <c r="C5711" s="4" t="s">
        <v>13</v>
      </c>
      <c r="D5711" s="4" t="s">
        <v>10</v>
      </c>
      <c r="E5711" s="4" t="s">
        <v>24</v>
      </c>
      <c r="F5711" s="4" t="s">
        <v>10</v>
      </c>
      <c r="G5711" s="4" t="s">
        <v>9</v>
      </c>
      <c r="H5711" s="4" t="s">
        <v>9</v>
      </c>
      <c r="I5711" s="4" t="s">
        <v>10</v>
      </c>
      <c r="J5711" s="4" t="s">
        <v>10</v>
      </c>
      <c r="K5711" s="4" t="s">
        <v>9</v>
      </c>
      <c r="L5711" s="4" t="s">
        <v>9</v>
      </c>
      <c r="M5711" s="4" t="s">
        <v>9</v>
      </c>
      <c r="N5711" s="4" t="s">
        <v>9</v>
      </c>
      <c r="O5711" s="4" t="s">
        <v>6</v>
      </c>
    </row>
    <row r="5712" spans="1:9">
      <c r="A5712" t="n">
        <v>39062</v>
      </c>
      <c r="B5712" s="15" t="n">
        <v>50</v>
      </c>
      <c r="C5712" s="7" t="n">
        <v>0</v>
      </c>
      <c r="D5712" s="7" t="n">
        <v>4428</v>
      </c>
      <c r="E5712" s="7" t="n">
        <v>0.800000011920929</v>
      </c>
      <c r="F5712" s="7" t="n">
        <v>0</v>
      </c>
      <c r="G5712" s="7" t="n">
        <v>0</v>
      </c>
      <c r="H5712" s="7" t="n">
        <v>1065353216</v>
      </c>
      <c r="I5712" s="7" t="n">
        <v>0</v>
      </c>
      <c r="J5712" s="7" t="n">
        <v>65533</v>
      </c>
      <c r="K5712" s="7" t="n">
        <v>0</v>
      </c>
      <c r="L5712" s="7" t="n">
        <v>0</v>
      </c>
      <c r="M5712" s="7" t="n">
        <v>0</v>
      </c>
      <c r="N5712" s="7" t="n">
        <v>0</v>
      </c>
      <c r="O5712" s="7" t="s">
        <v>12</v>
      </c>
    </row>
    <row r="5713" spans="1:19">
      <c r="A5713" t="s">
        <v>4</v>
      </c>
      <c r="B5713" s="4" t="s">
        <v>5</v>
      </c>
      <c r="C5713" s="4" t="s">
        <v>13</v>
      </c>
      <c r="D5713" s="4" t="s">
        <v>10</v>
      </c>
      <c r="E5713" s="4" t="s">
        <v>24</v>
      </c>
      <c r="F5713" s="4" t="s">
        <v>10</v>
      </c>
      <c r="G5713" s="4" t="s">
        <v>9</v>
      </c>
      <c r="H5713" s="4" t="s">
        <v>9</v>
      </c>
      <c r="I5713" s="4" t="s">
        <v>10</v>
      </c>
      <c r="J5713" s="4" t="s">
        <v>10</v>
      </c>
      <c r="K5713" s="4" t="s">
        <v>9</v>
      </c>
      <c r="L5713" s="4" t="s">
        <v>9</v>
      </c>
      <c r="M5713" s="4" t="s">
        <v>9</v>
      </c>
      <c r="N5713" s="4" t="s">
        <v>9</v>
      </c>
      <c r="O5713" s="4" t="s">
        <v>6</v>
      </c>
    </row>
    <row r="5714" spans="1:19">
      <c r="A5714" t="n">
        <v>39101</v>
      </c>
      <c r="B5714" s="15" t="n">
        <v>50</v>
      </c>
      <c r="C5714" s="7" t="n">
        <v>0</v>
      </c>
      <c r="D5714" s="7" t="n">
        <v>5304</v>
      </c>
      <c r="E5714" s="7" t="n">
        <v>0.699999988079071</v>
      </c>
      <c r="F5714" s="7" t="n">
        <v>400</v>
      </c>
      <c r="G5714" s="7" t="n">
        <v>0</v>
      </c>
      <c r="H5714" s="7" t="n">
        <v>0</v>
      </c>
      <c r="I5714" s="7" t="n">
        <v>0</v>
      </c>
      <c r="J5714" s="7" t="n">
        <v>65533</v>
      </c>
      <c r="K5714" s="7" t="n">
        <v>0</v>
      </c>
      <c r="L5714" s="7" t="n">
        <v>0</v>
      </c>
      <c r="M5714" s="7" t="n">
        <v>0</v>
      </c>
      <c r="N5714" s="7" t="n">
        <v>0</v>
      </c>
      <c r="O5714" s="7" t="s">
        <v>12</v>
      </c>
    </row>
    <row r="5715" spans="1:19">
      <c r="A5715" t="s">
        <v>4</v>
      </c>
      <c r="B5715" s="4" t="s">
        <v>5</v>
      </c>
      <c r="C5715" s="4" t="s">
        <v>10</v>
      </c>
      <c r="D5715" s="4" t="s">
        <v>13</v>
      </c>
    </row>
    <row r="5716" spans="1:19">
      <c r="A5716" t="n">
        <v>39140</v>
      </c>
      <c r="B5716" s="66" t="n">
        <v>21</v>
      </c>
      <c r="C5716" s="7" t="n">
        <v>7024</v>
      </c>
      <c r="D5716" s="7" t="n">
        <v>2</v>
      </c>
    </row>
    <row r="5717" spans="1:19">
      <c r="A5717" t="s">
        <v>4</v>
      </c>
      <c r="B5717" s="4" t="s">
        <v>5</v>
      </c>
      <c r="C5717" s="4" t="s">
        <v>13</v>
      </c>
      <c r="D5717" s="4" t="s">
        <v>10</v>
      </c>
    </row>
    <row r="5718" spans="1:19">
      <c r="A5718" t="n">
        <v>39144</v>
      </c>
      <c r="B5718" s="35" t="n">
        <v>45</v>
      </c>
      <c r="C5718" s="7" t="n">
        <v>7</v>
      </c>
      <c r="D5718" s="7" t="n">
        <v>255</v>
      </c>
    </row>
    <row r="5719" spans="1:19">
      <c r="A5719" t="s">
        <v>4</v>
      </c>
      <c r="B5719" s="4" t="s">
        <v>5</v>
      </c>
      <c r="C5719" s="4" t="s">
        <v>10</v>
      </c>
    </row>
    <row r="5720" spans="1:19">
      <c r="A5720" t="n">
        <v>39148</v>
      </c>
      <c r="B5720" s="27" t="n">
        <v>16</v>
      </c>
      <c r="C5720" s="7" t="n">
        <v>1000</v>
      </c>
    </row>
    <row r="5721" spans="1:19">
      <c r="A5721" t="s">
        <v>4</v>
      </c>
      <c r="B5721" s="4" t="s">
        <v>5</v>
      </c>
      <c r="C5721" s="4" t="s">
        <v>13</v>
      </c>
      <c r="D5721" s="4" t="s">
        <v>10</v>
      </c>
      <c r="E5721" s="4" t="s">
        <v>24</v>
      </c>
    </row>
    <row r="5722" spans="1:19">
      <c r="A5722" t="n">
        <v>39151</v>
      </c>
      <c r="B5722" s="21" t="n">
        <v>58</v>
      </c>
      <c r="C5722" s="7" t="n">
        <v>101</v>
      </c>
      <c r="D5722" s="7" t="n">
        <v>300</v>
      </c>
      <c r="E5722" s="7" t="n">
        <v>1</v>
      </c>
    </row>
    <row r="5723" spans="1:19">
      <c r="A5723" t="s">
        <v>4</v>
      </c>
      <c r="B5723" s="4" t="s">
        <v>5</v>
      </c>
      <c r="C5723" s="4" t="s">
        <v>13</v>
      </c>
      <c r="D5723" s="4" t="s">
        <v>10</v>
      </c>
    </row>
    <row r="5724" spans="1:19">
      <c r="A5724" t="n">
        <v>39159</v>
      </c>
      <c r="B5724" s="21" t="n">
        <v>58</v>
      </c>
      <c r="C5724" s="7" t="n">
        <v>254</v>
      </c>
      <c r="D5724" s="7" t="n">
        <v>0</v>
      </c>
    </row>
    <row r="5725" spans="1:19">
      <c r="A5725" t="s">
        <v>4</v>
      </c>
      <c r="B5725" s="4" t="s">
        <v>5</v>
      </c>
      <c r="C5725" s="4" t="s">
        <v>13</v>
      </c>
      <c r="D5725" s="4" t="s">
        <v>10</v>
      </c>
      <c r="E5725" s="4" t="s">
        <v>10</v>
      </c>
    </row>
    <row r="5726" spans="1:19">
      <c r="A5726" t="n">
        <v>39163</v>
      </c>
      <c r="B5726" s="10" t="n">
        <v>39</v>
      </c>
      <c r="C5726" s="7" t="n">
        <v>16</v>
      </c>
      <c r="D5726" s="7" t="n">
        <v>65533</v>
      </c>
      <c r="E5726" s="7" t="n">
        <v>210</v>
      </c>
    </row>
    <row r="5727" spans="1:19">
      <c r="A5727" t="s">
        <v>4</v>
      </c>
      <c r="B5727" s="4" t="s">
        <v>5</v>
      </c>
      <c r="C5727" s="4" t="s">
        <v>13</v>
      </c>
      <c r="D5727" s="4" t="s">
        <v>13</v>
      </c>
      <c r="E5727" s="4" t="s">
        <v>24</v>
      </c>
      <c r="F5727" s="4" t="s">
        <v>24</v>
      </c>
      <c r="G5727" s="4" t="s">
        <v>24</v>
      </c>
      <c r="H5727" s="4" t="s">
        <v>10</v>
      </c>
    </row>
    <row r="5728" spans="1:19">
      <c r="A5728" t="n">
        <v>39169</v>
      </c>
      <c r="B5728" s="35" t="n">
        <v>45</v>
      </c>
      <c r="C5728" s="7" t="n">
        <v>2</v>
      </c>
      <c r="D5728" s="7" t="n">
        <v>3</v>
      </c>
      <c r="E5728" s="7" t="n">
        <v>0</v>
      </c>
      <c r="F5728" s="7" t="n">
        <v>3.09999990463257</v>
      </c>
      <c r="G5728" s="7" t="n">
        <v>14.8500003814697</v>
      </c>
      <c r="H5728" s="7" t="n">
        <v>0</v>
      </c>
    </row>
    <row r="5729" spans="1:15">
      <c r="A5729" t="s">
        <v>4</v>
      </c>
      <c r="B5729" s="4" t="s">
        <v>5</v>
      </c>
      <c r="C5729" s="4" t="s">
        <v>13</v>
      </c>
      <c r="D5729" s="4" t="s">
        <v>13</v>
      </c>
      <c r="E5729" s="4" t="s">
        <v>24</v>
      </c>
      <c r="F5729" s="4" t="s">
        <v>24</v>
      </c>
      <c r="G5729" s="4" t="s">
        <v>24</v>
      </c>
      <c r="H5729" s="4" t="s">
        <v>10</v>
      </c>
      <c r="I5729" s="4" t="s">
        <v>13</v>
      </c>
    </row>
    <row r="5730" spans="1:15">
      <c r="A5730" t="n">
        <v>39186</v>
      </c>
      <c r="B5730" s="35" t="n">
        <v>45</v>
      </c>
      <c r="C5730" s="7" t="n">
        <v>4</v>
      </c>
      <c r="D5730" s="7" t="n">
        <v>3</v>
      </c>
      <c r="E5730" s="7" t="n">
        <v>3.04999995231628</v>
      </c>
      <c r="F5730" s="7" t="n">
        <v>203.350006103516</v>
      </c>
      <c r="G5730" s="7" t="n">
        <v>10</v>
      </c>
      <c r="H5730" s="7" t="n">
        <v>0</v>
      </c>
      <c r="I5730" s="7" t="n">
        <v>0</v>
      </c>
    </row>
    <row r="5731" spans="1:15">
      <c r="A5731" t="s">
        <v>4</v>
      </c>
      <c r="B5731" s="4" t="s">
        <v>5</v>
      </c>
      <c r="C5731" s="4" t="s">
        <v>13</v>
      </c>
      <c r="D5731" s="4" t="s">
        <v>13</v>
      </c>
      <c r="E5731" s="4" t="s">
        <v>24</v>
      </c>
      <c r="F5731" s="4" t="s">
        <v>10</v>
      </c>
    </row>
    <row r="5732" spans="1:15">
      <c r="A5732" t="n">
        <v>39204</v>
      </c>
      <c r="B5732" s="35" t="n">
        <v>45</v>
      </c>
      <c r="C5732" s="7" t="n">
        <v>5</v>
      </c>
      <c r="D5732" s="7" t="n">
        <v>3</v>
      </c>
      <c r="E5732" s="7" t="n">
        <v>8</v>
      </c>
      <c r="F5732" s="7" t="n">
        <v>0</v>
      </c>
    </row>
    <row r="5733" spans="1:15">
      <c r="A5733" t="s">
        <v>4</v>
      </c>
      <c r="B5733" s="4" t="s">
        <v>5</v>
      </c>
      <c r="C5733" s="4" t="s">
        <v>13</v>
      </c>
      <c r="D5733" s="4" t="s">
        <v>13</v>
      </c>
      <c r="E5733" s="4" t="s">
        <v>24</v>
      </c>
      <c r="F5733" s="4" t="s">
        <v>10</v>
      </c>
    </row>
    <row r="5734" spans="1:15">
      <c r="A5734" t="n">
        <v>39213</v>
      </c>
      <c r="B5734" s="35" t="n">
        <v>45</v>
      </c>
      <c r="C5734" s="7" t="n">
        <v>11</v>
      </c>
      <c r="D5734" s="7" t="n">
        <v>3</v>
      </c>
      <c r="E5734" s="7" t="n">
        <v>23</v>
      </c>
      <c r="F5734" s="7" t="n">
        <v>0</v>
      </c>
    </row>
    <row r="5735" spans="1:15">
      <c r="A5735" t="s">
        <v>4</v>
      </c>
      <c r="B5735" s="4" t="s">
        <v>5</v>
      </c>
      <c r="C5735" s="4" t="s">
        <v>13</v>
      </c>
      <c r="D5735" s="4" t="s">
        <v>13</v>
      </c>
      <c r="E5735" s="4" t="s">
        <v>24</v>
      </c>
      <c r="F5735" s="4" t="s">
        <v>24</v>
      </c>
      <c r="G5735" s="4" t="s">
        <v>24</v>
      </c>
      <c r="H5735" s="4" t="s">
        <v>10</v>
      </c>
    </row>
    <row r="5736" spans="1:15">
      <c r="A5736" t="n">
        <v>39222</v>
      </c>
      <c r="B5736" s="35" t="n">
        <v>45</v>
      </c>
      <c r="C5736" s="7" t="n">
        <v>2</v>
      </c>
      <c r="D5736" s="7" t="n">
        <v>3</v>
      </c>
      <c r="E5736" s="7" t="n">
        <v>0</v>
      </c>
      <c r="F5736" s="7" t="n">
        <v>2.09999990463257</v>
      </c>
      <c r="G5736" s="7" t="n">
        <v>14.8500003814697</v>
      </c>
      <c r="H5736" s="7" t="n">
        <v>5000</v>
      </c>
    </row>
    <row r="5737" spans="1:15">
      <c r="A5737" t="s">
        <v>4</v>
      </c>
      <c r="B5737" s="4" t="s">
        <v>5</v>
      </c>
      <c r="C5737" s="4" t="s">
        <v>13</v>
      </c>
      <c r="D5737" s="4" t="s">
        <v>13</v>
      </c>
      <c r="E5737" s="4" t="s">
        <v>24</v>
      </c>
      <c r="F5737" s="4" t="s">
        <v>24</v>
      </c>
      <c r="G5737" s="4" t="s">
        <v>24</v>
      </c>
      <c r="H5737" s="4" t="s">
        <v>10</v>
      </c>
      <c r="I5737" s="4" t="s">
        <v>13</v>
      </c>
    </row>
    <row r="5738" spans="1:15">
      <c r="A5738" t="n">
        <v>39239</v>
      </c>
      <c r="B5738" s="35" t="n">
        <v>45</v>
      </c>
      <c r="C5738" s="7" t="n">
        <v>4</v>
      </c>
      <c r="D5738" s="7" t="n">
        <v>3</v>
      </c>
      <c r="E5738" s="7" t="n">
        <v>3.04999995231628</v>
      </c>
      <c r="F5738" s="7" t="n">
        <v>198.350006103516</v>
      </c>
      <c r="G5738" s="7" t="n">
        <v>10</v>
      </c>
      <c r="H5738" s="7" t="n">
        <v>5000</v>
      </c>
      <c r="I5738" s="7" t="n">
        <v>0</v>
      </c>
    </row>
    <row r="5739" spans="1:15">
      <c r="A5739" t="s">
        <v>4</v>
      </c>
      <c r="B5739" s="4" t="s">
        <v>5</v>
      </c>
      <c r="C5739" s="4" t="s">
        <v>13</v>
      </c>
      <c r="D5739" s="4" t="s">
        <v>10</v>
      </c>
      <c r="E5739" s="4" t="s">
        <v>10</v>
      </c>
      <c r="F5739" s="4" t="s">
        <v>10</v>
      </c>
      <c r="G5739" s="4" t="s">
        <v>10</v>
      </c>
      <c r="H5739" s="4" t="s">
        <v>10</v>
      </c>
      <c r="I5739" s="4" t="s">
        <v>6</v>
      </c>
      <c r="J5739" s="4" t="s">
        <v>24</v>
      </c>
      <c r="K5739" s="4" t="s">
        <v>24</v>
      </c>
      <c r="L5739" s="4" t="s">
        <v>24</v>
      </c>
      <c r="M5739" s="4" t="s">
        <v>9</v>
      </c>
      <c r="N5739" s="4" t="s">
        <v>9</v>
      </c>
      <c r="O5739" s="4" t="s">
        <v>24</v>
      </c>
      <c r="P5739" s="4" t="s">
        <v>24</v>
      </c>
      <c r="Q5739" s="4" t="s">
        <v>24</v>
      </c>
      <c r="R5739" s="4" t="s">
        <v>24</v>
      </c>
      <c r="S5739" s="4" t="s">
        <v>13</v>
      </c>
    </row>
    <row r="5740" spans="1:15">
      <c r="A5740" t="n">
        <v>39257</v>
      </c>
      <c r="B5740" s="10" t="n">
        <v>39</v>
      </c>
      <c r="C5740" s="7" t="n">
        <v>12</v>
      </c>
      <c r="D5740" s="7" t="n">
        <v>65533</v>
      </c>
      <c r="E5740" s="7" t="n">
        <v>210</v>
      </c>
      <c r="F5740" s="7" t="n">
        <v>0</v>
      </c>
      <c r="G5740" s="7" t="n">
        <v>65533</v>
      </c>
      <c r="H5740" s="7" t="n">
        <v>0</v>
      </c>
      <c r="I5740" s="7" t="s">
        <v>12</v>
      </c>
      <c r="J5740" s="7" t="n">
        <v>-0.600000023841858</v>
      </c>
      <c r="K5740" s="7" t="n">
        <v>4.5</v>
      </c>
      <c r="L5740" s="7" t="n">
        <v>13</v>
      </c>
      <c r="M5740" s="7" t="n">
        <v>0</v>
      </c>
      <c r="N5740" s="7" t="n">
        <v>0</v>
      </c>
      <c r="O5740" s="7" t="n">
        <v>0</v>
      </c>
      <c r="P5740" s="7" t="n">
        <v>1.20000004768372</v>
      </c>
      <c r="Q5740" s="7" t="n">
        <v>1.20000004768372</v>
      </c>
      <c r="R5740" s="7" t="n">
        <v>1.20000004768372</v>
      </c>
      <c r="S5740" s="7" t="n">
        <v>255</v>
      </c>
    </row>
    <row r="5741" spans="1:15">
      <c r="A5741" t="s">
        <v>4</v>
      </c>
      <c r="B5741" s="4" t="s">
        <v>5</v>
      </c>
      <c r="C5741" s="4" t="s">
        <v>13</v>
      </c>
      <c r="D5741" s="4" t="s">
        <v>10</v>
      </c>
      <c r="E5741" s="4" t="s">
        <v>24</v>
      </c>
      <c r="F5741" s="4" t="s">
        <v>10</v>
      </c>
      <c r="G5741" s="4" t="s">
        <v>9</v>
      </c>
      <c r="H5741" s="4" t="s">
        <v>9</v>
      </c>
      <c r="I5741" s="4" t="s">
        <v>10</v>
      </c>
      <c r="J5741" s="4" t="s">
        <v>10</v>
      </c>
      <c r="K5741" s="4" t="s">
        <v>9</v>
      </c>
      <c r="L5741" s="4" t="s">
        <v>9</v>
      </c>
      <c r="M5741" s="4" t="s">
        <v>9</v>
      </c>
      <c r="N5741" s="4" t="s">
        <v>9</v>
      </c>
      <c r="O5741" s="4" t="s">
        <v>6</v>
      </c>
    </row>
    <row r="5742" spans="1:15">
      <c r="A5742" t="n">
        <v>39307</v>
      </c>
      <c r="B5742" s="15" t="n">
        <v>50</v>
      </c>
      <c r="C5742" s="7" t="n">
        <v>0</v>
      </c>
      <c r="D5742" s="7" t="n">
        <v>4428</v>
      </c>
      <c r="E5742" s="7" t="n">
        <v>0.800000011920929</v>
      </c>
      <c r="F5742" s="7" t="n">
        <v>0</v>
      </c>
      <c r="G5742" s="7" t="n">
        <v>0</v>
      </c>
      <c r="H5742" s="7" t="n">
        <v>1077936128</v>
      </c>
      <c r="I5742" s="7" t="n">
        <v>0</v>
      </c>
      <c r="J5742" s="7" t="n">
        <v>65533</v>
      </c>
      <c r="K5742" s="7" t="n">
        <v>0</v>
      </c>
      <c r="L5742" s="7" t="n">
        <v>0</v>
      </c>
      <c r="M5742" s="7" t="n">
        <v>0</v>
      </c>
      <c r="N5742" s="7" t="n">
        <v>0</v>
      </c>
      <c r="O5742" s="7" t="s">
        <v>12</v>
      </c>
    </row>
    <row r="5743" spans="1:15">
      <c r="A5743" t="s">
        <v>4</v>
      </c>
      <c r="B5743" s="4" t="s">
        <v>5</v>
      </c>
      <c r="C5743" s="4" t="s">
        <v>13</v>
      </c>
      <c r="D5743" s="4" t="s">
        <v>10</v>
      </c>
    </row>
    <row r="5744" spans="1:15">
      <c r="A5744" t="n">
        <v>39346</v>
      </c>
      <c r="B5744" s="21" t="n">
        <v>58</v>
      </c>
      <c r="C5744" s="7" t="n">
        <v>255</v>
      </c>
      <c r="D5744" s="7" t="n">
        <v>0</v>
      </c>
    </row>
    <row r="5745" spans="1:19">
      <c r="A5745" t="s">
        <v>4</v>
      </c>
      <c r="B5745" s="4" t="s">
        <v>5</v>
      </c>
      <c r="C5745" s="4" t="s">
        <v>13</v>
      </c>
      <c r="D5745" s="4" t="s">
        <v>10</v>
      </c>
    </row>
    <row r="5746" spans="1:19">
      <c r="A5746" t="n">
        <v>39350</v>
      </c>
      <c r="B5746" s="35" t="n">
        <v>45</v>
      </c>
      <c r="C5746" s="7" t="n">
        <v>7</v>
      </c>
      <c r="D5746" s="7" t="n">
        <v>255</v>
      </c>
    </row>
    <row r="5747" spans="1:19">
      <c r="A5747" t="s">
        <v>4</v>
      </c>
      <c r="B5747" s="4" t="s">
        <v>5</v>
      </c>
      <c r="C5747" s="4" t="s">
        <v>13</v>
      </c>
      <c r="D5747" s="4" t="s">
        <v>10</v>
      </c>
      <c r="E5747" s="4" t="s">
        <v>13</v>
      </c>
    </row>
    <row r="5748" spans="1:19">
      <c r="A5748" t="n">
        <v>39354</v>
      </c>
      <c r="B5748" s="14" t="n">
        <v>49</v>
      </c>
      <c r="C5748" s="7" t="n">
        <v>1</v>
      </c>
      <c r="D5748" s="7" t="n">
        <v>4000</v>
      </c>
      <c r="E5748" s="7" t="n">
        <v>0</v>
      </c>
    </row>
    <row r="5749" spans="1:19">
      <c r="A5749" t="s">
        <v>4</v>
      </c>
      <c r="B5749" s="4" t="s">
        <v>5</v>
      </c>
      <c r="C5749" s="4" t="s">
        <v>13</v>
      </c>
      <c r="D5749" s="4" t="s">
        <v>10</v>
      </c>
      <c r="E5749" s="4" t="s">
        <v>6</v>
      </c>
    </row>
    <row r="5750" spans="1:19">
      <c r="A5750" t="n">
        <v>39359</v>
      </c>
      <c r="B5750" s="39" t="n">
        <v>51</v>
      </c>
      <c r="C5750" s="7" t="n">
        <v>4</v>
      </c>
      <c r="D5750" s="7" t="n">
        <v>3</v>
      </c>
      <c r="E5750" s="7" t="s">
        <v>56</v>
      </c>
    </row>
    <row r="5751" spans="1:19">
      <c r="A5751" t="s">
        <v>4</v>
      </c>
      <c r="B5751" s="4" t="s">
        <v>5</v>
      </c>
      <c r="C5751" s="4" t="s">
        <v>10</v>
      </c>
    </row>
    <row r="5752" spans="1:19">
      <c r="A5752" t="n">
        <v>39373</v>
      </c>
      <c r="B5752" s="27" t="n">
        <v>16</v>
      </c>
      <c r="C5752" s="7" t="n">
        <v>0</v>
      </c>
    </row>
    <row r="5753" spans="1:19">
      <c r="A5753" t="s">
        <v>4</v>
      </c>
      <c r="B5753" s="4" t="s">
        <v>5</v>
      </c>
      <c r="C5753" s="4" t="s">
        <v>10</v>
      </c>
      <c r="D5753" s="4" t="s">
        <v>13</v>
      </c>
      <c r="E5753" s="4" t="s">
        <v>9</v>
      </c>
      <c r="F5753" s="4" t="s">
        <v>47</v>
      </c>
      <c r="G5753" s="4" t="s">
        <v>13</v>
      </c>
      <c r="H5753" s="4" t="s">
        <v>13</v>
      </c>
    </row>
    <row r="5754" spans="1:19">
      <c r="A5754" t="n">
        <v>39376</v>
      </c>
      <c r="B5754" s="40" t="n">
        <v>26</v>
      </c>
      <c r="C5754" s="7" t="n">
        <v>3</v>
      </c>
      <c r="D5754" s="7" t="n">
        <v>17</v>
      </c>
      <c r="E5754" s="7" t="n">
        <v>2388</v>
      </c>
      <c r="F5754" s="7" t="s">
        <v>289</v>
      </c>
      <c r="G5754" s="7" t="n">
        <v>2</v>
      </c>
      <c r="H5754" s="7" t="n">
        <v>0</v>
      </c>
    </row>
    <row r="5755" spans="1:19">
      <c r="A5755" t="s">
        <v>4</v>
      </c>
      <c r="B5755" s="4" t="s">
        <v>5</v>
      </c>
    </row>
    <row r="5756" spans="1:19">
      <c r="A5756" t="n">
        <v>39414</v>
      </c>
      <c r="B5756" s="41" t="n">
        <v>28</v>
      </c>
    </row>
    <row r="5757" spans="1:19">
      <c r="A5757" t="s">
        <v>4</v>
      </c>
      <c r="B5757" s="4" t="s">
        <v>5</v>
      </c>
      <c r="C5757" s="4" t="s">
        <v>13</v>
      </c>
      <c r="D5757" s="20" t="s">
        <v>31</v>
      </c>
      <c r="E5757" s="4" t="s">
        <v>5</v>
      </c>
      <c r="F5757" s="4" t="s">
        <v>13</v>
      </c>
      <c r="G5757" s="4" t="s">
        <v>10</v>
      </c>
      <c r="H5757" s="20" t="s">
        <v>32</v>
      </c>
      <c r="I5757" s="4" t="s">
        <v>13</v>
      </c>
      <c r="J5757" s="4" t="s">
        <v>23</v>
      </c>
    </row>
    <row r="5758" spans="1:19">
      <c r="A5758" t="n">
        <v>39415</v>
      </c>
      <c r="B5758" s="12" t="n">
        <v>5</v>
      </c>
      <c r="C5758" s="7" t="n">
        <v>28</v>
      </c>
      <c r="D5758" s="20" t="s">
        <v>3</v>
      </c>
      <c r="E5758" s="25" t="n">
        <v>64</v>
      </c>
      <c r="F5758" s="7" t="n">
        <v>5</v>
      </c>
      <c r="G5758" s="7" t="n">
        <v>7</v>
      </c>
      <c r="H5758" s="20" t="s">
        <v>3</v>
      </c>
      <c r="I5758" s="7" t="n">
        <v>1</v>
      </c>
      <c r="J5758" s="13" t="n">
        <f t="normal" ca="1">A5778</f>
        <v>0</v>
      </c>
    </row>
    <row r="5759" spans="1:19">
      <c r="A5759" t="s">
        <v>4</v>
      </c>
      <c r="B5759" s="4" t="s">
        <v>5</v>
      </c>
      <c r="C5759" s="4" t="s">
        <v>13</v>
      </c>
      <c r="D5759" s="4" t="s">
        <v>10</v>
      </c>
      <c r="E5759" s="4" t="s">
        <v>6</v>
      </c>
    </row>
    <row r="5760" spans="1:19">
      <c r="A5760" t="n">
        <v>39426</v>
      </c>
      <c r="B5760" s="39" t="n">
        <v>51</v>
      </c>
      <c r="C5760" s="7" t="n">
        <v>4</v>
      </c>
      <c r="D5760" s="7" t="n">
        <v>7</v>
      </c>
      <c r="E5760" s="7" t="s">
        <v>54</v>
      </c>
    </row>
    <row r="5761" spans="1:10">
      <c r="A5761" t="s">
        <v>4</v>
      </c>
      <c r="B5761" s="4" t="s">
        <v>5</v>
      </c>
      <c r="C5761" s="4" t="s">
        <v>10</v>
      </c>
    </row>
    <row r="5762" spans="1:10">
      <c r="A5762" t="n">
        <v>39440</v>
      </c>
      <c r="B5762" s="27" t="n">
        <v>16</v>
      </c>
      <c r="C5762" s="7" t="n">
        <v>0</v>
      </c>
    </row>
    <row r="5763" spans="1:10">
      <c r="A5763" t="s">
        <v>4</v>
      </c>
      <c r="B5763" s="4" t="s">
        <v>5</v>
      </c>
      <c r="C5763" s="4" t="s">
        <v>10</v>
      </c>
      <c r="D5763" s="4" t="s">
        <v>13</v>
      </c>
      <c r="E5763" s="4" t="s">
        <v>9</v>
      </c>
      <c r="F5763" s="4" t="s">
        <v>47</v>
      </c>
      <c r="G5763" s="4" t="s">
        <v>13</v>
      </c>
      <c r="H5763" s="4" t="s">
        <v>13</v>
      </c>
    </row>
    <row r="5764" spans="1:10">
      <c r="A5764" t="n">
        <v>39443</v>
      </c>
      <c r="B5764" s="40" t="n">
        <v>26</v>
      </c>
      <c r="C5764" s="7" t="n">
        <v>7</v>
      </c>
      <c r="D5764" s="7" t="n">
        <v>17</v>
      </c>
      <c r="E5764" s="7" t="n">
        <v>4409</v>
      </c>
      <c r="F5764" s="7" t="s">
        <v>290</v>
      </c>
      <c r="G5764" s="7" t="n">
        <v>2</v>
      </c>
      <c r="H5764" s="7" t="n">
        <v>0</v>
      </c>
    </row>
    <row r="5765" spans="1:10">
      <c r="A5765" t="s">
        <v>4</v>
      </c>
      <c r="B5765" s="4" t="s">
        <v>5</v>
      </c>
    </row>
    <row r="5766" spans="1:10">
      <c r="A5766" t="n">
        <v>39475</v>
      </c>
      <c r="B5766" s="41" t="n">
        <v>28</v>
      </c>
    </row>
    <row r="5767" spans="1:10">
      <c r="A5767" t="s">
        <v>4</v>
      </c>
      <c r="B5767" s="4" t="s">
        <v>5</v>
      </c>
      <c r="C5767" s="4" t="s">
        <v>13</v>
      </c>
      <c r="D5767" s="4" t="s">
        <v>10</v>
      </c>
      <c r="E5767" s="4" t="s">
        <v>6</v>
      </c>
    </row>
    <row r="5768" spans="1:10">
      <c r="A5768" t="n">
        <v>39476</v>
      </c>
      <c r="B5768" s="39" t="n">
        <v>51</v>
      </c>
      <c r="C5768" s="7" t="n">
        <v>4</v>
      </c>
      <c r="D5768" s="7" t="n">
        <v>5</v>
      </c>
      <c r="E5768" s="7" t="s">
        <v>72</v>
      </c>
    </row>
    <row r="5769" spans="1:10">
      <c r="A5769" t="s">
        <v>4</v>
      </c>
      <c r="B5769" s="4" t="s">
        <v>5</v>
      </c>
      <c r="C5769" s="4" t="s">
        <v>10</v>
      </c>
    </row>
    <row r="5770" spans="1:10">
      <c r="A5770" t="n">
        <v>39489</v>
      </c>
      <c r="B5770" s="27" t="n">
        <v>16</v>
      </c>
      <c r="C5770" s="7" t="n">
        <v>0</v>
      </c>
    </row>
    <row r="5771" spans="1:10">
      <c r="A5771" t="s">
        <v>4</v>
      </c>
      <c r="B5771" s="4" t="s">
        <v>5</v>
      </c>
      <c r="C5771" s="4" t="s">
        <v>10</v>
      </c>
      <c r="D5771" s="4" t="s">
        <v>13</v>
      </c>
      <c r="E5771" s="4" t="s">
        <v>9</v>
      </c>
      <c r="F5771" s="4" t="s">
        <v>47</v>
      </c>
      <c r="G5771" s="4" t="s">
        <v>13</v>
      </c>
      <c r="H5771" s="4" t="s">
        <v>13</v>
      </c>
    </row>
    <row r="5772" spans="1:10">
      <c r="A5772" t="n">
        <v>39492</v>
      </c>
      <c r="B5772" s="40" t="n">
        <v>26</v>
      </c>
      <c r="C5772" s="7" t="n">
        <v>5</v>
      </c>
      <c r="D5772" s="7" t="n">
        <v>17</v>
      </c>
      <c r="E5772" s="7" t="n">
        <v>3393</v>
      </c>
      <c r="F5772" s="7" t="s">
        <v>291</v>
      </c>
      <c r="G5772" s="7" t="n">
        <v>2</v>
      </c>
      <c r="H5772" s="7" t="n">
        <v>0</v>
      </c>
    </row>
    <row r="5773" spans="1:10">
      <c r="A5773" t="s">
        <v>4</v>
      </c>
      <c r="B5773" s="4" t="s">
        <v>5</v>
      </c>
    </row>
    <row r="5774" spans="1:10">
      <c r="A5774" t="n">
        <v>39522</v>
      </c>
      <c r="B5774" s="41" t="n">
        <v>28</v>
      </c>
    </row>
    <row r="5775" spans="1:10">
      <c r="A5775" t="s">
        <v>4</v>
      </c>
      <c r="B5775" s="4" t="s">
        <v>5</v>
      </c>
      <c r="C5775" s="4" t="s">
        <v>23</v>
      </c>
    </row>
    <row r="5776" spans="1:10">
      <c r="A5776" t="n">
        <v>39523</v>
      </c>
      <c r="B5776" s="17" t="n">
        <v>3</v>
      </c>
      <c r="C5776" s="13" t="n">
        <f t="normal" ca="1">A5786</f>
        <v>0</v>
      </c>
    </row>
    <row r="5777" spans="1:8">
      <c r="A5777" t="s">
        <v>4</v>
      </c>
      <c r="B5777" s="4" t="s">
        <v>5</v>
      </c>
      <c r="C5777" s="4" t="s">
        <v>13</v>
      </c>
      <c r="D5777" s="4" t="s">
        <v>10</v>
      </c>
      <c r="E5777" s="4" t="s">
        <v>6</v>
      </c>
    </row>
    <row r="5778" spans="1:8">
      <c r="A5778" t="n">
        <v>39528</v>
      </c>
      <c r="B5778" s="39" t="n">
        <v>51</v>
      </c>
      <c r="C5778" s="7" t="n">
        <v>4</v>
      </c>
      <c r="D5778" s="7" t="n">
        <v>5</v>
      </c>
      <c r="E5778" s="7" t="s">
        <v>56</v>
      </c>
    </row>
    <row r="5779" spans="1:8">
      <c r="A5779" t="s">
        <v>4</v>
      </c>
      <c r="B5779" s="4" t="s">
        <v>5</v>
      </c>
      <c r="C5779" s="4" t="s">
        <v>10</v>
      </c>
    </row>
    <row r="5780" spans="1:8">
      <c r="A5780" t="n">
        <v>39542</v>
      </c>
      <c r="B5780" s="27" t="n">
        <v>16</v>
      </c>
      <c r="C5780" s="7" t="n">
        <v>0</v>
      </c>
    </row>
    <row r="5781" spans="1:8">
      <c r="A5781" t="s">
        <v>4</v>
      </c>
      <c r="B5781" s="4" t="s">
        <v>5</v>
      </c>
      <c r="C5781" s="4" t="s">
        <v>10</v>
      </c>
      <c r="D5781" s="4" t="s">
        <v>13</v>
      </c>
      <c r="E5781" s="4" t="s">
        <v>9</v>
      </c>
      <c r="F5781" s="4" t="s">
        <v>47</v>
      </c>
      <c r="G5781" s="4" t="s">
        <v>13</v>
      </c>
      <c r="H5781" s="4" t="s">
        <v>13</v>
      </c>
    </row>
    <row r="5782" spans="1:8">
      <c r="A5782" t="n">
        <v>39545</v>
      </c>
      <c r="B5782" s="40" t="n">
        <v>26</v>
      </c>
      <c r="C5782" s="7" t="n">
        <v>5</v>
      </c>
      <c r="D5782" s="7" t="n">
        <v>17</v>
      </c>
      <c r="E5782" s="7" t="n">
        <v>3394</v>
      </c>
      <c r="F5782" s="7" t="s">
        <v>292</v>
      </c>
      <c r="G5782" s="7" t="n">
        <v>2</v>
      </c>
      <c r="H5782" s="7" t="n">
        <v>0</v>
      </c>
    </row>
    <row r="5783" spans="1:8">
      <c r="A5783" t="s">
        <v>4</v>
      </c>
      <c r="B5783" s="4" t="s">
        <v>5</v>
      </c>
    </row>
    <row r="5784" spans="1:8">
      <c r="A5784" t="n">
        <v>39574</v>
      </c>
      <c r="B5784" s="41" t="n">
        <v>28</v>
      </c>
    </row>
    <row r="5785" spans="1:8">
      <c r="A5785" t="s">
        <v>4</v>
      </c>
      <c r="B5785" s="4" t="s">
        <v>5</v>
      </c>
      <c r="C5785" s="4" t="s">
        <v>13</v>
      </c>
      <c r="D5785" s="4" t="s">
        <v>10</v>
      </c>
      <c r="E5785" s="4" t="s">
        <v>9</v>
      </c>
      <c r="F5785" s="4" t="s">
        <v>10</v>
      </c>
      <c r="G5785" s="4" t="s">
        <v>9</v>
      </c>
      <c r="H5785" s="4" t="s">
        <v>13</v>
      </c>
    </row>
    <row r="5786" spans="1:8">
      <c r="A5786" t="n">
        <v>39575</v>
      </c>
      <c r="B5786" s="14" t="n">
        <v>49</v>
      </c>
      <c r="C5786" s="7" t="n">
        <v>0</v>
      </c>
      <c r="D5786" s="7" t="n">
        <v>311</v>
      </c>
      <c r="E5786" s="7" t="n">
        <v>1060320051</v>
      </c>
      <c r="F5786" s="7" t="n">
        <v>2000</v>
      </c>
      <c r="G5786" s="7" t="n">
        <v>0</v>
      </c>
      <c r="H5786" s="7" t="n">
        <v>0</v>
      </c>
    </row>
    <row r="5787" spans="1:8">
      <c r="A5787" t="s">
        <v>4</v>
      </c>
      <c r="B5787" s="4" t="s">
        <v>5</v>
      </c>
      <c r="C5787" s="4" t="s">
        <v>13</v>
      </c>
      <c r="D5787" s="4" t="s">
        <v>10</v>
      </c>
      <c r="E5787" s="4" t="s">
        <v>6</v>
      </c>
    </row>
    <row r="5788" spans="1:8">
      <c r="A5788" t="n">
        <v>39590</v>
      </c>
      <c r="B5788" s="39" t="n">
        <v>51</v>
      </c>
      <c r="C5788" s="7" t="n">
        <v>4</v>
      </c>
      <c r="D5788" s="7" t="n">
        <v>0</v>
      </c>
      <c r="E5788" s="7" t="s">
        <v>293</v>
      </c>
    </row>
    <row r="5789" spans="1:8">
      <c r="A5789" t="s">
        <v>4</v>
      </c>
      <c r="B5789" s="4" t="s">
        <v>5</v>
      </c>
      <c r="C5789" s="4" t="s">
        <v>10</v>
      </c>
    </row>
    <row r="5790" spans="1:8">
      <c r="A5790" t="n">
        <v>39604</v>
      </c>
      <c r="B5790" s="27" t="n">
        <v>16</v>
      </c>
      <c r="C5790" s="7" t="n">
        <v>0</v>
      </c>
    </row>
    <row r="5791" spans="1:8">
      <c r="A5791" t="s">
        <v>4</v>
      </c>
      <c r="B5791" s="4" t="s">
        <v>5</v>
      </c>
      <c r="C5791" s="4" t="s">
        <v>10</v>
      </c>
      <c r="D5791" s="4" t="s">
        <v>13</v>
      </c>
      <c r="E5791" s="4" t="s">
        <v>9</v>
      </c>
      <c r="F5791" s="4" t="s">
        <v>47</v>
      </c>
      <c r="G5791" s="4" t="s">
        <v>13</v>
      </c>
      <c r="H5791" s="4" t="s">
        <v>13</v>
      </c>
      <c r="I5791" s="4" t="s">
        <v>13</v>
      </c>
    </row>
    <row r="5792" spans="1:8">
      <c r="A5792" t="n">
        <v>39607</v>
      </c>
      <c r="B5792" s="40" t="n">
        <v>26</v>
      </c>
      <c r="C5792" s="7" t="n">
        <v>0</v>
      </c>
      <c r="D5792" s="7" t="n">
        <v>17</v>
      </c>
      <c r="E5792" s="7" t="n">
        <v>52932</v>
      </c>
      <c r="F5792" s="7" t="s">
        <v>294</v>
      </c>
      <c r="G5792" s="7" t="n">
        <v>8</v>
      </c>
      <c r="H5792" s="7" t="n">
        <v>2</v>
      </c>
      <c r="I5792" s="7" t="n">
        <v>0</v>
      </c>
    </row>
    <row r="5793" spans="1:9">
      <c r="A5793" t="s">
        <v>4</v>
      </c>
      <c r="B5793" s="4" t="s">
        <v>5</v>
      </c>
      <c r="C5793" s="4" t="s">
        <v>10</v>
      </c>
    </row>
    <row r="5794" spans="1:9">
      <c r="A5794" t="n">
        <v>39658</v>
      </c>
      <c r="B5794" s="27" t="n">
        <v>16</v>
      </c>
      <c r="C5794" s="7" t="n">
        <v>1</v>
      </c>
    </row>
    <row r="5795" spans="1:9">
      <c r="A5795" t="s">
        <v>4</v>
      </c>
      <c r="B5795" s="4" t="s">
        <v>5</v>
      </c>
      <c r="C5795" s="4" t="s">
        <v>13</v>
      </c>
      <c r="D5795" s="4" t="s">
        <v>10</v>
      </c>
    </row>
    <row r="5796" spans="1:9">
      <c r="A5796" t="n">
        <v>39661</v>
      </c>
      <c r="B5796" s="15" t="n">
        <v>50</v>
      </c>
      <c r="C5796" s="7" t="n">
        <v>52</v>
      </c>
      <c r="D5796" s="7" t="n">
        <v>52932</v>
      </c>
    </row>
    <row r="5797" spans="1:9">
      <c r="A5797" t="s">
        <v>4</v>
      </c>
      <c r="B5797" s="4" t="s">
        <v>5</v>
      </c>
      <c r="C5797" s="4" t="s">
        <v>10</v>
      </c>
    </row>
    <row r="5798" spans="1:9">
      <c r="A5798" t="n">
        <v>39665</v>
      </c>
      <c r="B5798" s="27" t="n">
        <v>16</v>
      </c>
      <c r="C5798" s="7" t="n">
        <v>500</v>
      </c>
    </row>
    <row r="5799" spans="1:9">
      <c r="A5799" t="s">
        <v>4</v>
      </c>
      <c r="B5799" s="4" t="s">
        <v>5</v>
      </c>
      <c r="C5799" s="4" t="s">
        <v>10</v>
      </c>
      <c r="D5799" s="4" t="s">
        <v>13</v>
      </c>
    </row>
    <row r="5800" spans="1:9">
      <c r="A5800" t="n">
        <v>39668</v>
      </c>
      <c r="B5800" s="44" t="n">
        <v>89</v>
      </c>
      <c r="C5800" s="7" t="n">
        <v>65533</v>
      </c>
      <c r="D5800" s="7" t="n">
        <v>0</v>
      </c>
    </row>
    <row r="5801" spans="1:9">
      <c r="A5801" t="s">
        <v>4</v>
      </c>
      <c r="B5801" s="4" t="s">
        <v>5</v>
      </c>
      <c r="C5801" s="4" t="s">
        <v>10</v>
      </c>
      <c r="D5801" s="4" t="s">
        <v>13</v>
      </c>
    </row>
    <row r="5802" spans="1:9">
      <c r="A5802" t="n">
        <v>39672</v>
      </c>
      <c r="B5802" s="44" t="n">
        <v>89</v>
      </c>
      <c r="C5802" s="7" t="n">
        <v>65533</v>
      </c>
      <c r="D5802" s="7" t="n">
        <v>1</v>
      </c>
    </row>
    <row r="5803" spans="1:9">
      <c r="A5803" t="s">
        <v>4</v>
      </c>
      <c r="B5803" s="4" t="s">
        <v>5</v>
      </c>
      <c r="C5803" s="4" t="s">
        <v>13</v>
      </c>
      <c r="D5803" s="4" t="s">
        <v>13</v>
      </c>
      <c r="E5803" s="4" t="s">
        <v>24</v>
      </c>
      <c r="F5803" s="4" t="s">
        <v>10</v>
      </c>
    </row>
    <row r="5804" spans="1:9">
      <c r="A5804" t="n">
        <v>39676</v>
      </c>
      <c r="B5804" s="35" t="n">
        <v>45</v>
      </c>
      <c r="C5804" s="7" t="n">
        <v>11</v>
      </c>
      <c r="D5804" s="7" t="n">
        <v>3</v>
      </c>
      <c r="E5804" s="7" t="n">
        <v>20</v>
      </c>
      <c r="F5804" s="7" t="n">
        <v>4000</v>
      </c>
    </row>
    <row r="5805" spans="1:9">
      <c r="A5805" t="s">
        <v>4</v>
      </c>
      <c r="B5805" s="4" t="s">
        <v>5</v>
      </c>
      <c r="C5805" s="4" t="s">
        <v>13</v>
      </c>
      <c r="D5805" s="4" t="s">
        <v>10</v>
      </c>
      <c r="E5805" s="4" t="s">
        <v>24</v>
      </c>
    </row>
    <row r="5806" spans="1:9">
      <c r="A5806" t="n">
        <v>39685</v>
      </c>
      <c r="B5806" s="21" t="n">
        <v>58</v>
      </c>
      <c r="C5806" s="7" t="n">
        <v>3</v>
      </c>
      <c r="D5806" s="7" t="n">
        <v>2000</v>
      </c>
      <c r="E5806" s="7" t="n">
        <v>1</v>
      </c>
    </row>
    <row r="5807" spans="1:9">
      <c r="A5807" t="s">
        <v>4</v>
      </c>
      <c r="B5807" s="4" t="s">
        <v>5</v>
      </c>
      <c r="C5807" s="4" t="s">
        <v>13</v>
      </c>
      <c r="D5807" s="4" t="s">
        <v>10</v>
      </c>
      <c r="E5807" s="4" t="s">
        <v>24</v>
      </c>
      <c r="F5807" s="4" t="s">
        <v>10</v>
      </c>
      <c r="G5807" s="4" t="s">
        <v>9</v>
      </c>
      <c r="H5807" s="4" t="s">
        <v>9</v>
      </c>
      <c r="I5807" s="4" t="s">
        <v>10</v>
      </c>
      <c r="J5807" s="4" t="s">
        <v>10</v>
      </c>
      <c r="K5807" s="4" t="s">
        <v>9</v>
      </c>
      <c r="L5807" s="4" t="s">
        <v>9</v>
      </c>
      <c r="M5807" s="4" t="s">
        <v>9</v>
      </c>
      <c r="N5807" s="4" t="s">
        <v>9</v>
      </c>
      <c r="O5807" s="4" t="s">
        <v>6</v>
      </c>
    </row>
    <row r="5808" spans="1:9">
      <c r="A5808" t="n">
        <v>39693</v>
      </c>
      <c r="B5808" s="15" t="n">
        <v>50</v>
      </c>
      <c r="C5808" s="7" t="n">
        <v>0</v>
      </c>
      <c r="D5808" s="7" t="n">
        <v>5306</v>
      </c>
      <c r="E5808" s="7" t="n">
        <v>0.800000011920929</v>
      </c>
      <c r="F5808" s="7" t="n">
        <v>400</v>
      </c>
      <c r="G5808" s="7" t="n">
        <v>0</v>
      </c>
      <c r="H5808" s="7" t="n">
        <v>0</v>
      </c>
      <c r="I5808" s="7" t="n">
        <v>0</v>
      </c>
      <c r="J5808" s="7" t="n">
        <v>65533</v>
      </c>
      <c r="K5808" s="7" t="n">
        <v>0</v>
      </c>
      <c r="L5808" s="7" t="n">
        <v>0</v>
      </c>
      <c r="M5808" s="7" t="n">
        <v>0</v>
      </c>
      <c r="N5808" s="7" t="n">
        <v>0</v>
      </c>
      <c r="O5808" s="7" t="s">
        <v>12</v>
      </c>
    </row>
    <row r="5809" spans="1:15">
      <c r="A5809" t="s">
        <v>4</v>
      </c>
      <c r="B5809" s="4" t="s">
        <v>5</v>
      </c>
      <c r="C5809" s="4" t="s">
        <v>13</v>
      </c>
      <c r="D5809" s="4" t="s">
        <v>10</v>
      </c>
      <c r="E5809" s="4" t="s">
        <v>10</v>
      </c>
    </row>
    <row r="5810" spans="1:15">
      <c r="A5810" t="n">
        <v>39732</v>
      </c>
      <c r="B5810" s="15" t="n">
        <v>50</v>
      </c>
      <c r="C5810" s="7" t="n">
        <v>1</v>
      </c>
      <c r="D5810" s="7" t="n">
        <v>5304</v>
      </c>
      <c r="E5810" s="7" t="n">
        <v>2000</v>
      </c>
    </row>
    <row r="5811" spans="1:15">
      <c r="A5811" t="s">
        <v>4</v>
      </c>
      <c r="B5811" s="4" t="s">
        <v>5</v>
      </c>
      <c r="C5811" s="4" t="s">
        <v>13</v>
      </c>
      <c r="D5811" s="4" t="s">
        <v>10</v>
      </c>
      <c r="E5811" s="4" t="s">
        <v>9</v>
      </c>
      <c r="F5811" s="4" t="s">
        <v>10</v>
      </c>
    </row>
    <row r="5812" spans="1:15">
      <c r="A5812" t="n">
        <v>39738</v>
      </c>
      <c r="B5812" s="15" t="n">
        <v>50</v>
      </c>
      <c r="C5812" s="7" t="n">
        <v>3</v>
      </c>
      <c r="D5812" s="7" t="n">
        <v>8121</v>
      </c>
      <c r="E5812" s="7" t="n">
        <v>0</v>
      </c>
      <c r="F5812" s="7" t="n">
        <v>2000</v>
      </c>
    </row>
    <row r="5813" spans="1:15">
      <c r="A5813" t="s">
        <v>4</v>
      </c>
      <c r="B5813" s="4" t="s">
        <v>5</v>
      </c>
      <c r="C5813" s="4" t="s">
        <v>13</v>
      </c>
      <c r="D5813" s="4" t="s">
        <v>10</v>
      </c>
    </row>
    <row r="5814" spans="1:15">
      <c r="A5814" t="n">
        <v>39748</v>
      </c>
      <c r="B5814" s="21" t="n">
        <v>58</v>
      </c>
      <c r="C5814" s="7" t="n">
        <v>255</v>
      </c>
      <c r="D5814" s="7" t="n">
        <v>0</v>
      </c>
    </row>
    <row r="5815" spans="1:15">
      <c r="A5815" t="s">
        <v>4</v>
      </c>
      <c r="B5815" s="4" t="s">
        <v>5</v>
      </c>
      <c r="C5815" s="4" t="s">
        <v>10</v>
      </c>
    </row>
    <row r="5816" spans="1:15">
      <c r="A5816" t="n">
        <v>39752</v>
      </c>
      <c r="B5816" s="27" t="n">
        <v>16</v>
      </c>
      <c r="C5816" s="7" t="n">
        <v>1500</v>
      </c>
    </row>
    <row r="5817" spans="1:15">
      <c r="A5817" t="s">
        <v>4</v>
      </c>
      <c r="B5817" s="4" t="s">
        <v>5</v>
      </c>
      <c r="C5817" s="4" t="s">
        <v>13</v>
      </c>
      <c r="D5817" s="4" t="s">
        <v>10</v>
      </c>
      <c r="E5817" s="4" t="s">
        <v>10</v>
      </c>
    </row>
    <row r="5818" spans="1:15">
      <c r="A5818" t="n">
        <v>39755</v>
      </c>
      <c r="B5818" s="10" t="n">
        <v>39</v>
      </c>
      <c r="C5818" s="7" t="n">
        <v>16</v>
      </c>
      <c r="D5818" s="7" t="n">
        <v>65533</v>
      </c>
      <c r="E5818" s="7" t="n">
        <v>210</v>
      </c>
    </row>
    <row r="5819" spans="1:15">
      <c r="A5819" t="s">
        <v>4</v>
      </c>
      <c r="B5819" s="4" t="s">
        <v>5</v>
      </c>
      <c r="C5819" s="4" t="s">
        <v>10</v>
      </c>
    </row>
    <row r="5820" spans="1:15">
      <c r="A5820" t="n">
        <v>39761</v>
      </c>
      <c r="B5820" s="27" t="n">
        <v>16</v>
      </c>
      <c r="C5820" s="7" t="n">
        <v>1500</v>
      </c>
    </row>
    <row r="5821" spans="1:15">
      <c r="A5821" t="s">
        <v>4</v>
      </c>
      <c r="B5821" s="4" t="s">
        <v>5</v>
      </c>
      <c r="C5821" s="4" t="s">
        <v>13</v>
      </c>
      <c r="D5821" s="4" t="s">
        <v>10</v>
      </c>
      <c r="E5821" s="4" t="s">
        <v>10</v>
      </c>
      <c r="F5821" s="4" t="s">
        <v>9</v>
      </c>
    </row>
    <row r="5822" spans="1:15">
      <c r="A5822" t="n">
        <v>39764</v>
      </c>
      <c r="B5822" s="47" t="n">
        <v>84</v>
      </c>
      <c r="C5822" s="7" t="n">
        <v>1</v>
      </c>
      <c r="D5822" s="7" t="n">
        <v>0</v>
      </c>
      <c r="E5822" s="7" t="n">
        <v>0</v>
      </c>
      <c r="F5822" s="7" t="n">
        <v>0</v>
      </c>
    </row>
    <row r="5823" spans="1:15">
      <c r="A5823" t="s">
        <v>4</v>
      </c>
      <c r="B5823" s="4" t="s">
        <v>5</v>
      </c>
      <c r="C5823" s="4" t="s">
        <v>10</v>
      </c>
      <c r="D5823" s="4" t="s">
        <v>13</v>
      </c>
      <c r="E5823" s="4" t="s">
        <v>6</v>
      </c>
      <c r="F5823" s="4" t="s">
        <v>24</v>
      </c>
      <c r="G5823" s="4" t="s">
        <v>24</v>
      </c>
      <c r="H5823" s="4" t="s">
        <v>24</v>
      </c>
    </row>
    <row r="5824" spans="1:15">
      <c r="A5824" t="n">
        <v>39774</v>
      </c>
      <c r="B5824" s="50" t="n">
        <v>48</v>
      </c>
      <c r="C5824" s="7" t="n">
        <v>19</v>
      </c>
      <c r="D5824" s="7" t="n">
        <v>0</v>
      </c>
      <c r="E5824" s="7" t="s">
        <v>233</v>
      </c>
      <c r="F5824" s="7" t="n">
        <v>0</v>
      </c>
      <c r="G5824" s="7" t="n">
        <v>1</v>
      </c>
      <c r="H5824" s="7" t="n">
        <v>0</v>
      </c>
    </row>
    <row r="5825" spans="1:8">
      <c r="A5825" t="s">
        <v>4</v>
      </c>
      <c r="B5825" s="4" t="s">
        <v>5</v>
      </c>
      <c r="C5825" s="4" t="s">
        <v>13</v>
      </c>
      <c r="D5825" s="4" t="s">
        <v>13</v>
      </c>
      <c r="E5825" s="4" t="s">
        <v>13</v>
      </c>
      <c r="F5825" s="4" t="s">
        <v>24</v>
      </c>
      <c r="G5825" s="4" t="s">
        <v>24</v>
      </c>
      <c r="H5825" s="4" t="s">
        <v>24</v>
      </c>
      <c r="I5825" s="4" t="s">
        <v>24</v>
      </c>
      <c r="J5825" s="4" t="s">
        <v>24</v>
      </c>
    </row>
    <row r="5826" spans="1:8">
      <c r="A5826" t="n">
        <v>39800</v>
      </c>
      <c r="B5826" s="64" t="n">
        <v>76</v>
      </c>
      <c r="C5826" s="7" t="n">
        <v>0</v>
      </c>
      <c r="D5826" s="7" t="n">
        <v>3</v>
      </c>
      <c r="E5826" s="7" t="n">
        <v>0</v>
      </c>
      <c r="F5826" s="7" t="n">
        <v>1</v>
      </c>
      <c r="G5826" s="7" t="n">
        <v>1</v>
      </c>
      <c r="H5826" s="7" t="n">
        <v>1</v>
      </c>
      <c r="I5826" s="7" t="n">
        <v>1</v>
      </c>
      <c r="J5826" s="7" t="n">
        <v>2000</v>
      </c>
    </row>
    <row r="5827" spans="1:8">
      <c r="A5827" t="s">
        <v>4</v>
      </c>
      <c r="B5827" s="4" t="s">
        <v>5</v>
      </c>
      <c r="C5827" s="4" t="s">
        <v>13</v>
      </c>
      <c r="D5827" s="4" t="s">
        <v>13</v>
      </c>
    </row>
    <row r="5828" spans="1:8">
      <c r="A5828" t="n">
        <v>39824</v>
      </c>
      <c r="B5828" s="67" t="n">
        <v>77</v>
      </c>
      <c r="C5828" s="7" t="n">
        <v>0</v>
      </c>
      <c r="D5828" s="7" t="n">
        <v>3</v>
      </c>
    </row>
    <row r="5829" spans="1:8">
      <c r="A5829" t="s">
        <v>4</v>
      </c>
      <c r="B5829" s="4" t="s">
        <v>5</v>
      </c>
      <c r="C5829" s="4" t="s">
        <v>10</v>
      </c>
    </row>
    <row r="5830" spans="1:8">
      <c r="A5830" t="n">
        <v>39827</v>
      </c>
      <c r="B5830" s="27" t="n">
        <v>16</v>
      </c>
      <c r="C5830" s="7" t="n">
        <v>1000</v>
      </c>
    </row>
    <row r="5831" spans="1:8">
      <c r="A5831" t="s">
        <v>4</v>
      </c>
      <c r="B5831" s="4" t="s">
        <v>5</v>
      </c>
      <c r="C5831" s="4" t="s">
        <v>13</v>
      </c>
      <c r="D5831" s="4" t="s">
        <v>13</v>
      </c>
      <c r="E5831" s="4" t="s">
        <v>13</v>
      </c>
      <c r="F5831" s="4" t="s">
        <v>13</v>
      </c>
    </row>
    <row r="5832" spans="1:8">
      <c r="A5832" t="n">
        <v>39830</v>
      </c>
      <c r="B5832" s="19" t="n">
        <v>14</v>
      </c>
      <c r="C5832" s="7" t="n">
        <v>0</v>
      </c>
      <c r="D5832" s="7" t="n">
        <v>128</v>
      </c>
      <c r="E5832" s="7" t="n">
        <v>0</v>
      </c>
      <c r="F5832" s="7" t="n">
        <v>0</v>
      </c>
    </row>
    <row r="5833" spans="1:8">
      <c r="A5833" t="s">
        <v>4</v>
      </c>
      <c r="B5833" s="4" t="s">
        <v>5</v>
      </c>
      <c r="C5833" s="4" t="s">
        <v>13</v>
      </c>
      <c r="D5833" s="4" t="s">
        <v>10</v>
      </c>
      <c r="E5833" s="4" t="s">
        <v>10</v>
      </c>
      <c r="F5833" s="4" t="s">
        <v>13</v>
      </c>
    </row>
    <row r="5834" spans="1:8">
      <c r="A5834" t="n">
        <v>39835</v>
      </c>
      <c r="B5834" s="45" t="n">
        <v>25</v>
      </c>
      <c r="C5834" s="7" t="n">
        <v>1</v>
      </c>
      <c r="D5834" s="7" t="n">
        <v>60</v>
      </c>
      <c r="E5834" s="7" t="n">
        <v>500</v>
      </c>
      <c r="F5834" s="7" t="n">
        <v>1</v>
      </c>
    </row>
    <row r="5835" spans="1:8">
      <c r="A5835" t="s">
        <v>4</v>
      </c>
      <c r="B5835" s="4" t="s">
        <v>5</v>
      </c>
      <c r="C5835" s="4" t="s">
        <v>6</v>
      </c>
      <c r="D5835" s="4" t="s">
        <v>10</v>
      </c>
    </row>
    <row r="5836" spans="1:8">
      <c r="A5836" t="n">
        <v>39842</v>
      </c>
      <c r="B5836" s="65" t="n">
        <v>29</v>
      </c>
      <c r="C5836" s="7" t="s">
        <v>295</v>
      </c>
      <c r="D5836" s="7" t="n">
        <v>65533</v>
      </c>
    </row>
    <row r="5837" spans="1:8">
      <c r="A5837" t="s">
        <v>4</v>
      </c>
      <c r="B5837" s="4" t="s">
        <v>5</v>
      </c>
      <c r="C5837" s="4" t="s">
        <v>13</v>
      </c>
      <c r="D5837" s="4" t="s">
        <v>10</v>
      </c>
      <c r="E5837" s="4" t="s">
        <v>6</v>
      </c>
    </row>
    <row r="5838" spans="1:8">
      <c r="A5838" t="n">
        <v>39855</v>
      </c>
      <c r="B5838" s="39" t="n">
        <v>51</v>
      </c>
      <c r="C5838" s="7" t="n">
        <v>4</v>
      </c>
      <c r="D5838" s="7" t="n">
        <v>1600</v>
      </c>
      <c r="E5838" s="7" t="s">
        <v>46</v>
      </c>
    </row>
    <row r="5839" spans="1:8">
      <c r="A5839" t="s">
        <v>4</v>
      </c>
      <c r="B5839" s="4" t="s">
        <v>5</v>
      </c>
      <c r="C5839" s="4" t="s">
        <v>10</v>
      </c>
    </row>
    <row r="5840" spans="1:8">
      <c r="A5840" t="n">
        <v>39868</v>
      </c>
      <c r="B5840" s="27" t="n">
        <v>16</v>
      </c>
      <c r="C5840" s="7" t="n">
        <v>0</v>
      </c>
    </row>
    <row r="5841" spans="1:10">
      <c r="A5841" t="s">
        <v>4</v>
      </c>
      <c r="B5841" s="4" t="s">
        <v>5</v>
      </c>
      <c r="C5841" s="4" t="s">
        <v>10</v>
      </c>
      <c r="D5841" s="4" t="s">
        <v>47</v>
      </c>
      <c r="E5841" s="4" t="s">
        <v>13</v>
      </c>
      <c r="F5841" s="4" t="s">
        <v>13</v>
      </c>
      <c r="G5841" s="4" t="s">
        <v>47</v>
      </c>
      <c r="H5841" s="4" t="s">
        <v>13</v>
      </c>
      <c r="I5841" s="4" t="s">
        <v>13</v>
      </c>
    </row>
    <row r="5842" spans="1:10">
      <c r="A5842" t="n">
        <v>39871</v>
      </c>
      <c r="B5842" s="40" t="n">
        <v>26</v>
      </c>
      <c r="C5842" s="7" t="n">
        <v>1600</v>
      </c>
      <c r="D5842" s="7" t="s">
        <v>296</v>
      </c>
      <c r="E5842" s="7" t="n">
        <v>2</v>
      </c>
      <c r="F5842" s="7" t="n">
        <v>3</v>
      </c>
      <c r="G5842" s="7" t="s">
        <v>297</v>
      </c>
      <c r="H5842" s="7" t="n">
        <v>2</v>
      </c>
      <c r="I5842" s="7" t="n">
        <v>0</v>
      </c>
    </row>
    <row r="5843" spans="1:10">
      <c r="A5843" t="s">
        <v>4</v>
      </c>
      <c r="B5843" s="4" t="s">
        <v>5</v>
      </c>
    </row>
    <row r="5844" spans="1:10">
      <c r="A5844" t="n">
        <v>40018</v>
      </c>
      <c r="B5844" s="41" t="n">
        <v>28</v>
      </c>
    </row>
    <row r="5845" spans="1:10">
      <c r="A5845" t="s">
        <v>4</v>
      </c>
      <c r="B5845" s="4" t="s">
        <v>5</v>
      </c>
      <c r="C5845" s="4" t="s">
        <v>10</v>
      </c>
      <c r="D5845" s="4" t="s">
        <v>13</v>
      </c>
    </row>
    <row r="5846" spans="1:10">
      <c r="A5846" t="n">
        <v>40019</v>
      </c>
      <c r="B5846" s="44" t="n">
        <v>89</v>
      </c>
      <c r="C5846" s="7" t="n">
        <v>65533</v>
      </c>
      <c r="D5846" s="7" t="n">
        <v>1</v>
      </c>
    </row>
    <row r="5847" spans="1:10">
      <c r="A5847" t="s">
        <v>4</v>
      </c>
      <c r="B5847" s="4" t="s">
        <v>5</v>
      </c>
      <c r="C5847" s="4" t="s">
        <v>6</v>
      </c>
      <c r="D5847" s="4" t="s">
        <v>10</v>
      </c>
    </row>
    <row r="5848" spans="1:10">
      <c r="A5848" t="n">
        <v>40023</v>
      </c>
      <c r="B5848" s="65" t="n">
        <v>29</v>
      </c>
      <c r="C5848" s="7" t="s">
        <v>12</v>
      </c>
      <c r="D5848" s="7" t="n">
        <v>65533</v>
      </c>
    </row>
    <row r="5849" spans="1:10">
      <c r="A5849" t="s">
        <v>4</v>
      </c>
      <c r="B5849" s="4" t="s">
        <v>5</v>
      </c>
      <c r="C5849" s="4" t="s">
        <v>13</v>
      </c>
      <c r="D5849" s="4" t="s">
        <v>10</v>
      </c>
      <c r="E5849" s="4" t="s">
        <v>10</v>
      </c>
      <c r="F5849" s="4" t="s">
        <v>13</v>
      </c>
    </row>
    <row r="5850" spans="1:10">
      <c r="A5850" t="n">
        <v>40027</v>
      </c>
      <c r="B5850" s="45" t="n">
        <v>25</v>
      </c>
      <c r="C5850" s="7" t="n">
        <v>1</v>
      </c>
      <c r="D5850" s="7" t="n">
        <v>65535</v>
      </c>
      <c r="E5850" s="7" t="n">
        <v>65535</v>
      </c>
      <c r="F5850" s="7" t="n">
        <v>0</v>
      </c>
    </row>
    <row r="5851" spans="1:10">
      <c r="A5851" t="s">
        <v>4</v>
      </c>
      <c r="B5851" s="4" t="s">
        <v>5</v>
      </c>
      <c r="C5851" s="4" t="s">
        <v>13</v>
      </c>
      <c r="D5851" s="4" t="s">
        <v>10</v>
      </c>
      <c r="E5851" s="4" t="s">
        <v>10</v>
      </c>
      <c r="F5851" s="4" t="s">
        <v>13</v>
      </c>
    </row>
    <row r="5852" spans="1:10">
      <c r="A5852" t="n">
        <v>40034</v>
      </c>
      <c r="B5852" s="45" t="n">
        <v>25</v>
      </c>
      <c r="C5852" s="7" t="n">
        <v>1</v>
      </c>
      <c r="D5852" s="7" t="n">
        <v>60</v>
      </c>
      <c r="E5852" s="7" t="n">
        <v>640</v>
      </c>
      <c r="F5852" s="7" t="n">
        <v>2</v>
      </c>
    </row>
    <row r="5853" spans="1:10">
      <c r="A5853" t="s">
        <v>4</v>
      </c>
      <c r="B5853" s="4" t="s">
        <v>5</v>
      </c>
      <c r="C5853" s="4" t="s">
        <v>6</v>
      </c>
      <c r="D5853" s="4" t="s">
        <v>10</v>
      </c>
    </row>
    <row r="5854" spans="1:10">
      <c r="A5854" t="n">
        <v>40041</v>
      </c>
      <c r="B5854" s="65" t="n">
        <v>29</v>
      </c>
      <c r="C5854" s="7" t="s">
        <v>298</v>
      </c>
      <c r="D5854" s="7" t="n">
        <v>65533</v>
      </c>
    </row>
    <row r="5855" spans="1:10">
      <c r="A5855" t="s">
        <v>4</v>
      </c>
      <c r="B5855" s="4" t="s">
        <v>5</v>
      </c>
      <c r="C5855" s="4" t="s">
        <v>13</v>
      </c>
      <c r="D5855" s="4" t="s">
        <v>10</v>
      </c>
      <c r="E5855" s="4" t="s">
        <v>6</v>
      </c>
    </row>
    <row r="5856" spans="1:10">
      <c r="A5856" t="n">
        <v>40049</v>
      </c>
      <c r="B5856" s="39" t="n">
        <v>51</v>
      </c>
      <c r="C5856" s="7" t="n">
        <v>4</v>
      </c>
      <c r="D5856" s="7" t="n">
        <v>1601</v>
      </c>
      <c r="E5856" s="7" t="s">
        <v>46</v>
      </c>
    </row>
    <row r="5857" spans="1:9">
      <c r="A5857" t="s">
        <v>4</v>
      </c>
      <c r="B5857" s="4" t="s">
        <v>5</v>
      </c>
      <c r="C5857" s="4" t="s">
        <v>10</v>
      </c>
    </row>
    <row r="5858" spans="1:9">
      <c r="A5858" t="n">
        <v>40062</v>
      </c>
      <c r="B5858" s="27" t="n">
        <v>16</v>
      </c>
      <c r="C5858" s="7" t="n">
        <v>0</v>
      </c>
    </row>
    <row r="5859" spans="1:9">
      <c r="A5859" t="s">
        <v>4</v>
      </c>
      <c r="B5859" s="4" t="s">
        <v>5</v>
      </c>
      <c r="C5859" s="4" t="s">
        <v>10</v>
      </c>
      <c r="D5859" s="4" t="s">
        <v>47</v>
      </c>
      <c r="E5859" s="4" t="s">
        <v>13</v>
      </c>
      <c r="F5859" s="4" t="s">
        <v>13</v>
      </c>
      <c r="G5859" s="4" t="s">
        <v>47</v>
      </c>
      <c r="H5859" s="4" t="s">
        <v>13</v>
      </c>
      <c r="I5859" s="4" t="s">
        <v>13</v>
      </c>
    </row>
    <row r="5860" spans="1:9">
      <c r="A5860" t="n">
        <v>40065</v>
      </c>
      <c r="B5860" s="40" t="n">
        <v>26</v>
      </c>
      <c r="C5860" s="7" t="n">
        <v>1601</v>
      </c>
      <c r="D5860" s="7" t="s">
        <v>299</v>
      </c>
      <c r="E5860" s="7" t="n">
        <v>2</v>
      </c>
      <c r="F5860" s="7" t="n">
        <v>3</v>
      </c>
      <c r="G5860" s="7" t="s">
        <v>300</v>
      </c>
      <c r="H5860" s="7" t="n">
        <v>2</v>
      </c>
      <c r="I5860" s="7" t="n">
        <v>0</v>
      </c>
    </row>
    <row r="5861" spans="1:9">
      <c r="A5861" t="s">
        <v>4</v>
      </c>
      <c r="B5861" s="4" t="s">
        <v>5</v>
      </c>
    </row>
    <row r="5862" spans="1:9">
      <c r="A5862" t="n">
        <v>40233</v>
      </c>
      <c r="B5862" s="41" t="n">
        <v>28</v>
      </c>
    </row>
    <row r="5863" spans="1:9">
      <c r="A5863" t="s">
        <v>4</v>
      </c>
      <c r="B5863" s="4" t="s">
        <v>5</v>
      </c>
      <c r="C5863" s="4" t="s">
        <v>10</v>
      </c>
      <c r="D5863" s="4" t="s">
        <v>13</v>
      </c>
    </row>
    <row r="5864" spans="1:9">
      <c r="A5864" t="n">
        <v>40234</v>
      </c>
      <c r="B5864" s="44" t="n">
        <v>89</v>
      </c>
      <c r="C5864" s="7" t="n">
        <v>65533</v>
      </c>
      <c r="D5864" s="7" t="n">
        <v>1</v>
      </c>
    </row>
    <row r="5865" spans="1:9">
      <c r="A5865" t="s">
        <v>4</v>
      </c>
      <c r="B5865" s="4" t="s">
        <v>5</v>
      </c>
      <c r="C5865" s="4" t="s">
        <v>6</v>
      </c>
      <c r="D5865" s="4" t="s">
        <v>10</v>
      </c>
    </row>
    <row r="5866" spans="1:9">
      <c r="A5866" t="n">
        <v>40238</v>
      </c>
      <c r="B5866" s="65" t="n">
        <v>29</v>
      </c>
      <c r="C5866" s="7" t="s">
        <v>12</v>
      </c>
      <c r="D5866" s="7" t="n">
        <v>65533</v>
      </c>
    </row>
    <row r="5867" spans="1:9">
      <c r="A5867" t="s">
        <v>4</v>
      </c>
      <c r="B5867" s="4" t="s">
        <v>5</v>
      </c>
      <c r="C5867" s="4" t="s">
        <v>13</v>
      </c>
      <c r="D5867" s="4" t="s">
        <v>10</v>
      </c>
      <c r="E5867" s="4" t="s">
        <v>10</v>
      </c>
      <c r="F5867" s="4" t="s">
        <v>13</v>
      </c>
    </row>
    <row r="5868" spans="1:9">
      <c r="A5868" t="n">
        <v>40242</v>
      </c>
      <c r="B5868" s="45" t="n">
        <v>25</v>
      </c>
      <c r="C5868" s="7" t="n">
        <v>1</v>
      </c>
      <c r="D5868" s="7" t="n">
        <v>65535</v>
      </c>
      <c r="E5868" s="7" t="n">
        <v>65535</v>
      </c>
      <c r="F5868" s="7" t="n">
        <v>0</v>
      </c>
    </row>
    <row r="5869" spans="1:9">
      <c r="A5869" t="s">
        <v>4</v>
      </c>
      <c r="B5869" s="4" t="s">
        <v>5</v>
      </c>
      <c r="C5869" s="4" t="s">
        <v>13</v>
      </c>
      <c r="D5869" s="4" t="s">
        <v>10</v>
      </c>
      <c r="E5869" s="4" t="s">
        <v>10</v>
      </c>
      <c r="F5869" s="4" t="s">
        <v>13</v>
      </c>
    </row>
    <row r="5870" spans="1:9">
      <c r="A5870" t="n">
        <v>40249</v>
      </c>
      <c r="B5870" s="45" t="n">
        <v>25</v>
      </c>
      <c r="C5870" s="7" t="n">
        <v>1</v>
      </c>
      <c r="D5870" s="7" t="n">
        <v>60</v>
      </c>
      <c r="E5870" s="7" t="n">
        <v>500</v>
      </c>
      <c r="F5870" s="7" t="n">
        <v>1</v>
      </c>
    </row>
    <row r="5871" spans="1:9">
      <c r="A5871" t="s">
        <v>4</v>
      </c>
      <c r="B5871" s="4" t="s">
        <v>5</v>
      </c>
      <c r="C5871" s="4" t="s">
        <v>6</v>
      </c>
      <c r="D5871" s="4" t="s">
        <v>10</v>
      </c>
    </row>
    <row r="5872" spans="1:9">
      <c r="A5872" t="n">
        <v>40256</v>
      </c>
      <c r="B5872" s="65" t="n">
        <v>29</v>
      </c>
      <c r="C5872" s="7" t="s">
        <v>295</v>
      </c>
      <c r="D5872" s="7" t="n">
        <v>65533</v>
      </c>
    </row>
    <row r="5873" spans="1:9">
      <c r="A5873" t="s">
        <v>4</v>
      </c>
      <c r="B5873" s="4" t="s">
        <v>5</v>
      </c>
      <c r="C5873" s="4" t="s">
        <v>13</v>
      </c>
      <c r="D5873" s="4" t="s">
        <v>10</v>
      </c>
      <c r="E5873" s="4" t="s">
        <v>6</v>
      </c>
    </row>
    <row r="5874" spans="1:9">
      <c r="A5874" t="n">
        <v>40269</v>
      </c>
      <c r="B5874" s="39" t="n">
        <v>51</v>
      </c>
      <c r="C5874" s="7" t="n">
        <v>4</v>
      </c>
      <c r="D5874" s="7" t="n">
        <v>1600</v>
      </c>
      <c r="E5874" s="7" t="s">
        <v>46</v>
      </c>
    </row>
    <row r="5875" spans="1:9">
      <c r="A5875" t="s">
        <v>4</v>
      </c>
      <c r="B5875" s="4" t="s">
        <v>5</v>
      </c>
      <c r="C5875" s="4" t="s">
        <v>10</v>
      </c>
    </row>
    <row r="5876" spans="1:9">
      <c r="A5876" t="n">
        <v>40282</v>
      </c>
      <c r="B5876" s="27" t="n">
        <v>16</v>
      </c>
      <c r="C5876" s="7" t="n">
        <v>0</v>
      </c>
    </row>
    <row r="5877" spans="1:9">
      <c r="A5877" t="s">
        <v>4</v>
      </c>
      <c r="B5877" s="4" t="s">
        <v>5</v>
      </c>
      <c r="C5877" s="4" t="s">
        <v>10</v>
      </c>
      <c r="D5877" s="4" t="s">
        <v>47</v>
      </c>
      <c r="E5877" s="4" t="s">
        <v>13</v>
      </c>
      <c r="F5877" s="4" t="s">
        <v>13</v>
      </c>
      <c r="G5877" s="4" t="s">
        <v>47</v>
      </c>
      <c r="H5877" s="4" t="s">
        <v>13</v>
      </c>
      <c r="I5877" s="4" t="s">
        <v>13</v>
      </c>
      <c r="J5877" s="4" t="s">
        <v>47</v>
      </c>
      <c r="K5877" s="4" t="s">
        <v>13</v>
      </c>
      <c r="L5877" s="4" t="s">
        <v>13</v>
      </c>
    </row>
    <row r="5878" spans="1:9">
      <c r="A5878" t="n">
        <v>40285</v>
      </c>
      <c r="B5878" s="40" t="n">
        <v>26</v>
      </c>
      <c r="C5878" s="7" t="n">
        <v>1600</v>
      </c>
      <c r="D5878" s="7" t="s">
        <v>301</v>
      </c>
      <c r="E5878" s="7" t="n">
        <v>2</v>
      </c>
      <c r="F5878" s="7" t="n">
        <v>3</v>
      </c>
      <c r="G5878" s="7" t="s">
        <v>302</v>
      </c>
      <c r="H5878" s="7" t="n">
        <v>2</v>
      </c>
      <c r="I5878" s="7" t="n">
        <v>3</v>
      </c>
      <c r="J5878" s="7" t="s">
        <v>303</v>
      </c>
      <c r="K5878" s="7" t="n">
        <v>2</v>
      </c>
      <c r="L5878" s="7" t="n">
        <v>0</v>
      </c>
    </row>
    <row r="5879" spans="1:9">
      <c r="A5879" t="s">
        <v>4</v>
      </c>
      <c r="B5879" s="4" t="s">
        <v>5</v>
      </c>
    </row>
    <row r="5880" spans="1:9">
      <c r="A5880" t="n">
        <v>40465</v>
      </c>
      <c r="B5880" s="41" t="n">
        <v>28</v>
      </c>
    </row>
    <row r="5881" spans="1:9">
      <c r="A5881" t="s">
        <v>4</v>
      </c>
      <c r="B5881" s="4" t="s">
        <v>5</v>
      </c>
      <c r="C5881" s="4" t="s">
        <v>10</v>
      </c>
      <c r="D5881" s="4" t="s">
        <v>13</v>
      </c>
    </row>
    <row r="5882" spans="1:9">
      <c r="A5882" t="n">
        <v>40466</v>
      </c>
      <c r="B5882" s="44" t="n">
        <v>89</v>
      </c>
      <c r="C5882" s="7" t="n">
        <v>65533</v>
      </c>
      <c r="D5882" s="7" t="n">
        <v>1</v>
      </c>
    </row>
    <row r="5883" spans="1:9">
      <c r="A5883" t="s">
        <v>4</v>
      </c>
      <c r="B5883" s="4" t="s">
        <v>5</v>
      </c>
      <c r="C5883" s="4" t="s">
        <v>6</v>
      </c>
      <c r="D5883" s="4" t="s">
        <v>10</v>
      </c>
    </row>
    <row r="5884" spans="1:9">
      <c r="A5884" t="n">
        <v>40470</v>
      </c>
      <c r="B5884" s="65" t="n">
        <v>29</v>
      </c>
      <c r="C5884" s="7" t="s">
        <v>12</v>
      </c>
      <c r="D5884" s="7" t="n">
        <v>65533</v>
      </c>
    </row>
    <row r="5885" spans="1:9">
      <c r="A5885" t="s">
        <v>4</v>
      </c>
      <c r="B5885" s="4" t="s">
        <v>5</v>
      </c>
      <c r="C5885" s="4" t="s">
        <v>13</v>
      </c>
      <c r="D5885" s="4" t="s">
        <v>10</v>
      </c>
      <c r="E5885" s="4" t="s">
        <v>10</v>
      </c>
      <c r="F5885" s="4" t="s">
        <v>13</v>
      </c>
    </row>
    <row r="5886" spans="1:9">
      <c r="A5886" t="n">
        <v>40474</v>
      </c>
      <c r="B5886" s="45" t="n">
        <v>25</v>
      </c>
      <c r="C5886" s="7" t="n">
        <v>1</v>
      </c>
      <c r="D5886" s="7" t="n">
        <v>65535</v>
      </c>
      <c r="E5886" s="7" t="n">
        <v>65535</v>
      </c>
      <c r="F5886" s="7" t="n">
        <v>0</v>
      </c>
    </row>
    <row r="5887" spans="1:9">
      <c r="A5887" t="s">
        <v>4</v>
      </c>
      <c r="B5887" s="4" t="s">
        <v>5</v>
      </c>
      <c r="C5887" s="4" t="s">
        <v>13</v>
      </c>
      <c r="D5887" s="4" t="s">
        <v>10</v>
      </c>
      <c r="E5887" s="4" t="s">
        <v>10</v>
      </c>
      <c r="F5887" s="4" t="s">
        <v>13</v>
      </c>
    </row>
    <row r="5888" spans="1:9">
      <c r="A5888" t="n">
        <v>40481</v>
      </c>
      <c r="B5888" s="45" t="n">
        <v>25</v>
      </c>
      <c r="C5888" s="7" t="n">
        <v>1</v>
      </c>
      <c r="D5888" s="7" t="n">
        <v>60</v>
      </c>
      <c r="E5888" s="7" t="n">
        <v>640</v>
      </c>
      <c r="F5888" s="7" t="n">
        <v>2</v>
      </c>
    </row>
    <row r="5889" spans="1:12">
      <c r="A5889" t="s">
        <v>4</v>
      </c>
      <c r="B5889" s="4" t="s">
        <v>5</v>
      </c>
      <c r="C5889" s="4" t="s">
        <v>6</v>
      </c>
      <c r="D5889" s="4" t="s">
        <v>10</v>
      </c>
    </row>
    <row r="5890" spans="1:12">
      <c r="A5890" t="n">
        <v>40488</v>
      </c>
      <c r="B5890" s="65" t="n">
        <v>29</v>
      </c>
      <c r="C5890" s="7" t="s">
        <v>298</v>
      </c>
      <c r="D5890" s="7" t="n">
        <v>65533</v>
      </c>
    </row>
    <row r="5891" spans="1:12">
      <c r="A5891" t="s">
        <v>4</v>
      </c>
      <c r="B5891" s="4" t="s">
        <v>5</v>
      </c>
      <c r="C5891" s="4" t="s">
        <v>13</v>
      </c>
      <c r="D5891" s="4" t="s">
        <v>10</v>
      </c>
      <c r="E5891" s="4" t="s">
        <v>6</v>
      </c>
    </row>
    <row r="5892" spans="1:12">
      <c r="A5892" t="n">
        <v>40496</v>
      </c>
      <c r="B5892" s="39" t="n">
        <v>51</v>
      </c>
      <c r="C5892" s="7" t="n">
        <v>4</v>
      </c>
      <c r="D5892" s="7" t="n">
        <v>1601</v>
      </c>
      <c r="E5892" s="7" t="s">
        <v>46</v>
      </c>
    </row>
    <row r="5893" spans="1:12">
      <c r="A5893" t="s">
        <v>4</v>
      </c>
      <c r="B5893" s="4" t="s">
        <v>5</v>
      </c>
      <c r="C5893" s="4" t="s">
        <v>10</v>
      </c>
    </row>
    <row r="5894" spans="1:12">
      <c r="A5894" t="n">
        <v>40509</v>
      </c>
      <c r="B5894" s="27" t="n">
        <v>16</v>
      </c>
      <c r="C5894" s="7" t="n">
        <v>0</v>
      </c>
    </row>
    <row r="5895" spans="1:12">
      <c r="A5895" t="s">
        <v>4</v>
      </c>
      <c r="B5895" s="4" t="s">
        <v>5</v>
      </c>
      <c r="C5895" s="4" t="s">
        <v>10</v>
      </c>
      <c r="D5895" s="4" t="s">
        <v>47</v>
      </c>
      <c r="E5895" s="4" t="s">
        <v>13</v>
      </c>
      <c r="F5895" s="4" t="s">
        <v>13</v>
      </c>
      <c r="G5895" s="4" t="s">
        <v>47</v>
      </c>
      <c r="H5895" s="4" t="s">
        <v>13</v>
      </c>
      <c r="I5895" s="4" t="s">
        <v>13</v>
      </c>
    </row>
    <row r="5896" spans="1:12">
      <c r="A5896" t="n">
        <v>40512</v>
      </c>
      <c r="B5896" s="40" t="n">
        <v>26</v>
      </c>
      <c r="C5896" s="7" t="n">
        <v>1601</v>
      </c>
      <c r="D5896" s="7" t="s">
        <v>304</v>
      </c>
      <c r="E5896" s="7" t="n">
        <v>2</v>
      </c>
      <c r="F5896" s="7" t="n">
        <v>3</v>
      </c>
      <c r="G5896" s="7" t="s">
        <v>305</v>
      </c>
      <c r="H5896" s="7" t="n">
        <v>2</v>
      </c>
      <c r="I5896" s="7" t="n">
        <v>0</v>
      </c>
    </row>
    <row r="5897" spans="1:12">
      <c r="A5897" t="s">
        <v>4</v>
      </c>
      <c r="B5897" s="4" t="s">
        <v>5</v>
      </c>
    </row>
    <row r="5898" spans="1:12">
      <c r="A5898" t="n">
        <v>40647</v>
      </c>
      <c r="B5898" s="41" t="n">
        <v>28</v>
      </c>
    </row>
    <row r="5899" spans="1:12">
      <c r="A5899" t="s">
        <v>4</v>
      </c>
      <c r="B5899" s="4" t="s">
        <v>5</v>
      </c>
      <c r="C5899" s="4" t="s">
        <v>10</v>
      </c>
      <c r="D5899" s="4" t="s">
        <v>13</v>
      </c>
    </row>
    <row r="5900" spans="1:12">
      <c r="A5900" t="n">
        <v>40648</v>
      </c>
      <c r="B5900" s="44" t="n">
        <v>89</v>
      </c>
      <c r="C5900" s="7" t="n">
        <v>65533</v>
      </c>
      <c r="D5900" s="7" t="n">
        <v>1</v>
      </c>
    </row>
    <row r="5901" spans="1:12">
      <c r="A5901" t="s">
        <v>4</v>
      </c>
      <c r="B5901" s="4" t="s">
        <v>5</v>
      </c>
      <c r="C5901" s="4" t="s">
        <v>6</v>
      </c>
      <c r="D5901" s="4" t="s">
        <v>10</v>
      </c>
    </row>
    <row r="5902" spans="1:12">
      <c r="A5902" t="n">
        <v>40652</v>
      </c>
      <c r="B5902" s="65" t="n">
        <v>29</v>
      </c>
      <c r="C5902" s="7" t="s">
        <v>12</v>
      </c>
      <c r="D5902" s="7" t="n">
        <v>65533</v>
      </c>
    </row>
    <row r="5903" spans="1:12">
      <c r="A5903" t="s">
        <v>4</v>
      </c>
      <c r="B5903" s="4" t="s">
        <v>5</v>
      </c>
      <c r="C5903" s="4" t="s">
        <v>13</v>
      </c>
      <c r="D5903" s="4" t="s">
        <v>10</v>
      </c>
      <c r="E5903" s="4" t="s">
        <v>10</v>
      </c>
      <c r="F5903" s="4" t="s">
        <v>13</v>
      </c>
    </row>
    <row r="5904" spans="1:12">
      <c r="A5904" t="n">
        <v>40656</v>
      </c>
      <c r="B5904" s="45" t="n">
        <v>25</v>
      </c>
      <c r="C5904" s="7" t="n">
        <v>1</v>
      </c>
      <c r="D5904" s="7" t="n">
        <v>65535</v>
      </c>
      <c r="E5904" s="7" t="n">
        <v>65535</v>
      </c>
      <c r="F5904" s="7" t="n">
        <v>0</v>
      </c>
    </row>
    <row r="5905" spans="1:9">
      <c r="A5905" t="s">
        <v>4</v>
      </c>
      <c r="B5905" s="4" t="s">
        <v>5</v>
      </c>
      <c r="C5905" s="4" t="s">
        <v>9</v>
      </c>
    </row>
    <row r="5906" spans="1:9">
      <c r="A5906" t="n">
        <v>40663</v>
      </c>
      <c r="B5906" s="55" t="n">
        <v>15</v>
      </c>
      <c r="C5906" s="7" t="n">
        <v>32768</v>
      </c>
    </row>
    <row r="5907" spans="1:9">
      <c r="A5907" t="s">
        <v>4</v>
      </c>
      <c r="B5907" s="4" t="s">
        <v>5</v>
      </c>
      <c r="C5907" s="4" t="s">
        <v>13</v>
      </c>
      <c r="D5907" s="4" t="s">
        <v>13</v>
      </c>
      <c r="E5907" s="4" t="s">
        <v>13</v>
      </c>
      <c r="F5907" s="4" t="s">
        <v>24</v>
      </c>
      <c r="G5907" s="4" t="s">
        <v>24</v>
      </c>
      <c r="H5907" s="4" t="s">
        <v>24</v>
      </c>
      <c r="I5907" s="4" t="s">
        <v>24</v>
      </c>
      <c r="J5907" s="4" t="s">
        <v>24</v>
      </c>
    </row>
    <row r="5908" spans="1:9">
      <c r="A5908" t="n">
        <v>40668</v>
      </c>
      <c r="B5908" s="64" t="n">
        <v>76</v>
      </c>
      <c r="C5908" s="7" t="n">
        <v>0</v>
      </c>
      <c r="D5908" s="7" t="n">
        <v>3</v>
      </c>
      <c r="E5908" s="7" t="n">
        <v>0</v>
      </c>
      <c r="F5908" s="7" t="n">
        <v>1</v>
      </c>
      <c r="G5908" s="7" t="n">
        <v>1</v>
      </c>
      <c r="H5908" s="7" t="n">
        <v>1</v>
      </c>
      <c r="I5908" s="7" t="n">
        <v>0</v>
      </c>
      <c r="J5908" s="7" t="n">
        <v>2000</v>
      </c>
    </row>
    <row r="5909" spans="1:9">
      <c r="A5909" t="s">
        <v>4</v>
      </c>
      <c r="B5909" s="4" t="s">
        <v>5</v>
      </c>
      <c r="C5909" s="4" t="s">
        <v>13</v>
      </c>
      <c r="D5909" s="4" t="s">
        <v>10</v>
      </c>
      <c r="E5909" s="4" t="s">
        <v>9</v>
      </c>
      <c r="F5909" s="4" t="s">
        <v>10</v>
      </c>
    </row>
    <row r="5910" spans="1:9">
      <c r="A5910" t="n">
        <v>40692</v>
      </c>
      <c r="B5910" s="15" t="n">
        <v>50</v>
      </c>
      <c r="C5910" s="7" t="n">
        <v>3</v>
      </c>
      <c r="D5910" s="7" t="n">
        <v>8121</v>
      </c>
      <c r="E5910" s="7" t="n">
        <v>1060320051</v>
      </c>
      <c r="F5910" s="7" t="n">
        <v>1000</v>
      </c>
    </row>
    <row r="5911" spans="1:9">
      <c r="A5911" t="s">
        <v>4</v>
      </c>
      <c r="B5911" s="4" t="s">
        <v>5</v>
      </c>
      <c r="C5911" s="4" t="s">
        <v>13</v>
      </c>
      <c r="D5911" s="4" t="s">
        <v>10</v>
      </c>
      <c r="E5911" s="4" t="s">
        <v>24</v>
      </c>
      <c r="F5911" s="4" t="s">
        <v>10</v>
      </c>
      <c r="G5911" s="4" t="s">
        <v>9</v>
      </c>
      <c r="H5911" s="4" t="s">
        <v>9</v>
      </c>
      <c r="I5911" s="4" t="s">
        <v>10</v>
      </c>
      <c r="J5911" s="4" t="s">
        <v>10</v>
      </c>
      <c r="K5911" s="4" t="s">
        <v>9</v>
      </c>
      <c r="L5911" s="4" t="s">
        <v>9</v>
      </c>
      <c r="M5911" s="4" t="s">
        <v>9</v>
      </c>
      <c r="N5911" s="4" t="s">
        <v>9</v>
      </c>
      <c r="O5911" s="4" t="s">
        <v>6</v>
      </c>
    </row>
    <row r="5912" spans="1:9">
      <c r="A5912" t="n">
        <v>40702</v>
      </c>
      <c r="B5912" s="15" t="n">
        <v>50</v>
      </c>
      <c r="C5912" s="7" t="n">
        <v>0</v>
      </c>
      <c r="D5912" s="7" t="n">
        <v>5306</v>
      </c>
      <c r="E5912" s="7" t="n">
        <v>0.800000011920929</v>
      </c>
      <c r="F5912" s="7" t="n">
        <v>400</v>
      </c>
      <c r="G5912" s="7" t="n">
        <v>0</v>
      </c>
      <c r="H5912" s="7" t="n">
        <v>0</v>
      </c>
      <c r="I5912" s="7" t="n">
        <v>0</v>
      </c>
      <c r="J5912" s="7" t="n">
        <v>65533</v>
      </c>
      <c r="K5912" s="7" t="n">
        <v>0</v>
      </c>
      <c r="L5912" s="7" t="n">
        <v>0</v>
      </c>
      <c r="M5912" s="7" t="n">
        <v>0</v>
      </c>
      <c r="N5912" s="7" t="n">
        <v>0</v>
      </c>
      <c r="O5912" s="7" t="s">
        <v>12</v>
      </c>
    </row>
    <row r="5913" spans="1:9">
      <c r="A5913" t="s">
        <v>4</v>
      </c>
      <c r="B5913" s="4" t="s">
        <v>5</v>
      </c>
      <c r="C5913" s="4" t="s">
        <v>13</v>
      </c>
      <c r="D5913" s="4" t="s">
        <v>13</v>
      </c>
    </row>
    <row r="5914" spans="1:9">
      <c r="A5914" t="n">
        <v>40741</v>
      </c>
      <c r="B5914" s="67" t="n">
        <v>77</v>
      </c>
      <c r="C5914" s="7" t="n">
        <v>0</v>
      </c>
      <c r="D5914" s="7" t="n">
        <v>3</v>
      </c>
    </row>
    <row r="5915" spans="1:9">
      <c r="A5915" t="s">
        <v>4</v>
      </c>
      <c r="B5915" s="4" t="s">
        <v>5</v>
      </c>
      <c r="C5915" s="4" t="s">
        <v>10</v>
      </c>
      <c r="D5915" s="4" t="s">
        <v>24</v>
      </c>
      <c r="E5915" s="4" t="s">
        <v>24</v>
      </c>
      <c r="F5915" s="4" t="s">
        <v>24</v>
      </c>
      <c r="G5915" s="4" t="s">
        <v>10</v>
      </c>
      <c r="H5915" s="4" t="s">
        <v>10</v>
      </c>
    </row>
    <row r="5916" spans="1:9">
      <c r="A5916" t="n">
        <v>40744</v>
      </c>
      <c r="B5916" s="42" t="n">
        <v>60</v>
      </c>
      <c r="C5916" s="7" t="n">
        <v>0</v>
      </c>
      <c r="D5916" s="7" t="n">
        <v>0</v>
      </c>
      <c r="E5916" s="7" t="n">
        <v>0</v>
      </c>
      <c r="F5916" s="7" t="n">
        <v>0</v>
      </c>
      <c r="G5916" s="7" t="n">
        <v>0</v>
      </c>
      <c r="H5916" s="7" t="n">
        <v>1</v>
      </c>
    </row>
    <row r="5917" spans="1:9">
      <c r="A5917" t="s">
        <v>4</v>
      </c>
      <c r="B5917" s="4" t="s">
        <v>5</v>
      </c>
      <c r="C5917" s="4" t="s">
        <v>10</v>
      </c>
      <c r="D5917" s="4" t="s">
        <v>24</v>
      </c>
      <c r="E5917" s="4" t="s">
        <v>24</v>
      </c>
      <c r="F5917" s="4" t="s">
        <v>24</v>
      </c>
      <c r="G5917" s="4" t="s">
        <v>10</v>
      </c>
      <c r="H5917" s="4" t="s">
        <v>10</v>
      </c>
    </row>
    <row r="5918" spans="1:9">
      <c r="A5918" t="n">
        <v>40763</v>
      </c>
      <c r="B5918" s="42" t="n">
        <v>60</v>
      </c>
      <c r="C5918" s="7" t="n">
        <v>0</v>
      </c>
      <c r="D5918" s="7" t="n">
        <v>0</v>
      </c>
      <c r="E5918" s="7" t="n">
        <v>0</v>
      </c>
      <c r="F5918" s="7" t="n">
        <v>0</v>
      </c>
      <c r="G5918" s="7" t="n">
        <v>0</v>
      </c>
      <c r="H5918" s="7" t="n">
        <v>0</v>
      </c>
    </row>
    <row r="5919" spans="1:9">
      <c r="A5919" t="s">
        <v>4</v>
      </c>
      <c r="B5919" s="4" t="s">
        <v>5</v>
      </c>
      <c r="C5919" s="4" t="s">
        <v>10</v>
      </c>
      <c r="D5919" s="4" t="s">
        <v>10</v>
      </c>
      <c r="E5919" s="4" t="s">
        <v>10</v>
      </c>
    </row>
    <row r="5920" spans="1:9">
      <c r="A5920" t="n">
        <v>40782</v>
      </c>
      <c r="B5920" s="53" t="n">
        <v>61</v>
      </c>
      <c r="C5920" s="7" t="n">
        <v>0</v>
      </c>
      <c r="D5920" s="7" t="n">
        <v>65533</v>
      </c>
      <c r="E5920" s="7" t="n">
        <v>0</v>
      </c>
    </row>
    <row r="5921" spans="1:15">
      <c r="A5921" t="s">
        <v>4</v>
      </c>
      <c r="B5921" s="4" t="s">
        <v>5</v>
      </c>
      <c r="C5921" s="4" t="s">
        <v>10</v>
      </c>
      <c r="D5921" s="4" t="s">
        <v>24</v>
      </c>
      <c r="E5921" s="4" t="s">
        <v>24</v>
      </c>
      <c r="F5921" s="4" t="s">
        <v>24</v>
      </c>
      <c r="G5921" s="4" t="s">
        <v>10</v>
      </c>
      <c r="H5921" s="4" t="s">
        <v>10</v>
      </c>
    </row>
    <row r="5922" spans="1:15">
      <c r="A5922" t="n">
        <v>40789</v>
      </c>
      <c r="B5922" s="42" t="n">
        <v>60</v>
      </c>
      <c r="C5922" s="7" t="n">
        <v>7032</v>
      </c>
      <c r="D5922" s="7" t="n">
        <v>0</v>
      </c>
      <c r="E5922" s="7" t="n">
        <v>0</v>
      </c>
      <c r="F5922" s="7" t="n">
        <v>0</v>
      </c>
      <c r="G5922" s="7" t="n">
        <v>0</v>
      </c>
      <c r="H5922" s="7" t="n">
        <v>1</v>
      </c>
    </row>
    <row r="5923" spans="1:15">
      <c r="A5923" t="s">
        <v>4</v>
      </c>
      <c r="B5923" s="4" t="s">
        <v>5</v>
      </c>
      <c r="C5923" s="4" t="s">
        <v>10</v>
      </c>
      <c r="D5923" s="4" t="s">
        <v>24</v>
      </c>
      <c r="E5923" s="4" t="s">
        <v>24</v>
      </c>
      <c r="F5923" s="4" t="s">
        <v>24</v>
      </c>
      <c r="G5923" s="4" t="s">
        <v>10</v>
      </c>
      <c r="H5923" s="4" t="s">
        <v>10</v>
      </c>
    </row>
    <row r="5924" spans="1:15">
      <c r="A5924" t="n">
        <v>40808</v>
      </c>
      <c r="B5924" s="42" t="n">
        <v>60</v>
      </c>
      <c r="C5924" s="7" t="n">
        <v>7032</v>
      </c>
      <c r="D5924" s="7" t="n">
        <v>0</v>
      </c>
      <c r="E5924" s="7" t="n">
        <v>0</v>
      </c>
      <c r="F5924" s="7" t="n">
        <v>0</v>
      </c>
      <c r="G5924" s="7" t="n">
        <v>0</v>
      </c>
      <c r="H5924" s="7" t="n">
        <v>0</v>
      </c>
    </row>
    <row r="5925" spans="1:15">
      <c r="A5925" t="s">
        <v>4</v>
      </c>
      <c r="B5925" s="4" t="s">
        <v>5</v>
      </c>
      <c r="C5925" s="4" t="s">
        <v>10</v>
      </c>
      <c r="D5925" s="4" t="s">
        <v>10</v>
      </c>
      <c r="E5925" s="4" t="s">
        <v>10</v>
      </c>
    </row>
    <row r="5926" spans="1:15">
      <c r="A5926" t="n">
        <v>40827</v>
      </c>
      <c r="B5926" s="53" t="n">
        <v>61</v>
      </c>
      <c r="C5926" s="7" t="n">
        <v>7032</v>
      </c>
      <c r="D5926" s="7" t="n">
        <v>65533</v>
      </c>
      <c r="E5926" s="7" t="n">
        <v>0</v>
      </c>
    </row>
    <row r="5927" spans="1:15">
      <c r="A5927" t="s">
        <v>4</v>
      </c>
      <c r="B5927" s="4" t="s">
        <v>5</v>
      </c>
      <c r="C5927" s="4" t="s">
        <v>10</v>
      </c>
      <c r="D5927" s="4" t="s">
        <v>24</v>
      </c>
      <c r="E5927" s="4" t="s">
        <v>24</v>
      </c>
      <c r="F5927" s="4" t="s">
        <v>24</v>
      </c>
      <c r="G5927" s="4" t="s">
        <v>10</v>
      </c>
      <c r="H5927" s="4" t="s">
        <v>10</v>
      </c>
    </row>
    <row r="5928" spans="1:15">
      <c r="A5928" t="n">
        <v>40834</v>
      </c>
      <c r="B5928" s="42" t="n">
        <v>60</v>
      </c>
      <c r="C5928" s="7" t="n">
        <v>3</v>
      </c>
      <c r="D5928" s="7" t="n">
        <v>0</v>
      </c>
      <c r="E5928" s="7" t="n">
        <v>0</v>
      </c>
      <c r="F5928" s="7" t="n">
        <v>0</v>
      </c>
      <c r="G5928" s="7" t="n">
        <v>0</v>
      </c>
      <c r="H5928" s="7" t="n">
        <v>1</v>
      </c>
    </row>
    <row r="5929" spans="1:15">
      <c r="A5929" t="s">
        <v>4</v>
      </c>
      <c r="B5929" s="4" t="s">
        <v>5</v>
      </c>
      <c r="C5929" s="4" t="s">
        <v>10</v>
      </c>
      <c r="D5929" s="4" t="s">
        <v>24</v>
      </c>
      <c r="E5929" s="4" t="s">
        <v>24</v>
      </c>
      <c r="F5929" s="4" t="s">
        <v>24</v>
      </c>
      <c r="G5929" s="4" t="s">
        <v>10</v>
      </c>
      <c r="H5929" s="4" t="s">
        <v>10</v>
      </c>
    </row>
    <row r="5930" spans="1:15">
      <c r="A5930" t="n">
        <v>40853</v>
      </c>
      <c r="B5930" s="42" t="n">
        <v>60</v>
      </c>
      <c r="C5930" s="7" t="n">
        <v>3</v>
      </c>
      <c r="D5930" s="7" t="n">
        <v>0</v>
      </c>
      <c r="E5930" s="7" t="n">
        <v>0</v>
      </c>
      <c r="F5930" s="7" t="n">
        <v>0</v>
      </c>
      <c r="G5930" s="7" t="n">
        <v>0</v>
      </c>
      <c r="H5930" s="7" t="n">
        <v>0</v>
      </c>
    </row>
    <row r="5931" spans="1:15">
      <c r="A5931" t="s">
        <v>4</v>
      </c>
      <c r="B5931" s="4" t="s">
        <v>5</v>
      </c>
      <c r="C5931" s="4" t="s">
        <v>10</v>
      </c>
      <c r="D5931" s="4" t="s">
        <v>10</v>
      </c>
      <c r="E5931" s="4" t="s">
        <v>10</v>
      </c>
    </row>
    <row r="5932" spans="1:15">
      <c r="A5932" t="n">
        <v>40872</v>
      </c>
      <c r="B5932" s="53" t="n">
        <v>61</v>
      </c>
      <c r="C5932" s="7" t="n">
        <v>3</v>
      </c>
      <c r="D5932" s="7" t="n">
        <v>65533</v>
      </c>
      <c r="E5932" s="7" t="n">
        <v>0</v>
      </c>
    </row>
    <row r="5933" spans="1:15">
      <c r="A5933" t="s">
        <v>4</v>
      </c>
      <c r="B5933" s="4" t="s">
        <v>5</v>
      </c>
      <c r="C5933" s="4" t="s">
        <v>10</v>
      </c>
      <c r="D5933" s="4" t="s">
        <v>24</v>
      </c>
      <c r="E5933" s="4" t="s">
        <v>24</v>
      </c>
      <c r="F5933" s="4" t="s">
        <v>24</v>
      </c>
      <c r="G5933" s="4" t="s">
        <v>10</v>
      </c>
      <c r="H5933" s="4" t="s">
        <v>10</v>
      </c>
    </row>
    <row r="5934" spans="1:15">
      <c r="A5934" t="n">
        <v>40879</v>
      </c>
      <c r="B5934" s="42" t="n">
        <v>60</v>
      </c>
      <c r="C5934" s="7" t="n">
        <v>5</v>
      </c>
      <c r="D5934" s="7" t="n">
        <v>0</v>
      </c>
      <c r="E5934" s="7" t="n">
        <v>0</v>
      </c>
      <c r="F5934" s="7" t="n">
        <v>0</v>
      </c>
      <c r="G5934" s="7" t="n">
        <v>0</v>
      </c>
      <c r="H5934" s="7" t="n">
        <v>1</v>
      </c>
    </row>
    <row r="5935" spans="1:15">
      <c r="A5935" t="s">
        <v>4</v>
      </c>
      <c r="B5935" s="4" t="s">
        <v>5</v>
      </c>
      <c r="C5935" s="4" t="s">
        <v>10</v>
      </c>
      <c r="D5935" s="4" t="s">
        <v>24</v>
      </c>
      <c r="E5935" s="4" t="s">
        <v>24</v>
      </c>
      <c r="F5935" s="4" t="s">
        <v>24</v>
      </c>
      <c r="G5935" s="4" t="s">
        <v>10</v>
      </c>
      <c r="H5935" s="4" t="s">
        <v>10</v>
      </c>
    </row>
    <row r="5936" spans="1:15">
      <c r="A5936" t="n">
        <v>40898</v>
      </c>
      <c r="B5936" s="42" t="n">
        <v>60</v>
      </c>
      <c r="C5936" s="7" t="n">
        <v>5</v>
      </c>
      <c r="D5936" s="7" t="n">
        <v>0</v>
      </c>
      <c r="E5936" s="7" t="n">
        <v>0</v>
      </c>
      <c r="F5936" s="7" t="n">
        <v>0</v>
      </c>
      <c r="G5936" s="7" t="n">
        <v>0</v>
      </c>
      <c r="H5936" s="7" t="n">
        <v>0</v>
      </c>
    </row>
    <row r="5937" spans="1:8">
      <c r="A5937" t="s">
        <v>4</v>
      </c>
      <c r="B5937" s="4" t="s">
        <v>5</v>
      </c>
      <c r="C5937" s="4" t="s">
        <v>10</v>
      </c>
      <c r="D5937" s="4" t="s">
        <v>10</v>
      </c>
      <c r="E5937" s="4" t="s">
        <v>10</v>
      </c>
    </row>
    <row r="5938" spans="1:8">
      <c r="A5938" t="n">
        <v>40917</v>
      </c>
      <c r="B5938" s="53" t="n">
        <v>61</v>
      </c>
      <c r="C5938" s="7" t="n">
        <v>5</v>
      </c>
      <c r="D5938" s="7" t="n">
        <v>65533</v>
      </c>
      <c r="E5938" s="7" t="n">
        <v>0</v>
      </c>
    </row>
    <row r="5939" spans="1:8">
      <c r="A5939" t="s">
        <v>4</v>
      </c>
      <c r="B5939" s="4" t="s">
        <v>5</v>
      </c>
      <c r="C5939" s="4" t="s">
        <v>10</v>
      </c>
      <c r="D5939" s="4" t="s">
        <v>24</v>
      </c>
      <c r="E5939" s="4" t="s">
        <v>24</v>
      </c>
      <c r="F5939" s="4" t="s">
        <v>24</v>
      </c>
      <c r="G5939" s="4" t="s">
        <v>10</v>
      </c>
      <c r="H5939" s="4" t="s">
        <v>10</v>
      </c>
    </row>
    <row r="5940" spans="1:8">
      <c r="A5940" t="n">
        <v>40924</v>
      </c>
      <c r="B5940" s="42" t="n">
        <v>60</v>
      </c>
      <c r="C5940" s="7" t="n">
        <v>61491</v>
      </c>
      <c r="D5940" s="7" t="n">
        <v>0</v>
      </c>
      <c r="E5940" s="7" t="n">
        <v>0</v>
      </c>
      <c r="F5940" s="7" t="n">
        <v>0</v>
      </c>
      <c r="G5940" s="7" t="n">
        <v>0</v>
      </c>
      <c r="H5940" s="7" t="n">
        <v>1</v>
      </c>
    </row>
    <row r="5941" spans="1:8">
      <c r="A5941" t="s">
        <v>4</v>
      </c>
      <c r="B5941" s="4" t="s">
        <v>5</v>
      </c>
      <c r="C5941" s="4" t="s">
        <v>10</v>
      </c>
      <c r="D5941" s="4" t="s">
        <v>24</v>
      </c>
      <c r="E5941" s="4" t="s">
        <v>24</v>
      </c>
      <c r="F5941" s="4" t="s">
        <v>24</v>
      </c>
      <c r="G5941" s="4" t="s">
        <v>10</v>
      </c>
      <c r="H5941" s="4" t="s">
        <v>10</v>
      </c>
    </row>
    <row r="5942" spans="1:8">
      <c r="A5942" t="n">
        <v>40943</v>
      </c>
      <c r="B5942" s="42" t="n">
        <v>60</v>
      </c>
      <c r="C5942" s="7" t="n">
        <v>61491</v>
      </c>
      <c r="D5942" s="7" t="n">
        <v>0</v>
      </c>
      <c r="E5942" s="7" t="n">
        <v>0</v>
      </c>
      <c r="F5942" s="7" t="n">
        <v>0</v>
      </c>
      <c r="G5942" s="7" t="n">
        <v>0</v>
      </c>
      <c r="H5942" s="7" t="n">
        <v>0</v>
      </c>
    </row>
    <row r="5943" spans="1:8">
      <c r="A5943" t="s">
        <v>4</v>
      </c>
      <c r="B5943" s="4" t="s">
        <v>5</v>
      </c>
      <c r="C5943" s="4" t="s">
        <v>10</v>
      </c>
      <c r="D5943" s="4" t="s">
        <v>10</v>
      </c>
      <c r="E5943" s="4" t="s">
        <v>10</v>
      </c>
    </row>
    <row r="5944" spans="1:8">
      <c r="A5944" t="n">
        <v>40962</v>
      </c>
      <c r="B5944" s="53" t="n">
        <v>61</v>
      </c>
      <c r="C5944" s="7" t="n">
        <v>61491</v>
      </c>
      <c r="D5944" s="7" t="n">
        <v>65533</v>
      </c>
      <c r="E5944" s="7" t="n">
        <v>0</v>
      </c>
    </row>
    <row r="5945" spans="1:8">
      <c r="A5945" t="s">
        <v>4</v>
      </c>
      <c r="B5945" s="4" t="s">
        <v>5</v>
      </c>
      <c r="C5945" s="4" t="s">
        <v>10</v>
      </c>
      <c r="D5945" s="4" t="s">
        <v>24</v>
      </c>
      <c r="E5945" s="4" t="s">
        <v>24</v>
      </c>
      <c r="F5945" s="4" t="s">
        <v>24</v>
      </c>
      <c r="G5945" s="4" t="s">
        <v>10</v>
      </c>
      <c r="H5945" s="4" t="s">
        <v>10</v>
      </c>
    </row>
    <row r="5946" spans="1:8">
      <c r="A5946" t="n">
        <v>40969</v>
      </c>
      <c r="B5946" s="42" t="n">
        <v>60</v>
      </c>
      <c r="C5946" s="7" t="n">
        <v>61492</v>
      </c>
      <c r="D5946" s="7" t="n">
        <v>0</v>
      </c>
      <c r="E5946" s="7" t="n">
        <v>0</v>
      </c>
      <c r="F5946" s="7" t="n">
        <v>0</v>
      </c>
      <c r="G5946" s="7" t="n">
        <v>0</v>
      </c>
      <c r="H5946" s="7" t="n">
        <v>1</v>
      </c>
    </row>
    <row r="5947" spans="1:8">
      <c r="A5947" t="s">
        <v>4</v>
      </c>
      <c r="B5947" s="4" t="s">
        <v>5</v>
      </c>
      <c r="C5947" s="4" t="s">
        <v>10</v>
      </c>
      <c r="D5947" s="4" t="s">
        <v>24</v>
      </c>
      <c r="E5947" s="4" t="s">
        <v>24</v>
      </c>
      <c r="F5947" s="4" t="s">
        <v>24</v>
      </c>
      <c r="G5947" s="4" t="s">
        <v>10</v>
      </c>
      <c r="H5947" s="4" t="s">
        <v>10</v>
      </c>
    </row>
    <row r="5948" spans="1:8">
      <c r="A5948" t="n">
        <v>40988</v>
      </c>
      <c r="B5948" s="42" t="n">
        <v>60</v>
      </c>
      <c r="C5948" s="7" t="n">
        <v>61492</v>
      </c>
      <c r="D5948" s="7" t="n">
        <v>0</v>
      </c>
      <c r="E5948" s="7" t="n">
        <v>0</v>
      </c>
      <c r="F5948" s="7" t="n">
        <v>0</v>
      </c>
      <c r="G5948" s="7" t="n">
        <v>0</v>
      </c>
      <c r="H5948" s="7" t="n">
        <v>0</v>
      </c>
    </row>
    <row r="5949" spans="1:8">
      <c r="A5949" t="s">
        <v>4</v>
      </c>
      <c r="B5949" s="4" t="s">
        <v>5</v>
      </c>
      <c r="C5949" s="4" t="s">
        <v>10</v>
      </c>
      <c r="D5949" s="4" t="s">
        <v>10</v>
      </c>
      <c r="E5949" s="4" t="s">
        <v>10</v>
      </c>
    </row>
    <row r="5950" spans="1:8">
      <c r="A5950" t="n">
        <v>41007</v>
      </c>
      <c r="B5950" s="53" t="n">
        <v>61</v>
      </c>
      <c r="C5950" s="7" t="n">
        <v>61492</v>
      </c>
      <c r="D5950" s="7" t="n">
        <v>65533</v>
      </c>
      <c r="E5950" s="7" t="n">
        <v>0</v>
      </c>
    </row>
    <row r="5951" spans="1:8">
      <c r="A5951" t="s">
        <v>4</v>
      </c>
      <c r="B5951" s="4" t="s">
        <v>5</v>
      </c>
      <c r="C5951" s="4" t="s">
        <v>10</v>
      </c>
      <c r="D5951" s="4" t="s">
        <v>24</v>
      </c>
      <c r="E5951" s="4" t="s">
        <v>24</v>
      </c>
      <c r="F5951" s="4" t="s">
        <v>24</v>
      </c>
      <c r="G5951" s="4" t="s">
        <v>10</v>
      </c>
      <c r="H5951" s="4" t="s">
        <v>10</v>
      </c>
    </row>
    <row r="5952" spans="1:8">
      <c r="A5952" t="n">
        <v>41014</v>
      </c>
      <c r="B5952" s="42" t="n">
        <v>60</v>
      </c>
      <c r="C5952" s="7" t="n">
        <v>61493</v>
      </c>
      <c r="D5952" s="7" t="n">
        <v>0</v>
      </c>
      <c r="E5952" s="7" t="n">
        <v>0</v>
      </c>
      <c r="F5952" s="7" t="n">
        <v>0</v>
      </c>
      <c r="G5952" s="7" t="n">
        <v>0</v>
      </c>
      <c r="H5952" s="7" t="n">
        <v>1</v>
      </c>
    </row>
    <row r="5953" spans="1:8">
      <c r="A5953" t="s">
        <v>4</v>
      </c>
      <c r="B5953" s="4" t="s">
        <v>5</v>
      </c>
      <c r="C5953" s="4" t="s">
        <v>10</v>
      </c>
      <c r="D5953" s="4" t="s">
        <v>24</v>
      </c>
      <c r="E5953" s="4" t="s">
        <v>24</v>
      </c>
      <c r="F5953" s="4" t="s">
        <v>24</v>
      </c>
      <c r="G5953" s="4" t="s">
        <v>10</v>
      </c>
      <c r="H5953" s="4" t="s">
        <v>10</v>
      </c>
    </row>
    <row r="5954" spans="1:8">
      <c r="A5954" t="n">
        <v>41033</v>
      </c>
      <c r="B5954" s="42" t="n">
        <v>60</v>
      </c>
      <c r="C5954" s="7" t="n">
        <v>61493</v>
      </c>
      <c r="D5954" s="7" t="n">
        <v>0</v>
      </c>
      <c r="E5954" s="7" t="n">
        <v>0</v>
      </c>
      <c r="F5954" s="7" t="n">
        <v>0</v>
      </c>
      <c r="G5954" s="7" t="n">
        <v>0</v>
      </c>
      <c r="H5954" s="7" t="n">
        <v>0</v>
      </c>
    </row>
    <row r="5955" spans="1:8">
      <c r="A5955" t="s">
        <v>4</v>
      </c>
      <c r="B5955" s="4" t="s">
        <v>5</v>
      </c>
      <c r="C5955" s="4" t="s">
        <v>10</v>
      </c>
      <c r="D5955" s="4" t="s">
        <v>10</v>
      </c>
      <c r="E5955" s="4" t="s">
        <v>10</v>
      </c>
    </row>
    <row r="5956" spans="1:8">
      <c r="A5956" t="n">
        <v>41052</v>
      </c>
      <c r="B5956" s="53" t="n">
        <v>61</v>
      </c>
      <c r="C5956" s="7" t="n">
        <v>61493</v>
      </c>
      <c r="D5956" s="7" t="n">
        <v>65533</v>
      </c>
      <c r="E5956" s="7" t="n">
        <v>0</v>
      </c>
    </row>
    <row r="5957" spans="1:8">
      <c r="A5957" t="s">
        <v>4</v>
      </c>
      <c r="B5957" s="4" t="s">
        <v>5</v>
      </c>
      <c r="C5957" s="4" t="s">
        <v>13</v>
      </c>
      <c r="D5957" s="4" t="s">
        <v>13</v>
      </c>
      <c r="E5957" s="4" t="s">
        <v>24</v>
      </c>
      <c r="F5957" s="4" t="s">
        <v>24</v>
      </c>
      <c r="G5957" s="4" t="s">
        <v>24</v>
      </c>
      <c r="H5957" s="4" t="s">
        <v>10</v>
      </c>
    </row>
    <row r="5958" spans="1:8">
      <c r="A5958" t="n">
        <v>41059</v>
      </c>
      <c r="B5958" s="35" t="n">
        <v>45</v>
      </c>
      <c r="C5958" s="7" t="n">
        <v>2</v>
      </c>
      <c r="D5958" s="7" t="n">
        <v>3</v>
      </c>
      <c r="E5958" s="7" t="n">
        <v>-0.00999999977648258</v>
      </c>
      <c r="F5958" s="7" t="n">
        <v>2.15000009536743</v>
      </c>
      <c r="G5958" s="7" t="n">
        <v>14.8500003814697</v>
      </c>
      <c r="H5958" s="7" t="n">
        <v>0</v>
      </c>
    </row>
    <row r="5959" spans="1:8">
      <c r="A5959" t="s">
        <v>4</v>
      </c>
      <c r="B5959" s="4" t="s">
        <v>5</v>
      </c>
      <c r="C5959" s="4" t="s">
        <v>13</v>
      </c>
      <c r="D5959" s="4" t="s">
        <v>13</v>
      </c>
      <c r="E5959" s="4" t="s">
        <v>24</v>
      </c>
      <c r="F5959" s="4" t="s">
        <v>24</v>
      </c>
      <c r="G5959" s="4" t="s">
        <v>24</v>
      </c>
      <c r="H5959" s="4" t="s">
        <v>10</v>
      </c>
      <c r="I5959" s="4" t="s">
        <v>13</v>
      </c>
    </row>
    <row r="5960" spans="1:8">
      <c r="A5960" t="n">
        <v>41076</v>
      </c>
      <c r="B5960" s="35" t="n">
        <v>45</v>
      </c>
      <c r="C5960" s="7" t="n">
        <v>4</v>
      </c>
      <c r="D5960" s="7" t="n">
        <v>3</v>
      </c>
      <c r="E5960" s="7" t="n">
        <v>8.55000019073486</v>
      </c>
      <c r="F5960" s="7" t="n">
        <v>183.449996948242</v>
      </c>
      <c r="G5960" s="7" t="n">
        <v>6</v>
      </c>
      <c r="H5960" s="7" t="n">
        <v>0</v>
      </c>
      <c r="I5960" s="7" t="n">
        <v>0</v>
      </c>
    </row>
    <row r="5961" spans="1:8">
      <c r="A5961" t="s">
        <v>4</v>
      </c>
      <c r="B5961" s="4" t="s">
        <v>5</v>
      </c>
      <c r="C5961" s="4" t="s">
        <v>13</v>
      </c>
      <c r="D5961" s="4" t="s">
        <v>13</v>
      </c>
      <c r="E5961" s="4" t="s">
        <v>24</v>
      </c>
      <c r="F5961" s="4" t="s">
        <v>10</v>
      </c>
    </row>
    <row r="5962" spans="1:8">
      <c r="A5962" t="n">
        <v>41094</v>
      </c>
      <c r="B5962" s="35" t="n">
        <v>45</v>
      </c>
      <c r="C5962" s="7" t="n">
        <v>5</v>
      </c>
      <c r="D5962" s="7" t="n">
        <v>3</v>
      </c>
      <c r="E5962" s="7" t="n">
        <v>5.5</v>
      </c>
      <c r="F5962" s="7" t="n">
        <v>0</v>
      </c>
    </row>
    <row r="5963" spans="1:8">
      <c r="A5963" t="s">
        <v>4</v>
      </c>
      <c r="B5963" s="4" t="s">
        <v>5</v>
      </c>
      <c r="C5963" s="4" t="s">
        <v>13</v>
      </c>
      <c r="D5963" s="4" t="s">
        <v>13</v>
      </c>
      <c r="E5963" s="4" t="s">
        <v>24</v>
      </c>
      <c r="F5963" s="4" t="s">
        <v>10</v>
      </c>
    </row>
    <row r="5964" spans="1:8">
      <c r="A5964" t="n">
        <v>41103</v>
      </c>
      <c r="B5964" s="35" t="n">
        <v>45</v>
      </c>
      <c r="C5964" s="7" t="n">
        <v>11</v>
      </c>
      <c r="D5964" s="7" t="n">
        <v>3</v>
      </c>
      <c r="E5964" s="7" t="n">
        <v>23</v>
      </c>
      <c r="F5964" s="7" t="n">
        <v>0</v>
      </c>
    </row>
    <row r="5965" spans="1:8">
      <c r="A5965" t="s">
        <v>4</v>
      </c>
      <c r="B5965" s="4" t="s">
        <v>5</v>
      </c>
      <c r="C5965" s="4" t="s">
        <v>10</v>
      </c>
    </row>
    <row r="5966" spans="1:8">
      <c r="A5966" t="n">
        <v>41112</v>
      </c>
      <c r="B5966" s="27" t="n">
        <v>16</v>
      </c>
      <c r="C5966" s="7" t="n">
        <v>1500</v>
      </c>
    </row>
    <row r="5967" spans="1:8">
      <c r="A5967" t="s">
        <v>4</v>
      </c>
      <c r="B5967" s="4" t="s">
        <v>5</v>
      </c>
      <c r="C5967" s="4" t="s">
        <v>13</v>
      </c>
      <c r="D5967" s="4" t="s">
        <v>13</v>
      </c>
      <c r="E5967" s="4" t="s">
        <v>24</v>
      </c>
      <c r="F5967" s="4" t="s">
        <v>10</v>
      </c>
    </row>
    <row r="5968" spans="1:8">
      <c r="A5968" t="n">
        <v>41115</v>
      </c>
      <c r="B5968" s="35" t="n">
        <v>45</v>
      </c>
      <c r="C5968" s="7" t="n">
        <v>5</v>
      </c>
      <c r="D5968" s="7" t="n">
        <v>3</v>
      </c>
      <c r="E5968" s="7" t="n">
        <v>7.5</v>
      </c>
      <c r="F5968" s="7" t="n">
        <v>3000</v>
      </c>
    </row>
    <row r="5969" spans="1:9">
      <c r="A5969" t="s">
        <v>4</v>
      </c>
      <c r="B5969" s="4" t="s">
        <v>5</v>
      </c>
      <c r="C5969" s="4" t="s">
        <v>13</v>
      </c>
      <c r="D5969" s="4" t="s">
        <v>10</v>
      </c>
      <c r="E5969" s="4" t="s">
        <v>24</v>
      </c>
    </row>
    <row r="5970" spans="1:9">
      <c r="A5970" t="n">
        <v>41124</v>
      </c>
      <c r="B5970" s="21" t="n">
        <v>58</v>
      </c>
      <c r="C5970" s="7" t="n">
        <v>103</v>
      </c>
      <c r="D5970" s="7" t="n">
        <v>2000</v>
      </c>
      <c r="E5970" s="7" t="n">
        <v>1</v>
      </c>
    </row>
    <row r="5971" spans="1:9">
      <c r="A5971" t="s">
        <v>4</v>
      </c>
      <c r="B5971" s="4" t="s">
        <v>5</v>
      </c>
      <c r="C5971" s="4" t="s">
        <v>13</v>
      </c>
      <c r="D5971" s="4" t="s">
        <v>10</v>
      </c>
    </row>
    <row r="5972" spans="1:9">
      <c r="A5972" t="n">
        <v>41132</v>
      </c>
      <c r="B5972" s="21" t="n">
        <v>58</v>
      </c>
      <c r="C5972" s="7" t="n">
        <v>255</v>
      </c>
      <c r="D5972" s="7" t="n">
        <v>0</v>
      </c>
    </row>
    <row r="5973" spans="1:9">
      <c r="A5973" t="s">
        <v>4</v>
      </c>
      <c r="B5973" s="4" t="s">
        <v>5</v>
      </c>
      <c r="C5973" s="4" t="s">
        <v>13</v>
      </c>
      <c r="D5973" s="4" t="s">
        <v>10</v>
      </c>
    </row>
    <row r="5974" spans="1:9">
      <c r="A5974" t="n">
        <v>41136</v>
      </c>
      <c r="B5974" s="35" t="n">
        <v>45</v>
      </c>
      <c r="C5974" s="7" t="n">
        <v>7</v>
      </c>
      <c r="D5974" s="7" t="n">
        <v>255</v>
      </c>
    </row>
    <row r="5975" spans="1:9">
      <c r="A5975" t="s">
        <v>4</v>
      </c>
      <c r="B5975" s="4" t="s">
        <v>5</v>
      </c>
      <c r="C5975" s="4" t="s">
        <v>13</v>
      </c>
      <c r="D5975" s="4" t="s">
        <v>24</v>
      </c>
      <c r="E5975" s="4" t="s">
        <v>10</v>
      </c>
      <c r="F5975" s="4" t="s">
        <v>13</v>
      </c>
    </row>
    <row r="5976" spans="1:9">
      <c r="A5976" t="n">
        <v>41140</v>
      </c>
      <c r="B5976" s="14" t="n">
        <v>49</v>
      </c>
      <c r="C5976" s="7" t="n">
        <v>3</v>
      </c>
      <c r="D5976" s="7" t="n">
        <v>0.5</v>
      </c>
      <c r="E5976" s="7" t="n">
        <v>500</v>
      </c>
      <c r="F5976" s="7" t="n">
        <v>0</v>
      </c>
    </row>
    <row r="5977" spans="1:9">
      <c r="A5977" t="s">
        <v>4</v>
      </c>
      <c r="B5977" s="4" t="s">
        <v>5</v>
      </c>
      <c r="C5977" s="4" t="s">
        <v>13</v>
      </c>
      <c r="D5977" s="4" t="s">
        <v>10</v>
      </c>
      <c r="E5977" s="4" t="s">
        <v>6</v>
      </c>
    </row>
    <row r="5978" spans="1:9">
      <c r="A5978" t="n">
        <v>41149</v>
      </c>
      <c r="B5978" s="39" t="n">
        <v>51</v>
      </c>
      <c r="C5978" s="7" t="n">
        <v>4</v>
      </c>
      <c r="D5978" s="7" t="n">
        <v>0</v>
      </c>
      <c r="E5978" s="7" t="s">
        <v>54</v>
      </c>
    </row>
    <row r="5979" spans="1:9">
      <c r="A5979" t="s">
        <v>4</v>
      </c>
      <c r="B5979" s="4" t="s">
        <v>5</v>
      </c>
      <c r="C5979" s="4" t="s">
        <v>10</v>
      </c>
    </row>
    <row r="5980" spans="1:9">
      <c r="A5980" t="n">
        <v>41163</v>
      </c>
      <c r="B5980" s="27" t="n">
        <v>16</v>
      </c>
      <c r="C5980" s="7" t="n">
        <v>0</v>
      </c>
    </row>
    <row r="5981" spans="1:9">
      <c r="A5981" t="s">
        <v>4</v>
      </c>
      <c r="B5981" s="4" t="s">
        <v>5</v>
      </c>
      <c r="C5981" s="4" t="s">
        <v>10</v>
      </c>
      <c r="D5981" s="4" t="s">
        <v>13</v>
      </c>
      <c r="E5981" s="4" t="s">
        <v>9</v>
      </c>
      <c r="F5981" s="4" t="s">
        <v>47</v>
      </c>
      <c r="G5981" s="4" t="s">
        <v>13</v>
      </c>
      <c r="H5981" s="4" t="s">
        <v>13</v>
      </c>
    </row>
    <row r="5982" spans="1:9">
      <c r="A5982" t="n">
        <v>41166</v>
      </c>
      <c r="B5982" s="40" t="n">
        <v>26</v>
      </c>
      <c r="C5982" s="7" t="n">
        <v>0</v>
      </c>
      <c r="D5982" s="7" t="n">
        <v>17</v>
      </c>
      <c r="E5982" s="7" t="n">
        <v>52933</v>
      </c>
      <c r="F5982" s="7" t="s">
        <v>306</v>
      </c>
      <c r="G5982" s="7" t="n">
        <v>2</v>
      </c>
      <c r="H5982" s="7" t="n">
        <v>0</v>
      </c>
    </row>
    <row r="5983" spans="1:9">
      <c r="A5983" t="s">
        <v>4</v>
      </c>
      <c r="B5983" s="4" t="s">
        <v>5</v>
      </c>
    </row>
    <row r="5984" spans="1:9">
      <c r="A5984" t="n">
        <v>41204</v>
      </c>
      <c r="B5984" s="41" t="n">
        <v>28</v>
      </c>
    </row>
    <row r="5985" spans="1:8">
      <c r="A5985" t="s">
        <v>4</v>
      </c>
      <c r="B5985" s="4" t="s">
        <v>5</v>
      </c>
      <c r="C5985" s="4" t="s">
        <v>10</v>
      </c>
    </row>
    <row r="5986" spans="1:8">
      <c r="A5986" t="n">
        <v>41205</v>
      </c>
      <c r="B5986" s="27" t="n">
        <v>16</v>
      </c>
      <c r="C5986" s="7" t="n">
        <v>300</v>
      </c>
    </row>
    <row r="5987" spans="1:8">
      <c r="A5987" t="s">
        <v>4</v>
      </c>
      <c r="B5987" s="4" t="s">
        <v>5</v>
      </c>
      <c r="C5987" s="4" t="s">
        <v>13</v>
      </c>
      <c r="D5987" s="4" t="s">
        <v>10</v>
      </c>
      <c r="E5987" s="4" t="s">
        <v>13</v>
      </c>
      <c r="F5987" s="4" t="s">
        <v>10</v>
      </c>
      <c r="G5987" s="4" t="s">
        <v>13</v>
      </c>
      <c r="H5987" s="4" t="s">
        <v>13</v>
      </c>
      <c r="I5987" s="4" t="s">
        <v>10</v>
      </c>
      <c r="J5987" s="4" t="s">
        <v>13</v>
      </c>
      <c r="K5987" s="4" t="s">
        <v>13</v>
      </c>
      <c r="L5987" s="4" t="s">
        <v>23</v>
      </c>
    </row>
    <row r="5988" spans="1:8">
      <c r="A5988" t="n">
        <v>41208</v>
      </c>
      <c r="B5988" s="12" t="n">
        <v>5</v>
      </c>
      <c r="C5988" s="7" t="n">
        <v>30</v>
      </c>
      <c r="D5988" s="7" t="n">
        <v>8471</v>
      </c>
      <c r="E5988" s="7" t="n">
        <v>30</v>
      </c>
      <c r="F5988" s="7" t="n">
        <v>8483</v>
      </c>
      <c r="G5988" s="7" t="n">
        <v>11</v>
      </c>
      <c r="H5988" s="7" t="n">
        <v>30</v>
      </c>
      <c r="I5988" s="7" t="n">
        <v>8501</v>
      </c>
      <c r="J5988" s="7" t="n">
        <v>11</v>
      </c>
      <c r="K5988" s="7" t="n">
        <v>1</v>
      </c>
      <c r="L5988" s="13" t="n">
        <f t="normal" ca="1">A6008</f>
        <v>0</v>
      </c>
    </row>
    <row r="5989" spans="1:8">
      <c r="A5989" t="s">
        <v>4</v>
      </c>
      <c r="B5989" s="4" t="s">
        <v>5</v>
      </c>
      <c r="C5989" s="4" t="s">
        <v>13</v>
      </c>
      <c r="D5989" s="4" t="s">
        <v>10</v>
      </c>
      <c r="E5989" s="4" t="s">
        <v>6</v>
      </c>
    </row>
    <row r="5990" spans="1:8">
      <c r="A5990" t="n">
        <v>41225</v>
      </c>
      <c r="B5990" s="39" t="n">
        <v>51</v>
      </c>
      <c r="C5990" s="7" t="n">
        <v>4</v>
      </c>
      <c r="D5990" s="7" t="n">
        <v>0</v>
      </c>
      <c r="E5990" s="7" t="s">
        <v>122</v>
      </c>
    </row>
    <row r="5991" spans="1:8">
      <c r="A5991" t="s">
        <v>4</v>
      </c>
      <c r="B5991" s="4" t="s">
        <v>5</v>
      </c>
      <c r="C5991" s="4" t="s">
        <v>10</v>
      </c>
    </row>
    <row r="5992" spans="1:8">
      <c r="A5992" t="n">
        <v>41238</v>
      </c>
      <c r="B5992" s="27" t="n">
        <v>16</v>
      </c>
      <c r="C5992" s="7" t="n">
        <v>0</v>
      </c>
    </row>
    <row r="5993" spans="1:8">
      <c r="A5993" t="s">
        <v>4</v>
      </c>
      <c r="B5993" s="4" t="s">
        <v>5</v>
      </c>
      <c r="C5993" s="4" t="s">
        <v>10</v>
      </c>
      <c r="D5993" s="4" t="s">
        <v>13</v>
      </c>
      <c r="E5993" s="4" t="s">
        <v>9</v>
      </c>
      <c r="F5993" s="4" t="s">
        <v>47</v>
      </c>
      <c r="G5993" s="4" t="s">
        <v>13</v>
      </c>
      <c r="H5993" s="4" t="s">
        <v>13</v>
      </c>
    </row>
    <row r="5994" spans="1:8">
      <c r="A5994" t="n">
        <v>41241</v>
      </c>
      <c r="B5994" s="40" t="n">
        <v>26</v>
      </c>
      <c r="C5994" s="7" t="n">
        <v>0</v>
      </c>
      <c r="D5994" s="7" t="n">
        <v>17</v>
      </c>
      <c r="E5994" s="7" t="n">
        <v>52934</v>
      </c>
      <c r="F5994" s="7" t="s">
        <v>307</v>
      </c>
      <c r="G5994" s="7" t="n">
        <v>2</v>
      </c>
      <c r="H5994" s="7" t="n">
        <v>0</v>
      </c>
    </row>
    <row r="5995" spans="1:8">
      <c r="A5995" t="s">
        <v>4</v>
      </c>
      <c r="B5995" s="4" t="s">
        <v>5</v>
      </c>
    </row>
    <row r="5996" spans="1:8">
      <c r="A5996" t="n">
        <v>41290</v>
      </c>
      <c r="B5996" s="41" t="n">
        <v>28</v>
      </c>
    </row>
    <row r="5997" spans="1:8">
      <c r="A5997" t="s">
        <v>4</v>
      </c>
      <c r="B5997" s="4" t="s">
        <v>5</v>
      </c>
      <c r="C5997" s="4" t="s">
        <v>13</v>
      </c>
      <c r="D5997" s="4" t="s">
        <v>10</v>
      </c>
      <c r="E5997" s="4" t="s">
        <v>6</v>
      </c>
    </row>
    <row r="5998" spans="1:8">
      <c r="A5998" t="n">
        <v>41291</v>
      </c>
      <c r="B5998" s="39" t="n">
        <v>51</v>
      </c>
      <c r="C5998" s="7" t="n">
        <v>4</v>
      </c>
      <c r="D5998" s="7" t="n">
        <v>3</v>
      </c>
      <c r="E5998" s="7" t="s">
        <v>122</v>
      </c>
    </row>
    <row r="5999" spans="1:8">
      <c r="A5999" t="s">
        <v>4</v>
      </c>
      <c r="B5999" s="4" t="s">
        <v>5</v>
      </c>
      <c r="C5999" s="4" t="s">
        <v>10</v>
      </c>
    </row>
    <row r="6000" spans="1:8">
      <c r="A6000" t="n">
        <v>41304</v>
      </c>
      <c r="B6000" s="27" t="n">
        <v>16</v>
      </c>
      <c r="C6000" s="7" t="n">
        <v>0</v>
      </c>
    </row>
    <row r="6001" spans="1:12">
      <c r="A6001" t="s">
        <v>4</v>
      </c>
      <c r="B6001" s="4" t="s">
        <v>5</v>
      </c>
      <c r="C6001" s="4" t="s">
        <v>10</v>
      </c>
      <c r="D6001" s="4" t="s">
        <v>13</v>
      </c>
      <c r="E6001" s="4" t="s">
        <v>9</v>
      </c>
      <c r="F6001" s="4" t="s">
        <v>47</v>
      </c>
      <c r="G6001" s="4" t="s">
        <v>13</v>
      </c>
      <c r="H6001" s="4" t="s">
        <v>13</v>
      </c>
    </row>
    <row r="6002" spans="1:12">
      <c r="A6002" t="n">
        <v>41307</v>
      </c>
      <c r="B6002" s="40" t="n">
        <v>26</v>
      </c>
      <c r="C6002" s="7" t="n">
        <v>3</v>
      </c>
      <c r="D6002" s="7" t="n">
        <v>17</v>
      </c>
      <c r="E6002" s="7" t="n">
        <v>2389</v>
      </c>
      <c r="F6002" s="7" t="s">
        <v>308</v>
      </c>
      <c r="G6002" s="7" t="n">
        <v>2</v>
      </c>
      <c r="H6002" s="7" t="n">
        <v>0</v>
      </c>
    </row>
    <row r="6003" spans="1:12">
      <c r="A6003" t="s">
        <v>4</v>
      </c>
      <c r="B6003" s="4" t="s">
        <v>5</v>
      </c>
    </row>
    <row r="6004" spans="1:12">
      <c r="A6004" t="n">
        <v>41362</v>
      </c>
      <c r="B6004" s="41" t="n">
        <v>28</v>
      </c>
    </row>
    <row r="6005" spans="1:12">
      <c r="A6005" t="s">
        <v>4</v>
      </c>
      <c r="B6005" s="4" t="s">
        <v>5</v>
      </c>
      <c r="C6005" s="4" t="s">
        <v>23</v>
      </c>
    </row>
    <row r="6006" spans="1:12">
      <c r="A6006" t="n">
        <v>41363</v>
      </c>
      <c r="B6006" s="17" t="n">
        <v>3</v>
      </c>
      <c r="C6006" s="13" t="n">
        <f t="normal" ca="1">A6024</f>
        <v>0</v>
      </c>
    </row>
    <row r="6007" spans="1:12">
      <c r="A6007" t="s">
        <v>4</v>
      </c>
      <c r="B6007" s="4" t="s">
        <v>5</v>
      </c>
      <c r="C6007" s="4" t="s">
        <v>13</v>
      </c>
      <c r="D6007" s="4" t="s">
        <v>10</v>
      </c>
      <c r="E6007" s="4" t="s">
        <v>6</v>
      </c>
    </row>
    <row r="6008" spans="1:12">
      <c r="A6008" t="n">
        <v>41368</v>
      </c>
      <c r="B6008" s="39" t="n">
        <v>51</v>
      </c>
      <c r="C6008" s="7" t="n">
        <v>4</v>
      </c>
      <c r="D6008" s="7" t="n">
        <v>0</v>
      </c>
      <c r="E6008" s="7" t="s">
        <v>122</v>
      </c>
    </row>
    <row r="6009" spans="1:12">
      <c r="A6009" t="s">
        <v>4</v>
      </c>
      <c r="B6009" s="4" t="s">
        <v>5</v>
      </c>
      <c r="C6009" s="4" t="s">
        <v>10</v>
      </c>
    </row>
    <row r="6010" spans="1:12">
      <c r="A6010" t="n">
        <v>41381</v>
      </c>
      <c r="B6010" s="27" t="n">
        <v>16</v>
      </c>
      <c r="C6010" s="7" t="n">
        <v>0</v>
      </c>
    </row>
    <row r="6011" spans="1:12">
      <c r="A6011" t="s">
        <v>4</v>
      </c>
      <c r="B6011" s="4" t="s">
        <v>5</v>
      </c>
      <c r="C6011" s="4" t="s">
        <v>10</v>
      </c>
      <c r="D6011" s="4" t="s">
        <v>13</v>
      </c>
      <c r="E6011" s="4" t="s">
        <v>9</v>
      </c>
      <c r="F6011" s="4" t="s">
        <v>47</v>
      </c>
      <c r="G6011" s="4" t="s">
        <v>13</v>
      </c>
      <c r="H6011" s="4" t="s">
        <v>13</v>
      </c>
    </row>
    <row r="6012" spans="1:12">
      <c r="A6012" t="n">
        <v>41384</v>
      </c>
      <c r="B6012" s="40" t="n">
        <v>26</v>
      </c>
      <c r="C6012" s="7" t="n">
        <v>0</v>
      </c>
      <c r="D6012" s="7" t="n">
        <v>17</v>
      </c>
      <c r="E6012" s="7" t="n">
        <v>52935</v>
      </c>
      <c r="F6012" s="7" t="s">
        <v>309</v>
      </c>
      <c r="G6012" s="7" t="n">
        <v>2</v>
      </c>
      <c r="H6012" s="7" t="n">
        <v>0</v>
      </c>
    </row>
    <row r="6013" spans="1:12">
      <c r="A6013" t="s">
        <v>4</v>
      </c>
      <c r="B6013" s="4" t="s">
        <v>5</v>
      </c>
    </row>
    <row r="6014" spans="1:12">
      <c r="A6014" t="n">
        <v>41438</v>
      </c>
      <c r="B6014" s="41" t="n">
        <v>28</v>
      </c>
    </row>
    <row r="6015" spans="1:12">
      <c r="A6015" t="s">
        <v>4</v>
      </c>
      <c r="B6015" s="4" t="s">
        <v>5</v>
      </c>
      <c r="C6015" s="4" t="s">
        <v>13</v>
      </c>
      <c r="D6015" s="4" t="s">
        <v>10</v>
      </c>
      <c r="E6015" s="4" t="s">
        <v>6</v>
      </c>
    </row>
    <row r="6016" spans="1:12">
      <c r="A6016" t="n">
        <v>41439</v>
      </c>
      <c r="B6016" s="39" t="n">
        <v>51</v>
      </c>
      <c r="C6016" s="7" t="n">
        <v>4</v>
      </c>
      <c r="D6016" s="7" t="n">
        <v>3</v>
      </c>
      <c r="E6016" s="7" t="s">
        <v>122</v>
      </c>
    </row>
    <row r="6017" spans="1:8">
      <c r="A6017" t="s">
        <v>4</v>
      </c>
      <c r="B6017" s="4" t="s">
        <v>5</v>
      </c>
      <c r="C6017" s="4" t="s">
        <v>10</v>
      </c>
    </row>
    <row r="6018" spans="1:8">
      <c r="A6018" t="n">
        <v>41452</v>
      </c>
      <c r="B6018" s="27" t="n">
        <v>16</v>
      </c>
      <c r="C6018" s="7" t="n">
        <v>0</v>
      </c>
    </row>
    <row r="6019" spans="1:8">
      <c r="A6019" t="s">
        <v>4</v>
      </c>
      <c r="B6019" s="4" t="s">
        <v>5</v>
      </c>
      <c r="C6019" s="4" t="s">
        <v>10</v>
      </c>
      <c r="D6019" s="4" t="s">
        <v>13</v>
      </c>
      <c r="E6019" s="4" t="s">
        <v>9</v>
      </c>
      <c r="F6019" s="4" t="s">
        <v>47</v>
      </c>
      <c r="G6019" s="4" t="s">
        <v>13</v>
      </c>
      <c r="H6019" s="4" t="s">
        <v>13</v>
      </c>
    </row>
    <row r="6020" spans="1:8">
      <c r="A6020" t="n">
        <v>41455</v>
      </c>
      <c r="B6020" s="40" t="n">
        <v>26</v>
      </c>
      <c r="C6020" s="7" t="n">
        <v>3</v>
      </c>
      <c r="D6020" s="7" t="n">
        <v>17</v>
      </c>
      <c r="E6020" s="7" t="n">
        <v>2391</v>
      </c>
      <c r="F6020" s="7" t="s">
        <v>308</v>
      </c>
      <c r="G6020" s="7" t="n">
        <v>2</v>
      </c>
      <c r="H6020" s="7" t="n">
        <v>0</v>
      </c>
    </row>
    <row r="6021" spans="1:8">
      <c r="A6021" t="s">
        <v>4</v>
      </c>
      <c r="B6021" s="4" t="s">
        <v>5</v>
      </c>
    </row>
    <row r="6022" spans="1:8">
      <c r="A6022" t="n">
        <v>41510</v>
      </c>
      <c r="B6022" s="41" t="n">
        <v>28</v>
      </c>
    </row>
    <row r="6023" spans="1:8">
      <c r="A6023" t="s">
        <v>4</v>
      </c>
      <c r="B6023" s="4" t="s">
        <v>5</v>
      </c>
      <c r="C6023" s="4" t="s">
        <v>10</v>
      </c>
    </row>
    <row r="6024" spans="1:8">
      <c r="A6024" t="n">
        <v>41511</v>
      </c>
      <c r="B6024" s="27" t="n">
        <v>16</v>
      </c>
      <c r="C6024" s="7" t="n">
        <v>300</v>
      </c>
    </row>
    <row r="6025" spans="1:8">
      <c r="A6025" t="s">
        <v>4</v>
      </c>
      <c r="B6025" s="4" t="s">
        <v>5</v>
      </c>
      <c r="C6025" s="4" t="s">
        <v>13</v>
      </c>
      <c r="D6025" s="4" t="s">
        <v>10</v>
      </c>
      <c r="E6025" s="4" t="s">
        <v>6</v>
      </c>
    </row>
    <row r="6026" spans="1:8">
      <c r="A6026" t="n">
        <v>41514</v>
      </c>
      <c r="B6026" s="39" t="n">
        <v>51</v>
      </c>
      <c r="C6026" s="7" t="n">
        <v>4</v>
      </c>
      <c r="D6026" s="7" t="n">
        <v>3</v>
      </c>
      <c r="E6026" s="7" t="s">
        <v>310</v>
      </c>
    </row>
    <row r="6027" spans="1:8">
      <c r="A6027" t="s">
        <v>4</v>
      </c>
      <c r="B6027" s="4" t="s">
        <v>5</v>
      </c>
      <c r="C6027" s="4" t="s">
        <v>10</v>
      </c>
    </row>
    <row r="6028" spans="1:8">
      <c r="A6028" t="n">
        <v>41527</v>
      </c>
      <c r="B6028" s="27" t="n">
        <v>16</v>
      </c>
      <c r="C6028" s="7" t="n">
        <v>0</v>
      </c>
    </row>
    <row r="6029" spans="1:8">
      <c r="A6029" t="s">
        <v>4</v>
      </c>
      <c r="B6029" s="4" t="s">
        <v>5</v>
      </c>
      <c r="C6029" s="4" t="s">
        <v>10</v>
      </c>
      <c r="D6029" s="4" t="s">
        <v>13</v>
      </c>
      <c r="E6029" s="4" t="s">
        <v>9</v>
      </c>
      <c r="F6029" s="4" t="s">
        <v>47</v>
      </c>
      <c r="G6029" s="4" t="s">
        <v>13</v>
      </c>
      <c r="H6029" s="4" t="s">
        <v>13</v>
      </c>
    </row>
    <row r="6030" spans="1:8">
      <c r="A6030" t="n">
        <v>41530</v>
      </c>
      <c r="B6030" s="40" t="n">
        <v>26</v>
      </c>
      <c r="C6030" s="7" t="n">
        <v>3</v>
      </c>
      <c r="D6030" s="7" t="n">
        <v>17</v>
      </c>
      <c r="E6030" s="7" t="n">
        <v>2390</v>
      </c>
      <c r="F6030" s="7" t="s">
        <v>311</v>
      </c>
      <c r="G6030" s="7" t="n">
        <v>2</v>
      </c>
      <c r="H6030" s="7" t="n">
        <v>0</v>
      </c>
    </row>
    <row r="6031" spans="1:8">
      <c r="A6031" t="s">
        <v>4</v>
      </c>
      <c r="B6031" s="4" t="s">
        <v>5</v>
      </c>
    </row>
    <row r="6032" spans="1:8">
      <c r="A6032" t="n">
        <v>41599</v>
      </c>
      <c r="B6032" s="41" t="n">
        <v>28</v>
      </c>
    </row>
    <row r="6033" spans="1:8">
      <c r="A6033" t="s">
        <v>4</v>
      </c>
      <c r="B6033" s="4" t="s">
        <v>5</v>
      </c>
      <c r="C6033" s="4" t="s">
        <v>10</v>
      </c>
      <c r="D6033" s="4" t="s">
        <v>10</v>
      </c>
      <c r="E6033" s="4" t="s">
        <v>10</v>
      </c>
    </row>
    <row r="6034" spans="1:8">
      <c r="A6034" t="n">
        <v>41600</v>
      </c>
      <c r="B6034" s="53" t="n">
        <v>61</v>
      </c>
      <c r="C6034" s="7" t="n">
        <v>5</v>
      </c>
      <c r="D6034" s="7" t="n">
        <v>19</v>
      </c>
      <c r="E6034" s="7" t="n">
        <v>1000</v>
      </c>
    </row>
    <row r="6035" spans="1:8">
      <c r="A6035" t="s">
        <v>4</v>
      </c>
      <c r="B6035" s="4" t="s">
        <v>5</v>
      </c>
      <c r="C6035" s="4" t="s">
        <v>10</v>
      </c>
    </row>
    <row r="6036" spans="1:8">
      <c r="A6036" t="n">
        <v>41607</v>
      </c>
      <c r="B6036" s="27" t="n">
        <v>16</v>
      </c>
      <c r="C6036" s="7" t="n">
        <v>300</v>
      </c>
    </row>
    <row r="6037" spans="1:8">
      <c r="A6037" t="s">
        <v>4</v>
      </c>
      <c r="B6037" s="4" t="s">
        <v>5</v>
      </c>
      <c r="C6037" s="4" t="s">
        <v>13</v>
      </c>
      <c r="D6037" s="4" t="s">
        <v>10</v>
      </c>
      <c r="E6037" s="4" t="s">
        <v>6</v>
      </c>
    </row>
    <row r="6038" spans="1:8">
      <c r="A6038" t="n">
        <v>41610</v>
      </c>
      <c r="B6038" s="39" t="n">
        <v>51</v>
      </c>
      <c r="C6038" s="7" t="n">
        <v>4</v>
      </c>
      <c r="D6038" s="7" t="n">
        <v>5</v>
      </c>
      <c r="E6038" s="7" t="s">
        <v>167</v>
      </c>
    </row>
    <row r="6039" spans="1:8">
      <c r="A6039" t="s">
        <v>4</v>
      </c>
      <c r="B6039" s="4" t="s">
        <v>5</v>
      </c>
      <c r="C6039" s="4" t="s">
        <v>10</v>
      </c>
    </row>
    <row r="6040" spans="1:8">
      <c r="A6040" t="n">
        <v>41624</v>
      </c>
      <c r="B6040" s="27" t="n">
        <v>16</v>
      </c>
      <c r="C6040" s="7" t="n">
        <v>0</v>
      </c>
    </row>
    <row r="6041" spans="1:8">
      <c r="A6041" t="s">
        <v>4</v>
      </c>
      <c r="B6041" s="4" t="s">
        <v>5</v>
      </c>
      <c r="C6041" s="4" t="s">
        <v>10</v>
      </c>
      <c r="D6041" s="4" t="s">
        <v>13</v>
      </c>
      <c r="E6041" s="4" t="s">
        <v>9</v>
      </c>
      <c r="F6041" s="4" t="s">
        <v>47</v>
      </c>
      <c r="G6041" s="4" t="s">
        <v>13</v>
      </c>
      <c r="H6041" s="4" t="s">
        <v>13</v>
      </c>
      <c r="I6041" s="4" t="s">
        <v>13</v>
      </c>
      <c r="J6041" s="4" t="s">
        <v>9</v>
      </c>
      <c r="K6041" s="4" t="s">
        <v>47</v>
      </c>
      <c r="L6041" s="4" t="s">
        <v>13</v>
      </c>
      <c r="M6041" s="4" t="s">
        <v>13</v>
      </c>
    </row>
    <row r="6042" spans="1:8">
      <c r="A6042" t="n">
        <v>41627</v>
      </c>
      <c r="B6042" s="40" t="n">
        <v>26</v>
      </c>
      <c r="C6042" s="7" t="n">
        <v>5</v>
      </c>
      <c r="D6042" s="7" t="n">
        <v>17</v>
      </c>
      <c r="E6042" s="7" t="n">
        <v>3395</v>
      </c>
      <c r="F6042" s="7" t="s">
        <v>312</v>
      </c>
      <c r="G6042" s="7" t="n">
        <v>2</v>
      </c>
      <c r="H6042" s="7" t="n">
        <v>3</v>
      </c>
      <c r="I6042" s="7" t="n">
        <v>17</v>
      </c>
      <c r="J6042" s="7" t="n">
        <v>3396</v>
      </c>
      <c r="K6042" s="7" t="s">
        <v>313</v>
      </c>
      <c r="L6042" s="7" t="n">
        <v>2</v>
      </c>
      <c r="M6042" s="7" t="n">
        <v>0</v>
      </c>
    </row>
    <row r="6043" spans="1:8">
      <c r="A6043" t="s">
        <v>4</v>
      </c>
      <c r="B6043" s="4" t="s">
        <v>5</v>
      </c>
    </row>
    <row r="6044" spans="1:8">
      <c r="A6044" t="n">
        <v>41734</v>
      </c>
      <c r="B6044" s="41" t="n">
        <v>28</v>
      </c>
    </row>
    <row r="6045" spans="1:8">
      <c r="A6045" t="s">
        <v>4</v>
      </c>
      <c r="B6045" s="4" t="s">
        <v>5</v>
      </c>
      <c r="C6045" s="4" t="s">
        <v>10</v>
      </c>
      <c r="D6045" s="4" t="s">
        <v>13</v>
      </c>
    </row>
    <row r="6046" spans="1:8">
      <c r="A6046" t="n">
        <v>41735</v>
      </c>
      <c r="B6046" s="44" t="n">
        <v>89</v>
      </c>
      <c r="C6046" s="7" t="n">
        <v>65533</v>
      </c>
      <c r="D6046" s="7" t="n">
        <v>1</v>
      </c>
    </row>
    <row r="6047" spans="1:8">
      <c r="A6047" t="s">
        <v>4</v>
      </c>
      <c r="B6047" s="4" t="s">
        <v>5</v>
      </c>
      <c r="C6047" s="4" t="s">
        <v>13</v>
      </c>
      <c r="D6047" s="4" t="s">
        <v>10</v>
      </c>
      <c r="E6047" s="4" t="s">
        <v>24</v>
      </c>
    </row>
    <row r="6048" spans="1:8">
      <c r="A6048" t="n">
        <v>41739</v>
      </c>
      <c r="B6048" s="21" t="n">
        <v>58</v>
      </c>
      <c r="C6048" s="7" t="n">
        <v>101</v>
      </c>
      <c r="D6048" s="7" t="n">
        <v>300</v>
      </c>
      <c r="E6048" s="7" t="n">
        <v>1</v>
      </c>
    </row>
    <row r="6049" spans="1:13">
      <c r="A6049" t="s">
        <v>4</v>
      </c>
      <c r="B6049" s="4" t="s">
        <v>5</v>
      </c>
      <c r="C6049" s="4" t="s">
        <v>13</v>
      </c>
      <c r="D6049" s="4" t="s">
        <v>10</v>
      </c>
    </row>
    <row r="6050" spans="1:13">
      <c r="A6050" t="n">
        <v>41747</v>
      </c>
      <c r="B6050" s="21" t="n">
        <v>58</v>
      </c>
      <c r="C6050" s="7" t="n">
        <v>254</v>
      </c>
      <c r="D6050" s="7" t="n">
        <v>0</v>
      </c>
    </row>
    <row r="6051" spans="1:13">
      <c r="A6051" t="s">
        <v>4</v>
      </c>
      <c r="B6051" s="4" t="s">
        <v>5</v>
      </c>
      <c r="C6051" s="4" t="s">
        <v>10</v>
      </c>
      <c r="D6051" s="4" t="s">
        <v>10</v>
      </c>
      <c r="E6051" s="4" t="s">
        <v>10</v>
      </c>
    </row>
    <row r="6052" spans="1:13">
      <c r="A6052" t="n">
        <v>41751</v>
      </c>
      <c r="B6052" s="53" t="n">
        <v>61</v>
      </c>
      <c r="C6052" s="7" t="n">
        <v>19</v>
      </c>
      <c r="D6052" s="7" t="n">
        <v>65533</v>
      </c>
      <c r="E6052" s="7" t="n">
        <v>0</v>
      </c>
    </row>
    <row r="6053" spans="1:13">
      <c r="A6053" t="s">
        <v>4</v>
      </c>
      <c r="B6053" s="4" t="s">
        <v>5</v>
      </c>
      <c r="C6053" s="4" t="s">
        <v>10</v>
      </c>
      <c r="D6053" s="4" t="s">
        <v>24</v>
      </c>
      <c r="E6053" s="4" t="s">
        <v>24</v>
      </c>
      <c r="F6053" s="4" t="s">
        <v>24</v>
      </c>
      <c r="G6053" s="4" t="s">
        <v>10</v>
      </c>
      <c r="H6053" s="4" t="s">
        <v>10</v>
      </c>
    </row>
    <row r="6054" spans="1:13">
      <c r="A6054" t="n">
        <v>41758</v>
      </c>
      <c r="B6054" s="42" t="n">
        <v>60</v>
      </c>
      <c r="C6054" s="7" t="n">
        <v>19</v>
      </c>
      <c r="D6054" s="7" t="n">
        <v>0</v>
      </c>
      <c r="E6054" s="7" t="n">
        <v>-15</v>
      </c>
      <c r="F6054" s="7" t="n">
        <v>0</v>
      </c>
      <c r="G6054" s="7" t="n">
        <v>0</v>
      </c>
      <c r="H6054" s="7" t="n">
        <v>0</v>
      </c>
    </row>
    <row r="6055" spans="1:13">
      <c r="A6055" t="s">
        <v>4</v>
      </c>
      <c r="B6055" s="4" t="s">
        <v>5</v>
      </c>
      <c r="C6055" s="4" t="s">
        <v>13</v>
      </c>
      <c r="D6055" s="4" t="s">
        <v>13</v>
      </c>
      <c r="E6055" s="4" t="s">
        <v>24</v>
      </c>
      <c r="F6055" s="4" t="s">
        <v>24</v>
      </c>
      <c r="G6055" s="4" t="s">
        <v>24</v>
      </c>
      <c r="H6055" s="4" t="s">
        <v>10</v>
      </c>
    </row>
    <row r="6056" spans="1:13">
      <c r="A6056" t="n">
        <v>41777</v>
      </c>
      <c r="B6056" s="35" t="n">
        <v>45</v>
      </c>
      <c r="C6056" s="7" t="n">
        <v>2</v>
      </c>
      <c r="D6056" s="7" t="n">
        <v>3</v>
      </c>
      <c r="E6056" s="7" t="n">
        <v>-0.330000013113022</v>
      </c>
      <c r="F6056" s="7" t="n">
        <v>5.34000015258789</v>
      </c>
      <c r="G6056" s="7" t="n">
        <v>4.75</v>
      </c>
      <c r="H6056" s="7" t="n">
        <v>0</v>
      </c>
    </row>
    <row r="6057" spans="1:13">
      <c r="A6057" t="s">
        <v>4</v>
      </c>
      <c r="B6057" s="4" t="s">
        <v>5</v>
      </c>
      <c r="C6057" s="4" t="s">
        <v>13</v>
      </c>
      <c r="D6057" s="4" t="s">
        <v>13</v>
      </c>
      <c r="E6057" s="4" t="s">
        <v>24</v>
      </c>
      <c r="F6057" s="4" t="s">
        <v>24</v>
      </c>
      <c r="G6057" s="4" t="s">
        <v>24</v>
      </c>
      <c r="H6057" s="4" t="s">
        <v>10</v>
      </c>
      <c r="I6057" s="4" t="s">
        <v>13</v>
      </c>
    </row>
    <row r="6058" spans="1:13">
      <c r="A6058" t="n">
        <v>41794</v>
      </c>
      <c r="B6058" s="35" t="n">
        <v>45</v>
      </c>
      <c r="C6058" s="7" t="n">
        <v>4</v>
      </c>
      <c r="D6058" s="7" t="n">
        <v>3</v>
      </c>
      <c r="E6058" s="7" t="n">
        <v>340.079986572266</v>
      </c>
      <c r="F6058" s="7" t="n">
        <v>331.079986572266</v>
      </c>
      <c r="G6058" s="7" t="n">
        <v>8</v>
      </c>
      <c r="H6058" s="7" t="n">
        <v>0</v>
      </c>
      <c r="I6058" s="7" t="n">
        <v>0</v>
      </c>
    </row>
    <row r="6059" spans="1:13">
      <c r="A6059" t="s">
        <v>4</v>
      </c>
      <c r="B6059" s="4" t="s">
        <v>5</v>
      </c>
      <c r="C6059" s="4" t="s">
        <v>13</v>
      </c>
      <c r="D6059" s="4" t="s">
        <v>13</v>
      </c>
      <c r="E6059" s="4" t="s">
        <v>24</v>
      </c>
      <c r="F6059" s="4" t="s">
        <v>10</v>
      </c>
    </row>
    <row r="6060" spans="1:13">
      <c r="A6060" t="n">
        <v>41812</v>
      </c>
      <c r="B6060" s="35" t="n">
        <v>45</v>
      </c>
      <c r="C6060" s="7" t="n">
        <v>5</v>
      </c>
      <c r="D6060" s="7" t="n">
        <v>3</v>
      </c>
      <c r="E6060" s="7" t="n">
        <v>2.09999990463257</v>
      </c>
      <c r="F6060" s="7" t="n">
        <v>0</v>
      </c>
    </row>
    <row r="6061" spans="1:13">
      <c r="A6061" t="s">
        <v>4</v>
      </c>
      <c r="B6061" s="4" t="s">
        <v>5</v>
      </c>
      <c r="C6061" s="4" t="s">
        <v>13</v>
      </c>
      <c r="D6061" s="4" t="s">
        <v>13</v>
      </c>
      <c r="E6061" s="4" t="s">
        <v>24</v>
      </c>
      <c r="F6061" s="4" t="s">
        <v>10</v>
      </c>
    </row>
    <row r="6062" spans="1:13">
      <c r="A6062" t="n">
        <v>41821</v>
      </c>
      <c r="B6062" s="35" t="n">
        <v>45</v>
      </c>
      <c r="C6062" s="7" t="n">
        <v>11</v>
      </c>
      <c r="D6062" s="7" t="n">
        <v>3</v>
      </c>
      <c r="E6062" s="7" t="n">
        <v>36.7999992370605</v>
      </c>
      <c r="F6062" s="7" t="n">
        <v>0</v>
      </c>
    </row>
    <row r="6063" spans="1:13">
      <c r="A6063" t="s">
        <v>4</v>
      </c>
      <c r="B6063" s="4" t="s">
        <v>5</v>
      </c>
      <c r="C6063" s="4" t="s">
        <v>13</v>
      </c>
      <c r="D6063" s="4" t="s">
        <v>13</v>
      </c>
      <c r="E6063" s="4" t="s">
        <v>24</v>
      </c>
      <c r="F6063" s="4" t="s">
        <v>24</v>
      </c>
      <c r="G6063" s="4" t="s">
        <v>24</v>
      </c>
      <c r="H6063" s="4" t="s">
        <v>10</v>
      </c>
    </row>
    <row r="6064" spans="1:13">
      <c r="A6064" t="n">
        <v>41830</v>
      </c>
      <c r="B6064" s="35" t="n">
        <v>45</v>
      </c>
      <c r="C6064" s="7" t="n">
        <v>2</v>
      </c>
      <c r="D6064" s="7" t="n">
        <v>3</v>
      </c>
      <c r="E6064" s="7" t="n">
        <v>-0.330000013113022</v>
      </c>
      <c r="F6064" s="7" t="n">
        <v>5.44999980926514</v>
      </c>
      <c r="G6064" s="7" t="n">
        <v>4.75</v>
      </c>
      <c r="H6064" s="7" t="n">
        <v>20000</v>
      </c>
    </row>
    <row r="6065" spans="1:9">
      <c r="A6065" t="s">
        <v>4</v>
      </c>
      <c r="B6065" s="4" t="s">
        <v>5</v>
      </c>
      <c r="C6065" s="4" t="s">
        <v>13</v>
      </c>
      <c r="D6065" s="4" t="s">
        <v>13</v>
      </c>
      <c r="E6065" s="4" t="s">
        <v>24</v>
      </c>
      <c r="F6065" s="4" t="s">
        <v>24</v>
      </c>
      <c r="G6065" s="4" t="s">
        <v>24</v>
      </c>
      <c r="H6065" s="4" t="s">
        <v>10</v>
      </c>
      <c r="I6065" s="4" t="s">
        <v>13</v>
      </c>
    </row>
    <row r="6066" spans="1:9">
      <c r="A6066" t="n">
        <v>41847</v>
      </c>
      <c r="B6066" s="35" t="n">
        <v>45</v>
      </c>
      <c r="C6066" s="7" t="n">
        <v>4</v>
      </c>
      <c r="D6066" s="7" t="n">
        <v>3</v>
      </c>
      <c r="E6066" s="7" t="n">
        <v>340.079986572266</v>
      </c>
      <c r="F6066" s="7" t="n">
        <v>331.079986572266</v>
      </c>
      <c r="G6066" s="7" t="n">
        <v>8</v>
      </c>
      <c r="H6066" s="7" t="n">
        <v>20000</v>
      </c>
      <c r="I6066" s="7" t="n">
        <v>1</v>
      </c>
    </row>
    <row r="6067" spans="1:9">
      <c r="A6067" t="s">
        <v>4</v>
      </c>
      <c r="B6067" s="4" t="s">
        <v>5</v>
      </c>
      <c r="C6067" s="4" t="s">
        <v>13</v>
      </c>
      <c r="D6067" s="4" t="s">
        <v>13</v>
      </c>
      <c r="E6067" s="4" t="s">
        <v>24</v>
      </c>
      <c r="F6067" s="4" t="s">
        <v>10</v>
      </c>
    </row>
    <row r="6068" spans="1:9">
      <c r="A6068" t="n">
        <v>41865</v>
      </c>
      <c r="B6068" s="35" t="n">
        <v>45</v>
      </c>
      <c r="C6068" s="7" t="n">
        <v>5</v>
      </c>
      <c r="D6068" s="7" t="n">
        <v>3</v>
      </c>
      <c r="E6068" s="7" t="n">
        <v>1.5</v>
      </c>
      <c r="F6068" s="7" t="n">
        <v>20000</v>
      </c>
    </row>
    <row r="6069" spans="1:9">
      <c r="A6069" t="s">
        <v>4</v>
      </c>
      <c r="B6069" s="4" t="s">
        <v>5</v>
      </c>
      <c r="C6069" s="4" t="s">
        <v>13</v>
      </c>
      <c r="D6069" s="4" t="s">
        <v>13</v>
      </c>
      <c r="E6069" s="4" t="s">
        <v>24</v>
      </c>
      <c r="F6069" s="4" t="s">
        <v>10</v>
      </c>
    </row>
    <row r="6070" spans="1:9">
      <c r="A6070" t="n">
        <v>41874</v>
      </c>
      <c r="B6070" s="35" t="n">
        <v>45</v>
      </c>
      <c r="C6070" s="7" t="n">
        <v>11</v>
      </c>
      <c r="D6070" s="7" t="n">
        <v>3</v>
      </c>
      <c r="E6070" s="7" t="n">
        <v>36.7999992370605</v>
      </c>
      <c r="F6070" s="7" t="n">
        <v>20000</v>
      </c>
    </row>
    <row r="6071" spans="1:9">
      <c r="A6071" t="s">
        <v>4</v>
      </c>
      <c r="B6071" s="4" t="s">
        <v>5</v>
      </c>
      <c r="C6071" s="4" t="s">
        <v>13</v>
      </c>
      <c r="D6071" s="4" t="s">
        <v>10</v>
      </c>
    </row>
    <row r="6072" spans="1:9">
      <c r="A6072" t="n">
        <v>41883</v>
      </c>
      <c r="B6072" s="21" t="n">
        <v>58</v>
      </c>
      <c r="C6072" s="7" t="n">
        <v>255</v>
      </c>
      <c r="D6072" s="7" t="n">
        <v>0</v>
      </c>
    </row>
    <row r="6073" spans="1:9">
      <c r="A6073" t="s">
        <v>4</v>
      </c>
      <c r="B6073" s="4" t="s">
        <v>5</v>
      </c>
      <c r="C6073" s="4" t="s">
        <v>13</v>
      </c>
      <c r="D6073" s="4" t="s">
        <v>10</v>
      </c>
      <c r="E6073" s="4" t="s">
        <v>6</v>
      </c>
    </row>
    <row r="6074" spans="1:9">
      <c r="A6074" t="n">
        <v>41887</v>
      </c>
      <c r="B6074" s="39" t="n">
        <v>51</v>
      </c>
      <c r="C6074" s="7" t="n">
        <v>4</v>
      </c>
      <c r="D6074" s="7" t="n">
        <v>19</v>
      </c>
      <c r="E6074" s="7" t="s">
        <v>314</v>
      </c>
    </row>
    <row r="6075" spans="1:9">
      <c r="A6075" t="s">
        <v>4</v>
      </c>
      <c r="B6075" s="4" t="s">
        <v>5</v>
      </c>
      <c r="C6075" s="4" t="s">
        <v>10</v>
      </c>
    </row>
    <row r="6076" spans="1:9">
      <c r="A6076" t="n">
        <v>41901</v>
      </c>
      <c r="B6076" s="27" t="n">
        <v>16</v>
      </c>
      <c r="C6076" s="7" t="n">
        <v>0</v>
      </c>
    </row>
    <row r="6077" spans="1:9">
      <c r="A6077" t="s">
        <v>4</v>
      </c>
      <c r="B6077" s="4" t="s">
        <v>5</v>
      </c>
      <c r="C6077" s="4" t="s">
        <v>10</v>
      </c>
      <c r="D6077" s="4" t="s">
        <v>13</v>
      </c>
      <c r="E6077" s="4" t="s">
        <v>9</v>
      </c>
      <c r="F6077" s="4" t="s">
        <v>47</v>
      </c>
      <c r="G6077" s="4" t="s">
        <v>13</v>
      </c>
      <c r="H6077" s="4" t="s">
        <v>13</v>
      </c>
      <c r="I6077" s="4" t="s">
        <v>13</v>
      </c>
      <c r="J6077" s="4" t="s">
        <v>9</v>
      </c>
      <c r="K6077" s="4" t="s">
        <v>47</v>
      </c>
      <c r="L6077" s="4" t="s">
        <v>13</v>
      </c>
      <c r="M6077" s="4" t="s">
        <v>13</v>
      </c>
      <c r="N6077" s="4" t="s">
        <v>13</v>
      </c>
      <c r="O6077" s="4" t="s">
        <v>9</v>
      </c>
      <c r="P6077" s="4" t="s">
        <v>47</v>
      </c>
      <c r="Q6077" s="4" t="s">
        <v>13</v>
      </c>
      <c r="R6077" s="4" t="s">
        <v>13</v>
      </c>
    </row>
    <row r="6078" spans="1:9">
      <c r="A6078" t="n">
        <v>41904</v>
      </c>
      <c r="B6078" s="40" t="n">
        <v>26</v>
      </c>
      <c r="C6078" s="7" t="n">
        <v>19</v>
      </c>
      <c r="D6078" s="7" t="n">
        <v>17</v>
      </c>
      <c r="E6078" s="7" t="n">
        <v>29396</v>
      </c>
      <c r="F6078" s="7" t="s">
        <v>315</v>
      </c>
      <c r="G6078" s="7" t="n">
        <v>2</v>
      </c>
      <c r="H6078" s="7" t="n">
        <v>3</v>
      </c>
      <c r="I6078" s="7" t="n">
        <v>17</v>
      </c>
      <c r="J6078" s="7" t="n">
        <v>29397</v>
      </c>
      <c r="K6078" s="7" t="s">
        <v>316</v>
      </c>
      <c r="L6078" s="7" t="n">
        <v>2</v>
      </c>
      <c r="M6078" s="7" t="n">
        <v>3</v>
      </c>
      <c r="N6078" s="7" t="n">
        <v>17</v>
      </c>
      <c r="O6078" s="7" t="n">
        <v>29398</v>
      </c>
      <c r="P6078" s="7" t="s">
        <v>317</v>
      </c>
      <c r="Q6078" s="7" t="n">
        <v>2</v>
      </c>
      <c r="R6078" s="7" t="n">
        <v>0</v>
      </c>
    </row>
    <row r="6079" spans="1:9">
      <c r="A6079" t="s">
        <v>4</v>
      </c>
      <c r="B6079" s="4" t="s">
        <v>5</v>
      </c>
    </row>
    <row r="6080" spans="1:9">
      <c r="A6080" t="n">
        <v>42226</v>
      </c>
      <c r="B6080" s="41" t="n">
        <v>28</v>
      </c>
    </row>
    <row r="6081" spans="1:18">
      <c r="A6081" t="s">
        <v>4</v>
      </c>
      <c r="B6081" s="4" t="s">
        <v>5</v>
      </c>
      <c r="C6081" s="4" t="s">
        <v>10</v>
      </c>
      <c r="D6081" s="4" t="s">
        <v>13</v>
      </c>
    </row>
    <row r="6082" spans="1:18">
      <c r="A6082" t="n">
        <v>42227</v>
      </c>
      <c r="B6082" s="44" t="n">
        <v>89</v>
      </c>
      <c r="C6082" s="7" t="n">
        <v>65533</v>
      </c>
      <c r="D6082" s="7" t="n">
        <v>1</v>
      </c>
    </row>
    <row r="6083" spans="1:18">
      <c r="A6083" t="s">
        <v>4</v>
      </c>
      <c r="B6083" s="4" t="s">
        <v>5</v>
      </c>
      <c r="C6083" s="4" t="s">
        <v>6</v>
      </c>
      <c r="D6083" s="4" t="s">
        <v>10</v>
      </c>
    </row>
    <row r="6084" spans="1:18">
      <c r="A6084" t="n">
        <v>42231</v>
      </c>
      <c r="B6084" s="65" t="n">
        <v>29</v>
      </c>
      <c r="C6084" s="7" t="s">
        <v>12</v>
      </c>
      <c r="D6084" s="7" t="n">
        <v>65533</v>
      </c>
    </row>
    <row r="6085" spans="1:18">
      <c r="A6085" t="s">
        <v>4</v>
      </c>
      <c r="B6085" s="4" t="s">
        <v>5</v>
      </c>
      <c r="C6085" s="4" t="s">
        <v>13</v>
      </c>
      <c r="D6085" s="4" t="s">
        <v>10</v>
      </c>
      <c r="E6085" s="4" t="s">
        <v>10</v>
      </c>
      <c r="F6085" s="4" t="s">
        <v>13</v>
      </c>
    </row>
    <row r="6086" spans="1:18">
      <c r="A6086" t="n">
        <v>42235</v>
      </c>
      <c r="B6086" s="45" t="n">
        <v>25</v>
      </c>
      <c r="C6086" s="7" t="n">
        <v>1</v>
      </c>
      <c r="D6086" s="7" t="n">
        <v>260</v>
      </c>
      <c r="E6086" s="7" t="n">
        <v>640</v>
      </c>
      <c r="F6086" s="7" t="n">
        <v>1</v>
      </c>
    </row>
    <row r="6087" spans="1:18">
      <c r="A6087" t="s">
        <v>4</v>
      </c>
      <c r="B6087" s="4" t="s">
        <v>5</v>
      </c>
      <c r="C6087" s="4" t="s">
        <v>13</v>
      </c>
      <c r="D6087" s="4" t="s">
        <v>10</v>
      </c>
      <c r="E6087" s="4" t="s">
        <v>6</v>
      </c>
    </row>
    <row r="6088" spans="1:18">
      <c r="A6088" t="n">
        <v>42242</v>
      </c>
      <c r="B6088" s="39" t="n">
        <v>51</v>
      </c>
      <c r="C6088" s="7" t="n">
        <v>4</v>
      </c>
      <c r="D6088" s="7" t="n">
        <v>0</v>
      </c>
      <c r="E6088" s="7" t="s">
        <v>56</v>
      </c>
    </row>
    <row r="6089" spans="1:18">
      <c r="A6089" t="s">
        <v>4</v>
      </c>
      <c r="B6089" s="4" t="s">
        <v>5</v>
      </c>
      <c r="C6089" s="4" t="s">
        <v>10</v>
      </c>
    </row>
    <row r="6090" spans="1:18">
      <c r="A6090" t="n">
        <v>42256</v>
      </c>
      <c r="B6090" s="27" t="n">
        <v>16</v>
      </c>
      <c r="C6090" s="7" t="n">
        <v>0</v>
      </c>
    </row>
    <row r="6091" spans="1:18">
      <c r="A6091" t="s">
        <v>4</v>
      </c>
      <c r="B6091" s="4" t="s">
        <v>5</v>
      </c>
      <c r="C6091" s="4" t="s">
        <v>10</v>
      </c>
      <c r="D6091" s="4" t="s">
        <v>13</v>
      </c>
      <c r="E6091" s="4" t="s">
        <v>9</v>
      </c>
      <c r="F6091" s="4" t="s">
        <v>47</v>
      </c>
      <c r="G6091" s="4" t="s">
        <v>13</v>
      </c>
      <c r="H6091" s="4" t="s">
        <v>13</v>
      </c>
      <c r="I6091" s="4" t="s">
        <v>13</v>
      </c>
      <c r="J6091" s="4" t="s">
        <v>9</v>
      </c>
      <c r="K6091" s="4" t="s">
        <v>47</v>
      </c>
      <c r="L6091" s="4" t="s">
        <v>13</v>
      </c>
      <c r="M6091" s="4" t="s">
        <v>13</v>
      </c>
    </row>
    <row r="6092" spans="1:18">
      <c r="A6092" t="n">
        <v>42259</v>
      </c>
      <c r="B6092" s="40" t="n">
        <v>26</v>
      </c>
      <c r="C6092" s="7" t="n">
        <v>0</v>
      </c>
      <c r="D6092" s="7" t="n">
        <v>17</v>
      </c>
      <c r="E6092" s="7" t="n">
        <v>52936</v>
      </c>
      <c r="F6092" s="7" t="s">
        <v>318</v>
      </c>
      <c r="G6092" s="7" t="n">
        <v>2</v>
      </c>
      <c r="H6092" s="7" t="n">
        <v>3</v>
      </c>
      <c r="I6092" s="7" t="n">
        <v>17</v>
      </c>
      <c r="J6092" s="7" t="n">
        <v>52937</v>
      </c>
      <c r="K6092" s="7" t="s">
        <v>319</v>
      </c>
      <c r="L6092" s="7" t="n">
        <v>2</v>
      </c>
      <c r="M6092" s="7" t="n">
        <v>0</v>
      </c>
    </row>
    <row r="6093" spans="1:18">
      <c r="A6093" t="s">
        <v>4</v>
      </c>
      <c r="B6093" s="4" t="s">
        <v>5</v>
      </c>
    </row>
    <row r="6094" spans="1:18">
      <c r="A6094" t="n">
        <v>42338</v>
      </c>
      <c r="B6094" s="41" t="n">
        <v>28</v>
      </c>
    </row>
    <row r="6095" spans="1:18">
      <c r="A6095" t="s">
        <v>4</v>
      </c>
      <c r="B6095" s="4" t="s">
        <v>5</v>
      </c>
      <c r="C6095" s="4" t="s">
        <v>10</v>
      </c>
      <c r="D6095" s="4" t="s">
        <v>13</v>
      </c>
    </row>
    <row r="6096" spans="1:18">
      <c r="A6096" t="n">
        <v>42339</v>
      </c>
      <c r="B6096" s="44" t="n">
        <v>89</v>
      </c>
      <c r="C6096" s="7" t="n">
        <v>65533</v>
      </c>
      <c r="D6096" s="7" t="n">
        <v>1</v>
      </c>
    </row>
    <row r="6097" spans="1:13">
      <c r="A6097" t="s">
        <v>4</v>
      </c>
      <c r="B6097" s="4" t="s">
        <v>5</v>
      </c>
      <c r="C6097" s="4" t="s">
        <v>13</v>
      </c>
      <c r="D6097" s="4" t="s">
        <v>10</v>
      </c>
      <c r="E6097" s="4" t="s">
        <v>10</v>
      </c>
      <c r="F6097" s="4" t="s">
        <v>13</v>
      </c>
    </row>
    <row r="6098" spans="1:13">
      <c r="A6098" t="n">
        <v>42343</v>
      </c>
      <c r="B6098" s="45" t="n">
        <v>25</v>
      </c>
      <c r="C6098" s="7" t="n">
        <v>1</v>
      </c>
      <c r="D6098" s="7" t="n">
        <v>65535</v>
      </c>
      <c r="E6098" s="7" t="n">
        <v>65535</v>
      </c>
      <c r="F6098" s="7" t="n">
        <v>0</v>
      </c>
    </row>
    <row r="6099" spans="1:13">
      <c r="A6099" t="s">
        <v>4</v>
      </c>
      <c r="B6099" s="4" t="s">
        <v>5</v>
      </c>
      <c r="C6099" s="4" t="s">
        <v>13</v>
      </c>
      <c r="D6099" s="4" t="s">
        <v>10</v>
      </c>
      <c r="E6099" s="4" t="s">
        <v>6</v>
      </c>
    </row>
    <row r="6100" spans="1:13">
      <c r="A6100" t="n">
        <v>42350</v>
      </c>
      <c r="B6100" s="39" t="n">
        <v>51</v>
      </c>
      <c r="C6100" s="7" t="n">
        <v>4</v>
      </c>
      <c r="D6100" s="7" t="n">
        <v>19</v>
      </c>
      <c r="E6100" s="7" t="s">
        <v>165</v>
      </c>
    </row>
    <row r="6101" spans="1:13">
      <c r="A6101" t="s">
        <v>4</v>
      </c>
      <c r="B6101" s="4" t="s">
        <v>5</v>
      </c>
      <c r="C6101" s="4" t="s">
        <v>10</v>
      </c>
    </row>
    <row r="6102" spans="1:13">
      <c r="A6102" t="n">
        <v>42364</v>
      </c>
      <c r="B6102" s="27" t="n">
        <v>16</v>
      </c>
      <c r="C6102" s="7" t="n">
        <v>0</v>
      </c>
    </row>
    <row r="6103" spans="1:13">
      <c r="A6103" t="s">
        <v>4</v>
      </c>
      <c r="B6103" s="4" t="s">
        <v>5</v>
      </c>
      <c r="C6103" s="4" t="s">
        <v>10</v>
      </c>
      <c r="D6103" s="4" t="s">
        <v>13</v>
      </c>
      <c r="E6103" s="4" t="s">
        <v>9</v>
      </c>
      <c r="F6103" s="4" t="s">
        <v>47</v>
      </c>
      <c r="G6103" s="4" t="s">
        <v>13</v>
      </c>
      <c r="H6103" s="4" t="s">
        <v>13</v>
      </c>
      <c r="I6103" s="4" t="s">
        <v>13</v>
      </c>
      <c r="J6103" s="4" t="s">
        <v>9</v>
      </c>
      <c r="K6103" s="4" t="s">
        <v>47</v>
      </c>
      <c r="L6103" s="4" t="s">
        <v>13</v>
      </c>
      <c r="M6103" s="4" t="s">
        <v>13</v>
      </c>
      <c r="N6103" s="4" t="s">
        <v>13</v>
      </c>
      <c r="O6103" s="4" t="s">
        <v>9</v>
      </c>
      <c r="P6103" s="4" t="s">
        <v>47</v>
      </c>
      <c r="Q6103" s="4" t="s">
        <v>13</v>
      </c>
      <c r="R6103" s="4" t="s">
        <v>13</v>
      </c>
      <c r="S6103" s="4" t="s">
        <v>13</v>
      </c>
      <c r="T6103" s="4" t="s">
        <v>9</v>
      </c>
      <c r="U6103" s="4" t="s">
        <v>47</v>
      </c>
      <c r="V6103" s="4" t="s">
        <v>13</v>
      </c>
      <c r="W6103" s="4" t="s">
        <v>13</v>
      </c>
      <c r="X6103" s="4" t="s">
        <v>13</v>
      </c>
      <c r="Y6103" s="4" t="s">
        <v>9</v>
      </c>
      <c r="Z6103" s="4" t="s">
        <v>47</v>
      </c>
      <c r="AA6103" s="4" t="s">
        <v>13</v>
      </c>
      <c r="AB6103" s="4" t="s">
        <v>13</v>
      </c>
    </row>
    <row r="6104" spans="1:13">
      <c r="A6104" t="n">
        <v>42367</v>
      </c>
      <c r="B6104" s="40" t="n">
        <v>26</v>
      </c>
      <c r="C6104" s="7" t="n">
        <v>19</v>
      </c>
      <c r="D6104" s="7" t="n">
        <v>17</v>
      </c>
      <c r="E6104" s="7" t="n">
        <v>29399</v>
      </c>
      <c r="F6104" s="7" t="s">
        <v>320</v>
      </c>
      <c r="G6104" s="7" t="n">
        <v>2</v>
      </c>
      <c r="H6104" s="7" t="n">
        <v>3</v>
      </c>
      <c r="I6104" s="7" t="n">
        <v>17</v>
      </c>
      <c r="J6104" s="7" t="n">
        <v>29400</v>
      </c>
      <c r="K6104" s="7" t="s">
        <v>321</v>
      </c>
      <c r="L6104" s="7" t="n">
        <v>2</v>
      </c>
      <c r="M6104" s="7" t="n">
        <v>3</v>
      </c>
      <c r="N6104" s="7" t="n">
        <v>17</v>
      </c>
      <c r="O6104" s="7" t="n">
        <v>29401</v>
      </c>
      <c r="P6104" s="7" t="s">
        <v>322</v>
      </c>
      <c r="Q6104" s="7" t="n">
        <v>2</v>
      </c>
      <c r="R6104" s="7" t="n">
        <v>3</v>
      </c>
      <c r="S6104" s="7" t="n">
        <v>17</v>
      </c>
      <c r="T6104" s="7" t="n">
        <v>29402</v>
      </c>
      <c r="U6104" s="7" t="s">
        <v>323</v>
      </c>
      <c r="V6104" s="7" t="n">
        <v>2</v>
      </c>
      <c r="W6104" s="7" t="n">
        <v>3</v>
      </c>
      <c r="X6104" s="7" t="n">
        <v>17</v>
      </c>
      <c r="Y6104" s="7" t="n">
        <v>29403</v>
      </c>
      <c r="Z6104" s="7" t="s">
        <v>324</v>
      </c>
      <c r="AA6104" s="7" t="n">
        <v>2</v>
      </c>
      <c r="AB6104" s="7" t="n">
        <v>0</v>
      </c>
    </row>
    <row r="6105" spans="1:13">
      <c r="A6105" t="s">
        <v>4</v>
      </c>
      <c r="B6105" s="4" t="s">
        <v>5</v>
      </c>
    </row>
    <row r="6106" spans="1:13">
      <c r="A6106" t="n">
        <v>42746</v>
      </c>
      <c r="B6106" s="41" t="n">
        <v>28</v>
      </c>
    </row>
    <row r="6107" spans="1:13">
      <c r="A6107" t="s">
        <v>4</v>
      </c>
      <c r="B6107" s="4" t="s">
        <v>5</v>
      </c>
      <c r="C6107" s="4" t="s">
        <v>10</v>
      </c>
      <c r="D6107" s="4" t="s">
        <v>13</v>
      </c>
    </row>
    <row r="6108" spans="1:13">
      <c r="A6108" t="n">
        <v>42747</v>
      </c>
      <c r="B6108" s="44" t="n">
        <v>89</v>
      </c>
      <c r="C6108" s="7" t="n">
        <v>65533</v>
      </c>
      <c r="D6108" s="7" t="n">
        <v>1</v>
      </c>
    </row>
    <row r="6109" spans="1:13">
      <c r="A6109" t="s">
        <v>4</v>
      </c>
      <c r="B6109" s="4" t="s">
        <v>5</v>
      </c>
      <c r="C6109" s="4" t="s">
        <v>6</v>
      </c>
      <c r="D6109" s="4" t="s">
        <v>10</v>
      </c>
    </row>
    <row r="6110" spans="1:13">
      <c r="A6110" t="n">
        <v>42751</v>
      </c>
      <c r="B6110" s="65" t="n">
        <v>29</v>
      </c>
      <c r="C6110" s="7" t="s">
        <v>12</v>
      </c>
      <c r="D6110" s="7" t="n">
        <v>65533</v>
      </c>
    </row>
    <row r="6111" spans="1:13">
      <c r="A6111" t="s">
        <v>4</v>
      </c>
      <c r="B6111" s="4" t="s">
        <v>5</v>
      </c>
      <c r="C6111" s="4" t="s">
        <v>13</v>
      </c>
      <c r="D6111" s="4" t="s">
        <v>10</v>
      </c>
      <c r="E6111" s="4" t="s">
        <v>10</v>
      </c>
      <c r="F6111" s="4" t="s">
        <v>13</v>
      </c>
    </row>
    <row r="6112" spans="1:13">
      <c r="A6112" t="n">
        <v>42755</v>
      </c>
      <c r="B6112" s="45" t="n">
        <v>25</v>
      </c>
      <c r="C6112" s="7" t="n">
        <v>1</v>
      </c>
      <c r="D6112" s="7" t="n">
        <v>260</v>
      </c>
      <c r="E6112" s="7" t="n">
        <v>640</v>
      </c>
      <c r="F6112" s="7" t="n">
        <v>1</v>
      </c>
    </row>
    <row r="6113" spans="1:28">
      <c r="A6113" t="s">
        <v>4</v>
      </c>
      <c r="B6113" s="4" t="s">
        <v>5</v>
      </c>
      <c r="C6113" s="4" t="s">
        <v>13</v>
      </c>
      <c r="D6113" s="4" t="s">
        <v>10</v>
      </c>
      <c r="E6113" s="4" t="s">
        <v>6</v>
      </c>
    </row>
    <row r="6114" spans="1:28">
      <c r="A6114" t="n">
        <v>42762</v>
      </c>
      <c r="B6114" s="39" t="n">
        <v>51</v>
      </c>
      <c r="C6114" s="7" t="n">
        <v>4</v>
      </c>
      <c r="D6114" s="7" t="n">
        <v>0</v>
      </c>
      <c r="E6114" s="7" t="s">
        <v>325</v>
      </c>
    </row>
    <row r="6115" spans="1:28">
      <c r="A6115" t="s">
        <v>4</v>
      </c>
      <c r="B6115" s="4" t="s">
        <v>5</v>
      </c>
      <c r="C6115" s="4" t="s">
        <v>10</v>
      </c>
    </row>
    <row r="6116" spans="1:28">
      <c r="A6116" t="n">
        <v>42775</v>
      </c>
      <c r="B6116" s="27" t="n">
        <v>16</v>
      </c>
      <c r="C6116" s="7" t="n">
        <v>0</v>
      </c>
    </row>
    <row r="6117" spans="1:28">
      <c r="A6117" t="s">
        <v>4</v>
      </c>
      <c r="B6117" s="4" t="s">
        <v>5</v>
      </c>
      <c r="C6117" s="4" t="s">
        <v>10</v>
      </c>
      <c r="D6117" s="4" t="s">
        <v>13</v>
      </c>
      <c r="E6117" s="4" t="s">
        <v>9</v>
      </c>
      <c r="F6117" s="4" t="s">
        <v>47</v>
      </c>
      <c r="G6117" s="4" t="s">
        <v>13</v>
      </c>
      <c r="H6117" s="4" t="s">
        <v>13</v>
      </c>
    </row>
    <row r="6118" spans="1:28">
      <c r="A6118" t="n">
        <v>42778</v>
      </c>
      <c r="B6118" s="40" t="n">
        <v>26</v>
      </c>
      <c r="C6118" s="7" t="n">
        <v>0</v>
      </c>
      <c r="D6118" s="7" t="n">
        <v>17</v>
      </c>
      <c r="E6118" s="7" t="n">
        <v>52938</v>
      </c>
      <c r="F6118" s="7" t="s">
        <v>326</v>
      </c>
      <c r="G6118" s="7" t="n">
        <v>2</v>
      </c>
      <c r="H6118" s="7" t="n">
        <v>0</v>
      </c>
    </row>
    <row r="6119" spans="1:28">
      <c r="A6119" t="s">
        <v>4</v>
      </c>
      <c r="B6119" s="4" t="s">
        <v>5</v>
      </c>
    </row>
    <row r="6120" spans="1:28">
      <c r="A6120" t="n">
        <v>42868</v>
      </c>
      <c r="B6120" s="41" t="n">
        <v>28</v>
      </c>
    </row>
    <row r="6121" spans="1:28">
      <c r="A6121" t="s">
        <v>4</v>
      </c>
      <c r="B6121" s="4" t="s">
        <v>5</v>
      </c>
      <c r="C6121" s="4" t="s">
        <v>10</v>
      </c>
      <c r="D6121" s="4" t="s">
        <v>13</v>
      </c>
    </row>
    <row r="6122" spans="1:28">
      <c r="A6122" t="n">
        <v>42869</v>
      </c>
      <c r="B6122" s="44" t="n">
        <v>89</v>
      </c>
      <c r="C6122" s="7" t="n">
        <v>65533</v>
      </c>
      <c r="D6122" s="7" t="n">
        <v>1</v>
      </c>
    </row>
    <row r="6123" spans="1:28">
      <c r="A6123" t="s">
        <v>4</v>
      </c>
      <c r="B6123" s="4" t="s">
        <v>5</v>
      </c>
      <c r="C6123" s="4" t="s">
        <v>13</v>
      </c>
      <c r="D6123" s="4" t="s">
        <v>10</v>
      </c>
      <c r="E6123" s="4" t="s">
        <v>10</v>
      </c>
      <c r="F6123" s="4" t="s">
        <v>13</v>
      </c>
    </row>
    <row r="6124" spans="1:28">
      <c r="A6124" t="n">
        <v>42873</v>
      </c>
      <c r="B6124" s="45" t="n">
        <v>25</v>
      </c>
      <c r="C6124" s="7" t="n">
        <v>1</v>
      </c>
      <c r="D6124" s="7" t="n">
        <v>65535</v>
      </c>
      <c r="E6124" s="7" t="n">
        <v>65535</v>
      </c>
      <c r="F6124" s="7" t="n">
        <v>0</v>
      </c>
    </row>
    <row r="6125" spans="1:28">
      <c r="A6125" t="s">
        <v>4</v>
      </c>
      <c r="B6125" s="4" t="s">
        <v>5</v>
      </c>
      <c r="C6125" s="4" t="s">
        <v>13</v>
      </c>
      <c r="D6125" s="20" t="s">
        <v>31</v>
      </c>
      <c r="E6125" s="4" t="s">
        <v>5</v>
      </c>
      <c r="F6125" s="4" t="s">
        <v>13</v>
      </c>
      <c r="G6125" s="4" t="s">
        <v>10</v>
      </c>
      <c r="H6125" s="20" t="s">
        <v>32</v>
      </c>
      <c r="I6125" s="4" t="s">
        <v>13</v>
      </c>
      <c r="J6125" s="4" t="s">
        <v>23</v>
      </c>
    </row>
    <row r="6126" spans="1:28">
      <c r="A6126" t="n">
        <v>42880</v>
      </c>
      <c r="B6126" s="12" t="n">
        <v>5</v>
      </c>
      <c r="C6126" s="7" t="n">
        <v>28</v>
      </c>
      <c r="D6126" s="20" t="s">
        <v>3</v>
      </c>
      <c r="E6126" s="25" t="n">
        <v>64</v>
      </c>
      <c r="F6126" s="7" t="n">
        <v>5</v>
      </c>
      <c r="G6126" s="7" t="n">
        <v>6</v>
      </c>
      <c r="H6126" s="20" t="s">
        <v>3</v>
      </c>
      <c r="I6126" s="7" t="n">
        <v>1</v>
      </c>
      <c r="J6126" s="13" t="n">
        <f t="normal" ca="1">A6144</f>
        <v>0</v>
      </c>
    </row>
    <row r="6127" spans="1:28">
      <c r="A6127" t="s">
        <v>4</v>
      </c>
      <c r="B6127" s="4" t="s">
        <v>5</v>
      </c>
      <c r="C6127" s="4" t="s">
        <v>13</v>
      </c>
      <c r="D6127" s="4" t="s">
        <v>10</v>
      </c>
      <c r="E6127" s="4" t="s">
        <v>10</v>
      </c>
      <c r="F6127" s="4" t="s">
        <v>13</v>
      </c>
    </row>
    <row r="6128" spans="1:28">
      <c r="A6128" t="n">
        <v>42891</v>
      </c>
      <c r="B6128" s="45" t="n">
        <v>25</v>
      </c>
      <c r="C6128" s="7" t="n">
        <v>1</v>
      </c>
      <c r="D6128" s="7" t="n">
        <v>60</v>
      </c>
      <c r="E6128" s="7" t="n">
        <v>640</v>
      </c>
      <c r="F6128" s="7" t="n">
        <v>2</v>
      </c>
    </row>
    <row r="6129" spans="1:10">
      <c r="A6129" t="s">
        <v>4</v>
      </c>
      <c r="B6129" s="4" t="s">
        <v>5</v>
      </c>
      <c r="C6129" s="4" t="s">
        <v>13</v>
      </c>
      <c r="D6129" s="4" t="s">
        <v>10</v>
      </c>
      <c r="E6129" s="4" t="s">
        <v>6</v>
      </c>
    </row>
    <row r="6130" spans="1:10">
      <c r="A6130" t="n">
        <v>42898</v>
      </c>
      <c r="B6130" s="39" t="n">
        <v>51</v>
      </c>
      <c r="C6130" s="7" t="n">
        <v>4</v>
      </c>
      <c r="D6130" s="7" t="n">
        <v>6</v>
      </c>
      <c r="E6130" s="7" t="s">
        <v>72</v>
      </c>
    </row>
    <row r="6131" spans="1:10">
      <c r="A6131" t="s">
        <v>4</v>
      </c>
      <c r="B6131" s="4" t="s">
        <v>5</v>
      </c>
      <c r="C6131" s="4" t="s">
        <v>10</v>
      </c>
    </row>
    <row r="6132" spans="1:10">
      <c r="A6132" t="n">
        <v>42911</v>
      </c>
      <c r="B6132" s="27" t="n">
        <v>16</v>
      </c>
      <c r="C6132" s="7" t="n">
        <v>0</v>
      </c>
    </row>
    <row r="6133" spans="1:10">
      <c r="A6133" t="s">
        <v>4</v>
      </c>
      <c r="B6133" s="4" t="s">
        <v>5</v>
      </c>
      <c r="C6133" s="4" t="s">
        <v>10</v>
      </c>
      <c r="D6133" s="4" t="s">
        <v>13</v>
      </c>
      <c r="E6133" s="4" t="s">
        <v>9</v>
      </c>
      <c r="F6133" s="4" t="s">
        <v>47</v>
      </c>
      <c r="G6133" s="4" t="s">
        <v>13</v>
      </c>
      <c r="H6133" s="4" t="s">
        <v>13</v>
      </c>
    </row>
    <row r="6134" spans="1:10">
      <c r="A6134" t="n">
        <v>42914</v>
      </c>
      <c r="B6134" s="40" t="n">
        <v>26</v>
      </c>
      <c r="C6134" s="7" t="n">
        <v>6</v>
      </c>
      <c r="D6134" s="7" t="n">
        <v>17</v>
      </c>
      <c r="E6134" s="7" t="n">
        <v>8442</v>
      </c>
      <c r="F6134" s="7" t="s">
        <v>327</v>
      </c>
      <c r="G6134" s="7" t="n">
        <v>2</v>
      </c>
      <c r="H6134" s="7" t="n">
        <v>0</v>
      </c>
    </row>
    <row r="6135" spans="1:10">
      <c r="A6135" t="s">
        <v>4</v>
      </c>
      <c r="B6135" s="4" t="s">
        <v>5</v>
      </c>
    </row>
    <row r="6136" spans="1:10">
      <c r="A6136" t="n">
        <v>42990</v>
      </c>
      <c r="B6136" s="41" t="n">
        <v>28</v>
      </c>
    </row>
    <row r="6137" spans="1:10">
      <c r="A6137" t="s">
        <v>4</v>
      </c>
      <c r="B6137" s="4" t="s">
        <v>5</v>
      </c>
      <c r="C6137" s="4" t="s">
        <v>10</v>
      </c>
      <c r="D6137" s="4" t="s">
        <v>13</v>
      </c>
    </row>
    <row r="6138" spans="1:10">
      <c r="A6138" t="n">
        <v>42991</v>
      </c>
      <c r="B6138" s="44" t="n">
        <v>89</v>
      </c>
      <c r="C6138" s="7" t="n">
        <v>65533</v>
      </c>
      <c r="D6138" s="7" t="n">
        <v>1</v>
      </c>
    </row>
    <row r="6139" spans="1:10">
      <c r="A6139" t="s">
        <v>4</v>
      </c>
      <c r="B6139" s="4" t="s">
        <v>5</v>
      </c>
      <c r="C6139" s="4" t="s">
        <v>13</v>
      </c>
      <c r="D6139" s="4" t="s">
        <v>10</v>
      </c>
      <c r="E6139" s="4" t="s">
        <v>10</v>
      </c>
      <c r="F6139" s="4" t="s">
        <v>13</v>
      </c>
    </row>
    <row r="6140" spans="1:10">
      <c r="A6140" t="n">
        <v>42995</v>
      </c>
      <c r="B6140" s="45" t="n">
        <v>25</v>
      </c>
      <c r="C6140" s="7" t="n">
        <v>1</v>
      </c>
      <c r="D6140" s="7" t="n">
        <v>65535</v>
      </c>
      <c r="E6140" s="7" t="n">
        <v>65535</v>
      </c>
      <c r="F6140" s="7" t="n">
        <v>0</v>
      </c>
    </row>
    <row r="6141" spans="1:10">
      <c r="A6141" t="s">
        <v>4</v>
      </c>
      <c r="B6141" s="4" t="s">
        <v>5</v>
      </c>
      <c r="C6141" s="4" t="s">
        <v>23</v>
      </c>
    </row>
    <row r="6142" spans="1:10">
      <c r="A6142" t="n">
        <v>43002</v>
      </c>
      <c r="B6142" s="17" t="n">
        <v>3</v>
      </c>
      <c r="C6142" s="13" t="n">
        <f t="normal" ca="1">A6158</f>
        <v>0</v>
      </c>
    </row>
    <row r="6143" spans="1:10">
      <c r="A6143" t="s">
        <v>4</v>
      </c>
      <c r="B6143" s="4" t="s">
        <v>5</v>
      </c>
      <c r="C6143" s="4" t="s">
        <v>13</v>
      </c>
      <c r="D6143" s="4" t="s">
        <v>10</v>
      </c>
      <c r="E6143" s="4" t="s">
        <v>10</v>
      </c>
      <c r="F6143" s="4" t="s">
        <v>13</v>
      </c>
    </row>
    <row r="6144" spans="1:10">
      <c r="A6144" t="n">
        <v>43007</v>
      </c>
      <c r="B6144" s="45" t="n">
        <v>25</v>
      </c>
      <c r="C6144" s="7" t="n">
        <v>1</v>
      </c>
      <c r="D6144" s="7" t="n">
        <v>60</v>
      </c>
      <c r="E6144" s="7" t="n">
        <v>640</v>
      </c>
      <c r="F6144" s="7" t="n">
        <v>2</v>
      </c>
    </row>
    <row r="6145" spans="1:8">
      <c r="A6145" t="s">
        <v>4</v>
      </c>
      <c r="B6145" s="4" t="s">
        <v>5</v>
      </c>
      <c r="C6145" s="4" t="s">
        <v>13</v>
      </c>
      <c r="D6145" s="4" t="s">
        <v>10</v>
      </c>
      <c r="E6145" s="4" t="s">
        <v>6</v>
      </c>
    </row>
    <row r="6146" spans="1:8">
      <c r="A6146" t="n">
        <v>43014</v>
      </c>
      <c r="B6146" s="39" t="n">
        <v>51</v>
      </c>
      <c r="C6146" s="7" t="n">
        <v>4</v>
      </c>
      <c r="D6146" s="7" t="n">
        <v>3</v>
      </c>
      <c r="E6146" s="7" t="s">
        <v>72</v>
      </c>
    </row>
    <row r="6147" spans="1:8">
      <c r="A6147" t="s">
        <v>4</v>
      </c>
      <c r="B6147" s="4" t="s">
        <v>5</v>
      </c>
      <c r="C6147" s="4" t="s">
        <v>10</v>
      </c>
    </row>
    <row r="6148" spans="1:8">
      <c r="A6148" t="n">
        <v>43027</v>
      </c>
      <c r="B6148" s="27" t="n">
        <v>16</v>
      </c>
      <c r="C6148" s="7" t="n">
        <v>0</v>
      </c>
    </row>
    <row r="6149" spans="1:8">
      <c r="A6149" t="s">
        <v>4</v>
      </c>
      <c r="B6149" s="4" t="s">
        <v>5</v>
      </c>
      <c r="C6149" s="4" t="s">
        <v>10</v>
      </c>
      <c r="D6149" s="4" t="s">
        <v>13</v>
      </c>
      <c r="E6149" s="4" t="s">
        <v>9</v>
      </c>
      <c r="F6149" s="4" t="s">
        <v>47</v>
      </c>
      <c r="G6149" s="4" t="s">
        <v>13</v>
      </c>
      <c r="H6149" s="4" t="s">
        <v>13</v>
      </c>
    </row>
    <row r="6150" spans="1:8">
      <c r="A6150" t="n">
        <v>43030</v>
      </c>
      <c r="B6150" s="40" t="n">
        <v>26</v>
      </c>
      <c r="C6150" s="7" t="n">
        <v>3</v>
      </c>
      <c r="D6150" s="7" t="n">
        <v>17</v>
      </c>
      <c r="E6150" s="7" t="n">
        <v>2392</v>
      </c>
      <c r="F6150" s="7" t="s">
        <v>327</v>
      </c>
      <c r="G6150" s="7" t="n">
        <v>2</v>
      </c>
      <c r="H6150" s="7" t="n">
        <v>0</v>
      </c>
    </row>
    <row r="6151" spans="1:8">
      <c r="A6151" t="s">
        <v>4</v>
      </c>
      <c r="B6151" s="4" t="s">
        <v>5</v>
      </c>
    </row>
    <row r="6152" spans="1:8">
      <c r="A6152" t="n">
        <v>43106</v>
      </c>
      <c r="B6152" s="41" t="n">
        <v>28</v>
      </c>
    </row>
    <row r="6153" spans="1:8">
      <c r="A6153" t="s">
        <v>4</v>
      </c>
      <c r="B6153" s="4" t="s">
        <v>5</v>
      </c>
      <c r="C6153" s="4" t="s">
        <v>10</v>
      </c>
      <c r="D6153" s="4" t="s">
        <v>13</v>
      </c>
    </row>
    <row r="6154" spans="1:8">
      <c r="A6154" t="n">
        <v>43107</v>
      </c>
      <c r="B6154" s="44" t="n">
        <v>89</v>
      </c>
      <c r="C6154" s="7" t="n">
        <v>65533</v>
      </c>
      <c r="D6154" s="7" t="n">
        <v>1</v>
      </c>
    </row>
    <row r="6155" spans="1:8">
      <c r="A6155" t="s">
        <v>4</v>
      </c>
      <c r="B6155" s="4" t="s">
        <v>5</v>
      </c>
      <c r="C6155" s="4" t="s">
        <v>13</v>
      </c>
      <c r="D6155" s="4" t="s">
        <v>10</v>
      </c>
      <c r="E6155" s="4" t="s">
        <v>10</v>
      </c>
      <c r="F6155" s="4" t="s">
        <v>13</v>
      </c>
    </row>
    <row r="6156" spans="1:8">
      <c r="A6156" t="n">
        <v>43111</v>
      </c>
      <c r="B6156" s="45" t="n">
        <v>25</v>
      </c>
      <c r="C6156" s="7" t="n">
        <v>1</v>
      </c>
      <c r="D6156" s="7" t="n">
        <v>65535</v>
      </c>
      <c r="E6156" s="7" t="n">
        <v>65535</v>
      </c>
      <c r="F6156" s="7" t="n">
        <v>0</v>
      </c>
    </row>
    <row r="6157" spans="1:8">
      <c r="A6157" t="s">
        <v>4</v>
      </c>
      <c r="B6157" s="4" t="s">
        <v>5</v>
      </c>
      <c r="C6157" s="4" t="s">
        <v>13</v>
      </c>
      <c r="D6157" s="20" t="s">
        <v>31</v>
      </c>
      <c r="E6157" s="4" t="s">
        <v>5</v>
      </c>
      <c r="F6157" s="4" t="s">
        <v>13</v>
      </c>
      <c r="G6157" s="4" t="s">
        <v>10</v>
      </c>
      <c r="H6157" s="20" t="s">
        <v>32</v>
      </c>
      <c r="I6157" s="4" t="s">
        <v>13</v>
      </c>
      <c r="J6157" s="4" t="s">
        <v>23</v>
      </c>
    </row>
    <row r="6158" spans="1:8">
      <c r="A6158" t="n">
        <v>43118</v>
      </c>
      <c r="B6158" s="12" t="n">
        <v>5</v>
      </c>
      <c r="C6158" s="7" t="n">
        <v>28</v>
      </c>
      <c r="D6158" s="20" t="s">
        <v>3</v>
      </c>
      <c r="E6158" s="25" t="n">
        <v>64</v>
      </c>
      <c r="F6158" s="7" t="n">
        <v>5</v>
      </c>
      <c r="G6158" s="7" t="n">
        <v>4</v>
      </c>
      <c r="H6158" s="20" t="s">
        <v>3</v>
      </c>
      <c r="I6158" s="7" t="n">
        <v>1</v>
      </c>
      <c r="J6158" s="13" t="n">
        <f t="normal" ca="1">A6174</f>
        <v>0</v>
      </c>
    </row>
    <row r="6159" spans="1:8">
      <c r="A6159" t="s">
        <v>4</v>
      </c>
      <c r="B6159" s="4" t="s">
        <v>5</v>
      </c>
      <c r="C6159" s="4" t="s">
        <v>13</v>
      </c>
      <c r="D6159" s="4" t="s">
        <v>10</v>
      </c>
      <c r="E6159" s="4" t="s">
        <v>10</v>
      </c>
      <c r="F6159" s="4" t="s">
        <v>13</v>
      </c>
    </row>
    <row r="6160" spans="1:8">
      <c r="A6160" t="n">
        <v>43129</v>
      </c>
      <c r="B6160" s="45" t="n">
        <v>25</v>
      </c>
      <c r="C6160" s="7" t="n">
        <v>1</v>
      </c>
      <c r="D6160" s="7" t="n">
        <v>260</v>
      </c>
      <c r="E6160" s="7" t="n">
        <v>640</v>
      </c>
      <c r="F6160" s="7" t="n">
        <v>1</v>
      </c>
    </row>
    <row r="6161" spans="1:10">
      <c r="A6161" t="s">
        <v>4</v>
      </c>
      <c r="B6161" s="4" t="s">
        <v>5</v>
      </c>
      <c r="C6161" s="4" t="s">
        <v>13</v>
      </c>
      <c r="D6161" s="4" t="s">
        <v>10</v>
      </c>
      <c r="E6161" s="4" t="s">
        <v>6</v>
      </c>
    </row>
    <row r="6162" spans="1:10">
      <c r="A6162" t="n">
        <v>43136</v>
      </c>
      <c r="B6162" s="39" t="n">
        <v>51</v>
      </c>
      <c r="C6162" s="7" t="n">
        <v>4</v>
      </c>
      <c r="D6162" s="7" t="n">
        <v>4</v>
      </c>
      <c r="E6162" s="7" t="s">
        <v>310</v>
      </c>
    </row>
    <row r="6163" spans="1:10">
      <c r="A6163" t="s">
        <v>4</v>
      </c>
      <c r="B6163" s="4" t="s">
        <v>5</v>
      </c>
      <c r="C6163" s="4" t="s">
        <v>10</v>
      </c>
    </row>
    <row r="6164" spans="1:10">
      <c r="A6164" t="n">
        <v>43149</v>
      </c>
      <c r="B6164" s="27" t="n">
        <v>16</v>
      </c>
      <c r="C6164" s="7" t="n">
        <v>0</v>
      </c>
    </row>
    <row r="6165" spans="1:10">
      <c r="A6165" t="s">
        <v>4</v>
      </c>
      <c r="B6165" s="4" t="s">
        <v>5</v>
      </c>
      <c r="C6165" s="4" t="s">
        <v>10</v>
      </c>
      <c r="D6165" s="4" t="s">
        <v>13</v>
      </c>
      <c r="E6165" s="4" t="s">
        <v>9</v>
      </c>
      <c r="F6165" s="4" t="s">
        <v>47</v>
      </c>
      <c r="G6165" s="4" t="s">
        <v>13</v>
      </c>
      <c r="H6165" s="4" t="s">
        <v>13</v>
      </c>
    </row>
    <row r="6166" spans="1:10">
      <c r="A6166" t="n">
        <v>43152</v>
      </c>
      <c r="B6166" s="40" t="n">
        <v>26</v>
      </c>
      <c r="C6166" s="7" t="n">
        <v>4</v>
      </c>
      <c r="D6166" s="7" t="n">
        <v>17</v>
      </c>
      <c r="E6166" s="7" t="n">
        <v>7409</v>
      </c>
      <c r="F6166" s="7" t="s">
        <v>328</v>
      </c>
      <c r="G6166" s="7" t="n">
        <v>2</v>
      </c>
      <c r="H6166" s="7" t="n">
        <v>0</v>
      </c>
    </row>
    <row r="6167" spans="1:10">
      <c r="A6167" t="s">
        <v>4</v>
      </c>
      <c r="B6167" s="4" t="s">
        <v>5</v>
      </c>
    </row>
    <row r="6168" spans="1:10">
      <c r="A6168" t="n">
        <v>43239</v>
      </c>
      <c r="B6168" s="41" t="n">
        <v>28</v>
      </c>
    </row>
    <row r="6169" spans="1:10">
      <c r="A6169" t="s">
        <v>4</v>
      </c>
      <c r="B6169" s="4" t="s">
        <v>5</v>
      </c>
      <c r="C6169" s="4" t="s">
        <v>10</v>
      </c>
      <c r="D6169" s="4" t="s">
        <v>13</v>
      </c>
    </row>
    <row r="6170" spans="1:10">
      <c r="A6170" t="n">
        <v>43240</v>
      </c>
      <c r="B6170" s="44" t="n">
        <v>89</v>
      </c>
      <c r="C6170" s="7" t="n">
        <v>65533</v>
      </c>
      <c r="D6170" s="7" t="n">
        <v>1</v>
      </c>
    </row>
    <row r="6171" spans="1:10">
      <c r="A6171" t="s">
        <v>4</v>
      </c>
      <c r="B6171" s="4" t="s">
        <v>5</v>
      </c>
      <c r="C6171" s="4" t="s">
        <v>13</v>
      </c>
      <c r="D6171" s="4" t="s">
        <v>10</v>
      </c>
      <c r="E6171" s="4" t="s">
        <v>10</v>
      </c>
      <c r="F6171" s="4" t="s">
        <v>13</v>
      </c>
    </row>
    <row r="6172" spans="1:10">
      <c r="A6172" t="n">
        <v>43244</v>
      </c>
      <c r="B6172" s="45" t="n">
        <v>25</v>
      </c>
      <c r="C6172" s="7" t="n">
        <v>1</v>
      </c>
      <c r="D6172" s="7" t="n">
        <v>65535</v>
      </c>
      <c r="E6172" s="7" t="n">
        <v>65535</v>
      </c>
      <c r="F6172" s="7" t="n">
        <v>0</v>
      </c>
    </row>
    <row r="6173" spans="1:10">
      <c r="A6173" t="s">
        <v>4</v>
      </c>
      <c r="B6173" s="4" t="s">
        <v>5</v>
      </c>
      <c r="C6173" s="4" t="s">
        <v>13</v>
      </c>
      <c r="D6173" s="4" t="s">
        <v>10</v>
      </c>
      <c r="E6173" s="4" t="s">
        <v>10</v>
      </c>
      <c r="F6173" s="4" t="s">
        <v>13</v>
      </c>
    </row>
    <row r="6174" spans="1:10">
      <c r="A6174" t="n">
        <v>43251</v>
      </c>
      <c r="B6174" s="45" t="n">
        <v>25</v>
      </c>
      <c r="C6174" s="7" t="n">
        <v>1</v>
      </c>
      <c r="D6174" s="7" t="n">
        <v>260</v>
      </c>
      <c r="E6174" s="7" t="n">
        <v>640</v>
      </c>
      <c r="F6174" s="7" t="n">
        <v>2</v>
      </c>
    </row>
    <row r="6175" spans="1:10">
      <c r="A6175" t="s">
        <v>4</v>
      </c>
      <c r="B6175" s="4" t="s">
        <v>5</v>
      </c>
      <c r="C6175" s="4" t="s">
        <v>13</v>
      </c>
      <c r="D6175" s="4" t="s">
        <v>10</v>
      </c>
      <c r="E6175" s="4" t="s">
        <v>6</v>
      </c>
    </row>
    <row r="6176" spans="1:10">
      <c r="A6176" t="n">
        <v>43258</v>
      </c>
      <c r="B6176" s="39" t="n">
        <v>51</v>
      </c>
      <c r="C6176" s="7" t="n">
        <v>4</v>
      </c>
      <c r="D6176" s="7" t="n">
        <v>5</v>
      </c>
      <c r="E6176" s="7" t="s">
        <v>102</v>
      </c>
    </row>
    <row r="6177" spans="1:8">
      <c r="A6177" t="s">
        <v>4</v>
      </c>
      <c r="B6177" s="4" t="s">
        <v>5</v>
      </c>
      <c r="C6177" s="4" t="s">
        <v>10</v>
      </c>
    </row>
    <row r="6178" spans="1:8">
      <c r="A6178" t="n">
        <v>43272</v>
      </c>
      <c r="B6178" s="27" t="n">
        <v>16</v>
      </c>
      <c r="C6178" s="7" t="n">
        <v>0</v>
      </c>
    </row>
    <row r="6179" spans="1:8">
      <c r="A6179" t="s">
        <v>4</v>
      </c>
      <c r="B6179" s="4" t="s">
        <v>5</v>
      </c>
      <c r="C6179" s="4" t="s">
        <v>10</v>
      </c>
      <c r="D6179" s="4" t="s">
        <v>13</v>
      </c>
      <c r="E6179" s="4" t="s">
        <v>9</v>
      </c>
      <c r="F6179" s="4" t="s">
        <v>47</v>
      </c>
      <c r="G6179" s="4" t="s">
        <v>13</v>
      </c>
      <c r="H6179" s="4" t="s">
        <v>13</v>
      </c>
      <c r="I6179" s="4" t="s">
        <v>13</v>
      </c>
      <c r="J6179" s="4" t="s">
        <v>9</v>
      </c>
      <c r="K6179" s="4" t="s">
        <v>47</v>
      </c>
      <c r="L6179" s="4" t="s">
        <v>13</v>
      </c>
      <c r="M6179" s="4" t="s">
        <v>13</v>
      </c>
    </row>
    <row r="6180" spans="1:8">
      <c r="A6180" t="n">
        <v>43275</v>
      </c>
      <c r="B6180" s="40" t="n">
        <v>26</v>
      </c>
      <c r="C6180" s="7" t="n">
        <v>5</v>
      </c>
      <c r="D6180" s="7" t="n">
        <v>17</v>
      </c>
      <c r="E6180" s="7" t="n">
        <v>3397</v>
      </c>
      <c r="F6180" s="7" t="s">
        <v>329</v>
      </c>
      <c r="G6180" s="7" t="n">
        <v>2</v>
      </c>
      <c r="H6180" s="7" t="n">
        <v>3</v>
      </c>
      <c r="I6180" s="7" t="n">
        <v>17</v>
      </c>
      <c r="J6180" s="7" t="n">
        <v>3398</v>
      </c>
      <c r="K6180" s="7" t="s">
        <v>330</v>
      </c>
      <c r="L6180" s="7" t="n">
        <v>2</v>
      </c>
      <c r="M6180" s="7" t="n">
        <v>0</v>
      </c>
    </row>
    <row r="6181" spans="1:8">
      <c r="A6181" t="s">
        <v>4</v>
      </c>
      <c r="B6181" s="4" t="s">
        <v>5</v>
      </c>
    </row>
    <row r="6182" spans="1:8">
      <c r="A6182" t="n">
        <v>43395</v>
      </c>
      <c r="B6182" s="41" t="n">
        <v>28</v>
      </c>
    </row>
    <row r="6183" spans="1:8">
      <c r="A6183" t="s">
        <v>4</v>
      </c>
      <c r="B6183" s="4" t="s">
        <v>5</v>
      </c>
      <c r="C6183" s="4" t="s">
        <v>13</v>
      </c>
      <c r="D6183" s="4" t="s">
        <v>10</v>
      </c>
      <c r="E6183" s="4" t="s">
        <v>10</v>
      </c>
      <c r="F6183" s="4" t="s">
        <v>13</v>
      </c>
    </row>
    <row r="6184" spans="1:8">
      <c r="A6184" t="n">
        <v>43396</v>
      </c>
      <c r="B6184" s="45" t="n">
        <v>25</v>
      </c>
      <c r="C6184" s="7" t="n">
        <v>1</v>
      </c>
      <c r="D6184" s="7" t="n">
        <v>65535</v>
      </c>
      <c r="E6184" s="7" t="n">
        <v>65535</v>
      </c>
      <c r="F6184" s="7" t="n">
        <v>0</v>
      </c>
    </row>
    <row r="6185" spans="1:8">
      <c r="A6185" t="s">
        <v>4</v>
      </c>
      <c r="B6185" s="4" t="s">
        <v>5</v>
      </c>
      <c r="C6185" s="4" t="s">
        <v>10</v>
      </c>
      <c r="D6185" s="4" t="s">
        <v>13</v>
      </c>
    </row>
    <row r="6186" spans="1:8">
      <c r="A6186" t="n">
        <v>43403</v>
      </c>
      <c r="B6186" s="44" t="n">
        <v>89</v>
      </c>
      <c r="C6186" s="7" t="n">
        <v>65533</v>
      </c>
      <c r="D6186" s="7" t="n">
        <v>1</v>
      </c>
    </row>
    <row r="6187" spans="1:8">
      <c r="A6187" t="s">
        <v>4</v>
      </c>
      <c r="B6187" s="4" t="s">
        <v>5</v>
      </c>
      <c r="C6187" s="4" t="s">
        <v>13</v>
      </c>
      <c r="D6187" s="4" t="s">
        <v>10</v>
      </c>
      <c r="E6187" s="4" t="s">
        <v>24</v>
      </c>
    </row>
    <row r="6188" spans="1:8">
      <c r="A6188" t="n">
        <v>43407</v>
      </c>
      <c r="B6188" s="21" t="n">
        <v>58</v>
      </c>
      <c r="C6188" s="7" t="n">
        <v>101</v>
      </c>
      <c r="D6188" s="7" t="n">
        <v>500</v>
      </c>
      <c r="E6188" s="7" t="n">
        <v>1</v>
      </c>
    </row>
    <row r="6189" spans="1:8">
      <c r="A6189" t="s">
        <v>4</v>
      </c>
      <c r="B6189" s="4" t="s">
        <v>5</v>
      </c>
      <c r="C6189" s="4" t="s">
        <v>13</v>
      </c>
      <c r="D6189" s="4" t="s">
        <v>10</v>
      </c>
    </row>
    <row r="6190" spans="1:8">
      <c r="A6190" t="n">
        <v>43415</v>
      </c>
      <c r="B6190" s="21" t="n">
        <v>58</v>
      </c>
      <c r="C6190" s="7" t="n">
        <v>254</v>
      </c>
      <c r="D6190" s="7" t="n">
        <v>0</v>
      </c>
    </row>
    <row r="6191" spans="1:8">
      <c r="A6191" t="s">
        <v>4</v>
      </c>
      <c r="B6191" s="4" t="s">
        <v>5</v>
      </c>
      <c r="C6191" s="4" t="s">
        <v>10</v>
      </c>
      <c r="D6191" s="4" t="s">
        <v>10</v>
      </c>
      <c r="E6191" s="4" t="s">
        <v>10</v>
      </c>
    </row>
    <row r="6192" spans="1:8">
      <c r="A6192" t="n">
        <v>43419</v>
      </c>
      <c r="B6192" s="53" t="n">
        <v>61</v>
      </c>
      <c r="C6192" s="7" t="n">
        <v>0</v>
      </c>
      <c r="D6192" s="7" t="n">
        <v>19</v>
      </c>
      <c r="E6192" s="7" t="n">
        <v>0</v>
      </c>
    </row>
    <row r="6193" spans="1:13">
      <c r="A6193" t="s">
        <v>4</v>
      </c>
      <c r="B6193" s="4" t="s">
        <v>5</v>
      </c>
      <c r="C6193" s="4" t="s">
        <v>10</v>
      </c>
      <c r="D6193" s="4" t="s">
        <v>10</v>
      </c>
      <c r="E6193" s="4" t="s">
        <v>10</v>
      </c>
    </row>
    <row r="6194" spans="1:13">
      <c r="A6194" t="n">
        <v>43426</v>
      </c>
      <c r="B6194" s="53" t="n">
        <v>61</v>
      </c>
      <c r="C6194" s="7" t="n">
        <v>7032</v>
      </c>
      <c r="D6194" s="7" t="n">
        <v>19</v>
      </c>
      <c r="E6194" s="7" t="n">
        <v>0</v>
      </c>
    </row>
    <row r="6195" spans="1:13">
      <c r="A6195" t="s">
        <v>4</v>
      </c>
      <c r="B6195" s="4" t="s">
        <v>5</v>
      </c>
      <c r="C6195" s="4" t="s">
        <v>10</v>
      </c>
      <c r="D6195" s="4" t="s">
        <v>10</v>
      </c>
      <c r="E6195" s="4" t="s">
        <v>10</v>
      </c>
    </row>
    <row r="6196" spans="1:13">
      <c r="A6196" t="n">
        <v>43433</v>
      </c>
      <c r="B6196" s="53" t="n">
        <v>61</v>
      </c>
      <c r="C6196" s="7" t="n">
        <v>3</v>
      </c>
      <c r="D6196" s="7" t="n">
        <v>19</v>
      </c>
      <c r="E6196" s="7" t="n">
        <v>0</v>
      </c>
    </row>
    <row r="6197" spans="1:13">
      <c r="A6197" t="s">
        <v>4</v>
      </c>
      <c r="B6197" s="4" t="s">
        <v>5</v>
      </c>
      <c r="C6197" s="4" t="s">
        <v>10</v>
      </c>
      <c r="D6197" s="4" t="s">
        <v>10</v>
      </c>
      <c r="E6197" s="4" t="s">
        <v>10</v>
      </c>
    </row>
    <row r="6198" spans="1:13">
      <c r="A6198" t="n">
        <v>43440</v>
      </c>
      <c r="B6198" s="53" t="n">
        <v>61</v>
      </c>
      <c r="C6198" s="7" t="n">
        <v>61491</v>
      </c>
      <c r="D6198" s="7" t="n">
        <v>19</v>
      </c>
      <c r="E6198" s="7" t="n">
        <v>0</v>
      </c>
    </row>
    <row r="6199" spans="1:13">
      <c r="A6199" t="s">
        <v>4</v>
      </c>
      <c r="B6199" s="4" t="s">
        <v>5</v>
      </c>
      <c r="C6199" s="4" t="s">
        <v>10</v>
      </c>
      <c r="D6199" s="4" t="s">
        <v>10</v>
      </c>
      <c r="E6199" s="4" t="s">
        <v>10</v>
      </c>
    </row>
    <row r="6200" spans="1:13">
      <c r="A6200" t="n">
        <v>43447</v>
      </c>
      <c r="B6200" s="53" t="n">
        <v>61</v>
      </c>
      <c r="C6200" s="7" t="n">
        <v>61492</v>
      </c>
      <c r="D6200" s="7" t="n">
        <v>19</v>
      </c>
      <c r="E6200" s="7" t="n">
        <v>0</v>
      </c>
    </row>
    <row r="6201" spans="1:13">
      <c r="A6201" t="s">
        <v>4</v>
      </c>
      <c r="B6201" s="4" t="s">
        <v>5</v>
      </c>
      <c r="C6201" s="4" t="s">
        <v>10</v>
      </c>
      <c r="D6201" s="4" t="s">
        <v>10</v>
      </c>
      <c r="E6201" s="4" t="s">
        <v>10</v>
      </c>
    </row>
    <row r="6202" spans="1:13">
      <c r="A6202" t="n">
        <v>43454</v>
      </c>
      <c r="B6202" s="53" t="n">
        <v>61</v>
      </c>
      <c r="C6202" s="7" t="n">
        <v>61493</v>
      </c>
      <c r="D6202" s="7" t="n">
        <v>19</v>
      </c>
      <c r="E6202" s="7" t="n">
        <v>0</v>
      </c>
    </row>
    <row r="6203" spans="1:13">
      <c r="A6203" t="s">
        <v>4</v>
      </c>
      <c r="B6203" s="4" t="s">
        <v>5</v>
      </c>
      <c r="C6203" s="4" t="s">
        <v>13</v>
      </c>
    </row>
    <row r="6204" spans="1:13">
      <c r="A6204" t="n">
        <v>43461</v>
      </c>
      <c r="B6204" s="35" t="n">
        <v>45</v>
      </c>
      <c r="C6204" s="7" t="n">
        <v>0</v>
      </c>
    </row>
    <row r="6205" spans="1:13">
      <c r="A6205" t="s">
        <v>4</v>
      </c>
      <c r="B6205" s="4" t="s">
        <v>5</v>
      </c>
      <c r="C6205" s="4" t="s">
        <v>13</v>
      </c>
      <c r="D6205" s="4" t="s">
        <v>13</v>
      </c>
      <c r="E6205" s="4" t="s">
        <v>24</v>
      </c>
      <c r="F6205" s="4" t="s">
        <v>24</v>
      </c>
      <c r="G6205" s="4" t="s">
        <v>24</v>
      </c>
      <c r="H6205" s="4" t="s">
        <v>10</v>
      </c>
    </row>
    <row r="6206" spans="1:13">
      <c r="A6206" t="n">
        <v>43463</v>
      </c>
      <c r="B6206" s="35" t="n">
        <v>45</v>
      </c>
      <c r="C6206" s="7" t="n">
        <v>2</v>
      </c>
      <c r="D6206" s="7" t="n">
        <v>3</v>
      </c>
      <c r="E6206" s="7" t="n">
        <v>-0.189999997615814</v>
      </c>
      <c r="F6206" s="7" t="n">
        <v>4.19000005722046</v>
      </c>
      <c r="G6206" s="7" t="n">
        <v>7.19000005722046</v>
      </c>
      <c r="H6206" s="7" t="n">
        <v>0</v>
      </c>
    </row>
    <row r="6207" spans="1:13">
      <c r="A6207" t="s">
        <v>4</v>
      </c>
      <c r="B6207" s="4" t="s">
        <v>5</v>
      </c>
      <c r="C6207" s="4" t="s">
        <v>13</v>
      </c>
      <c r="D6207" s="4" t="s">
        <v>13</v>
      </c>
      <c r="E6207" s="4" t="s">
        <v>24</v>
      </c>
      <c r="F6207" s="4" t="s">
        <v>24</v>
      </c>
      <c r="G6207" s="4" t="s">
        <v>24</v>
      </c>
      <c r="H6207" s="4" t="s">
        <v>10</v>
      </c>
      <c r="I6207" s="4" t="s">
        <v>13</v>
      </c>
    </row>
    <row r="6208" spans="1:13">
      <c r="A6208" t="n">
        <v>43480</v>
      </c>
      <c r="B6208" s="35" t="n">
        <v>45</v>
      </c>
      <c r="C6208" s="7" t="n">
        <v>4</v>
      </c>
      <c r="D6208" s="7" t="n">
        <v>3</v>
      </c>
      <c r="E6208" s="7" t="n">
        <v>14.4700002670288</v>
      </c>
      <c r="F6208" s="7" t="n">
        <v>168.460006713867</v>
      </c>
      <c r="G6208" s="7" t="n">
        <v>-8</v>
      </c>
      <c r="H6208" s="7" t="n">
        <v>0</v>
      </c>
      <c r="I6208" s="7" t="n">
        <v>0</v>
      </c>
    </row>
    <row r="6209" spans="1:9">
      <c r="A6209" t="s">
        <v>4</v>
      </c>
      <c r="B6209" s="4" t="s">
        <v>5</v>
      </c>
      <c r="C6209" s="4" t="s">
        <v>13</v>
      </c>
      <c r="D6209" s="4" t="s">
        <v>13</v>
      </c>
      <c r="E6209" s="4" t="s">
        <v>24</v>
      </c>
      <c r="F6209" s="4" t="s">
        <v>10</v>
      </c>
    </row>
    <row r="6210" spans="1:9">
      <c r="A6210" t="n">
        <v>43498</v>
      </c>
      <c r="B6210" s="35" t="n">
        <v>45</v>
      </c>
      <c r="C6210" s="7" t="n">
        <v>5</v>
      </c>
      <c r="D6210" s="7" t="n">
        <v>3</v>
      </c>
      <c r="E6210" s="7" t="n">
        <v>5.19999980926514</v>
      </c>
      <c r="F6210" s="7" t="n">
        <v>0</v>
      </c>
    </row>
    <row r="6211" spans="1:9">
      <c r="A6211" t="s">
        <v>4</v>
      </c>
      <c r="B6211" s="4" t="s">
        <v>5</v>
      </c>
      <c r="C6211" s="4" t="s">
        <v>13</v>
      </c>
      <c r="D6211" s="4" t="s">
        <v>13</v>
      </c>
      <c r="E6211" s="4" t="s">
        <v>24</v>
      </c>
      <c r="F6211" s="4" t="s">
        <v>10</v>
      </c>
    </row>
    <row r="6212" spans="1:9">
      <c r="A6212" t="n">
        <v>43507</v>
      </c>
      <c r="B6212" s="35" t="n">
        <v>45</v>
      </c>
      <c r="C6212" s="7" t="n">
        <v>11</v>
      </c>
      <c r="D6212" s="7" t="n">
        <v>3</v>
      </c>
      <c r="E6212" s="7" t="n">
        <v>32.7000007629395</v>
      </c>
      <c r="F6212" s="7" t="n">
        <v>0</v>
      </c>
    </row>
    <row r="6213" spans="1:9">
      <c r="A6213" t="s">
        <v>4</v>
      </c>
      <c r="B6213" s="4" t="s">
        <v>5</v>
      </c>
      <c r="C6213" s="4" t="s">
        <v>13</v>
      </c>
      <c r="D6213" s="4" t="s">
        <v>13</v>
      </c>
      <c r="E6213" s="4" t="s">
        <v>24</v>
      </c>
      <c r="F6213" s="4" t="s">
        <v>24</v>
      </c>
      <c r="G6213" s="4" t="s">
        <v>24</v>
      </c>
      <c r="H6213" s="4" t="s">
        <v>10</v>
      </c>
    </row>
    <row r="6214" spans="1:9">
      <c r="A6214" t="n">
        <v>43516</v>
      </c>
      <c r="B6214" s="35" t="n">
        <v>45</v>
      </c>
      <c r="C6214" s="7" t="n">
        <v>2</v>
      </c>
      <c r="D6214" s="7" t="n">
        <v>3</v>
      </c>
      <c r="E6214" s="7" t="n">
        <v>-0.189999997615814</v>
      </c>
      <c r="F6214" s="7" t="n">
        <v>4.44999980926514</v>
      </c>
      <c r="G6214" s="7" t="n">
        <v>7.19000005722046</v>
      </c>
      <c r="H6214" s="7" t="n">
        <v>30000</v>
      </c>
    </row>
    <row r="6215" spans="1:9">
      <c r="A6215" t="s">
        <v>4</v>
      </c>
      <c r="B6215" s="4" t="s">
        <v>5</v>
      </c>
      <c r="C6215" s="4" t="s">
        <v>13</v>
      </c>
      <c r="D6215" s="4" t="s">
        <v>13</v>
      </c>
      <c r="E6215" s="4" t="s">
        <v>24</v>
      </c>
      <c r="F6215" s="4" t="s">
        <v>24</v>
      </c>
      <c r="G6215" s="4" t="s">
        <v>24</v>
      </c>
      <c r="H6215" s="4" t="s">
        <v>10</v>
      </c>
      <c r="I6215" s="4" t="s">
        <v>13</v>
      </c>
    </row>
    <row r="6216" spans="1:9">
      <c r="A6216" t="n">
        <v>43533</v>
      </c>
      <c r="B6216" s="35" t="n">
        <v>45</v>
      </c>
      <c r="C6216" s="7" t="n">
        <v>4</v>
      </c>
      <c r="D6216" s="7" t="n">
        <v>3</v>
      </c>
      <c r="E6216" s="7" t="n">
        <v>21.6599998474121</v>
      </c>
      <c r="F6216" s="7" t="n">
        <v>168.460006713867</v>
      </c>
      <c r="G6216" s="7" t="n">
        <v>-8</v>
      </c>
      <c r="H6216" s="7" t="n">
        <v>30000</v>
      </c>
      <c r="I6216" s="7" t="n">
        <v>1</v>
      </c>
    </row>
    <row r="6217" spans="1:9">
      <c r="A6217" t="s">
        <v>4</v>
      </c>
      <c r="B6217" s="4" t="s">
        <v>5</v>
      </c>
      <c r="C6217" s="4" t="s">
        <v>13</v>
      </c>
      <c r="D6217" s="4" t="s">
        <v>13</v>
      </c>
      <c r="E6217" s="4" t="s">
        <v>24</v>
      </c>
      <c r="F6217" s="4" t="s">
        <v>10</v>
      </c>
    </row>
    <row r="6218" spans="1:9">
      <c r="A6218" t="n">
        <v>43551</v>
      </c>
      <c r="B6218" s="35" t="n">
        <v>45</v>
      </c>
      <c r="C6218" s="7" t="n">
        <v>5</v>
      </c>
      <c r="D6218" s="7" t="n">
        <v>3</v>
      </c>
      <c r="E6218" s="7" t="n">
        <v>4.90000009536743</v>
      </c>
      <c r="F6218" s="7" t="n">
        <v>30000</v>
      </c>
    </row>
    <row r="6219" spans="1:9">
      <c r="A6219" t="s">
        <v>4</v>
      </c>
      <c r="B6219" s="4" t="s">
        <v>5</v>
      </c>
      <c r="C6219" s="4" t="s">
        <v>13</v>
      </c>
      <c r="D6219" s="4" t="s">
        <v>13</v>
      </c>
      <c r="E6219" s="4" t="s">
        <v>24</v>
      </c>
      <c r="F6219" s="4" t="s">
        <v>10</v>
      </c>
    </row>
    <row r="6220" spans="1:9">
      <c r="A6220" t="n">
        <v>43560</v>
      </c>
      <c r="B6220" s="35" t="n">
        <v>45</v>
      </c>
      <c r="C6220" s="7" t="n">
        <v>11</v>
      </c>
      <c r="D6220" s="7" t="n">
        <v>3</v>
      </c>
      <c r="E6220" s="7" t="n">
        <v>32.7000007629395</v>
      </c>
      <c r="F6220" s="7" t="n">
        <v>30000</v>
      </c>
    </row>
    <row r="6221" spans="1:9">
      <c r="A6221" t="s">
        <v>4</v>
      </c>
      <c r="B6221" s="4" t="s">
        <v>5</v>
      </c>
      <c r="C6221" s="4" t="s">
        <v>13</v>
      </c>
    </row>
    <row r="6222" spans="1:9">
      <c r="A6222" t="n">
        <v>43569</v>
      </c>
      <c r="B6222" s="36" t="n">
        <v>116</v>
      </c>
      <c r="C6222" s="7" t="n">
        <v>0</v>
      </c>
    </row>
    <row r="6223" spans="1:9">
      <c r="A6223" t="s">
        <v>4</v>
      </c>
      <c r="B6223" s="4" t="s">
        <v>5</v>
      </c>
      <c r="C6223" s="4" t="s">
        <v>13</v>
      </c>
      <c r="D6223" s="4" t="s">
        <v>10</v>
      </c>
    </row>
    <row r="6224" spans="1:9">
      <c r="A6224" t="n">
        <v>43571</v>
      </c>
      <c r="B6224" s="36" t="n">
        <v>116</v>
      </c>
      <c r="C6224" s="7" t="n">
        <v>2</v>
      </c>
      <c r="D6224" s="7" t="n">
        <v>1</v>
      </c>
    </row>
    <row r="6225" spans="1:9">
      <c r="A6225" t="s">
        <v>4</v>
      </c>
      <c r="B6225" s="4" t="s">
        <v>5</v>
      </c>
      <c r="C6225" s="4" t="s">
        <v>13</v>
      </c>
      <c r="D6225" s="4" t="s">
        <v>9</v>
      </c>
    </row>
    <row r="6226" spans="1:9">
      <c r="A6226" t="n">
        <v>43575</v>
      </c>
      <c r="B6226" s="36" t="n">
        <v>116</v>
      </c>
      <c r="C6226" s="7" t="n">
        <v>5</v>
      </c>
      <c r="D6226" s="7" t="n">
        <v>1112014848</v>
      </c>
    </row>
    <row r="6227" spans="1:9">
      <c r="A6227" t="s">
        <v>4</v>
      </c>
      <c r="B6227" s="4" t="s">
        <v>5</v>
      </c>
      <c r="C6227" s="4" t="s">
        <v>13</v>
      </c>
      <c r="D6227" s="4" t="s">
        <v>10</v>
      </c>
    </row>
    <row r="6228" spans="1:9">
      <c r="A6228" t="n">
        <v>43581</v>
      </c>
      <c r="B6228" s="36" t="n">
        <v>116</v>
      </c>
      <c r="C6228" s="7" t="n">
        <v>6</v>
      </c>
      <c r="D6228" s="7" t="n">
        <v>1</v>
      </c>
    </row>
    <row r="6229" spans="1:9">
      <c r="A6229" t="s">
        <v>4</v>
      </c>
      <c r="B6229" s="4" t="s">
        <v>5</v>
      </c>
      <c r="C6229" s="4" t="s">
        <v>13</v>
      </c>
      <c r="D6229" s="4" t="s">
        <v>10</v>
      </c>
    </row>
    <row r="6230" spans="1:9">
      <c r="A6230" t="n">
        <v>43585</v>
      </c>
      <c r="B6230" s="21" t="n">
        <v>58</v>
      </c>
      <c r="C6230" s="7" t="n">
        <v>255</v>
      </c>
      <c r="D6230" s="7" t="n">
        <v>0</v>
      </c>
    </row>
    <row r="6231" spans="1:9">
      <c r="A6231" t="s">
        <v>4</v>
      </c>
      <c r="B6231" s="4" t="s">
        <v>5</v>
      </c>
      <c r="C6231" s="4" t="s">
        <v>13</v>
      </c>
      <c r="D6231" s="4" t="s">
        <v>10</v>
      </c>
      <c r="E6231" s="4" t="s">
        <v>10</v>
      </c>
      <c r="F6231" s="4" t="s">
        <v>13</v>
      </c>
    </row>
    <row r="6232" spans="1:9">
      <c r="A6232" t="n">
        <v>43589</v>
      </c>
      <c r="B6232" s="45" t="n">
        <v>25</v>
      </c>
      <c r="C6232" s="7" t="n">
        <v>1</v>
      </c>
      <c r="D6232" s="7" t="n">
        <v>60</v>
      </c>
      <c r="E6232" s="7" t="n">
        <v>500</v>
      </c>
      <c r="F6232" s="7" t="n">
        <v>2</v>
      </c>
    </row>
    <row r="6233" spans="1:9">
      <c r="A6233" t="s">
        <v>4</v>
      </c>
      <c r="B6233" s="4" t="s">
        <v>5</v>
      </c>
      <c r="C6233" s="4" t="s">
        <v>13</v>
      </c>
      <c r="D6233" s="4" t="s">
        <v>10</v>
      </c>
      <c r="E6233" s="4" t="s">
        <v>6</v>
      </c>
    </row>
    <row r="6234" spans="1:9">
      <c r="A6234" t="n">
        <v>43596</v>
      </c>
      <c r="B6234" s="39" t="n">
        <v>51</v>
      </c>
      <c r="C6234" s="7" t="n">
        <v>4</v>
      </c>
      <c r="D6234" s="7" t="n">
        <v>19</v>
      </c>
      <c r="E6234" s="7" t="s">
        <v>122</v>
      </c>
    </row>
    <row r="6235" spans="1:9">
      <c r="A6235" t="s">
        <v>4</v>
      </c>
      <c r="B6235" s="4" t="s">
        <v>5</v>
      </c>
      <c r="C6235" s="4" t="s">
        <v>10</v>
      </c>
    </row>
    <row r="6236" spans="1:9">
      <c r="A6236" t="n">
        <v>43609</v>
      </c>
      <c r="B6236" s="27" t="n">
        <v>16</v>
      </c>
      <c r="C6236" s="7" t="n">
        <v>0</v>
      </c>
    </row>
    <row r="6237" spans="1:9">
      <c r="A6237" t="s">
        <v>4</v>
      </c>
      <c r="B6237" s="4" t="s">
        <v>5</v>
      </c>
      <c r="C6237" s="4" t="s">
        <v>10</v>
      </c>
      <c r="D6237" s="4" t="s">
        <v>13</v>
      </c>
      <c r="E6237" s="4" t="s">
        <v>9</v>
      </c>
      <c r="F6237" s="4" t="s">
        <v>47</v>
      </c>
      <c r="G6237" s="4" t="s">
        <v>13</v>
      </c>
      <c r="H6237" s="4" t="s">
        <v>13</v>
      </c>
      <c r="I6237" s="4" t="s">
        <v>13</v>
      </c>
      <c r="J6237" s="4" t="s">
        <v>9</v>
      </c>
      <c r="K6237" s="4" t="s">
        <v>47</v>
      </c>
      <c r="L6237" s="4" t="s">
        <v>13</v>
      </c>
      <c r="M6237" s="4" t="s">
        <v>13</v>
      </c>
      <c r="N6237" s="4" t="s">
        <v>13</v>
      </c>
      <c r="O6237" s="4" t="s">
        <v>9</v>
      </c>
      <c r="P6237" s="4" t="s">
        <v>47</v>
      </c>
      <c r="Q6237" s="4" t="s">
        <v>13</v>
      </c>
      <c r="R6237" s="4" t="s">
        <v>13</v>
      </c>
      <c r="S6237" s="4" t="s">
        <v>13</v>
      </c>
      <c r="T6237" s="4" t="s">
        <v>9</v>
      </c>
      <c r="U6237" s="4" t="s">
        <v>47</v>
      </c>
      <c r="V6237" s="4" t="s">
        <v>13</v>
      </c>
      <c r="W6237" s="4" t="s">
        <v>13</v>
      </c>
    </row>
    <row r="6238" spans="1:9">
      <c r="A6238" t="n">
        <v>43612</v>
      </c>
      <c r="B6238" s="40" t="n">
        <v>26</v>
      </c>
      <c r="C6238" s="7" t="n">
        <v>19</v>
      </c>
      <c r="D6238" s="7" t="n">
        <v>17</v>
      </c>
      <c r="E6238" s="7" t="n">
        <v>29404</v>
      </c>
      <c r="F6238" s="7" t="s">
        <v>331</v>
      </c>
      <c r="G6238" s="7" t="n">
        <v>2</v>
      </c>
      <c r="H6238" s="7" t="n">
        <v>3</v>
      </c>
      <c r="I6238" s="7" t="n">
        <v>17</v>
      </c>
      <c r="J6238" s="7" t="n">
        <v>29405</v>
      </c>
      <c r="K6238" s="7" t="s">
        <v>332</v>
      </c>
      <c r="L6238" s="7" t="n">
        <v>2</v>
      </c>
      <c r="M6238" s="7" t="n">
        <v>3</v>
      </c>
      <c r="N6238" s="7" t="n">
        <v>17</v>
      </c>
      <c r="O6238" s="7" t="n">
        <v>29406</v>
      </c>
      <c r="P6238" s="7" t="s">
        <v>333</v>
      </c>
      <c r="Q6238" s="7" t="n">
        <v>2</v>
      </c>
      <c r="R6238" s="7" t="n">
        <v>3</v>
      </c>
      <c r="S6238" s="7" t="n">
        <v>17</v>
      </c>
      <c r="T6238" s="7" t="n">
        <v>29407</v>
      </c>
      <c r="U6238" s="7" t="s">
        <v>334</v>
      </c>
      <c r="V6238" s="7" t="n">
        <v>2</v>
      </c>
      <c r="W6238" s="7" t="n">
        <v>0</v>
      </c>
    </row>
    <row r="6239" spans="1:9">
      <c r="A6239" t="s">
        <v>4</v>
      </c>
      <c r="B6239" s="4" t="s">
        <v>5</v>
      </c>
    </row>
    <row r="6240" spans="1:9">
      <c r="A6240" t="n">
        <v>44064</v>
      </c>
      <c r="B6240" s="41" t="n">
        <v>28</v>
      </c>
    </row>
    <row r="6241" spans="1:23">
      <c r="A6241" t="s">
        <v>4</v>
      </c>
      <c r="B6241" s="4" t="s">
        <v>5</v>
      </c>
      <c r="C6241" s="4" t="s">
        <v>6</v>
      </c>
      <c r="D6241" s="4" t="s">
        <v>10</v>
      </c>
    </row>
    <row r="6242" spans="1:23">
      <c r="A6242" t="n">
        <v>44065</v>
      </c>
      <c r="B6242" s="65" t="n">
        <v>29</v>
      </c>
      <c r="C6242" s="7" t="s">
        <v>12</v>
      </c>
      <c r="D6242" s="7" t="n">
        <v>65533</v>
      </c>
    </row>
    <row r="6243" spans="1:23">
      <c r="A6243" t="s">
        <v>4</v>
      </c>
      <c r="B6243" s="4" t="s">
        <v>5</v>
      </c>
      <c r="C6243" s="4" t="s">
        <v>13</v>
      </c>
      <c r="D6243" s="4" t="s">
        <v>10</v>
      </c>
      <c r="E6243" s="4" t="s">
        <v>10</v>
      </c>
      <c r="F6243" s="4" t="s">
        <v>13</v>
      </c>
    </row>
    <row r="6244" spans="1:23">
      <c r="A6244" t="n">
        <v>44069</v>
      </c>
      <c r="B6244" s="45" t="n">
        <v>25</v>
      </c>
      <c r="C6244" s="7" t="n">
        <v>1</v>
      </c>
      <c r="D6244" s="7" t="n">
        <v>65535</v>
      </c>
      <c r="E6244" s="7" t="n">
        <v>65535</v>
      </c>
      <c r="F6244" s="7" t="n">
        <v>0</v>
      </c>
    </row>
    <row r="6245" spans="1:23">
      <c r="A6245" t="s">
        <v>4</v>
      </c>
      <c r="B6245" s="4" t="s">
        <v>5</v>
      </c>
      <c r="C6245" s="4" t="s">
        <v>13</v>
      </c>
      <c r="D6245" s="4" t="s">
        <v>10</v>
      </c>
      <c r="E6245" s="4" t="s">
        <v>6</v>
      </c>
    </row>
    <row r="6246" spans="1:23">
      <c r="A6246" t="n">
        <v>44076</v>
      </c>
      <c r="B6246" s="39" t="n">
        <v>51</v>
      </c>
      <c r="C6246" s="7" t="n">
        <v>4</v>
      </c>
      <c r="D6246" s="7" t="n">
        <v>3</v>
      </c>
      <c r="E6246" s="7" t="s">
        <v>72</v>
      </c>
    </row>
    <row r="6247" spans="1:23">
      <c r="A6247" t="s">
        <v>4</v>
      </c>
      <c r="B6247" s="4" t="s">
        <v>5</v>
      </c>
      <c r="C6247" s="4" t="s">
        <v>10</v>
      </c>
    </row>
    <row r="6248" spans="1:23">
      <c r="A6248" t="n">
        <v>44089</v>
      </c>
      <c r="B6248" s="27" t="n">
        <v>16</v>
      </c>
      <c r="C6248" s="7" t="n">
        <v>0</v>
      </c>
    </row>
    <row r="6249" spans="1:23">
      <c r="A6249" t="s">
        <v>4</v>
      </c>
      <c r="B6249" s="4" t="s">
        <v>5</v>
      </c>
      <c r="C6249" s="4" t="s">
        <v>10</v>
      </c>
      <c r="D6249" s="4" t="s">
        <v>13</v>
      </c>
      <c r="E6249" s="4" t="s">
        <v>9</v>
      </c>
      <c r="F6249" s="4" t="s">
        <v>47</v>
      </c>
      <c r="G6249" s="4" t="s">
        <v>13</v>
      </c>
      <c r="H6249" s="4" t="s">
        <v>13</v>
      </c>
    </row>
    <row r="6250" spans="1:23">
      <c r="A6250" t="n">
        <v>44092</v>
      </c>
      <c r="B6250" s="40" t="n">
        <v>26</v>
      </c>
      <c r="C6250" s="7" t="n">
        <v>3</v>
      </c>
      <c r="D6250" s="7" t="n">
        <v>17</v>
      </c>
      <c r="E6250" s="7" t="n">
        <v>2393</v>
      </c>
      <c r="F6250" s="7" t="s">
        <v>335</v>
      </c>
      <c r="G6250" s="7" t="n">
        <v>2</v>
      </c>
      <c r="H6250" s="7" t="n">
        <v>0</v>
      </c>
    </row>
    <row r="6251" spans="1:23">
      <c r="A6251" t="s">
        <v>4</v>
      </c>
      <c r="B6251" s="4" t="s">
        <v>5</v>
      </c>
    </row>
    <row r="6252" spans="1:23">
      <c r="A6252" t="n">
        <v>44117</v>
      </c>
      <c r="B6252" s="41" t="n">
        <v>28</v>
      </c>
    </row>
    <row r="6253" spans="1:23">
      <c r="A6253" t="s">
        <v>4</v>
      </c>
      <c r="B6253" s="4" t="s">
        <v>5</v>
      </c>
      <c r="C6253" s="4" t="s">
        <v>10</v>
      </c>
      <c r="D6253" s="4" t="s">
        <v>13</v>
      </c>
    </row>
    <row r="6254" spans="1:23">
      <c r="A6254" t="n">
        <v>44118</v>
      </c>
      <c r="B6254" s="44" t="n">
        <v>89</v>
      </c>
      <c r="C6254" s="7" t="n">
        <v>65533</v>
      </c>
      <c r="D6254" s="7" t="n">
        <v>1</v>
      </c>
    </row>
    <row r="6255" spans="1:23">
      <c r="A6255" t="s">
        <v>4</v>
      </c>
      <c r="B6255" s="4" t="s">
        <v>5</v>
      </c>
      <c r="C6255" s="4" t="s">
        <v>13</v>
      </c>
      <c r="D6255" s="4" t="s">
        <v>10</v>
      </c>
      <c r="E6255" s="4" t="s">
        <v>6</v>
      </c>
    </row>
    <row r="6256" spans="1:23">
      <c r="A6256" t="n">
        <v>44122</v>
      </c>
      <c r="B6256" s="39" t="n">
        <v>51</v>
      </c>
      <c r="C6256" s="7" t="n">
        <v>4</v>
      </c>
      <c r="D6256" s="7" t="n">
        <v>0</v>
      </c>
      <c r="E6256" s="7" t="s">
        <v>122</v>
      </c>
    </row>
    <row r="6257" spans="1:8">
      <c r="A6257" t="s">
        <v>4</v>
      </c>
      <c r="B6257" s="4" t="s">
        <v>5</v>
      </c>
      <c r="C6257" s="4" t="s">
        <v>10</v>
      </c>
    </row>
    <row r="6258" spans="1:8">
      <c r="A6258" t="n">
        <v>44135</v>
      </c>
      <c r="B6258" s="27" t="n">
        <v>16</v>
      </c>
      <c r="C6258" s="7" t="n">
        <v>0</v>
      </c>
    </row>
    <row r="6259" spans="1:8">
      <c r="A6259" t="s">
        <v>4</v>
      </c>
      <c r="B6259" s="4" t="s">
        <v>5</v>
      </c>
      <c r="C6259" s="4" t="s">
        <v>10</v>
      </c>
      <c r="D6259" s="4" t="s">
        <v>13</v>
      </c>
      <c r="E6259" s="4" t="s">
        <v>9</v>
      </c>
      <c r="F6259" s="4" t="s">
        <v>47</v>
      </c>
      <c r="G6259" s="4" t="s">
        <v>13</v>
      </c>
      <c r="H6259" s="4" t="s">
        <v>13</v>
      </c>
    </row>
    <row r="6260" spans="1:8">
      <c r="A6260" t="n">
        <v>44138</v>
      </c>
      <c r="B6260" s="40" t="n">
        <v>26</v>
      </c>
      <c r="C6260" s="7" t="n">
        <v>0</v>
      </c>
      <c r="D6260" s="7" t="n">
        <v>17</v>
      </c>
      <c r="E6260" s="7" t="n">
        <v>52939</v>
      </c>
      <c r="F6260" s="7" t="s">
        <v>336</v>
      </c>
      <c r="G6260" s="7" t="n">
        <v>2</v>
      </c>
      <c r="H6260" s="7" t="n">
        <v>0</v>
      </c>
    </row>
    <row r="6261" spans="1:8">
      <c r="A6261" t="s">
        <v>4</v>
      </c>
      <c r="B6261" s="4" t="s">
        <v>5</v>
      </c>
    </row>
    <row r="6262" spans="1:8">
      <c r="A6262" t="n">
        <v>44216</v>
      </c>
      <c r="B6262" s="41" t="n">
        <v>28</v>
      </c>
    </row>
    <row r="6263" spans="1:8">
      <c r="A6263" t="s">
        <v>4</v>
      </c>
      <c r="B6263" s="4" t="s">
        <v>5</v>
      </c>
      <c r="C6263" s="4" t="s">
        <v>10</v>
      </c>
      <c r="D6263" s="4" t="s">
        <v>13</v>
      </c>
    </row>
    <row r="6264" spans="1:8">
      <c r="A6264" t="n">
        <v>44217</v>
      </c>
      <c r="B6264" s="44" t="n">
        <v>89</v>
      </c>
      <c r="C6264" s="7" t="n">
        <v>65533</v>
      </c>
      <c r="D6264" s="7" t="n">
        <v>1</v>
      </c>
    </row>
    <row r="6265" spans="1:8">
      <c r="A6265" t="s">
        <v>4</v>
      </c>
      <c r="B6265" s="4" t="s">
        <v>5</v>
      </c>
      <c r="C6265" s="4" t="s">
        <v>13</v>
      </c>
      <c r="D6265" s="4" t="s">
        <v>10</v>
      </c>
      <c r="E6265" s="4" t="s">
        <v>10</v>
      </c>
      <c r="F6265" s="4" t="s">
        <v>13</v>
      </c>
    </row>
    <row r="6266" spans="1:8">
      <c r="A6266" t="n">
        <v>44221</v>
      </c>
      <c r="B6266" s="45" t="n">
        <v>25</v>
      </c>
      <c r="C6266" s="7" t="n">
        <v>1</v>
      </c>
      <c r="D6266" s="7" t="n">
        <v>60</v>
      </c>
      <c r="E6266" s="7" t="n">
        <v>500</v>
      </c>
      <c r="F6266" s="7" t="n">
        <v>2</v>
      </c>
    </row>
    <row r="6267" spans="1:8">
      <c r="A6267" t="s">
        <v>4</v>
      </c>
      <c r="B6267" s="4" t="s">
        <v>5</v>
      </c>
      <c r="C6267" s="4" t="s">
        <v>13</v>
      </c>
      <c r="D6267" s="4" t="s">
        <v>10</v>
      </c>
      <c r="E6267" s="4" t="s">
        <v>6</v>
      </c>
    </row>
    <row r="6268" spans="1:8">
      <c r="A6268" t="n">
        <v>44228</v>
      </c>
      <c r="B6268" s="39" t="n">
        <v>51</v>
      </c>
      <c r="C6268" s="7" t="n">
        <v>4</v>
      </c>
      <c r="D6268" s="7" t="n">
        <v>19</v>
      </c>
      <c r="E6268" s="7" t="s">
        <v>122</v>
      </c>
    </row>
    <row r="6269" spans="1:8">
      <c r="A6269" t="s">
        <v>4</v>
      </c>
      <c r="B6269" s="4" t="s">
        <v>5</v>
      </c>
      <c r="C6269" s="4" t="s">
        <v>10</v>
      </c>
    </row>
    <row r="6270" spans="1:8">
      <c r="A6270" t="n">
        <v>44241</v>
      </c>
      <c r="B6270" s="27" t="n">
        <v>16</v>
      </c>
      <c r="C6270" s="7" t="n">
        <v>0</v>
      </c>
    </row>
    <row r="6271" spans="1:8">
      <c r="A6271" t="s">
        <v>4</v>
      </c>
      <c r="B6271" s="4" t="s">
        <v>5</v>
      </c>
      <c r="C6271" s="4" t="s">
        <v>10</v>
      </c>
      <c r="D6271" s="4" t="s">
        <v>13</v>
      </c>
      <c r="E6271" s="4" t="s">
        <v>9</v>
      </c>
      <c r="F6271" s="4" t="s">
        <v>47</v>
      </c>
      <c r="G6271" s="4" t="s">
        <v>13</v>
      </c>
      <c r="H6271" s="4" t="s">
        <v>13</v>
      </c>
      <c r="I6271" s="4" t="s">
        <v>13</v>
      </c>
      <c r="J6271" s="4" t="s">
        <v>9</v>
      </c>
      <c r="K6271" s="4" t="s">
        <v>47</v>
      </c>
      <c r="L6271" s="4" t="s">
        <v>13</v>
      </c>
      <c r="M6271" s="4" t="s">
        <v>13</v>
      </c>
    </row>
    <row r="6272" spans="1:8">
      <c r="A6272" t="n">
        <v>44244</v>
      </c>
      <c r="B6272" s="40" t="n">
        <v>26</v>
      </c>
      <c r="C6272" s="7" t="n">
        <v>19</v>
      </c>
      <c r="D6272" s="7" t="n">
        <v>17</v>
      </c>
      <c r="E6272" s="7" t="n">
        <v>29408</v>
      </c>
      <c r="F6272" s="7" t="s">
        <v>337</v>
      </c>
      <c r="G6272" s="7" t="n">
        <v>2</v>
      </c>
      <c r="H6272" s="7" t="n">
        <v>3</v>
      </c>
      <c r="I6272" s="7" t="n">
        <v>17</v>
      </c>
      <c r="J6272" s="7" t="n">
        <v>29409</v>
      </c>
      <c r="K6272" s="7" t="s">
        <v>338</v>
      </c>
      <c r="L6272" s="7" t="n">
        <v>2</v>
      </c>
      <c r="M6272" s="7" t="n">
        <v>0</v>
      </c>
    </row>
    <row r="6273" spans="1:13">
      <c r="A6273" t="s">
        <v>4</v>
      </c>
      <c r="B6273" s="4" t="s">
        <v>5</v>
      </c>
    </row>
    <row r="6274" spans="1:13">
      <c r="A6274" t="n">
        <v>44429</v>
      </c>
      <c r="B6274" s="41" t="n">
        <v>28</v>
      </c>
    </row>
    <row r="6275" spans="1:13">
      <c r="A6275" t="s">
        <v>4</v>
      </c>
      <c r="B6275" s="4" t="s">
        <v>5</v>
      </c>
      <c r="C6275" s="4" t="s">
        <v>10</v>
      </c>
      <c r="D6275" s="4" t="s">
        <v>13</v>
      </c>
    </row>
    <row r="6276" spans="1:13">
      <c r="A6276" t="n">
        <v>44430</v>
      </c>
      <c r="B6276" s="44" t="n">
        <v>89</v>
      </c>
      <c r="C6276" s="7" t="n">
        <v>65533</v>
      </c>
      <c r="D6276" s="7" t="n">
        <v>1</v>
      </c>
    </row>
    <row r="6277" spans="1:13">
      <c r="A6277" t="s">
        <v>4</v>
      </c>
      <c r="B6277" s="4" t="s">
        <v>5</v>
      </c>
      <c r="C6277" s="4" t="s">
        <v>6</v>
      </c>
      <c r="D6277" s="4" t="s">
        <v>10</v>
      </c>
    </row>
    <row r="6278" spans="1:13">
      <c r="A6278" t="n">
        <v>44434</v>
      </c>
      <c r="B6278" s="65" t="n">
        <v>29</v>
      </c>
      <c r="C6278" s="7" t="s">
        <v>12</v>
      </c>
      <c r="D6278" s="7" t="n">
        <v>65533</v>
      </c>
    </row>
    <row r="6279" spans="1:13">
      <c r="A6279" t="s">
        <v>4</v>
      </c>
      <c r="B6279" s="4" t="s">
        <v>5</v>
      </c>
      <c r="C6279" s="4" t="s">
        <v>13</v>
      </c>
      <c r="D6279" s="4" t="s">
        <v>10</v>
      </c>
      <c r="E6279" s="4" t="s">
        <v>10</v>
      </c>
      <c r="F6279" s="4" t="s">
        <v>13</v>
      </c>
    </row>
    <row r="6280" spans="1:13">
      <c r="A6280" t="n">
        <v>44438</v>
      </c>
      <c r="B6280" s="45" t="n">
        <v>25</v>
      </c>
      <c r="C6280" s="7" t="n">
        <v>1</v>
      </c>
      <c r="D6280" s="7" t="n">
        <v>65535</v>
      </c>
      <c r="E6280" s="7" t="n">
        <v>65535</v>
      </c>
      <c r="F6280" s="7" t="n">
        <v>0</v>
      </c>
    </row>
    <row r="6281" spans="1:13">
      <c r="A6281" t="s">
        <v>4</v>
      </c>
      <c r="B6281" s="4" t="s">
        <v>5</v>
      </c>
      <c r="C6281" s="4" t="s">
        <v>13</v>
      </c>
      <c r="D6281" s="4" t="s">
        <v>10</v>
      </c>
      <c r="E6281" s="4" t="s">
        <v>6</v>
      </c>
    </row>
    <row r="6282" spans="1:13">
      <c r="A6282" t="n">
        <v>44445</v>
      </c>
      <c r="B6282" s="39" t="n">
        <v>51</v>
      </c>
      <c r="C6282" s="7" t="n">
        <v>4</v>
      </c>
      <c r="D6282" s="7" t="n">
        <v>7032</v>
      </c>
      <c r="E6282" s="7" t="s">
        <v>325</v>
      </c>
    </row>
    <row r="6283" spans="1:13">
      <c r="A6283" t="s">
        <v>4</v>
      </c>
      <c r="B6283" s="4" t="s">
        <v>5</v>
      </c>
      <c r="C6283" s="4" t="s">
        <v>10</v>
      </c>
    </row>
    <row r="6284" spans="1:13">
      <c r="A6284" t="n">
        <v>44458</v>
      </c>
      <c r="B6284" s="27" t="n">
        <v>16</v>
      </c>
      <c r="C6284" s="7" t="n">
        <v>0</v>
      </c>
    </row>
    <row r="6285" spans="1:13">
      <c r="A6285" t="s">
        <v>4</v>
      </c>
      <c r="B6285" s="4" t="s">
        <v>5</v>
      </c>
      <c r="C6285" s="4" t="s">
        <v>10</v>
      </c>
      <c r="D6285" s="4" t="s">
        <v>13</v>
      </c>
      <c r="E6285" s="4" t="s">
        <v>9</v>
      </c>
      <c r="F6285" s="4" t="s">
        <v>47</v>
      </c>
      <c r="G6285" s="4" t="s">
        <v>13</v>
      </c>
      <c r="H6285" s="4" t="s">
        <v>13</v>
      </c>
    </row>
    <row r="6286" spans="1:13">
      <c r="A6286" t="n">
        <v>44461</v>
      </c>
      <c r="B6286" s="40" t="n">
        <v>26</v>
      </c>
      <c r="C6286" s="7" t="n">
        <v>7032</v>
      </c>
      <c r="D6286" s="7" t="n">
        <v>17</v>
      </c>
      <c r="E6286" s="7" t="n">
        <v>18482</v>
      </c>
      <c r="F6286" s="7" t="s">
        <v>339</v>
      </c>
      <c r="G6286" s="7" t="n">
        <v>2</v>
      </c>
      <c r="H6286" s="7" t="n">
        <v>0</v>
      </c>
    </row>
    <row r="6287" spans="1:13">
      <c r="A6287" t="s">
        <v>4</v>
      </c>
      <c r="B6287" s="4" t="s">
        <v>5</v>
      </c>
    </row>
    <row r="6288" spans="1:13">
      <c r="A6288" t="n">
        <v>44535</v>
      </c>
      <c r="B6288" s="41" t="n">
        <v>28</v>
      </c>
    </row>
    <row r="6289" spans="1:8">
      <c r="A6289" t="s">
        <v>4</v>
      </c>
      <c r="B6289" s="4" t="s">
        <v>5</v>
      </c>
      <c r="C6289" s="4" t="s">
        <v>10</v>
      </c>
      <c r="D6289" s="4" t="s">
        <v>13</v>
      </c>
    </row>
    <row r="6290" spans="1:8">
      <c r="A6290" t="n">
        <v>44536</v>
      </c>
      <c r="B6290" s="44" t="n">
        <v>89</v>
      </c>
      <c r="C6290" s="7" t="n">
        <v>65533</v>
      </c>
      <c r="D6290" s="7" t="n">
        <v>1</v>
      </c>
    </row>
    <row r="6291" spans="1:8">
      <c r="A6291" t="s">
        <v>4</v>
      </c>
      <c r="B6291" s="4" t="s">
        <v>5</v>
      </c>
      <c r="C6291" s="4" t="s">
        <v>13</v>
      </c>
      <c r="D6291" s="4" t="s">
        <v>10</v>
      </c>
      <c r="E6291" s="4" t="s">
        <v>10</v>
      </c>
      <c r="F6291" s="4" t="s">
        <v>13</v>
      </c>
    </row>
    <row r="6292" spans="1:8">
      <c r="A6292" t="n">
        <v>44540</v>
      </c>
      <c r="B6292" s="45" t="n">
        <v>25</v>
      </c>
      <c r="C6292" s="7" t="n">
        <v>1</v>
      </c>
      <c r="D6292" s="7" t="n">
        <v>60</v>
      </c>
      <c r="E6292" s="7" t="n">
        <v>500</v>
      </c>
      <c r="F6292" s="7" t="n">
        <v>2</v>
      </c>
    </row>
    <row r="6293" spans="1:8">
      <c r="A6293" t="s">
        <v>4</v>
      </c>
      <c r="B6293" s="4" t="s">
        <v>5</v>
      </c>
      <c r="C6293" s="4" t="s">
        <v>13</v>
      </c>
      <c r="D6293" s="4" t="s">
        <v>10</v>
      </c>
      <c r="E6293" s="4" t="s">
        <v>6</v>
      </c>
    </row>
    <row r="6294" spans="1:8">
      <c r="A6294" t="n">
        <v>44547</v>
      </c>
      <c r="B6294" s="39" t="n">
        <v>51</v>
      </c>
      <c r="C6294" s="7" t="n">
        <v>4</v>
      </c>
      <c r="D6294" s="7" t="n">
        <v>19</v>
      </c>
      <c r="E6294" s="7" t="s">
        <v>82</v>
      </c>
    </row>
    <row r="6295" spans="1:8">
      <c r="A6295" t="s">
        <v>4</v>
      </c>
      <c r="B6295" s="4" t="s">
        <v>5</v>
      </c>
      <c r="C6295" s="4" t="s">
        <v>10</v>
      </c>
    </row>
    <row r="6296" spans="1:8">
      <c r="A6296" t="n">
        <v>44560</v>
      </c>
      <c r="B6296" s="27" t="n">
        <v>16</v>
      </c>
      <c r="C6296" s="7" t="n">
        <v>0</v>
      </c>
    </row>
    <row r="6297" spans="1:8">
      <c r="A6297" t="s">
        <v>4</v>
      </c>
      <c r="B6297" s="4" t="s">
        <v>5</v>
      </c>
      <c r="C6297" s="4" t="s">
        <v>10</v>
      </c>
      <c r="D6297" s="4" t="s">
        <v>13</v>
      </c>
      <c r="E6297" s="4" t="s">
        <v>9</v>
      </c>
      <c r="F6297" s="4" t="s">
        <v>47</v>
      </c>
      <c r="G6297" s="4" t="s">
        <v>13</v>
      </c>
      <c r="H6297" s="4" t="s">
        <v>13</v>
      </c>
      <c r="I6297" s="4" t="s">
        <v>13</v>
      </c>
      <c r="J6297" s="4" t="s">
        <v>9</v>
      </c>
      <c r="K6297" s="4" t="s">
        <v>47</v>
      </c>
      <c r="L6297" s="4" t="s">
        <v>13</v>
      </c>
      <c r="M6297" s="4" t="s">
        <v>13</v>
      </c>
      <c r="N6297" s="4" t="s">
        <v>13</v>
      </c>
      <c r="O6297" s="4" t="s">
        <v>9</v>
      </c>
      <c r="P6297" s="4" t="s">
        <v>47</v>
      </c>
      <c r="Q6297" s="4" t="s">
        <v>13</v>
      </c>
      <c r="R6297" s="4" t="s">
        <v>13</v>
      </c>
    </row>
    <row r="6298" spans="1:8">
      <c r="A6298" t="n">
        <v>44563</v>
      </c>
      <c r="B6298" s="40" t="n">
        <v>26</v>
      </c>
      <c r="C6298" s="7" t="n">
        <v>19</v>
      </c>
      <c r="D6298" s="7" t="n">
        <v>17</v>
      </c>
      <c r="E6298" s="7" t="n">
        <v>29410</v>
      </c>
      <c r="F6298" s="7" t="s">
        <v>340</v>
      </c>
      <c r="G6298" s="7" t="n">
        <v>2</v>
      </c>
      <c r="H6298" s="7" t="n">
        <v>3</v>
      </c>
      <c r="I6298" s="7" t="n">
        <v>17</v>
      </c>
      <c r="J6298" s="7" t="n">
        <v>29411</v>
      </c>
      <c r="K6298" s="7" t="s">
        <v>341</v>
      </c>
      <c r="L6298" s="7" t="n">
        <v>2</v>
      </c>
      <c r="M6298" s="7" t="n">
        <v>3</v>
      </c>
      <c r="N6298" s="7" t="n">
        <v>17</v>
      </c>
      <c r="O6298" s="7" t="n">
        <v>29412</v>
      </c>
      <c r="P6298" s="7" t="s">
        <v>342</v>
      </c>
      <c r="Q6298" s="7" t="n">
        <v>2</v>
      </c>
      <c r="R6298" s="7" t="n">
        <v>0</v>
      </c>
    </row>
    <row r="6299" spans="1:8">
      <c r="A6299" t="s">
        <v>4</v>
      </c>
      <c r="B6299" s="4" t="s">
        <v>5</v>
      </c>
    </row>
    <row r="6300" spans="1:8">
      <c r="A6300" t="n">
        <v>44868</v>
      </c>
      <c r="B6300" s="41" t="n">
        <v>28</v>
      </c>
    </row>
    <row r="6301" spans="1:8">
      <c r="A6301" t="s">
        <v>4</v>
      </c>
      <c r="B6301" s="4" t="s">
        <v>5</v>
      </c>
      <c r="C6301" s="4" t="s">
        <v>10</v>
      </c>
      <c r="D6301" s="4" t="s">
        <v>13</v>
      </c>
    </row>
    <row r="6302" spans="1:8">
      <c r="A6302" t="n">
        <v>44869</v>
      </c>
      <c r="B6302" s="44" t="n">
        <v>89</v>
      </c>
      <c r="C6302" s="7" t="n">
        <v>65533</v>
      </c>
      <c r="D6302" s="7" t="n">
        <v>1</v>
      </c>
    </row>
    <row r="6303" spans="1:8">
      <c r="A6303" t="s">
        <v>4</v>
      </c>
      <c r="B6303" s="4" t="s">
        <v>5</v>
      </c>
      <c r="C6303" s="4" t="s">
        <v>6</v>
      </c>
      <c r="D6303" s="4" t="s">
        <v>10</v>
      </c>
    </row>
    <row r="6304" spans="1:8">
      <c r="A6304" t="n">
        <v>44873</v>
      </c>
      <c r="B6304" s="65" t="n">
        <v>29</v>
      </c>
      <c r="C6304" s="7" t="s">
        <v>12</v>
      </c>
      <c r="D6304" s="7" t="n">
        <v>65533</v>
      </c>
    </row>
    <row r="6305" spans="1:18">
      <c r="A6305" t="s">
        <v>4</v>
      </c>
      <c r="B6305" s="4" t="s">
        <v>5</v>
      </c>
      <c r="C6305" s="4" t="s">
        <v>13</v>
      </c>
      <c r="D6305" s="4" t="s">
        <v>10</v>
      </c>
      <c r="E6305" s="4" t="s">
        <v>10</v>
      </c>
      <c r="F6305" s="4" t="s">
        <v>13</v>
      </c>
    </row>
    <row r="6306" spans="1:18">
      <c r="A6306" t="n">
        <v>44877</v>
      </c>
      <c r="B6306" s="45" t="n">
        <v>25</v>
      </c>
      <c r="C6306" s="7" t="n">
        <v>1</v>
      </c>
      <c r="D6306" s="7" t="n">
        <v>65535</v>
      </c>
      <c r="E6306" s="7" t="n">
        <v>65535</v>
      </c>
      <c r="F6306" s="7" t="n">
        <v>0</v>
      </c>
    </row>
    <row r="6307" spans="1:18">
      <c r="A6307" t="s">
        <v>4</v>
      </c>
      <c r="B6307" s="4" t="s">
        <v>5</v>
      </c>
      <c r="C6307" s="4" t="s">
        <v>13</v>
      </c>
      <c r="D6307" s="4" t="s">
        <v>13</v>
      </c>
      <c r="E6307" s="4" t="s">
        <v>13</v>
      </c>
      <c r="F6307" s="4" t="s">
        <v>13</v>
      </c>
    </row>
    <row r="6308" spans="1:18">
      <c r="A6308" t="n">
        <v>44884</v>
      </c>
      <c r="B6308" s="19" t="n">
        <v>14</v>
      </c>
      <c r="C6308" s="7" t="n">
        <v>0</v>
      </c>
      <c r="D6308" s="7" t="n">
        <v>1</v>
      </c>
      <c r="E6308" s="7" t="n">
        <v>0</v>
      </c>
      <c r="F6308" s="7" t="n">
        <v>0</v>
      </c>
    </row>
    <row r="6309" spans="1:18">
      <c r="A6309" t="s">
        <v>4</v>
      </c>
      <c r="B6309" s="4" t="s">
        <v>5</v>
      </c>
      <c r="C6309" s="4" t="s">
        <v>13</v>
      </c>
      <c r="D6309" s="4" t="s">
        <v>24</v>
      </c>
      <c r="E6309" s="4" t="s">
        <v>24</v>
      </c>
      <c r="F6309" s="4" t="s">
        <v>24</v>
      </c>
    </row>
    <row r="6310" spans="1:18">
      <c r="A6310" t="n">
        <v>44889</v>
      </c>
      <c r="B6310" s="35" t="n">
        <v>45</v>
      </c>
      <c r="C6310" s="7" t="n">
        <v>9</v>
      </c>
      <c r="D6310" s="7" t="n">
        <v>0.0199999995529652</v>
      </c>
      <c r="E6310" s="7" t="n">
        <v>0.0199999995529652</v>
      </c>
      <c r="F6310" s="7" t="n">
        <v>0.5</v>
      </c>
    </row>
    <row r="6311" spans="1:18">
      <c r="A6311" t="s">
        <v>4</v>
      </c>
      <c r="B6311" s="4" t="s">
        <v>5</v>
      </c>
      <c r="C6311" s="4" t="s">
        <v>13</v>
      </c>
      <c r="D6311" s="4" t="s">
        <v>10</v>
      </c>
      <c r="E6311" s="4" t="s">
        <v>6</v>
      </c>
    </row>
    <row r="6312" spans="1:18">
      <c r="A6312" t="n">
        <v>44903</v>
      </c>
      <c r="B6312" s="39" t="n">
        <v>51</v>
      </c>
      <c r="C6312" s="7" t="n">
        <v>4</v>
      </c>
      <c r="D6312" s="7" t="n">
        <v>5</v>
      </c>
      <c r="E6312" s="7" t="s">
        <v>283</v>
      </c>
    </row>
    <row r="6313" spans="1:18">
      <c r="A6313" t="s">
        <v>4</v>
      </c>
      <c r="B6313" s="4" t="s">
        <v>5</v>
      </c>
      <c r="C6313" s="4" t="s">
        <v>10</v>
      </c>
    </row>
    <row r="6314" spans="1:18">
      <c r="A6314" t="n">
        <v>44918</v>
      </c>
      <c r="B6314" s="27" t="n">
        <v>16</v>
      </c>
      <c r="C6314" s="7" t="n">
        <v>0</v>
      </c>
    </row>
    <row r="6315" spans="1:18">
      <c r="A6315" t="s">
        <v>4</v>
      </c>
      <c r="B6315" s="4" t="s">
        <v>5</v>
      </c>
      <c r="C6315" s="4" t="s">
        <v>10</v>
      </c>
      <c r="D6315" s="4" t="s">
        <v>13</v>
      </c>
      <c r="E6315" s="4" t="s">
        <v>9</v>
      </c>
      <c r="F6315" s="4" t="s">
        <v>47</v>
      </c>
      <c r="G6315" s="4" t="s">
        <v>13</v>
      </c>
      <c r="H6315" s="4" t="s">
        <v>13</v>
      </c>
    </row>
    <row r="6316" spans="1:18">
      <c r="A6316" t="n">
        <v>44921</v>
      </c>
      <c r="B6316" s="40" t="n">
        <v>26</v>
      </c>
      <c r="C6316" s="7" t="n">
        <v>5</v>
      </c>
      <c r="D6316" s="7" t="n">
        <v>17</v>
      </c>
      <c r="E6316" s="7" t="n">
        <v>3399</v>
      </c>
      <c r="F6316" s="7" t="s">
        <v>284</v>
      </c>
      <c r="G6316" s="7" t="n">
        <v>2</v>
      </c>
      <c r="H6316" s="7" t="n">
        <v>0</v>
      </c>
    </row>
    <row r="6317" spans="1:18">
      <c r="A6317" t="s">
        <v>4</v>
      </c>
      <c r="B6317" s="4" t="s">
        <v>5</v>
      </c>
    </row>
    <row r="6318" spans="1:18">
      <c r="A6318" t="n">
        <v>44939</v>
      </c>
      <c r="B6318" s="41" t="n">
        <v>28</v>
      </c>
    </row>
    <row r="6319" spans="1:18">
      <c r="A6319" t="s">
        <v>4</v>
      </c>
      <c r="B6319" s="4" t="s">
        <v>5</v>
      </c>
      <c r="C6319" s="4" t="s">
        <v>10</v>
      </c>
      <c r="D6319" s="4" t="s">
        <v>13</v>
      </c>
    </row>
    <row r="6320" spans="1:18">
      <c r="A6320" t="n">
        <v>44940</v>
      </c>
      <c r="B6320" s="44" t="n">
        <v>89</v>
      </c>
      <c r="C6320" s="7" t="n">
        <v>65533</v>
      </c>
      <c r="D6320" s="7" t="n">
        <v>1</v>
      </c>
    </row>
    <row r="6321" spans="1:8">
      <c r="A6321" t="s">
        <v>4</v>
      </c>
      <c r="B6321" s="4" t="s">
        <v>5</v>
      </c>
      <c r="C6321" s="4" t="s">
        <v>9</v>
      </c>
    </row>
    <row r="6322" spans="1:8">
      <c r="A6322" t="n">
        <v>44944</v>
      </c>
      <c r="B6322" s="55" t="n">
        <v>15</v>
      </c>
      <c r="C6322" s="7" t="n">
        <v>256</v>
      </c>
    </row>
    <row r="6323" spans="1:8">
      <c r="A6323" t="s">
        <v>4</v>
      </c>
      <c r="B6323" s="4" t="s">
        <v>5</v>
      </c>
      <c r="C6323" s="4" t="s">
        <v>13</v>
      </c>
      <c r="D6323" s="4" t="s">
        <v>10</v>
      </c>
      <c r="E6323" s="4" t="s">
        <v>24</v>
      </c>
    </row>
    <row r="6324" spans="1:8">
      <c r="A6324" t="n">
        <v>44949</v>
      </c>
      <c r="B6324" s="21" t="n">
        <v>58</v>
      </c>
      <c r="C6324" s="7" t="n">
        <v>101</v>
      </c>
      <c r="D6324" s="7" t="n">
        <v>500</v>
      </c>
      <c r="E6324" s="7" t="n">
        <v>1</v>
      </c>
    </row>
    <row r="6325" spans="1:8">
      <c r="A6325" t="s">
        <v>4</v>
      </c>
      <c r="B6325" s="4" t="s">
        <v>5</v>
      </c>
      <c r="C6325" s="4" t="s">
        <v>13</v>
      </c>
      <c r="D6325" s="4" t="s">
        <v>10</v>
      </c>
    </row>
    <row r="6326" spans="1:8">
      <c r="A6326" t="n">
        <v>44957</v>
      </c>
      <c r="B6326" s="21" t="n">
        <v>58</v>
      </c>
      <c r="C6326" s="7" t="n">
        <v>254</v>
      </c>
      <c r="D6326" s="7" t="n">
        <v>0</v>
      </c>
    </row>
    <row r="6327" spans="1:8">
      <c r="A6327" t="s">
        <v>4</v>
      </c>
      <c r="B6327" s="4" t="s">
        <v>5</v>
      </c>
      <c r="C6327" s="4" t="s">
        <v>13</v>
      </c>
    </row>
    <row r="6328" spans="1:8">
      <c r="A6328" t="n">
        <v>44961</v>
      </c>
      <c r="B6328" s="36" t="n">
        <v>116</v>
      </c>
      <c r="C6328" s="7" t="n">
        <v>0</v>
      </c>
    </row>
    <row r="6329" spans="1:8">
      <c r="A6329" t="s">
        <v>4</v>
      </c>
      <c r="B6329" s="4" t="s">
        <v>5</v>
      </c>
      <c r="C6329" s="4" t="s">
        <v>13</v>
      </c>
      <c r="D6329" s="4" t="s">
        <v>10</v>
      </c>
    </row>
    <row r="6330" spans="1:8">
      <c r="A6330" t="n">
        <v>44963</v>
      </c>
      <c r="B6330" s="36" t="n">
        <v>116</v>
      </c>
      <c r="C6330" s="7" t="n">
        <v>2</v>
      </c>
      <c r="D6330" s="7" t="n">
        <v>1</v>
      </c>
    </row>
    <row r="6331" spans="1:8">
      <c r="A6331" t="s">
        <v>4</v>
      </c>
      <c r="B6331" s="4" t="s">
        <v>5</v>
      </c>
      <c r="C6331" s="4" t="s">
        <v>13</v>
      </c>
      <c r="D6331" s="4" t="s">
        <v>9</v>
      </c>
    </row>
    <row r="6332" spans="1:8">
      <c r="A6332" t="n">
        <v>44967</v>
      </c>
      <c r="B6332" s="36" t="n">
        <v>116</v>
      </c>
      <c r="C6332" s="7" t="n">
        <v>5</v>
      </c>
      <c r="D6332" s="7" t="n">
        <v>1106247680</v>
      </c>
    </row>
    <row r="6333" spans="1:8">
      <c r="A6333" t="s">
        <v>4</v>
      </c>
      <c r="B6333" s="4" t="s">
        <v>5</v>
      </c>
      <c r="C6333" s="4" t="s">
        <v>13</v>
      </c>
      <c r="D6333" s="4" t="s">
        <v>10</v>
      </c>
    </row>
    <row r="6334" spans="1:8">
      <c r="A6334" t="n">
        <v>44973</v>
      </c>
      <c r="B6334" s="36" t="n">
        <v>116</v>
      </c>
      <c r="C6334" s="7" t="n">
        <v>6</v>
      </c>
      <c r="D6334" s="7" t="n">
        <v>1</v>
      </c>
    </row>
    <row r="6335" spans="1:8">
      <c r="A6335" t="s">
        <v>4</v>
      </c>
      <c r="B6335" s="4" t="s">
        <v>5</v>
      </c>
      <c r="C6335" s="4" t="s">
        <v>13</v>
      </c>
      <c r="D6335" s="4" t="s">
        <v>13</v>
      </c>
      <c r="E6335" s="4" t="s">
        <v>24</v>
      </c>
      <c r="F6335" s="4" t="s">
        <v>24</v>
      </c>
      <c r="G6335" s="4" t="s">
        <v>24</v>
      </c>
      <c r="H6335" s="4" t="s">
        <v>10</v>
      </c>
    </row>
    <row r="6336" spans="1:8">
      <c r="A6336" t="n">
        <v>44977</v>
      </c>
      <c r="B6336" s="35" t="n">
        <v>45</v>
      </c>
      <c r="C6336" s="7" t="n">
        <v>2</v>
      </c>
      <c r="D6336" s="7" t="n">
        <v>3</v>
      </c>
      <c r="E6336" s="7" t="n">
        <v>-1.49000000953674</v>
      </c>
      <c r="F6336" s="7" t="n">
        <v>2.53999996185303</v>
      </c>
      <c r="G6336" s="7" t="n">
        <v>14.4200000762939</v>
      </c>
      <c r="H6336" s="7" t="n">
        <v>0</v>
      </c>
    </row>
    <row r="6337" spans="1:8">
      <c r="A6337" t="s">
        <v>4</v>
      </c>
      <c r="B6337" s="4" t="s">
        <v>5</v>
      </c>
      <c r="C6337" s="4" t="s">
        <v>13</v>
      </c>
      <c r="D6337" s="4" t="s">
        <v>13</v>
      </c>
      <c r="E6337" s="4" t="s">
        <v>24</v>
      </c>
      <c r="F6337" s="4" t="s">
        <v>24</v>
      </c>
      <c r="G6337" s="4" t="s">
        <v>24</v>
      </c>
      <c r="H6337" s="4" t="s">
        <v>10</v>
      </c>
      <c r="I6337" s="4" t="s">
        <v>13</v>
      </c>
    </row>
    <row r="6338" spans="1:8">
      <c r="A6338" t="n">
        <v>44994</v>
      </c>
      <c r="B6338" s="35" t="n">
        <v>45</v>
      </c>
      <c r="C6338" s="7" t="n">
        <v>4</v>
      </c>
      <c r="D6338" s="7" t="n">
        <v>3</v>
      </c>
      <c r="E6338" s="7" t="n">
        <v>14.1599998474121</v>
      </c>
      <c r="F6338" s="7" t="n">
        <v>172.300003051758</v>
      </c>
      <c r="G6338" s="7" t="n">
        <v>352</v>
      </c>
      <c r="H6338" s="7" t="n">
        <v>0</v>
      </c>
      <c r="I6338" s="7" t="n">
        <v>0</v>
      </c>
    </row>
    <row r="6339" spans="1:8">
      <c r="A6339" t="s">
        <v>4</v>
      </c>
      <c r="B6339" s="4" t="s">
        <v>5</v>
      </c>
      <c r="C6339" s="4" t="s">
        <v>13</v>
      </c>
      <c r="D6339" s="4" t="s">
        <v>13</v>
      </c>
      <c r="E6339" s="4" t="s">
        <v>24</v>
      </c>
      <c r="F6339" s="4" t="s">
        <v>10</v>
      </c>
    </row>
    <row r="6340" spans="1:8">
      <c r="A6340" t="n">
        <v>45012</v>
      </c>
      <c r="B6340" s="35" t="n">
        <v>45</v>
      </c>
      <c r="C6340" s="7" t="n">
        <v>5</v>
      </c>
      <c r="D6340" s="7" t="n">
        <v>3</v>
      </c>
      <c r="E6340" s="7" t="n">
        <v>1</v>
      </c>
      <c r="F6340" s="7" t="n">
        <v>0</v>
      </c>
    </row>
    <row r="6341" spans="1:8">
      <c r="A6341" t="s">
        <v>4</v>
      </c>
      <c r="B6341" s="4" t="s">
        <v>5</v>
      </c>
      <c r="C6341" s="4" t="s">
        <v>13</v>
      </c>
      <c r="D6341" s="4" t="s">
        <v>13</v>
      </c>
      <c r="E6341" s="4" t="s">
        <v>24</v>
      </c>
      <c r="F6341" s="4" t="s">
        <v>10</v>
      </c>
    </row>
    <row r="6342" spans="1:8">
      <c r="A6342" t="n">
        <v>45021</v>
      </c>
      <c r="B6342" s="35" t="n">
        <v>45</v>
      </c>
      <c r="C6342" s="7" t="n">
        <v>11</v>
      </c>
      <c r="D6342" s="7" t="n">
        <v>3</v>
      </c>
      <c r="E6342" s="7" t="n">
        <v>32.7000007629395</v>
      </c>
      <c r="F6342" s="7" t="n">
        <v>0</v>
      </c>
    </row>
    <row r="6343" spans="1:8">
      <c r="A6343" t="s">
        <v>4</v>
      </c>
      <c r="B6343" s="4" t="s">
        <v>5</v>
      </c>
      <c r="C6343" s="4" t="s">
        <v>13</v>
      </c>
      <c r="D6343" s="4" t="s">
        <v>13</v>
      </c>
      <c r="E6343" s="4" t="s">
        <v>24</v>
      </c>
      <c r="F6343" s="4" t="s">
        <v>24</v>
      </c>
      <c r="G6343" s="4" t="s">
        <v>24</v>
      </c>
      <c r="H6343" s="4" t="s">
        <v>10</v>
      </c>
    </row>
    <row r="6344" spans="1:8">
      <c r="A6344" t="n">
        <v>45030</v>
      </c>
      <c r="B6344" s="35" t="n">
        <v>45</v>
      </c>
      <c r="C6344" s="7" t="n">
        <v>2</v>
      </c>
      <c r="D6344" s="7" t="n">
        <v>3</v>
      </c>
      <c r="E6344" s="7" t="n">
        <v>-1.45000004768372</v>
      </c>
      <c r="F6344" s="7" t="n">
        <v>2.34999990463257</v>
      </c>
      <c r="G6344" s="7" t="n">
        <v>14.6300001144409</v>
      </c>
      <c r="H6344" s="7" t="n">
        <v>3500</v>
      </c>
    </row>
    <row r="6345" spans="1:8">
      <c r="A6345" t="s">
        <v>4</v>
      </c>
      <c r="B6345" s="4" t="s">
        <v>5</v>
      </c>
      <c r="C6345" s="4" t="s">
        <v>13</v>
      </c>
      <c r="D6345" s="4" t="s">
        <v>13</v>
      </c>
      <c r="E6345" s="4" t="s">
        <v>24</v>
      </c>
      <c r="F6345" s="4" t="s">
        <v>24</v>
      </c>
      <c r="G6345" s="4" t="s">
        <v>24</v>
      </c>
      <c r="H6345" s="4" t="s">
        <v>10</v>
      </c>
      <c r="I6345" s="4" t="s">
        <v>13</v>
      </c>
    </row>
    <row r="6346" spans="1:8">
      <c r="A6346" t="n">
        <v>45047</v>
      </c>
      <c r="B6346" s="35" t="n">
        <v>45</v>
      </c>
      <c r="C6346" s="7" t="n">
        <v>4</v>
      </c>
      <c r="D6346" s="7" t="n">
        <v>3</v>
      </c>
      <c r="E6346" s="7" t="n">
        <v>2.50999999046326</v>
      </c>
      <c r="F6346" s="7" t="n">
        <v>157.380004882813</v>
      </c>
      <c r="G6346" s="7" t="n">
        <v>352</v>
      </c>
      <c r="H6346" s="7" t="n">
        <v>3500</v>
      </c>
      <c r="I6346" s="7" t="n">
        <v>1</v>
      </c>
    </row>
    <row r="6347" spans="1:8">
      <c r="A6347" t="s">
        <v>4</v>
      </c>
      <c r="B6347" s="4" t="s">
        <v>5</v>
      </c>
      <c r="C6347" s="4" t="s">
        <v>13</v>
      </c>
      <c r="D6347" s="4" t="s">
        <v>13</v>
      </c>
      <c r="E6347" s="4" t="s">
        <v>24</v>
      </c>
      <c r="F6347" s="4" t="s">
        <v>10</v>
      </c>
    </row>
    <row r="6348" spans="1:8">
      <c r="A6348" t="n">
        <v>45065</v>
      </c>
      <c r="B6348" s="35" t="n">
        <v>45</v>
      </c>
      <c r="C6348" s="7" t="n">
        <v>5</v>
      </c>
      <c r="D6348" s="7" t="n">
        <v>3</v>
      </c>
      <c r="E6348" s="7" t="n">
        <v>1</v>
      </c>
      <c r="F6348" s="7" t="n">
        <v>3500</v>
      </c>
    </row>
    <row r="6349" spans="1:8">
      <c r="A6349" t="s">
        <v>4</v>
      </c>
      <c r="B6349" s="4" t="s">
        <v>5</v>
      </c>
      <c r="C6349" s="4" t="s">
        <v>13</v>
      </c>
      <c r="D6349" s="4" t="s">
        <v>13</v>
      </c>
      <c r="E6349" s="4" t="s">
        <v>24</v>
      </c>
      <c r="F6349" s="4" t="s">
        <v>10</v>
      </c>
    </row>
    <row r="6350" spans="1:8">
      <c r="A6350" t="n">
        <v>45074</v>
      </c>
      <c r="B6350" s="35" t="n">
        <v>45</v>
      </c>
      <c r="C6350" s="7" t="n">
        <v>11</v>
      </c>
      <c r="D6350" s="7" t="n">
        <v>3</v>
      </c>
      <c r="E6350" s="7" t="n">
        <v>32.7000007629395</v>
      </c>
      <c r="F6350" s="7" t="n">
        <v>3500</v>
      </c>
    </row>
    <row r="6351" spans="1:8">
      <c r="A6351" t="s">
        <v>4</v>
      </c>
      <c r="B6351" s="4" t="s">
        <v>5</v>
      </c>
      <c r="C6351" s="4" t="s">
        <v>13</v>
      </c>
      <c r="D6351" s="4" t="s">
        <v>10</v>
      </c>
    </row>
    <row r="6352" spans="1:8">
      <c r="A6352" t="n">
        <v>45083</v>
      </c>
      <c r="B6352" s="21" t="n">
        <v>58</v>
      </c>
      <c r="C6352" s="7" t="n">
        <v>255</v>
      </c>
      <c r="D6352" s="7" t="n">
        <v>0</v>
      </c>
    </row>
    <row r="6353" spans="1:9">
      <c r="A6353" t="s">
        <v>4</v>
      </c>
      <c r="B6353" s="4" t="s">
        <v>5</v>
      </c>
      <c r="C6353" s="4" t="s">
        <v>13</v>
      </c>
      <c r="D6353" s="4" t="s">
        <v>10</v>
      </c>
      <c r="E6353" s="4" t="s">
        <v>6</v>
      </c>
      <c r="F6353" s="4" t="s">
        <v>6</v>
      </c>
      <c r="G6353" s="4" t="s">
        <v>6</v>
      </c>
      <c r="H6353" s="4" t="s">
        <v>6</v>
      </c>
    </row>
    <row r="6354" spans="1:9">
      <c r="A6354" t="n">
        <v>45087</v>
      </c>
      <c r="B6354" s="39" t="n">
        <v>51</v>
      </c>
      <c r="C6354" s="7" t="n">
        <v>3</v>
      </c>
      <c r="D6354" s="7" t="n">
        <v>5</v>
      </c>
      <c r="E6354" s="7" t="s">
        <v>343</v>
      </c>
      <c r="F6354" s="7" t="s">
        <v>344</v>
      </c>
      <c r="G6354" s="7" t="s">
        <v>51</v>
      </c>
      <c r="H6354" s="7" t="s">
        <v>18</v>
      </c>
    </row>
    <row r="6355" spans="1:9">
      <c r="A6355" t="s">
        <v>4</v>
      </c>
      <c r="B6355" s="4" t="s">
        <v>5</v>
      </c>
      <c r="C6355" s="4" t="s">
        <v>10</v>
      </c>
      <c r="D6355" s="4" t="s">
        <v>10</v>
      </c>
      <c r="E6355" s="4" t="s">
        <v>10</v>
      </c>
    </row>
    <row r="6356" spans="1:9">
      <c r="A6356" t="n">
        <v>45100</v>
      </c>
      <c r="B6356" s="53" t="n">
        <v>61</v>
      </c>
      <c r="C6356" s="7" t="n">
        <v>5</v>
      </c>
      <c r="D6356" s="7" t="n">
        <v>65533</v>
      </c>
      <c r="E6356" s="7" t="n">
        <v>1000</v>
      </c>
    </row>
    <row r="6357" spans="1:9">
      <c r="A6357" t="s">
        <v>4</v>
      </c>
      <c r="B6357" s="4" t="s">
        <v>5</v>
      </c>
      <c r="C6357" s="4" t="s">
        <v>10</v>
      </c>
      <c r="D6357" s="4" t="s">
        <v>24</v>
      </c>
      <c r="E6357" s="4" t="s">
        <v>24</v>
      </c>
      <c r="F6357" s="4" t="s">
        <v>24</v>
      </c>
      <c r="G6357" s="4" t="s">
        <v>10</v>
      </c>
      <c r="H6357" s="4" t="s">
        <v>10</v>
      </c>
    </row>
    <row r="6358" spans="1:9">
      <c r="A6358" t="n">
        <v>45107</v>
      </c>
      <c r="B6358" s="42" t="n">
        <v>60</v>
      </c>
      <c r="C6358" s="7" t="n">
        <v>5</v>
      </c>
      <c r="D6358" s="7" t="n">
        <v>0</v>
      </c>
      <c r="E6358" s="7" t="n">
        <v>-10</v>
      </c>
      <c r="F6358" s="7" t="n">
        <v>0</v>
      </c>
      <c r="G6358" s="7" t="n">
        <v>1000</v>
      </c>
      <c r="H6358" s="7" t="n">
        <v>0</v>
      </c>
    </row>
    <row r="6359" spans="1:9">
      <c r="A6359" t="s">
        <v>4</v>
      </c>
      <c r="B6359" s="4" t="s">
        <v>5</v>
      </c>
      <c r="C6359" s="4" t="s">
        <v>10</v>
      </c>
    </row>
    <row r="6360" spans="1:9">
      <c r="A6360" t="n">
        <v>45126</v>
      </c>
      <c r="B6360" s="27" t="n">
        <v>16</v>
      </c>
      <c r="C6360" s="7" t="n">
        <v>500</v>
      </c>
    </row>
    <row r="6361" spans="1:9">
      <c r="A6361" t="s">
        <v>4</v>
      </c>
      <c r="B6361" s="4" t="s">
        <v>5</v>
      </c>
      <c r="C6361" s="4" t="s">
        <v>10</v>
      </c>
    </row>
    <row r="6362" spans="1:9">
      <c r="A6362" t="n">
        <v>45129</v>
      </c>
      <c r="B6362" s="27" t="n">
        <v>16</v>
      </c>
      <c r="C6362" s="7" t="n">
        <v>1500</v>
      </c>
    </row>
    <row r="6363" spans="1:9">
      <c r="A6363" t="s">
        <v>4</v>
      </c>
      <c r="B6363" s="4" t="s">
        <v>5</v>
      </c>
      <c r="C6363" s="4" t="s">
        <v>13</v>
      </c>
      <c r="D6363" s="4" t="s">
        <v>10</v>
      </c>
      <c r="E6363" s="4" t="s">
        <v>6</v>
      </c>
      <c r="F6363" s="4" t="s">
        <v>6</v>
      </c>
      <c r="G6363" s="4" t="s">
        <v>6</v>
      </c>
      <c r="H6363" s="4" t="s">
        <v>6</v>
      </c>
    </row>
    <row r="6364" spans="1:9">
      <c r="A6364" t="n">
        <v>45132</v>
      </c>
      <c r="B6364" s="39" t="n">
        <v>51</v>
      </c>
      <c r="C6364" s="7" t="n">
        <v>3</v>
      </c>
      <c r="D6364" s="7" t="n">
        <v>5</v>
      </c>
      <c r="E6364" s="7" t="s">
        <v>345</v>
      </c>
      <c r="F6364" s="7" t="s">
        <v>344</v>
      </c>
      <c r="G6364" s="7" t="s">
        <v>51</v>
      </c>
      <c r="H6364" s="7" t="s">
        <v>18</v>
      </c>
    </row>
    <row r="6365" spans="1:9">
      <c r="A6365" t="s">
        <v>4</v>
      </c>
      <c r="B6365" s="4" t="s">
        <v>5</v>
      </c>
      <c r="C6365" s="4" t="s">
        <v>13</v>
      </c>
      <c r="D6365" s="4" t="s">
        <v>10</v>
      </c>
      <c r="E6365" s="4" t="s">
        <v>10</v>
      </c>
      <c r="F6365" s="4" t="s">
        <v>13</v>
      </c>
    </row>
    <row r="6366" spans="1:9">
      <c r="A6366" t="n">
        <v>45145</v>
      </c>
      <c r="B6366" s="45" t="n">
        <v>25</v>
      </c>
      <c r="C6366" s="7" t="n">
        <v>1</v>
      </c>
      <c r="D6366" s="7" t="n">
        <v>60</v>
      </c>
      <c r="E6366" s="7" t="n">
        <v>280</v>
      </c>
      <c r="F6366" s="7" t="n">
        <v>2</v>
      </c>
    </row>
    <row r="6367" spans="1:9">
      <c r="A6367" t="s">
        <v>4</v>
      </c>
      <c r="B6367" s="4" t="s">
        <v>5</v>
      </c>
      <c r="C6367" s="4" t="s">
        <v>13</v>
      </c>
      <c r="D6367" s="4" t="s">
        <v>10</v>
      </c>
      <c r="E6367" s="4" t="s">
        <v>6</v>
      </c>
    </row>
    <row r="6368" spans="1:9">
      <c r="A6368" t="n">
        <v>45152</v>
      </c>
      <c r="B6368" s="39" t="n">
        <v>51</v>
      </c>
      <c r="C6368" s="7" t="n">
        <v>4</v>
      </c>
      <c r="D6368" s="7" t="n">
        <v>19</v>
      </c>
      <c r="E6368" s="7" t="s">
        <v>122</v>
      </c>
    </row>
    <row r="6369" spans="1:8">
      <c r="A6369" t="s">
        <v>4</v>
      </c>
      <c r="B6369" s="4" t="s">
        <v>5</v>
      </c>
      <c r="C6369" s="4" t="s">
        <v>10</v>
      </c>
    </row>
    <row r="6370" spans="1:8">
      <c r="A6370" t="n">
        <v>45165</v>
      </c>
      <c r="B6370" s="27" t="n">
        <v>16</v>
      </c>
      <c r="C6370" s="7" t="n">
        <v>0</v>
      </c>
    </row>
    <row r="6371" spans="1:8">
      <c r="A6371" t="s">
        <v>4</v>
      </c>
      <c r="B6371" s="4" t="s">
        <v>5</v>
      </c>
      <c r="C6371" s="4" t="s">
        <v>10</v>
      </c>
      <c r="D6371" s="4" t="s">
        <v>13</v>
      </c>
      <c r="E6371" s="4" t="s">
        <v>9</v>
      </c>
      <c r="F6371" s="4" t="s">
        <v>47</v>
      </c>
      <c r="G6371" s="4" t="s">
        <v>13</v>
      </c>
      <c r="H6371" s="4" t="s">
        <v>13</v>
      </c>
      <c r="I6371" s="4" t="s">
        <v>13</v>
      </c>
      <c r="J6371" s="4" t="s">
        <v>9</v>
      </c>
      <c r="K6371" s="4" t="s">
        <v>47</v>
      </c>
      <c r="L6371" s="4" t="s">
        <v>13</v>
      </c>
      <c r="M6371" s="4" t="s">
        <v>13</v>
      </c>
      <c r="N6371" s="4" t="s">
        <v>13</v>
      </c>
      <c r="O6371" s="4" t="s">
        <v>9</v>
      </c>
      <c r="P6371" s="4" t="s">
        <v>47</v>
      </c>
      <c r="Q6371" s="4" t="s">
        <v>13</v>
      </c>
      <c r="R6371" s="4" t="s">
        <v>13</v>
      </c>
    </row>
    <row r="6372" spans="1:8">
      <c r="A6372" t="n">
        <v>45168</v>
      </c>
      <c r="B6372" s="40" t="n">
        <v>26</v>
      </c>
      <c r="C6372" s="7" t="n">
        <v>19</v>
      </c>
      <c r="D6372" s="7" t="n">
        <v>17</v>
      </c>
      <c r="E6372" s="7" t="n">
        <v>29413</v>
      </c>
      <c r="F6372" s="7" t="s">
        <v>346</v>
      </c>
      <c r="G6372" s="7" t="n">
        <v>2</v>
      </c>
      <c r="H6372" s="7" t="n">
        <v>3</v>
      </c>
      <c r="I6372" s="7" t="n">
        <v>17</v>
      </c>
      <c r="J6372" s="7" t="n">
        <v>29414</v>
      </c>
      <c r="K6372" s="7" t="s">
        <v>347</v>
      </c>
      <c r="L6372" s="7" t="n">
        <v>2</v>
      </c>
      <c r="M6372" s="7" t="n">
        <v>3</v>
      </c>
      <c r="N6372" s="7" t="n">
        <v>17</v>
      </c>
      <c r="O6372" s="7" t="n">
        <v>29415</v>
      </c>
      <c r="P6372" s="7" t="s">
        <v>348</v>
      </c>
      <c r="Q6372" s="7" t="n">
        <v>2</v>
      </c>
      <c r="R6372" s="7" t="n">
        <v>0</v>
      </c>
    </row>
    <row r="6373" spans="1:8">
      <c r="A6373" t="s">
        <v>4</v>
      </c>
      <c r="B6373" s="4" t="s">
        <v>5</v>
      </c>
    </row>
    <row r="6374" spans="1:8">
      <c r="A6374" t="n">
        <v>45503</v>
      </c>
      <c r="B6374" s="41" t="n">
        <v>28</v>
      </c>
    </row>
    <row r="6375" spans="1:8">
      <c r="A6375" t="s">
        <v>4</v>
      </c>
      <c r="B6375" s="4" t="s">
        <v>5</v>
      </c>
      <c r="C6375" s="4" t="s">
        <v>6</v>
      </c>
      <c r="D6375" s="4" t="s">
        <v>10</v>
      </c>
    </row>
    <row r="6376" spans="1:8">
      <c r="A6376" t="n">
        <v>45504</v>
      </c>
      <c r="B6376" s="65" t="n">
        <v>29</v>
      </c>
      <c r="C6376" s="7" t="s">
        <v>12</v>
      </c>
      <c r="D6376" s="7" t="n">
        <v>65533</v>
      </c>
    </row>
    <row r="6377" spans="1:8">
      <c r="A6377" t="s">
        <v>4</v>
      </c>
      <c r="B6377" s="4" t="s">
        <v>5</v>
      </c>
      <c r="C6377" s="4" t="s">
        <v>13</v>
      </c>
      <c r="D6377" s="4" t="s">
        <v>10</v>
      </c>
      <c r="E6377" s="4" t="s">
        <v>10</v>
      </c>
      <c r="F6377" s="4" t="s">
        <v>13</v>
      </c>
    </row>
    <row r="6378" spans="1:8">
      <c r="A6378" t="n">
        <v>45508</v>
      </c>
      <c r="B6378" s="45" t="n">
        <v>25</v>
      </c>
      <c r="C6378" s="7" t="n">
        <v>1</v>
      </c>
      <c r="D6378" s="7" t="n">
        <v>65535</v>
      </c>
      <c r="E6378" s="7" t="n">
        <v>65535</v>
      </c>
      <c r="F6378" s="7" t="n">
        <v>0</v>
      </c>
    </row>
    <row r="6379" spans="1:8">
      <c r="A6379" t="s">
        <v>4</v>
      </c>
      <c r="B6379" s="4" t="s">
        <v>5</v>
      </c>
      <c r="C6379" s="4" t="s">
        <v>10</v>
      </c>
      <c r="D6379" s="4" t="s">
        <v>24</v>
      </c>
      <c r="E6379" s="4" t="s">
        <v>24</v>
      </c>
      <c r="F6379" s="4" t="s">
        <v>24</v>
      </c>
      <c r="G6379" s="4" t="s">
        <v>10</v>
      </c>
      <c r="H6379" s="4" t="s">
        <v>10</v>
      </c>
    </row>
    <row r="6380" spans="1:8">
      <c r="A6380" t="n">
        <v>45515</v>
      </c>
      <c r="B6380" s="42" t="n">
        <v>60</v>
      </c>
      <c r="C6380" s="7" t="n">
        <v>5</v>
      </c>
      <c r="D6380" s="7" t="n">
        <v>0</v>
      </c>
      <c r="E6380" s="7" t="n">
        <v>-15</v>
      </c>
      <c r="F6380" s="7" t="n">
        <v>0</v>
      </c>
      <c r="G6380" s="7" t="n">
        <v>1000</v>
      </c>
      <c r="H6380" s="7" t="n">
        <v>0</v>
      </c>
    </row>
    <row r="6381" spans="1:8">
      <c r="A6381" t="s">
        <v>4</v>
      </c>
      <c r="B6381" s="4" t="s">
        <v>5</v>
      </c>
      <c r="C6381" s="4" t="s">
        <v>13</v>
      </c>
      <c r="D6381" s="4" t="s">
        <v>10</v>
      </c>
      <c r="E6381" s="4" t="s">
        <v>6</v>
      </c>
    </row>
    <row r="6382" spans="1:8">
      <c r="A6382" t="n">
        <v>45534</v>
      </c>
      <c r="B6382" s="39" t="n">
        <v>51</v>
      </c>
      <c r="C6382" s="7" t="n">
        <v>4</v>
      </c>
      <c r="D6382" s="7" t="n">
        <v>5</v>
      </c>
      <c r="E6382" s="7" t="s">
        <v>349</v>
      </c>
    </row>
    <row r="6383" spans="1:8">
      <c r="A6383" t="s">
        <v>4</v>
      </c>
      <c r="B6383" s="4" t="s">
        <v>5</v>
      </c>
      <c r="C6383" s="4" t="s">
        <v>10</v>
      </c>
    </row>
    <row r="6384" spans="1:8">
      <c r="A6384" t="n">
        <v>45549</v>
      </c>
      <c r="B6384" s="27" t="n">
        <v>16</v>
      </c>
      <c r="C6384" s="7" t="n">
        <v>0</v>
      </c>
    </row>
    <row r="6385" spans="1:18">
      <c r="A6385" t="s">
        <v>4</v>
      </c>
      <c r="B6385" s="4" t="s">
        <v>5</v>
      </c>
      <c r="C6385" s="4" t="s">
        <v>10</v>
      </c>
      <c r="D6385" s="4" t="s">
        <v>13</v>
      </c>
      <c r="E6385" s="4" t="s">
        <v>9</v>
      </c>
      <c r="F6385" s="4" t="s">
        <v>47</v>
      </c>
      <c r="G6385" s="4" t="s">
        <v>13</v>
      </c>
      <c r="H6385" s="4" t="s">
        <v>13</v>
      </c>
    </row>
    <row r="6386" spans="1:18">
      <c r="A6386" t="n">
        <v>45552</v>
      </c>
      <c r="B6386" s="40" t="n">
        <v>26</v>
      </c>
      <c r="C6386" s="7" t="n">
        <v>5</v>
      </c>
      <c r="D6386" s="7" t="n">
        <v>17</v>
      </c>
      <c r="E6386" s="7" t="n">
        <v>3400</v>
      </c>
      <c r="F6386" s="7" t="s">
        <v>350</v>
      </c>
      <c r="G6386" s="7" t="n">
        <v>2</v>
      </c>
      <c r="H6386" s="7" t="n">
        <v>0</v>
      </c>
    </row>
    <row r="6387" spans="1:18">
      <c r="A6387" t="s">
        <v>4</v>
      </c>
      <c r="B6387" s="4" t="s">
        <v>5</v>
      </c>
    </row>
    <row r="6388" spans="1:18">
      <c r="A6388" t="n">
        <v>45574</v>
      </c>
      <c r="B6388" s="41" t="n">
        <v>28</v>
      </c>
    </row>
    <row r="6389" spans="1:18">
      <c r="A6389" t="s">
        <v>4</v>
      </c>
      <c r="B6389" s="4" t="s">
        <v>5</v>
      </c>
      <c r="C6389" s="4" t="s">
        <v>13</v>
      </c>
      <c r="D6389" s="4" t="s">
        <v>10</v>
      </c>
      <c r="E6389" s="4" t="s">
        <v>10</v>
      </c>
      <c r="F6389" s="4" t="s">
        <v>13</v>
      </c>
    </row>
    <row r="6390" spans="1:18">
      <c r="A6390" t="n">
        <v>45575</v>
      </c>
      <c r="B6390" s="45" t="n">
        <v>25</v>
      </c>
      <c r="C6390" s="7" t="n">
        <v>1</v>
      </c>
      <c r="D6390" s="7" t="n">
        <v>60</v>
      </c>
      <c r="E6390" s="7" t="n">
        <v>500</v>
      </c>
      <c r="F6390" s="7" t="n">
        <v>1</v>
      </c>
    </row>
    <row r="6391" spans="1:18">
      <c r="A6391" t="s">
        <v>4</v>
      </c>
      <c r="B6391" s="4" t="s">
        <v>5</v>
      </c>
      <c r="C6391" s="4" t="s">
        <v>13</v>
      </c>
      <c r="D6391" s="20" t="s">
        <v>31</v>
      </c>
      <c r="E6391" s="4" t="s">
        <v>5</v>
      </c>
      <c r="F6391" s="4" t="s">
        <v>13</v>
      </c>
      <c r="G6391" s="4" t="s">
        <v>10</v>
      </c>
      <c r="H6391" s="20" t="s">
        <v>32</v>
      </c>
      <c r="I6391" s="4" t="s">
        <v>13</v>
      </c>
      <c r="J6391" s="4" t="s">
        <v>23</v>
      </c>
    </row>
    <row r="6392" spans="1:18">
      <c r="A6392" t="n">
        <v>45582</v>
      </c>
      <c r="B6392" s="12" t="n">
        <v>5</v>
      </c>
      <c r="C6392" s="7" t="n">
        <v>28</v>
      </c>
      <c r="D6392" s="20" t="s">
        <v>3</v>
      </c>
      <c r="E6392" s="25" t="n">
        <v>64</v>
      </c>
      <c r="F6392" s="7" t="n">
        <v>5</v>
      </c>
      <c r="G6392" s="7" t="n">
        <v>2</v>
      </c>
      <c r="H6392" s="20" t="s">
        <v>3</v>
      </c>
      <c r="I6392" s="7" t="n">
        <v>1</v>
      </c>
      <c r="J6392" s="13" t="n">
        <f t="normal" ca="1">A6404</f>
        <v>0</v>
      </c>
    </row>
    <row r="6393" spans="1:18">
      <c r="A6393" t="s">
        <v>4</v>
      </c>
      <c r="B6393" s="4" t="s">
        <v>5</v>
      </c>
      <c r="C6393" s="4" t="s">
        <v>13</v>
      </c>
      <c r="D6393" s="4" t="s">
        <v>10</v>
      </c>
      <c r="E6393" s="4" t="s">
        <v>6</v>
      </c>
    </row>
    <row r="6394" spans="1:18">
      <c r="A6394" t="n">
        <v>45593</v>
      </c>
      <c r="B6394" s="39" t="n">
        <v>51</v>
      </c>
      <c r="C6394" s="7" t="n">
        <v>4</v>
      </c>
      <c r="D6394" s="7" t="n">
        <v>2</v>
      </c>
      <c r="E6394" s="7" t="s">
        <v>351</v>
      </c>
    </row>
    <row r="6395" spans="1:18">
      <c r="A6395" t="s">
        <v>4</v>
      </c>
      <c r="B6395" s="4" t="s">
        <v>5</v>
      </c>
      <c r="C6395" s="4" t="s">
        <v>10</v>
      </c>
    </row>
    <row r="6396" spans="1:18">
      <c r="A6396" t="n">
        <v>45607</v>
      </c>
      <c r="B6396" s="27" t="n">
        <v>16</v>
      </c>
      <c r="C6396" s="7" t="n">
        <v>0</v>
      </c>
    </row>
    <row r="6397" spans="1:18">
      <c r="A6397" t="s">
        <v>4</v>
      </c>
      <c r="B6397" s="4" t="s">
        <v>5</v>
      </c>
      <c r="C6397" s="4" t="s">
        <v>10</v>
      </c>
      <c r="D6397" s="4" t="s">
        <v>13</v>
      </c>
      <c r="E6397" s="4" t="s">
        <v>9</v>
      </c>
      <c r="F6397" s="4" t="s">
        <v>47</v>
      </c>
      <c r="G6397" s="4" t="s">
        <v>13</v>
      </c>
      <c r="H6397" s="4" t="s">
        <v>13</v>
      </c>
    </row>
    <row r="6398" spans="1:18">
      <c r="A6398" t="n">
        <v>45610</v>
      </c>
      <c r="B6398" s="40" t="n">
        <v>26</v>
      </c>
      <c r="C6398" s="7" t="n">
        <v>2</v>
      </c>
      <c r="D6398" s="7" t="n">
        <v>17</v>
      </c>
      <c r="E6398" s="7" t="n">
        <v>6423</v>
      </c>
      <c r="F6398" s="7" t="s">
        <v>352</v>
      </c>
      <c r="G6398" s="7" t="n">
        <v>2</v>
      </c>
      <c r="H6398" s="7" t="n">
        <v>0</v>
      </c>
    </row>
    <row r="6399" spans="1:18">
      <c r="A6399" t="s">
        <v>4</v>
      </c>
      <c r="B6399" s="4" t="s">
        <v>5</v>
      </c>
    </row>
    <row r="6400" spans="1:18">
      <c r="A6400" t="n">
        <v>45728</v>
      </c>
      <c r="B6400" s="41" t="n">
        <v>28</v>
      </c>
    </row>
    <row r="6401" spans="1:10">
      <c r="A6401" t="s">
        <v>4</v>
      </c>
      <c r="B6401" s="4" t="s">
        <v>5</v>
      </c>
      <c r="C6401" s="4" t="s">
        <v>10</v>
      </c>
      <c r="D6401" s="4" t="s">
        <v>13</v>
      </c>
    </row>
    <row r="6402" spans="1:10">
      <c r="A6402" t="n">
        <v>45729</v>
      </c>
      <c r="B6402" s="44" t="n">
        <v>89</v>
      </c>
      <c r="C6402" s="7" t="n">
        <v>65533</v>
      </c>
      <c r="D6402" s="7" t="n">
        <v>1</v>
      </c>
    </row>
    <row r="6403" spans="1:10">
      <c r="A6403" t="s">
        <v>4</v>
      </c>
      <c r="B6403" s="4" t="s">
        <v>5</v>
      </c>
      <c r="C6403" s="4" t="s">
        <v>13</v>
      </c>
      <c r="D6403" s="4" t="s">
        <v>10</v>
      </c>
      <c r="E6403" s="4" t="s">
        <v>10</v>
      </c>
      <c r="F6403" s="4" t="s">
        <v>13</v>
      </c>
    </row>
    <row r="6404" spans="1:10">
      <c r="A6404" t="n">
        <v>45733</v>
      </c>
      <c r="B6404" s="45" t="n">
        <v>25</v>
      </c>
      <c r="C6404" s="7" t="n">
        <v>1</v>
      </c>
      <c r="D6404" s="7" t="n">
        <v>60</v>
      </c>
      <c r="E6404" s="7" t="n">
        <v>640</v>
      </c>
      <c r="F6404" s="7" t="n">
        <v>1</v>
      </c>
    </row>
    <row r="6405" spans="1:10">
      <c r="A6405" t="s">
        <v>4</v>
      </c>
      <c r="B6405" s="4" t="s">
        <v>5</v>
      </c>
      <c r="C6405" s="4" t="s">
        <v>13</v>
      </c>
      <c r="D6405" s="20" t="s">
        <v>31</v>
      </c>
      <c r="E6405" s="4" t="s">
        <v>5</v>
      </c>
      <c r="F6405" s="4" t="s">
        <v>13</v>
      </c>
      <c r="G6405" s="4" t="s">
        <v>10</v>
      </c>
      <c r="H6405" s="20" t="s">
        <v>32</v>
      </c>
      <c r="I6405" s="4" t="s">
        <v>13</v>
      </c>
      <c r="J6405" s="4" t="s">
        <v>23</v>
      </c>
    </row>
    <row r="6406" spans="1:10">
      <c r="A6406" t="n">
        <v>45740</v>
      </c>
      <c r="B6406" s="12" t="n">
        <v>5</v>
      </c>
      <c r="C6406" s="7" t="n">
        <v>28</v>
      </c>
      <c r="D6406" s="20" t="s">
        <v>3</v>
      </c>
      <c r="E6406" s="25" t="n">
        <v>64</v>
      </c>
      <c r="F6406" s="7" t="n">
        <v>5</v>
      </c>
      <c r="G6406" s="7" t="n">
        <v>11</v>
      </c>
      <c r="H6406" s="20" t="s">
        <v>3</v>
      </c>
      <c r="I6406" s="7" t="n">
        <v>1</v>
      </c>
      <c r="J6406" s="13" t="n">
        <f t="normal" ca="1">A6418</f>
        <v>0</v>
      </c>
    </row>
    <row r="6407" spans="1:10">
      <c r="A6407" t="s">
        <v>4</v>
      </c>
      <c r="B6407" s="4" t="s">
        <v>5</v>
      </c>
      <c r="C6407" s="4" t="s">
        <v>13</v>
      </c>
      <c r="D6407" s="4" t="s">
        <v>10</v>
      </c>
      <c r="E6407" s="4" t="s">
        <v>6</v>
      </c>
    </row>
    <row r="6408" spans="1:10">
      <c r="A6408" t="n">
        <v>45751</v>
      </c>
      <c r="B6408" s="39" t="n">
        <v>51</v>
      </c>
      <c r="C6408" s="7" t="n">
        <v>4</v>
      </c>
      <c r="D6408" s="7" t="n">
        <v>11</v>
      </c>
      <c r="E6408" s="7" t="s">
        <v>353</v>
      </c>
    </row>
    <row r="6409" spans="1:10">
      <c r="A6409" t="s">
        <v>4</v>
      </c>
      <c r="B6409" s="4" t="s">
        <v>5</v>
      </c>
      <c r="C6409" s="4" t="s">
        <v>10</v>
      </c>
    </row>
    <row r="6410" spans="1:10">
      <c r="A6410" t="n">
        <v>45765</v>
      </c>
      <c r="B6410" s="27" t="n">
        <v>16</v>
      </c>
      <c r="C6410" s="7" t="n">
        <v>0</v>
      </c>
    </row>
    <row r="6411" spans="1:10">
      <c r="A6411" t="s">
        <v>4</v>
      </c>
      <c r="B6411" s="4" t="s">
        <v>5</v>
      </c>
      <c r="C6411" s="4" t="s">
        <v>10</v>
      </c>
      <c r="D6411" s="4" t="s">
        <v>13</v>
      </c>
      <c r="E6411" s="4" t="s">
        <v>9</v>
      </c>
      <c r="F6411" s="4" t="s">
        <v>47</v>
      </c>
      <c r="G6411" s="4" t="s">
        <v>13</v>
      </c>
      <c r="H6411" s="4" t="s">
        <v>13</v>
      </c>
    </row>
    <row r="6412" spans="1:10">
      <c r="A6412" t="n">
        <v>45768</v>
      </c>
      <c r="B6412" s="40" t="n">
        <v>26</v>
      </c>
      <c r="C6412" s="7" t="n">
        <v>11</v>
      </c>
      <c r="D6412" s="7" t="n">
        <v>17</v>
      </c>
      <c r="E6412" s="7" t="n">
        <v>10381</v>
      </c>
      <c r="F6412" s="7" t="s">
        <v>354</v>
      </c>
      <c r="G6412" s="7" t="n">
        <v>2</v>
      </c>
      <c r="H6412" s="7" t="n">
        <v>0</v>
      </c>
    </row>
    <row r="6413" spans="1:10">
      <c r="A6413" t="s">
        <v>4</v>
      </c>
      <c r="B6413" s="4" t="s">
        <v>5</v>
      </c>
    </row>
    <row r="6414" spans="1:10">
      <c r="A6414" t="n">
        <v>45862</v>
      </c>
      <c r="B6414" s="41" t="n">
        <v>28</v>
      </c>
    </row>
    <row r="6415" spans="1:10">
      <c r="A6415" t="s">
        <v>4</v>
      </c>
      <c r="B6415" s="4" t="s">
        <v>5</v>
      </c>
      <c r="C6415" s="4" t="s">
        <v>10</v>
      </c>
      <c r="D6415" s="4" t="s">
        <v>13</v>
      </c>
    </row>
    <row r="6416" spans="1:10">
      <c r="A6416" t="n">
        <v>45863</v>
      </c>
      <c r="B6416" s="44" t="n">
        <v>89</v>
      </c>
      <c r="C6416" s="7" t="n">
        <v>65533</v>
      </c>
      <c r="D6416" s="7" t="n">
        <v>1</v>
      </c>
    </row>
    <row r="6417" spans="1:10">
      <c r="A6417" t="s">
        <v>4</v>
      </c>
      <c r="B6417" s="4" t="s">
        <v>5</v>
      </c>
      <c r="C6417" s="4" t="s">
        <v>13</v>
      </c>
      <c r="D6417" s="4" t="s">
        <v>10</v>
      </c>
      <c r="E6417" s="4" t="s">
        <v>10</v>
      </c>
      <c r="F6417" s="4" t="s">
        <v>13</v>
      </c>
    </row>
    <row r="6418" spans="1:10">
      <c r="A6418" t="n">
        <v>45867</v>
      </c>
      <c r="B6418" s="45" t="n">
        <v>25</v>
      </c>
      <c r="C6418" s="7" t="n">
        <v>1</v>
      </c>
      <c r="D6418" s="7" t="n">
        <v>65535</v>
      </c>
      <c r="E6418" s="7" t="n">
        <v>65535</v>
      </c>
      <c r="F6418" s="7" t="n">
        <v>0</v>
      </c>
    </row>
    <row r="6419" spans="1:10">
      <c r="A6419" t="s">
        <v>4</v>
      </c>
      <c r="B6419" s="4" t="s">
        <v>5</v>
      </c>
      <c r="C6419" s="4" t="s">
        <v>10</v>
      </c>
      <c r="D6419" s="4" t="s">
        <v>13</v>
      </c>
    </row>
    <row r="6420" spans="1:10">
      <c r="A6420" t="n">
        <v>45874</v>
      </c>
      <c r="B6420" s="44" t="n">
        <v>89</v>
      </c>
      <c r="C6420" s="7" t="n">
        <v>65533</v>
      </c>
      <c r="D6420" s="7" t="n">
        <v>1</v>
      </c>
    </row>
    <row r="6421" spans="1:10">
      <c r="A6421" t="s">
        <v>4</v>
      </c>
      <c r="B6421" s="4" t="s">
        <v>5</v>
      </c>
      <c r="C6421" s="4" t="s">
        <v>13</v>
      </c>
      <c r="D6421" s="4" t="s">
        <v>10</v>
      </c>
      <c r="E6421" s="4" t="s">
        <v>24</v>
      </c>
    </row>
    <row r="6422" spans="1:10">
      <c r="A6422" t="n">
        <v>45878</v>
      </c>
      <c r="B6422" s="21" t="n">
        <v>58</v>
      </c>
      <c r="C6422" s="7" t="n">
        <v>101</v>
      </c>
      <c r="D6422" s="7" t="n">
        <v>300</v>
      </c>
      <c r="E6422" s="7" t="n">
        <v>1</v>
      </c>
    </row>
    <row r="6423" spans="1:10">
      <c r="A6423" t="s">
        <v>4</v>
      </c>
      <c r="B6423" s="4" t="s">
        <v>5</v>
      </c>
      <c r="C6423" s="4" t="s">
        <v>13</v>
      </c>
      <c r="D6423" s="4" t="s">
        <v>10</v>
      </c>
    </row>
    <row r="6424" spans="1:10">
      <c r="A6424" t="n">
        <v>45886</v>
      </c>
      <c r="B6424" s="21" t="n">
        <v>58</v>
      </c>
      <c r="C6424" s="7" t="n">
        <v>254</v>
      </c>
      <c r="D6424" s="7" t="n">
        <v>0</v>
      </c>
    </row>
    <row r="6425" spans="1:10">
      <c r="A6425" t="s">
        <v>4</v>
      </c>
      <c r="B6425" s="4" t="s">
        <v>5</v>
      </c>
      <c r="C6425" s="4" t="s">
        <v>13</v>
      </c>
    </row>
    <row r="6426" spans="1:10">
      <c r="A6426" t="n">
        <v>45890</v>
      </c>
      <c r="B6426" s="35" t="n">
        <v>45</v>
      </c>
      <c r="C6426" s="7" t="n">
        <v>0</v>
      </c>
    </row>
    <row r="6427" spans="1:10">
      <c r="A6427" t="s">
        <v>4</v>
      </c>
      <c r="B6427" s="4" t="s">
        <v>5</v>
      </c>
      <c r="C6427" s="4" t="s">
        <v>13</v>
      </c>
      <c r="D6427" s="4" t="s">
        <v>13</v>
      </c>
      <c r="E6427" s="4" t="s">
        <v>24</v>
      </c>
      <c r="F6427" s="4" t="s">
        <v>24</v>
      </c>
      <c r="G6427" s="4" t="s">
        <v>24</v>
      </c>
      <c r="H6427" s="4" t="s">
        <v>10</v>
      </c>
    </row>
    <row r="6428" spans="1:10">
      <c r="A6428" t="n">
        <v>45892</v>
      </c>
      <c r="B6428" s="35" t="n">
        <v>45</v>
      </c>
      <c r="C6428" s="7" t="n">
        <v>2</v>
      </c>
      <c r="D6428" s="7" t="n">
        <v>3</v>
      </c>
      <c r="E6428" s="7" t="n">
        <v>-0.150000005960464</v>
      </c>
      <c r="F6428" s="7" t="n">
        <v>2.16000008583069</v>
      </c>
      <c r="G6428" s="7" t="n">
        <v>13.789999961853</v>
      </c>
      <c r="H6428" s="7" t="n">
        <v>0</v>
      </c>
    </row>
    <row r="6429" spans="1:10">
      <c r="A6429" t="s">
        <v>4</v>
      </c>
      <c r="B6429" s="4" t="s">
        <v>5</v>
      </c>
      <c r="C6429" s="4" t="s">
        <v>13</v>
      </c>
      <c r="D6429" s="4" t="s">
        <v>13</v>
      </c>
      <c r="E6429" s="4" t="s">
        <v>24</v>
      </c>
      <c r="F6429" s="4" t="s">
        <v>24</v>
      </c>
      <c r="G6429" s="4" t="s">
        <v>24</v>
      </c>
      <c r="H6429" s="4" t="s">
        <v>10</v>
      </c>
      <c r="I6429" s="4" t="s">
        <v>13</v>
      </c>
    </row>
    <row r="6430" spans="1:10">
      <c r="A6430" t="n">
        <v>45909</v>
      </c>
      <c r="B6430" s="35" t="n">
        <v>45</v>
      </c>
      <c r="C6430" s="7" t="n">
        <v>4</v>
      </c>
      <c r="D6430" s="7" t="n">
        <v>3</v>
      </c>
      <c r="E6430" s="7" t="n">
        <v>13.7399997711182</v>
      </c>
      <c r="F6430" s="7" t="n">
        <v>162.479995727539</v>
      </c>
      <c r="G6430" s="7" t="n">
        <v>18</v>
      </c>
      <c r="H6430" s="7" t="n">
        <v>0</v>
      </c>
      <c r="I6430" s="7" t="n">
        <v>0</v>
      </c>
    </row>
    <row r="6431" spans="1:10">
      <c r="A6431" t="s">
        <v>4</v>
      </c>
      <c r="B6431" s="4" t="s">
        <v>5</v>
      </c>
      <c r="C6431" s="4" t="s">
        <v>13</v>
      </c>
      <c r="D6431" s="4" t="s">
        <v>13</v>
      </c>
      <c r="E6431" s="4" t="s">
        <v>24</v>
      </c>
      <c r="F6431" s="4" t="s">
        <v>10</v>
      </c>
    </row>
    <row r="6432" spans="1:10">
      <c r="A6432" t="n">
        <v>45927</v>
      </c>
      <c r="B6432" s="35" t="n">
        <v>45</v>
      </c>
      <c r="C6432" s="7" t="n">
        <v>5</v>
      </c>
      <c r="D6432" s="7" t="n">
        <v>3</v>
      </c>
      <c r="E6432" s="7" t="n">
        <v>2.20000004768372</v>
      </c>
      <c r="F6432" s="7" t="n">
        <v>0</v>
      </c>
    </row>
    <row r="6433" spans="1:9">
      <c r="A6433" t="s">
        <v>4</v>
      </c>
      <c r="B6433" s="4" t="s">
        <v>5</v>
      </c>
      <c r="C6433" s="4" t="s">
        <v>13</v>
      </c>
      <c r="D6433" s="4" t="s">
        <v>13</v>
      </c>
      <c r="E6433" s="4" t="s">
        <v>24</v>
      </c>
      <c r="F6433" s="4" t="s">
        <v>10</v>
      </c>
    </row>
    <row r="6434" spans="1:9">
      <c r="A6434" t="n">
        <v>45936</v>
      </c>
      <c r="B6434" s="35" t="n">
        <v>45</v>
      </c>
      <c r="C6434" s="7" t="n">
        <v>11</v>
      </c>
      <c r="D6434" s="7" t="n">
        <v>3</v>
      </c>
      <c r="E6434" s="7" t="n">
        <v>34.5</v>
      </c>
      <c r="F6434" s="7" t="n">
        <v>0</v>
      </c>
    </row>
    <row r="6435" spans="1:9">
      <c r="A6435" t="s">
        <v>4</v>
      </c>
      <c r="B6435" s="4" t="s">
        <v>5</v>
      </c>
      <c r="C6435" s="4" t="s">
        <v>13</v>
      </c>
      <c r="D6435" s="4" t="s">
        <v>13</v>
      </c>
      <c r="E6435" s="4" t="s">
        <v>24</v>
      </c>
      <c r="F6435" s="4" t="s">
        <v>24</v>
      </c>
      <c r="G6435" s="4" t="s">
        <v>24</v>
      </c>
      <c r="H6435" s="4" t="s">
        <v>10</v>
      </c>
    </row>
    <row r="6436" spans="1:9">
      <c r="A6436" t="n">
        <v>45945</v>
      </c>
      <c r="B6436" s="35" t="n">
        <v>45</v>
      </c>
      <c r="C6436" s="7" t="n">
        <v>2</v>
      </c>
      <c r="D6436" s="7" t="n">
        <v>3</v>
      </c>
      <c r="E6436" s="7" t="n">
        <v>-0.150000005960464</v>
      </c>
      <c r="F6436" s="7" t="n">
        <v>2.25999999046326</v>
      </c>
      <c r="G6436" s="7" t="n">
        <v>13.789999961853</v>
      </c>
      <c r="H6436" s="7" t="n">
        <v>3000</v>
      </c>
    </row>
    <row r="6437" spans="1:9">
      <c r="A6437" t="s">
        <v>4</v>
      </c>
      <c r="B6437" s="4" t="s">
        <v>5</v>
      </c>
      <c r="C6437" s="4" t="s">
        <v>13</v>
      </c>
      <c r="D6437" s="4" t="s">
        <v>13</v>
      </c>
      <c r="E6437" s="4" t="s">
        <v>24</v>
      </c>
      <c r="F6437" s="4" t="s">
        <v>24</v>
      </c>
      <c r="G6437" s="4" t="s">
        <v>24</v>
      </c>
      <c r="H6437" s="4" t="s">
        <v>10</v>
      </c>
      <c r="I6437" s="4" t="s">
        <v>13</v>
      </c>
    </row>
    <row r="6438" spans="1:9">
      <c r="A6438" t="n">
        <v>45962</v>
      </c>
      <c r="B6438" s="35" t="n">
        <v>45</v>
      </c>
      <c r="C6438" s="7" t="n">
        <v>4</v>
      </c>
      <c r="D6438" s="7" t="n">
        <v>3</v>
      </c>
      <c r="E6438" s="7" t="n">
        <v>5.71000003814697</v>
      </c>
      <c r="F6438" s="7" t="n">
        <v>162.479995727539</v>
      </c>
      <c r="G6438" s="7" t="n">
        <v>18</v>
      </c>
      <c r="H6438" s="7" t="n">
        <v>3000</v>
      </c>
      <c r="I6438" s="7" t="n">
        <v>1</v>
      </c>
    </row>
    <row r="6439" spans="1:9">
      <c r="A6439" t="s">
        <v>4</v>
      </c>
      <c r="B6439" s="4" t="s">
        <v>5</v>
      </c>
      <c r="C6439" s="4" t="s">
        <v>13</v>
      </c>
      <c r="D6439" s="4" t="s">
        <v>13</v>
      </c>
      <c r="E6439" s="4" t="s">
        <v>24</v>
      </c>
      <c r="F6439" s="4" t="s">
        <v>10</v>
      </c>
    </row>
    <row r="6440" spans="1:9">
      <c r="A6440" t="n">
        <v>45980</v>
      </c>
      <c r="B6440" s="35" t="n">
        <v>45</v>
      </c>
      <c r="C6440" s="7" t="n">
        <v>5</v>
      </c>
      <c r="D6440" s="7" t="n">
        <v>3</v>
      </c>
      <c r="E6440" s="7" t="n">
        <v>2</v>
      </c>
      <c r="F6440" s="7" t="n">
        <v>3000</v>
      </c>
    </row>
    <row r="6441" spans="1:9">
      <c r="A6441" t="s">
        <v>4</v>
      </c>
      <c r="B6441" s="4" t="s">
        <v>5</v>
      </c>
      <c r="C6441" s="4" t="s">
        <v>13</v>
      </c>
      <c r="D6441" s="4" t="s">
        <v>13</v>
      </c>
      <c r="E6441" s="4" t="s">
        <v>24</v>
      </c>
      <c r="F6441" s="4" t="s">
        <v>10</v>
      </c>
    </row>
    <row r="6442" spans="1:9">
      <c r="A6442" t="n">
        <v>45989</v>
      </c>
      <c r="B6442" s="35" t="n">
        <v>45</v>
      </c>
      <c r="C6442" s="7" t="n">
        <v>11</v>
      </c>
      <c r="D6442" s="7" t="n">
        <v>3</v>
      </c>
      <c r="E6442" s="7" t="n">
        <v>34.5</v>
      </c>
      <c r="F6442" s="7" t="n">
        <v>3000</v>
      </c>
    </row>
    <row r="6443" spans="1:9">
      <c r="A6443" t="s">
        <v>4</v>
      </c>
      <c r="B6443" s="4" t="s">
        <v>5</v>
      </c>
      <c r="C6443" s="4" t="s">
        <v>13</v>
      </c>
      <c r="D6443" s="4" t="s">
        <v>10</v>
      </c>
      <c r="E6443" s="4" t="s">
        <v>6</v>
      </c>
      <c r="F6443" s="4" t="s">
        <v>6</v>
      </c>
      <c r="G6443" s="4" t="s">
        <v>6</v>
      </c>
      <c r="H6443" s="4" t="s">
        <v>6</v>
      </c>
    </row>
    <row r="6444" spans="1:9">
      <c r="A6444" t="n">
        <v>45998</v>
      </c>
      <c r="B6444" s="39" t="n">
        <v>51</v>
      </c>
      <c r="C6444" s="7" t="n">
        <v>3</v>
      </c>
      <c r="D6444" s="7" t="n">
        <v>0</v>
      </c>
      <c r="E6444" s="7" t="s">
        <v>355</v>
      </c>
      <c r="F6444" s="7" t="s">
        <v>18</v>
      </c>
      <c r="G6444" s="7" t="s">
        <v>51</v>
      </c>
      <c r="H6444" s="7" t="s">
        <v>18</v>
      </c>
    </row>
    <row r="6445" spans="1:9">
      <c r="A6445" t="s">
        <v>4</v>
      </c>
      <c r="B6445" s="4" t="s">
        <v>5</v>
      </c>
      <c r="C6445" s="4" t="s">
        <v>13</v>
      </c>
      <c r="D6445" s="4" t="s">
        <v>10</v>
      </c>
    </row>
    <row r="6446" spans="1:9">
      <c r="A6446" t="n">
        <v>46011</v>
      </c>
      <c r="B6446" s="21" t="n">
        <v>58</v>
      </c>
      <c r="C6446" s="7" t="n">
        <v>255</v>
      </c>
      <c r="D6446" s="7" t="n">
        <v>0</v>
      </c>
    </row>
    <row r="6447" spans="1:9">
      <c r="A6447" t="s">
        <v>4</v>
      </c>
      <c r="B6447" s="4" t="s">
        <v>5</v>
      </c>
      <c r="C6447" s="4" t="s">
        <v>10</v>
      </c>
      <c r="D6447" s="4" t="s">
        <v>24</v>
      </c>
      <c r="E6447" s="4" t="s">
        <v>24</v>
      </c>
      <c r="F6447" s="4" t="s">
        <v>24</v>
      </c>
      <c r="G6447" s="4" t="s">
        <v>10</v>
      </c>
      <c r="H6447" s="4" t="s">
        <v>10</v>
      </c>
    </row>
    <row r="6448" spans="1:9">
      <c r="A6448" t="n">
        <v>46015</v>
      </c>
      <c r="B6448" s="42" t="n">
        <v>60</v>
      </c>
      <c r="C6448" s="7" t="n">
        <v>0</v>
      </c>
      <c r="D6448" s="7" t="n">
        <v>0</v>
      </c>
      <c r="E6448" s="7" t="n">
        <v>-30</v>
      </c>
      <c r="F6448" s="7" t="n">
        <v>0</v>
      </c>
      <c r="G6448" s="7" t="n">
        <v>1000</v>
      </c>
      <c r="H6448" s="7" t="n">
        <v>0</v>
      </c>
    </row>
    <row r="6449" spans="1:9">
      <c r="A6449" t="s">
        <v>4</v>
      </c>
      <c r="B6449" s="4" t="s">
        <v>5</v>
      </c>
      <c r="C6449" s="4" t="s">
        <v>13</v>
      </c>
      <c r="D6449" s="4" t="s">
        <v>10</v>
      </c>
      <c r="E6449" s="4" t="s">
        <v>6</v>
      </c>
      <c r="F6449" s="4" t="s">
        <v>6</v>
      </c>
      <c r="G6449" s="4" t="s">
        <v>6</v>
      </c>
      <c r="H6449" s="4" t="s">
        <v>6</v>
      </c>
    </row>
    <row r="6450" spans="1:9">
      <c r="A6450" t="n">
        <v>46034</v>
      </c>
      <c r="B6450" s="39" t="n">
        <v>51</v>
      </c>
      <c r="C6450" s="7" t="n">
        <v>3</v>
      </c>
      <c r="D6450" s="7" t="n">
        <v>0</v>
      </c>
      <c r="E6450" s="7" t="s">
        <v>356</v>
      </c>
      <c r="F6450" s="7" t="s">
        <v>344</v>
      </c>
      <c r="G6450" s="7" t="s">
        <v>51</v>
      </c>
      <c r="H6450" s="7" t="s">
        <v>18</v>
      </c>
    </row>
    <row r="6451" spans="1:9">
      <c r="A6451" t="s">
        <v>4</v>
      </c>
      <c r="B6451" s="4" t="s">
        <v>5</v>
      </c>
      <c r="C6451" s="4" t="s">
        <v>10</v>
      </c>
      <c r="D6451" s="4" t="s">
        <v>13</v>
      </c>
      <c r="E6451" s="4" t="s">
        <v>24</v>
      </c>
      <c r="F6451" s="4" t="s">
        <v>10</v>
      </c>
    </row>
    <row r="6452" spans="1:9">
      <c r="A6452" t="n">
        <v>46047</v>
      </c>
      <c r="B6452" s="43" t="n">
        <v>59</v>
      </c>
      <c r="C6452" s="7" t="n">
        <v>0</v>
      </c>
      <c r="D6452" s="7" t="n">
        <v>9</v>
      </c>
      <c r="E6452" s="7" t="n">
        <v>0.150000005960464</v>
      </c>
      <c r="F6452" s="7" t="n">
        <v>0</v>
      </c>
    </row>
    <row r="6453" spans="1:9">
      <c r="A6453" t="s">
        <v>4</v>
      </c>
      <c r="B6453" s="4" t="s">
        <v>5</v>
      </c>
      <c r="C6453" s="4" t="s">
        <v>10</v>
      </c>
    </row>
    <row r="6454" spans="1:9">
      <c r="A6454" t="n">
        <v>46057</v>
      </c>
      <c r="B6454" s="27" t="n">
        <v>16</v>
      </c>
      <c r="C6454" s="7" t="n">
        <v>1500</v>
      </c>
    </row>
    <row r="6455" spans="1:9">
      <c r="A6455" t="s">
        <v>4</v>
      </c>
      <c r="B6455" s="4" t="s">
        <v>5</v>
      </c>
      <c r="C6455" s="4" t="s">
        <v>13</v>
      </c>
      <c r="D6455" s="4" t="s">
        <v>10</v>
      </c>
    </row>
    <row r="6456" spans="1:9">
      <c r="A6456" t="n">
        <v>46060</v>
      </c>
      <c r="B6456" s="35" t="n">
        <v>45</v>
      </c>
      <c r="C6456" s="7" t="n">
        <v>7</v>
      </c>
      <c r="D6456" s="7" t="n">
        <v>255</v>
      </c>
    </row>
    <row r="6457" spans="1:9">
      <c r="A6457" t="s">
        <v>4</v>
      </c>
      <c r="B6457" s="4" t="s">
        <v>5</v>
      </c>
      <c r="C6457" s="4" t="s">
        <v>10</v>
      </c>
      <c r="D6457" s="4" t="s">
        <v>24</v>
      </c>
      <c r="E6457" s="4" t="s">
        <v>24</v>
      </c>
      <c r="F6457" s="4" t="s">
        <v>24</v>
      </c>
      <c r="G6457" s="4" t="s">
        <v>10</v>
      </c>
      <c r="H6457" s="4" t="s">
        <v>10</v>
      </c>
    </row>
    <row r="6458" spans="1:9">
      <c r="A6458" t="n">
        <v>46064</v>
      </c>
      <c r="B6458" s="42" t="n">
        <v>60</v>
      </c>
      <c r="C6458" s="7" t="n">
        <v>0</v>
      </c>
      <c r="D6458" s="7" t="n">
        <v>20</v>
      </c>
      <c r="E6458" s="7" t="n">
        <v>-20</v>
      </c>
      <c r="F6458" s="7" t="n">
        <v>0</v>
      </c>
      <c r="G6458" s="7" t="n">
        <v>1000</v>
      </c>
      <c r="H6458" s="7" t="n">
        <v>0</v>
      </c>
    </row>
    <row r="6459" spans="1:9">
      <c r="A6459" t="s">
        <v>4</v>
      </c>
      <c r="B6459" s="4" t="s">
        <v>5</v>
      </c>
      <c r="C6459" s="4" t="s">
        <v>13</v>
      </c>
      <c r="D6459" s="4" t="s">
        <v>10</v>
      </c>
      <c r="E6459" s="4" t="s">
        <v>6</v>
      </c>
    </row>
    <row r="6460" spans="1:9">
      <c r="A6460" t="n">
        <v>46083</v>
      </c>
      <c r="B6460" s="39" t="n">
        <v>51</v>
      </c>
      <c r="C6460" s="7" t="n">
        <v>4</v>
      </c>
      <c r="D6460" s="7" t="n">
        <v>0</v>
      </c>
      <c r="E6460" s="7" t="s">
        <v>357</v>
      </c>
    </row>
    <row r="6461" spans="1:9">
      <c r="A6461" t="s">
        <v>4</v>
      </c>
      <c r="B6461" s="4" t="s">
        <v>5</v>
      </c>
      <c r="C6461" s="4" t="s">
        <v>10</v>
      </c>
    </row>
    <row r="6462" spans="1:9">
      <c r="A6462" t="n">
        <v>46096</v>
      </c>
      <c r="B6462" s="27" t="n">
        <v>16</v>
      </c>
      <c r="C6462" s="7" t="n">
        <v>0</v>
      </c>
    </row>
    <row r="6463" spans="1:9">
      <c r="A6463" t="s">
        <v>4</v>
      </c>
      <c r="B6463" s="4" t="s">
        <v>5</v>
      </c>
      <c r="C6463" s="4" t="s">
        <v>10</v>
      </c>
      <c r="D6463" s="4" t="s">
        <v>13</v>
      </c>
      <c r="E6463" s="4" t="s">
        <v>9</v>
      </c>
      <c r="F6463" s="4" t="s">
        <v>47</v>
      </c>
      <c r="G6463" s="4" t="s">
        <v>13</v>
      </c>
      <c r="H6463" s="4" t="s">
        <v>13</v>
      </c>
      <c r="I6463" s="4" t="s">
        <v>13</v>
      </c>
      <c r="J6463" s="4" t="s">
        <v>9</v>
      </c>
      <c r="K6463" s="4" t="s">
        <v>47</v>
      </c>
      <c r="L6463" s="4" t="s">
        <v>13</v>
      </c>
      <c r="M6463" s="4" t="s">
        <v>13</v>
      </c>
    </row>
    <row r="6464" spans="1:9">
      <c r="A6464" t="n">
        <v>46099</v>
      </c>
      <c r="B6464" s="40" t="n">
        <v>26</v>
      </c>
      <c r="C6464" s="7" t="n">
        <v>0</v>
      </c>
      <c r="D6464" s="7" t="n">
        <v>17</v>
      </c>
      <c r="E6464" s="7" t="n">
        <v>52940</v>
      </c>
      <c r="F6464" s="7" t="s">
        <v>358</v>
      </c>
      <c r="G6464" s="7" t="n">
        <v>2</v>
      </c>
      <c r="H6464" s="7" t="n">
        <v>3</v>
      </c>
      <c r="I6464" s="7" t="n">
        <v>17</v>
      </c>
      <c r="J6464" s="7" t="n">
        <v>52941</v>
      </c>
      <c r="K6464" s="7" t="s">
        <v>359</v>
      </c>
      <c r="L6464" s="7" t="n">
        <v>2</v>
      </c>
      <c r="M6464" s="7" t="n">
        <v>0</v>
      </c>
    </row>
    <row r="6465" spans="1:13">
      <c r="A6465" t="s">
        <v>4</v>
      </c>
      <c r="B6465" s="4" t="s">
        <v>5</v>
      </c>
    </row>
    <row r="6466" spans="1:13">
      <c r="A6466" t="n">
        <v>46202</v>
      </c>
      <c r="B6466" s="41" t="n">
        <v>28</v>
      </c>
    </row>
    <row r="6467" spans="1:13">
      <c r="A6467" t="s">
        <v>4</v>
      </c>
      <c r="B6467" s="4" t="s">
        <v>5</v>
      </c>
      <c r="C6467" s="4" t="s">
        <v>10</v>
      </c>
      <c r="D6467" s="4" t="s">
        <v>13</v>
      </c>
    </row>
    <row r="6468" spans="1:13">
      <c r="A6468" t="n">
        <v>46203</v>
      </c>
      <c r="B6468" s="44" t="n">
        <v>89</v>
      </c>
      <c r="C6468" s="7" t="n">
        <v>65533</v>
      </c>
      <c r="D6468" s="7" t="n">
        <v>1</v>
      </c>
    </row>
    <row r="6469" spans="1:13">
      <c r="A6469" t="s">
        <v>4</v>
      </c>
      <c r="B6469" s="4" t="s">
        <v>5</v>
      </c>
      <c r="C6469" s="4" t="s">
        <v>13</v>
      </c>
      <c r="D6469" s="4" t="s">
        <v>10</v>
      </c>
      <c r="E6469" s="4" t="s">
        <v>13</v>
      </c>
    </row>
    <row r="6470" spans="1:13">
      <c r="A6470" t="n">
        <v>46207</v>
      </c>
      <c r="B6470" s="14" t="n">
        <v>49</v>
      </c>
      <c r="C6470" s="7" t="n">
        <v>1</v>
      </c>
      <c r="D6470" s="7" t="n">
        <v>3000</v>
      </c>
      <c r="E6470" s="7" t="n">
        <v>0</v>
      </c>
    </row>
    <row r="6471" spans="1:13">
      <c r="A6471" t="s">
        <v>4</v>
      </c>
      <c r="B6471" s="4" t="s">
        <v>5</v>
      </c>
      <c r="C6471" s="4" t="s">
        <v>10</v>
      </c>
      <c r="D6471" s="4" t="s">
        <v>24</v>
      </c>
      <c r="E6471" s="4" t="s">
        <v>24</v>
      </c>
      <c r="F6471" s="4" t="s">
        <v>24</v>
      </c>
      <c r="G6471" s="4" t="s">
        <v>10</v>
      </c>
      <c r="H6471" s="4" t="s">
        <v>10</v>
      </c>
    </row>
    <row r="6472" spans="1:13">
      <c r="A6472" t="n">
        <v>46212</v>
      </c>
      <c r="B6472" s="42" t="n">
        <v>60</v>
      </c>
      <c r="C6472" s="7" t="n">
        <v>5</v>
      </c>
      <c r="D6472" s="7" t="n">
        <v>0</v>
      </c>
      <c r="E6472" s="7" t="n">
        <v>0</v>
      </c>
      <c r="F6472" s="7" t="n">
        <v>0</v>
      </c>
      <c r="G6472" s="7" t="n">
        <v>500</v>
      </c>
      <c r="H6472" s="7" t="n">
        <v>0</v>
      </c>
    </row>
    <row r="6473" spans="1:13">
      <c r="A6473" t="s">
        <v>4</v>
      </c>
      <c r="B6473" s="4" t="s">
        <v>5</v>
      </c>
      <c r="C6473" s="4" t="s">
        <v>10</v>
      </c>
      <c r="D6473" s="4" t="s">
        <v>10</v>
      </c>
      <c r="E6473" s="4" t="s">
        <v>10</v>
      </c>
    </row>
    <row r="6474" spans="1:13">
      <c r="A6474" t="n">
        <v>46231</v>
      </c>
      <c r="B6474" s="53" t="n">
        <v>61</v>
      </c>
      <c r="C6474" s="7" t="n">
        <v>5</v>
      </c>
      <c r="D6474" s="7" t="n">
        <v>0</v>
      </c>
      <c r="E6474" s="7" t="n">
        <v>1000</v>
      </c>
    </row>
    <row r="6475" spans="1:13">
      <c r="A6475" t="s">
        <v>4</v>
      </c>
      <c r="B6475" s="4" t="s">
        <v>5</v>
      </c>
      <c r="C6475" s="4" t="s">
        <v>10</v>
      </c>
    </row>
    <row r="6476" spans="1:13">
      <c r="A6476" t="n">
        <v>46238</v>
      </c>
      <c r="B6476" s="27" t="n">
        <v>16</v>
      </c>
      <c r="C6476" s="7" t="n">
        <v>300</v>
      </c>
    </row>
    <row r="6477" spans="1:13">
      <c r="A6477" t="s">
        <v>4</v>
      </c>
      <c r="B6477" s="4" t="s">
        <v>5</v>
      </c>
      <c r="C6477" s="4" t="s">
        <v>13</v>
      </c>
      <c r="D6477" s="4" t="s">
        <v>10</v>
      </c>
      <c r="E6477" s="4" t="s">
        <v>6</v>
      </c>
    </row>
    <row r="6478" spans="1:13">
      <c r="A6478" t="n">
        <v>46241</v>
      </c>
      <c r="B6478" s="39" t="n">
        <v>51</v>
      </c>
      <c r="C6478" s="7" t="n">
        <v>4</v>
      </c>
      <c r="D6478" s="7" t="n">
        <v>5</v>
      </c>
      <c r="E6478" s="7" t="s">
        <v>351</v>
      </c>
    </row>
    <row r="6479" spans="1:13">
      <c r="A6479" t="s">
        <v>4</v>
      </c>
      <c r="B6479" s="4" t="s">
        <v>5</v>
      </c>
      <c r="C6479" s="4" t="s">
        <v>10</v>
      </c>
    </row>
    <row r="6480" spans="1:13">
      <c r="A6480" t="n">
        <v>46255</v>
      </c>
      <c r="B6480" s="27" t="n">
        <v>16</v>
      </c>
      <c r="C6480" s="7" t="n">
        <v>0</v>
      </c>
    </row>
    <row r="6481" spans="1:8">
      <c r="A6481" t="s">
        <v>4</v>
      </c>
      <c r="B6481" s="4" t="s">
        <v>5</v>
      </c>
      <c r="C6481" s="4" t="s">
        <v>10</v>
      </c>
      <c r="D6481" s="4" t="s">
        <v>13</v>
      </c>
      <c r="E6481" s="4" t="s">
        <v>9</v>
      </c>
      <c r="F6481" s="4" t="s">
        <v>47</v>
      </c>
      <c r="G6481" s="4" t="s">
        <v>13</v>
      </c>
      <c r="H6481" s="4" t="s">
        <v>13</v>
      </c>
    </row>
    <row r="6482" spans="1:8">
      <c r="A6482" t="n">
        <v>46258</v>
      </c>
      <c r="B6482" s="40" t="n">
        <v>26</v>
      </c>
      <c r="C6482" s="7" t="n">
        <v>5</v>
      </c>
      <c r="D6482" s="7" t="n">
        <v>17</v>
      </c>
      <c r="E6482" s="7" t="n">
        <v>3401</v>
      </c>
      <c r="F6482" s="7" t="s">
        <v>360</v>
      </c>
      <c r="G6482" s="7" t="n">
        <v>2</v>
      </c>
      <c r="H6482" s="7" t="n">
        <v>0</v>
      </c>
    </row>
    <row r="6483" spans="1:8">
      <c r="A6483" t="s">
        <v>4</v>
      </c>
      <c r="B6483" s="4" t="s">
        <v>5</v>
      </c>
    </row>
    <row r="6484" spans="1:8">
      <c r="A6484" t="n">
        <v>46285</v>
      </c>
      <c r="B6484" s="41" t="n">
        <v>28</v>
      </c>
    </row>
    <row r="6485" spans="1:8">
      <c r="A6485" t="s">
        <v>4</v>
      </c>
      <c r="B6485" s="4" t="s">
        <v>5</v>
      </c>
      <c r="C6485" s="4" t="s">
        <v>10</v>
      </c>
      <c r="D6485" s="4" t="s">
        <v>13</v>
      </c>
    </row>
    <row r="6486" spans="1:8">
      <c r="A6486" t="n">
        <v>46286</v>
      </c>
      <c r="B6486" s="44" t="n">
        <v>89</v>
      </c>
      <c r="C6486" s="7" t="n">
        <v>65533</v>
      </c>
      <c r="D6486" s="7" t="n">
        <v>1</v>
      </c>
    </row>
    <row r="6487" spans="1:8">
      <c r="A6487" t="s">
        <v>4</v>
      </c>
      <c r="B6487" s="4" t="s">
        <v>5</v>
      </c>
      <c r="C6487" s="4" t="s">
        <v>13</v>
      </c>
      <c r="D6487" s="4" t="s">
        <v>10</v>
      </c>
      <c r="E6487" s="4" t="s">
        <v>10</v>
      </c>
      <c r="F6487" s="4" t="s">
        <v>13</v>
      </c>
    </row>
    <row r="6488" spans="1:8">
      <c r="A6488" t="n">
        <v>46290</v>
      </c>
      <c r="B6488" s="45" t="n">
        <v>25</v>
      </c>
      <c r="C6488" s="7" t="n">
        <v>1</v>
      </c>
      <c r="D6488" s="7" t="n">
        <v>60</v>
      </c>
      <c r="E6488" s="7" t="n">
        <v>280</v>
      </c>
      <c r="F6488" s="7" t="n">
        <v>2</v>
      </c>
    </row>
    <row r="6489" spans="1:8">
      <c r="A6489" t="s">
        <v>4</v>
      </c>
      <c r="B6489" s="4" t="s">
        <v>5</v>
      </c>
      <c r="C6489" s="4" t="s">
        <v>13</v>
      </c>
      <c r="D6489" s="4" t="s">
        <v>10</v>
      </c>
      <c r="E6489" s="4" t="s">
        <v>6</v>
      </c>
    </row>
    <row r="6490" spans="1:8">
      <c r="A6490" t="n">
        <v>46297</v>
      </c>
      <c r="B6490" s="39" t="n">
        <v>51</v>
      </c>
      <c r="C6490" s="7" t="n">
        <v>4</v>
      </c>
      <c r="D6490" s="7" t="n">
        <v>19</v>
      </c>
      <c r="E6490" s="7" t="s">
        <v>56</v>
      </c>
    </row>
    <row r="6491" spans="1:8">
      <c r="A6491" t="s">
        <v>4</v>
      </c>
      <c r="B6491" s="4" t="s">
        <v>5</v>
      </c>
      <c r="C6491" s="4" t="s">
        <v>10</v>
      </c>
    </row>
    <row r="6492" spans="1:8">
      <c r="A6492" t="n">
        <v>46311</v>
      </c>
      <c r="B6492" s="27" t="n">
        <v>16</v>
      </c>
      <c r="C6492" s="7" t="n">
        <v>0</v>
      </c>
    </row>
    <row r="6493" spans="1:8">
      <c r="A6493" t="s">
        <v>4</v>
      </c>
      <c r="B6493" s="4" t="s">
        <v>5</v>
      </c>
      <c r="C6493" s="4" t="s">
        <v>10</v>
      </c>
      <c r="D6493" s="4" t="s">
        <v>13</v>
      </c>
      <c r="E6493" s="4" t="s">
        <v>9</v>
      </c>
      <c r="F6493" s="4" t="s">
        <v>47</v>
      </c>
      <c r="G6493" s="4" t="s">
        <v>13</v>
      </c>
      <c r="H6493" s="4" t="s">
        <v>13</v>
      </c>
    </row>
    <row r="6494" spans="1:8">
      <c r="A6494" t="n">
        <v>46314</v>
      </c>
      <c r="B6494" s="40" t="n">
        <v>26</v>
      </c>
      <c r="C6494" s="7" t="n">
        <v>19</v>
      </c>
      <c r="D6494" s="7" t="n">
        <v>17</v>
      </c>
      <c r="E6494" s="7" t="n">
        <v>29416</v>
      </c>
      <c r="F6494" s="7" t="s">
        <v>361</v>
      </c>
      <c r="G6494" s="7" t="n">
        <v>2</v>
      </c>
      <c r="H6494" s="7" t="n">
        <v>0</v>
      </c>
    </row>
    <row r="6495" spans="1:8">
      <c r="A6495" t="s">
        <v>4</v>
      </c>
      <c r="B6495" s="4" t="s">
        <v>5</v>
      </c>
    </row>
    <row r="6496" spans="1:8">
      <c r="A6496" t="n">
        <v>46343</v>
      </c>
      <c r="B6496" s="41" t="n">
        <v>28</v>
      </c>
    </row>
    <row r="6497" spans="1:8">
      <c r="A6497" t="s">
        <v>4</v>
      </c>
      <c r="B6497" s="4" t="s">
        <v>5</v>
      </c>
      <c r="C6497" s="4" t="s">
        <v>10</v>
      </c>
      <c r="D6497" s="4" t="s">
        <v>13</v>
      </c>
    </row>
    <row r="6498" spans="1:8">
      <c r="A6498" t="n">
        <v>46344</v>
      </c>
      <c r="B6498" s="44" t="n">
        <v>89</v>
      </c>
      <c r="C6498" s="7" t="n">
        <v>65533</v>
      </c>
      <c r="D6498" s="7" t="n">
        <v>1</v>
      </c>
    </row>
    <row r="6499" spans="1:8">
      <c r="A6499" t="s">
        <v>4</v>
      </c>
      <c r="B6499" s="4" t="s">
        <v>5</v>
      </c>
      <c r="C6499" s="4" t="s">
        <v>6</v>
      </c>
      <c r="D6499" s="4" t="s">
        <v>10</v>
      </c>
    </row>
    <row r="6500" spans="1:8">
      <c r="A6500" t="n">
        <v>46348</v>
      </c>
      <c r="B6500" s="65" t="n">
        <v>29</v>
      </c>
      <c r="C6500" s="7" t="s">
        <v>12</v>
      </c>
      <c r="D6500" s="7" t="n">
        <v>65533</v>
      </c>
    </row>
    <row r="6501" spans="1:8">
      <c r="A6501" t="s">
        <v>4</v>
      </c>
      <c r="B6501" s="4" t="s">
        <v>5</v>
      </c>
      <c r="C6501" s="4" t="s">
        <v>13</v>
      </c>
      <c r="D6501" s="4" t="s">
        <v>10</v>
      </c>
      <c r="E6501" s="4" t="s">
        <v>10</v>
      </c>
      <c r="F6501" s="4" t="s">
        <v>13</v>
      </c>
    </row>
    <row r="6502" spans="1:8">
      <c r="A6502" t="n">
        <v>46352</v>
      </c>
      <c r="B6502" s="45" t="n">
        <v>25</v>
      </c>
      <c r="C6502" s="7" t="n">
        <v>1</v>
      </c>
      <c r="D6502" s="7" t="n">
        <v>65535</v>
      </c>
      <c r="E6502" s="7" t="n">
        <v>65535</v>
      </c>
      <c r="F6502" s="7" t="n">
        <v>0</v>
      </c>
    </row>
    <row r="6503" spans="1:8">
      <c r="A6503" t="s">
        <v>4</v>
      </c>
      <c r="B6503" s="4" t="s">
        <v>5</v>
      </c>
      <c r="C6503" s="4" t="s">
        <v>13</v>
      </c>
      <c r="D6503" s="4" t="s">
        <v>13</v>
      </c>
    </row>
    <row r="6504" spans="1:8">
      <c r="A6504" t="n">
        <v>46359</v>
      </c>
      <c r="B6504" s="14" t="n">
        <v>49</v>
      </c>
      <c r="C6504" s="7" t="n">
        <v>2</v>
      </c>
      <c r="D6504" s="7" t="n">
        <v>0</v>
      </c>
    </row>
    <row r="6505" spans="1:8">
      <c r="A6505" t="s">
        <v>4</v>
      </c>
      <c r="B6505" s="4" t="s">
        <v>5</v>
      </c>
      <c r="C6505" s="4" t="s">
        <v>13</v>
      </c>
      <c r="D6505" s="4" t="s">
        <v>10</v>
      </c>
      <c r="E6505" s="4" t="s">
        <v>9</v>
      </c>
      <c r="F6505" s="4" t="s">
        <v>10</v>
      </c>
      <c r="G6505" s="4" t="s">
        <v>9</v>
      </c>
      <c r="H6505" s="4" t="s">
        <v>13</v>
      </c>
    </row>
    <row r="6506" spans="1:8">
      <c r="A6506" t="n">
        <v>46362</v>
      </c>
      <c r="B6506" s="14" t="n">
        <v>49</v>
      </c>
      <c r="C6506" s="7" t="n">
        <v>0</v>
      </c>
      <c r="D6506" s="7" t="n">
        <v>570</v>
      </c>
      <c r="E6506" s="7" t="n">
        <v>1060320051</v>
      </c>
      <c r="F6506" s="7" t="n">
        <v>0</v>
      </c>
      <c r="G6506" s="7" t="n">
        <v>0</v>
      </c>
      <c r="H6506" s="7" t="n">
        <v>0</v>
      </c>
    </row>
    <row r="6507" spans="1:8">
      <c r="A6507" t="s">
        <v>4</v>
      </c>
      <c r="B6507" s="4" t="s">
        <v>5</v>
      </c>
      <c r="C6507" s="4" t="s">
        <v>13</v>
      </c>
      <c r="D6507" s="4" t="s">
        <v>13</v>
      </c>
      <c r="E6507" s="4" t="s">
        <v>24</v>
      </c>
      <c r="F6507" s="4" t="s">
        <v>24</v>
      </c>
      <c r="G6507" s="4" t="s">
        <v>24</v>
      </c>
      <c r="H6507" s="4" t="s">
        <v>10</v>
      </c>
    </row>
    <row r="6508" spans="1:8">
      <c r="A6508" t="n">
        <v>46377</v>
      </c>
      <c r="B6508" s="35" t="n">
        <v>45</v>
      </c>
      <c r="C6508" s="7" t="n">
        <v>2</v>
      </c>
      <c r="D6508" s="7" t="n">
        <v>3</v>
      </c>
      <c r="E6508" s="7" t="n">
        <v>0.0700000002980232</v>
      </c>
      <c r="F6508" s="7" t="n">
        <v>2.28999996185303</v>
      </c>
      <c r="G6508" s="7" t="n">
        <v>13.3199996948242</v>
      </c>
      <c r="H6508" s="7" t="n">
        <v>20000</v>
      </c>
    </row>
    <row r="6509" spans="1:8">
      <c r="A6509" t="s">
        <v>4</v>
      </c>
      <c r="B6509" s="4" t="s">
        <v>5</v>
      </c>
      <c r="C6509" s="4" t="s">
        <v>13</v>
      </c>
      <c r="D6509" s="4" t="s">
        <v>13</v>
      </c>
      <c r="E6509" s="4" t="s">
        <v>24</v>
      </c>
      <c r="F6509" s="4" t="s">
        <v>24</v>
      </c>
      <c r="G6509" s="4" t="s">
        <v>24</v>
      </c>
      <c r="H6509" s="4" t="s">
        <v>10</v>
      </c>
      <c r="I6509" s="4" t="s">
        <v>13</v>
      </c>
    </row>
    <row r="6510" spans="1:8">
      <c r="A6510" t="n">
        <v>46394</v>
      </c>
      <c r="B6510" s="35" t="n">
        <v>45</v>
      </c>
      <c r="C6510" s="7" t="n">
        <v>4</v>
      </c>
      <c r="D6510" s="7" t="n">
        <v>3</v>
      </c>
      <c r="E6510" s="7" t="n">
        <v>8.65999984741211</v>
      </c>
      <c r="F6510" s="7" t="n">
        <v>168.160003662109</v>
      </c>
      <c r="G6510" s="7" t="n">
        <v>10</v>
      </c>
      <c r="H6510" s="7" t="n">
        <v>20000</v>
      </c>
      <c r="I6510" s="7" t="n">
        <v>1</v>
      </c>
    </row>
    <row r="6511" spans="1:8">
      <c r="A6511" t="s">
        <v>4</v>
      </c>
      <c r="B6511" s="4" t="s">
        <v>5</v>
      </c>
      <c r="C6511" s="4" t="s">
        <v>13</v>
      </c>
      <c r="D6511" s="4" t="s">
        <v>13</v>
      </c>
      <c r="E6511" s="4" t="s">
        <v>24</v>
      </c>
      <c r="F6511" s="4" t="s">
        <v>10</v>
      </c>
    </row>
    <row r="6512" spans="1:8">
      <c r="A6512" t="n">
        <v>46412</v>
      </c>
      <c r="B6512" s="35" t="n">
        <v>45</v>
      </c>
      <c r="C6512" s="7" t="n">
        <v>5</v>
      </c>
      <c r="D6512" s="7" t="n">
        <v>3</v>
      </c>
      <c r="E6512" s="7" t="n">
        <v>1.5</v>
      </c>
      <c r="F6512" s="7" t="n">
        <v>20000</v>
      </c>
    </row>
    <row r="6513" spans="1:9">
      <c r="A6513" t="s">
        <v>4</v>
      </c>
      <c r="B6513" s="4" t="s">
        <v>5</v>
      </c>
      <c r="C6513" s="4" t="s">
        <v>13</v>
      </c>
      <c r="D6513" s="4" t="s">
        <v>13</v>
      </c>
      <c r="E6513" s="4" t="s">
        <v>24</v>
      </c>
      <c r="F6513" s="4" t="s">
        <v>10</v>
      </c>
    </row>
    <row r="6514" spans="1:9">
      <c r="A6514" t="n">
        <v>46421</v>
      </c>
      <c r="B6514" s="35" t="n">
        <v>45</v>
      </c>
      <c r="C6514" s="7" t="n">
        <v>11</v>
      </c>
      <c r="D6514" s="7" t="n">
        <v>3</v>
      </c>
      <c r="E6514" s="7" t="n">
        <v>34.5</v>
      </c>
      <c r="F6514" s="7" t="n">
        <v>20000</v>
      </c>
    </row>
    <row r="6515" spans="1:9">
      <c r="A6515" t="s">
        <v>4</v>
      </c>
      <c r="B6515" s="4" t="s">
        <v>5</v>
      </c>
      <c r="C6515" s="4" t="s">
        <v>10</v>
      </c>
      <c r="D6515" s="4" t="s">
        <v>24</v>
      </c>
      <c r="E6515" s="4" t="s">
        <v>24</v>
      </c>
      <c r="F6515" s="4" t="s">
        <v>24</v>
      </c>
      <c r="G6515" s="4" t="s">
        <v>10</v>
      </c>
      <c r="H6515" s="4" t="s">
        <v>10</v>
      </c>
    </row>
    <row r="6516" spans="1:9">
      <c r="A6516" t="n">
        <v>46430</v>
      </c>
      <c r="B6516" s="42" t="n">
        <v>60</v>
      </c>
      <c r="C6516" s="7" t="n">
        <v>0</v>
      </c>
      <c r="D6516" s="7" t="n">
        <v>0</v>
      </c>
      <c r="E6516" s="7" t="n">
        <v>-20</v>
      </c>
      <c r="F6516" s="7" t="n">
        <v>0</v>
      </c>
      <c r="G6516" s="7" t="n">
        <v>1000</v>
      </c>
      <c r="H6516" s="7" t="n">
        <v>0</v>
      </c>
    </row>
    <row r="6517" spans="1:9">
      <c r="A6517" t="s">
        <v>4</v>
      </c>
      <c r="B6517" s="4" t="s">
        <v>5</v>
      </c>
      <c r="C6517" s="4" t="s">
        <v>10</v>
      </c>
    </row>
    <row r="6518" spans="1:9">
      <c r="A6518" t="n">
        <v>46449</v>
      </c>
      <c r="B6518" s="27" t="n">
        <v>16</v>
      </c>
      <c r="C6518" s="7" t="n">
        <v>300</v>
      </c>
    </row>
    <row r="6519" spans="1:9">
      <c r="A6519" t="s">
        <v>4</v>
      </c>
      <c r="B6519" s="4" t="s">
        <v>5</v>
      </c>
      <c r="C6519" s="4" t="s">
        <v>13</v>
      </c>
      <c r="D6519" s="4" t="s">
        <v>10</v>
      </c>
      <c r="E6519" s="4" t="s">
        <v>6</v>
      </c>
    </row>
    <row r="6520" spans="1:9">
      <c r="A6520" t="n">
        <v>46452</v>
      </c>
      <c r="B6520" s="39" t="n">
        <v>51</v>
      </c>
      <c r="C6520" s="7" t="n">
        <v>4</v>
      </c>
      <c r="D6520" s="7" t="n">
        <v>0</v>
      </c>
      <c r="E6520" s="7" t="s">
        <v>362</v>
      </c>
    </row>
    <row r="6521" spans="1:9">
      <c r="A6521" t="s">
        <v>4</v>
      </c>
      <c r="B6521" s="4" t="s">
        <v>5</v>
      </c>
      <c r="C6521" s="4" t="s">
        <v>10</v>
      </c>
    </row>
    <row r="6522" spans="1:9">
      <c r="A6522" t="n">
        <v>46466</v>
      </c>
      <c r="B6522" s="27" t="n">
        <v>16</v>
      </c>
      <c r="C6522" s="7" t="n">
        <v>500</v>
      </c>
    </row>
    <row r="6523" spans="1:9">
      <c r="A6523" t="s">
        <v>4</v>
      </c>
      <c r="B6523" s="4" t="s">
        <v>5</v>
      </c>
      <c r="C6523" s="4" t="s">
        <v>10</v>
      </c>
      <c r="D6523" s="4" t="s">
        <v>13</v>
      </c>
      <c r="E6523" s="4" t="s">
        <v>9</v>
      </c>
      <c r="F6523" s="4" t="s">
        <v>47</v>
      </c>
      <c r="G6523" s="4" t="s">
        <v>13</v>
      </c>
      <c r="H6523" s="4" t="s">
        <v>13</v>
      </c>
      <c r="I6523" s="4" t="s">
        <v>13</v>
      </c>
      <c r="J6523" s="4" t="s">
        <v>9</v>
      </c>
      <c r="K6523" s="4" t="s">
        <v>47</v>
      </c>
      <c r="L6523" s="4" t="s">
        <v>13</v>
      </c>
      <c r="M6523" s="4" t="s">
        <v>13</v>
      </c>
      <c r="N6523" s="4" t="s">
        <v>13</v>
      </c>
      <c r="O6523" s="4" t="s">
        <v>9</v>
      </c>
      <c r="P6523" s="4" t="s">
        <v>47</v>
      </c>
      <c r="Q6523" s="4" t="s">
        <v>13</v>
      </c>
      <c r="R6523" s="4" t="s">
        <v>13</v>
      </c>
    </row>
    <row r="6524" spans="1:9">
      <c r="A6524" t="n">
        <v>46469</v>
      </c>
      <c r="B6524" s="40" t="n">
        <v>26</v>
      </c>
      <c r="C6524" s="7" t="n">
        <v>0</v>
      </c>
      <c r="D6524" s="7" t="n">
        <v>17</v>
      </c>
      <c r="E6524" s="7" t="n">
        <v>52942</v>
      </c>
      <c r="F6524" s="7" t="s">
        <v>363</v>
      </c>
      <c r="G6524" s="7" t="n">
        <v>2</v>
      </c>
      <c r="H6524" s="7" t="n">
        <v>3</v>
      </c>
      <c r="I6524" s="7" t="n">
        <v>17</v>
      </c>
      <c r="J6524" s="7" t="n">
        <v>52943</v>
      </c>
      <c r="K6524" s="7" t="s">
        <v>364</v>
      </c>
      <c r="L6524" s="7" t="n">
        <v>2</v>
      </c>
      <c r="M6524" s="7" t="n">
        <v>3</v>
      </c>
      <c r="N6524" s="7" t="n">
        <v>17</v>
      </c>
      <c r="O6524" s="7" t="n">
        <v>52944</v>
      </c>
      <c r="P6524" s="7" t="s">
        <v>365</v>
      </c>
      <c r="Q6524" s="7" t="n">
        <v>2</v>
      </c>
      <c r="R6524" s="7" t="n">
        <v>0</v>
      </c>
    </row>
    <row r="6525" spans="1:9">
      <c r="A6525" t="s">
        <v>4</v>
      </c>
      <c r="B6525" s="4" t="s">
        <v>5</v>
      </c>
    </row>
    <row r="6526" spans="1:9">
      <c r="A6526" t="n">
        <v>46758</v>
      </c>
      <c r="B6526" s="41" t="n">
        <v>28</v>
      </c>
    </row>
    <row r="6527" spans="1:9">
      <c r="A6527" t="s">
        <v>4</v>
      </c>
      <c r="B6527" s="4" t="s">
        <v>5</v>
      </c>
      <c r="C6527" s="4" t="s">
        <v>10</v>
      </c>
      <c r="D6527" s="4" t="s">
        <v>24</v>
      </c>
      <c r="E6527" s="4" t="s">
        <v>24</v>
      </c>
      <c r="F6527" s="4" t="s">
        <v>24</v>
      </c>
      <c r="G6527" s="4" t="s">
        <v>10</v>
      </c>
      <c r="H6527" s="4" t="s">
        <v>10</v>
      </c>
    </row>
    <row r="6528" spans="1:9">
      <c r="A6528" t="n">
        <v>46759</v>
      </c>
      <c r="B6528" s="42" t="n">
        <v>60</v>
      </c>
      <c r="C6528" s="7" t="n">
        <v>0</v>
      </c>
      <c r="D6528" s="7" t="n">
        <v>0</v>
      </c>
      <c r="E6528" s="7" t="n">
        <v>0</v>
      </c>
      <c r="F6528" s="7" t="n">
        <v>0</v>
      </c>
      <c r="G6528" s="7" t="n">
        <v>1000</v>
      </c>
      <c r="H6528" s="7" t="n">
        <v>0</v>
      </c>
    </row>
    <row r="6529" spans="1:18">
      <c r="A6529" t="s">
        <v>4</v>
      </c>
      <c r="B6529" s="4" t="s">
        <v>5</v>
      </c>
      <c r="C6529" s="4" t="s">
        <v>10</v>
      </c>
    </row>
    <row r="6530" spans="1:18">
      <c r="A6530" t="n">
        <v>46778</v>
      </c>
      <c r="B6530" s="27" t="n">
        <v>16</v>
      </c>
      <c r="C6530" s="7" t="n">
        <v>300</v>
      </c>
    </row>
    <row r="6531" spans="1:18">
      <c r="A6531" t="s">
        <v>4</v>
      </c>
      <c r="B6531" s="4" t="s">
        <v>5</v>
      </c>
      <c r="C6531" s="4" t="s">
        <v>13</v>
      </c>
      <c r="D6531" s="4" t="s">
        <v>10</v>
      </c>
      <c r="E6531" s="4" t="s">
        <v>6</v>
      </c>
    </row>
    <row r="6532" spans="1:18">
      <c r="A6532" t="n">
        <v>46781</v>
      </c>
      <c r="B6532" s="39" t="n">
        <v>51</v>
      </c>
      <c r="C6532" s="7" t="n">
        <v>4</v>
      </c>
      <c r="D6532" s="7" t="n">
        <v>0</v>
      </c>
      <c r="E6532" s="7" t="s">
        <v>104</v>
      </c>
    </row>
    <row r="6533" spans="1:18">
      <c r="A6533" t="s">
        <v>4</v>
      </c>
      <c r="B6533" s="4" t="s">
        <v>5</v>
      </c>
      <c r="C6533" s="4" t="s">
        <v>10</v>
      </c>
    </row>
    <row r="6534" spans="1:18">
      <c r="A6534" t="n">
        <v>46794</v>
      </c>
      <c r="B6534" s="27" t="n">
        <v>16</v>
      </c>
      <c r="C6534" s="7" t="n">
        <v>500</v>
      </c>
    </row>
    <row r="6535" spans="1:18">
      <c r="A6535" t="s">
        <v>4</v>
      </c>
      <c r="B6535" s="4" t="s">
        <v>5</v>
      </c>
      <c r="C6535" s="4" t="s">
        <v>10</v>
      </c>
      <c r="D6535" s="4" t="s">
        <v>13</v>
      </c>
      <c r="E6535" s="4" t="s">
        <v>9</v>
      </c>
      <c r="F6535" s="4" t="s">
        <v>47</v>
      </c>
      <c r="G6535" s="4" t="s">
        <v>13</v>
      </c>
      <c r="H6535" s="4" t="s">
        <v>13</v>
      </c>
      <c r="I6535" s="4" t="s">
        <v>13</v>
      </c>
      <c r="J6535" s="4" t="s">
        <v>9</v>
      </c>
      <c r="K6535" s="4" t="s">
        <v>47</v>
      </c>
      <c r="L6535" s="4" t="s">
        <v>13</v>
      </c>
      <c r="M6535" s="4" t="s">
        <v>13</v>
      </c>
    </row>
    <row r="6536" spans="1:18">
      <c r="A6536" t="n">
        <v>46797</v>
      </c>
      <c r="B6536" s="40" t="n">
        <v>26</v>
      </c>
      <c r="C6536" s="7" t="n">
        <v>0</v>
      </c>
      <c r="D6536" s="7" t="n">
        <v>17</v>
      </c>
      <c r="E6536" s="7" t="n">
        <v>52945</v>
      </c>
      <c r="F6536" s="7" t="s">
        <v>366</v>
      </c>
      <c r="G6536" s="7" t="n">
        <v>2</v>
      </c>
      <c r="H6536" s="7" t="n">
        <v>3</v>
      </c>
      <c r="I6536" s="7" t="n">
        <v>17</v>
      </c>
      <c r="J6536" s="7" t="n">
        <v>52946</v>
      </c>
      <c r="K6536" s="7" t="s">
        <v>367</v>
      </c>
      <c r="L6536" s="7" t="n">
        <v>2</v>
      </c>
      <c r="M6536" s="7" t="n">
        <v>0</v>
      </c>
    </row>
    <row r="6537" spans="1:18">
      <c r="A6537" t="s">
        <v>4</v>
      </c>
      <c r="B6537" s="4" t="s">
        <v>5</v>
      </c>
    </row>
    <row r="6538" spans="1:18">
      <c r="A6538" t="n">
        <v>47014</v>
      </c>
      <c r="B6538" s="41" t="n">
        <v>28</v>
      </c>
    </row>
    <row r="6539" spans="1:18">
      <c r="A6539" t="s">
        <v>4</v>
      </c>
      <c r="B6539" s="4" t="s">
        <v>5</v>
      </c>
      <c r="C6539" s="4" t="s">
        <v>10</v>
      </c>
      <c r="D6539" s="4" t="s">
        <v>13</v>
      </c>
    </row>
    <row r="6540" spans="1:18">
      <c r="A6540" t="n">
        <v>47015</v>
      </c>
      <c r="B6540" s="44" t="n">
        <v>89</v>
      </c>
      <c r="C6540" s="7" t="n">
        <v>65533</v>
      </c>
      <c r="D6540" s="7" t="n">
        <v>1</v>
      </c>
    </row>
    <row r="6541" spans="1:18">
      <c r="A6541" t="s">
        <v>4</v>
      </c>
      <c r="B6541" s="4" t="s">
        <v>5</v>
      </c>
      <c r="C6541" s="4" t="s">
        <v>13</v>
      </c>
      <c r="D6541" s="4" t="s">
        <v>10</v>
      </c>
      <c r="E6541" s="4" t="s">
        <v>6</v>
      </c>
    </row>
    <row r="6542" spans="1:18">
      <c r="A6542" t="n">
        <v>47019</v>
      </c>
      <c r="B6542" s="39" t="n">
        <v>51</v>
      </c>
      <c r="C6542" s="7" t="n">
        <v>4</v>
      </c>
      <c r="D6542" s="7" t="n">
        <v>5</v>
      </c>
      <c r="E6542" s="7" t="s">
        <v>256</v>
      </c>
    </row>
    <row r="6543" spans="1:18">
      <c r="A6543" t="s">
        <v>4</v>
      </c>
      <c r="B6543" s="4" t="s">
        <v>5</v>
      </c>
      <c r="C6543" s="4" t="s">
        <v>10</v>
      </c>
    </row>
    <row r="6544" spans="1:18">
      <c r="A6544" t="n">
        <v>47034</v>
      </c>
      <c r="B6544" s="27" t="n">
        <v>16</v>
      </c>
      <c r="C6544" s="7" t="n">
        <v>0</v>
      </c>
    </row>
    <row r="6545" spans="1:13">
      <c r="A6545" t="s">
        <v>4</v>
      </c>
      <c r="B6545" s="4" t="s">
        <v>5</v>
      </c>
      <c r="C6545" s="4" t="s">
        <v>10</v>
      </c>
      <c r="D6545" s="4" t="s">
        <v>13</v>
      </c>
      <c r="E6545" s="4" t="s">
        <v>9</v>
      </c>
      <c r="F6545" s="4" t="s">
        <v>47</v>
      </c>
      <c r="G6545" s="4" t="s">
        <v>13</v>
      </c>
      <c r="H6545" s="4" t="s">
        <v>13</v>
      </c>
    </row>
    <row r="6546" spans="1:13">
      <c r="A6546" t="n">
        <v>47037</v>
      </c>
      <c r="B6546" s="40" t="n">
        <v>26</v>
      </c>
      <c r="C6546" s="7" t="n">
        <v>5</v>
      </c>
      <c r="D6546" s="7" t="n">
        <v>17</v>
      </c>
      <c r="E6546" s="7" t="n">
        <v>3402</v>
      </c>
      <c r="F6546" s="7" t="s">
        <v>368</v>
      </c>
      <c r="G6546" s="7" t="n">
        <v>2</v>
      </c>
      <c r="H6546" s="7" t="n">
        <v>0</v>
      </c>
    </row>
    <row r="6547" spans="1:13">
      <c r="A6547" t="s">
        <v>4</v>
      </c>
      <c r="B6547" s="4" t="s">
        <v>5</v>
      </c>
    </row>
    <row r="6548" spans="1:13">
      <c r="A6548" t="n">
        <v>47058</v>
      </c>
      <c r="B6548" s="41" t="n">
        <v>28</v>
      </c>
    </row>
    <row r="6549" spans="1:13">
      <c r="A6549" t="s">
        <v>4</v>
      </c>
      <c r="B6549" s="4" t="s">
        <v>5</v>
      </c>
      <c r="C6549" s="4" t="s">
        <v>10</v>
      </c>
      <c r="D6549" s="4" t="s">
        <v>13</v>
      </c>
    </row>
    <row r="6550" spans="1:13">
      <c r="A6550" t="n">
        <v>47059</v>
      </c>
      <c r="B6550" s="44" t="n">
        <v>89</v>
      </c>
      <c r="C6550" s="7" t="n">
        <v>65533</v>
      </c>
      <c r="D6550" s="7" t="n">
        <v>1</v>
      </c>
    </row>
    <row r="6551" spans="1:13">
      <c r="A6551" t="s">
        <v>4</v>
      </c>
      <c r="B6551" s="4" t="s">
        <v>5</v>
      </c>
      <c r="C6551" s="4" t="s">
        <v>13</v>
      </c>
      <c r="D6551" s="4" t="s">
        <v>10</v>
      </c>
      <c r="E6551" s="4" t="s">
        <v>24</v>
      </c>
    </row>
    <row r="6552" spans="1:13">
      <c r="A6552" t="n">
        <v>47063</v>
      </c>
      <c r="B6552" s="21" t="n">
        <v>58</v>
      </c>
      <c r="C6552" s="7" t="n">
        <v>101</v>
      </c>
      <c r="D6552" s="7" t="n">
        <v>300</v>
      </c>
      <c r="E6552" s="7" t="n">
        <v>1</v>
      </c>
    </row>
    <row r="6553" spans="1:13">
      <c r="A6553" t="s">
        <v>4</v>
      </c>
      <c r="B6553" s="4" t="s">
        <v>5</v>
      </c>
      <c r="C6553" s="4" t="s">
        <v>13</v>
      </c>
      <c r="D6553" s="4" t="s">
        <v>10</v>
      </c>
    </row>
    <row r="6554" spans="1:13">
      <c r="A6554" t="n">
        <v>47071</v>
      </c>
      <c r="B6554" s="21" t="n">
        <v>58</v>
      </c>
      <c r="C6554" s="7" t="n">
        <v>254</v>
      </c>
      <c r="D6554" s="7" t="n">
        <v>0</v>
      </c>
    </row>
    <row r="6555" spans="1:13">
      <c r="A6555" t="s">
        <v>4</v>
      </c>
      <c r="B6555" s="4" t="s">
        <v>5</v>
      </c>
      <c r="C6555" s="4" t="s">
        <v>13</v>
      </c>
      <c r="D6555" s="4" t="s">
        <v>13</v>
      </c>
      <c r="E6555" s="4" t="s">
        <v>24</v>
      </c>
      <c r="F6555" s="4" t="s">
        <v>24</v>
      </c>
      <c r="G6555" s="4" t="s">
        <v>24</v>
      </c>
      <c r="H6555" s="4" t="s">
        <v>10</v>
      </c>
    </row>
    <row r="6556" spans="1:13">
      <c r="A6556" t="n">
        <v>47075</v>
      </c>
      <c r="B6556" s="35" t="n">
        <v>45</v>
      </c>
      <c r="C6556" s="7" t="n">
        <v>2</v>
      </c>
      <c r="D6556" s="7" t="n">
        <v>3</v>
      </c>
      <c r="E6556" s="7" t="n">
        <v>-1.37999999523163</v>
      </c>
      <c r="F6556" s="7" t="n">
        <v>2.28999996185303</v>
      </c>
      <c r="G6556" s="7" t="n">
        <v>14.960000038147</v>
      </c>
      <c r="H6556" s="7" t="n">
        <v>0</v>
      </c>
    </row>
    <row r="6557" spans="1:13">
      <c r="A6557" t="s">
        <v>4</v>
      </c>
      <c r="B6557" s="4" t="s">
        <v>5</v>
      </c>
      <c r="C6557" s="4" t="s">
        <v>13</v>
      </c>
      <c r="D6557" s="4" t="s">
        <v>13</v>
      </c>
      <c r="E6557" s="4" t="s">
        <v>24</v>
      </c>
      <c r="F6557" s="4" t="s">
        <v>24</v>
      </c>
      <c r="G6557" s="4" t="s">
        <v>24</v>
      </c>
      <c r="H6557" s="4" t="s">
        <v>10</v>
      </c>
      <c r="I6557" s="4" t="s">
        <v>13</v>
      </c>
    </row>
    <row r="6558" spans="1:13">
      <c r="A6558" t="n">
        <v>47092</v>
      </c>
      <c r="B6558" s="35" t="n">
        <v>45</v>
      </c>
      <c r="C6558" s="7" t="n">
        <v>4</v>
      </c>
      <c r="D6558" s="7" t="n">
        <v>3</v>
      </c>
      <c r="E6558" s="7" t="n">
        <v>348.359985351563</v>
      </c>
      <c r="F6558" s="7" t="n">
        <v>335.040008544922</v>
      </c>
      <c r="G6558" s="7" t="n">
        <v>8</v>
      </c>
      <c r="H6558" s="7" t="n">
        <v>0</v>
      </c>
      <c r="I6558" s="7" t="n">
        <v>0</v>
      </c>
    </row>
    <row r="6559" spans="1:13">
      <c r="A6559" t="s">
        <v>4</v>
      </c>
      <c r="B6559" s="4" t="s">
        <v>5</v>
      </c>
      <c r="C6559" s="4" t="s">
        <v>13</v>
      </c>
      <c r="D6559" s="4" t="s">
        <v>13</v>
      </c>
      <c r="E6559" s="4" t="s">
        <v>24</v>
      </c>
      <c r="F6559" s="4" t="s">
        <v>10</v>
      </c>
    </row>
    <row r="6560" spans="1:13">
      <c r="A6560" t="n">
        <v>47110</v>
      </c>
      <c r="B6560" s="35" t="n">
        <v>45</v>
      </c>
      <c r="C6560" s="7" t="n">
        <v>5</v>
      </c>
      <c r="D6560" s="7" t="n">
        <v>3</v>
      </c>
      <c r="E6560" s="7" t="n">
        <v>2.09999990463257</v>
      </c>
      <c r="F6560" s="7" t="n">
        <v>0</v>
      </c>
    </row>
    <row r="6561" spans="1:9">
      <c r="A6561" t="s">
        <v>4</v>
      </c>
      <c r="B6561" s="4" t="s">
        <v>5</v>
      </c>
      <c r="C6561" s="4" t="s">
        <v>13</v>
      </c>
      <c r="D6561" s="4" t="s">
        <v>13</v>
      </c>
      <c r="E6561" s="4" t="s">
        <v>24</v>
      </c>
      <c r="F6561" s="4" t="s">
        <v>10</v>
      </c>
    </row>
    <row r="6562" spans="1:9">
      <c r="A6562" t="n">
        <v>47119</v>
      </c>
      <c r="B6562" s="35" t="n">
        <v>45</v>
      </c>
      <c r="C6562" s="7" t="n">
        <v>11</v>
      </c>
      <c r="D6562" s="7" t="n">
        <v>3</v>
      </c>
      <c r="E6562" s="7" t="n">
        <v>34.5</v>
      </c>
      <c r="F6562" s="7" t="n">
        <v>0</v>
      </c>
    </row>
    <row r="6563" spans="1:9">
      <c r="A6563" t="s">
        <v>4</v>
      </c>
      <c r="B6563" s="4" t="s">
        <v>5</v>
      </c>
      <c r="C6563" s="4" t="s">
        <v>13</v>
      </c>
      <c r="D6563" s="4" t="s">
        <v>13</v>
      </c>
      <c r="E6563" s="4" t="s">
        <v>24</v>
      </c>
      <c r="F6563" s="4" t="s">
        <v>24</v>
      </c>
      <c r="G6563" s="4" t="s">
        <v>24</v>
      </c>
      <c r="H6563" s="4" t="s">
        <v>10</v>
      </c>
      <c r="I6563" s="4" t="s">
        <v>13</v>
      </c>
    </row>
    <row r="6564" spans="1:9">
      <c r="A6564" t="n">
        <v>47128</v>
      </c>
      <c r="B6564" s="35" t="n">
        <v>45</v>
      </c>
      <c r="C6564" s="7" t="n">
        <v>4</v>
      </c>
      <c r="D6564" s="7" t="n">
        <v>3</v>
      </c>
      <c r="E6564" s="7" t="n">
        <v>351.790008544922</v>
      </c>
      <c r="F6564" s="7" t="n">
        <v>312.040008544922</v>
      </c>
      <c r="G6564" s="7" t="n">
        <v>8</v>
      </c>
      <c r="H6564" s="7" t="n">
        <v>20000</v>
      </c>
      <c r="I6564" s="7" t="n">
        <v>0</v>
      </c>
    </row>
    <row r="6565" spans="1:9">
      <c r="A6565" t="s">
        <v>4</v>
      </c>
      <c r="B6565" s="4" t="s">
        <v>5</v>
      </c>
      <c r="C6565" s="4" t="s">
        <v>13</v>
      </c>
    </row>
    <row r="6566" spans="1:9">
      <c r="A6566" t="n">
        <v>47146</v>
      </c>
      <c r="B6566" s="36" t="n">
        <v>116</v>
      </c>
      <c r="C6566" s="7" t="n">
        <v>0</v>
      </c>
    </row>
    <row r="6567" spans="1:9">
      <c r="A6567" t="s">
        <v>4</v>
      </c>
      <c r="B6567" s="4" t="s">
        <v>5</v>
      </c>
      <c r="C6567" s="4" t="s">
        <v>13</v>
      </c>
      <c r="D6567" s="4" t="s">
        <v>10</v>
      </c>
    </row>
    <row r="6568" spans="1:9">
      <c r="A6568" t="n">
        <v>47148</v>
      </c>
      <c r="B6568" s="36" t="n">
        <v>116</v>
      </c>
      <c r="C6568" s="7" t="n">
        <v>2</v>
      </c>
      <c r="D6568" s="7" t="n">
        <v>1</v>
      </c>
    </row>
    <row r="6569" spans="1:9">
      <c r="A6569" t="s">
        <v>4</v>
      </c>
      <c r="B6569" s="4" t="s">
        <v>5</v>
      </c>
      <c r="C6569" s="4" t="s">
        <v>13</v>
      </c>
      <c r="D6569" s="4" t="s">
        <v>9</v>
      </c>
    </row>
    <row r="6570" spans="1:9">
      <c r="A6570" t="n">
        <v>47152</v>
      </c>
      <c r="B6570" s="36" t="n">
        <v>116</v>
      </c>
      <c r="C6570" s="7" t="n">
        <v>5</v>
      </c>
      <c r="D6570" s="7" t="n">
        <v>1120403456</v>
      </c>
    </row>
    <row r="6571" spans="1:9">
      <c r="A6571" t="s">
        <v>4</v>
      </c>
      <c r="B6571" s="4" t="s">
        <v>5</v>
      </c>
      <c r="C6571" s="4" t="s">
        <v>13</v>
      </c>
      <c r="D6571" s="4" t="s">
        <v>10</v>
      </c>
    </row>
    <row r="6572" spans="1:9">
      <c r="A6572" t="n">
        <v>47158</v>
      </c>
      <c r="B6572" s="36" t="n">
        <v>116</v>
      </c>
      <c r="C6572" s="7" t="n">
        <v>6</v>
      </c>
      <c r="D6572" s="7" t="n">
        <v>1</v>
      </c>
    </row>
    <row r="6573" spans="1:9">
      <c r="A6573" t="s">
        <v>4</v>
      </c>
      <c r="B6573" s="4" t="s">
        <v>5</v>
      </c>
      <c r="C6573" s="4" t="s">
        <v>10</v>
      </c>
      <c r="D6573" s="4" t="s">
        <v>24</v>
      </c>
      <c r="E6573" s="4" t="s">
        <v>24</v>
      </c>
      <c r="F6573" s="4" t="s">
        <v>24</v>
      </c>
      <c r="G6573" s="4" t="s">
        <v>24</v>
      </c>
    </row>
    <row r="6574" spans="1:9">
      <c r="A6574" t="n">
        <v>47162</v>
      </c>
      <c r="B6574" s="34" t="n">
        <v>46</v>
      </c>
      <c r="C6574" s="7" t="n">
        <v>5</v>
      </c>
      <c r="D6574" s="7" t="n">
        <v>-1.54999995231628</v>
      </c>
      <c r="E6574" s="7" t="n">
        <v>1</v>
      </c>
      <c r="F6574" s="7" t="n">
        <v>14.8999996185303</v>
      </c>
      <c r="G6574" s="7" t="n">
        <v>157</v>
      </c>
    </row>
    <row r="6575" spans="1:9">
      <c r="A6575" t="s">
        <v>4</v>
      </c>
      <c r="B6575" s="4" t="s">
        <v>5</v>
      </c>
      <c r="C6575" s="4" t="s">
        <v>10</v>
      </c>
    </row>
    <row r="6576" spans="1:9">
      <c r="A6576" t="n">
        <v>47181</v>
      </c>
      <c r="B6576" s="27" t="n">
        <v>16</v>
      </c>
      <c r="C6576" s="7" t="n">
        <v>0</v>
      </c>
    </row>
    <row r="6577" spans="1:9">
      <c r="A6577" t="s">
        <v>4</v>
      </c>
      <c r="B6577" s="4" t="s">
        <v>5</v>
      </c>
      <c r="C6577" s="4" t="s">
        <v>10</v>
      </c>
      <c r="D6577" s="4" t="s">
        <v>10</v>
      </c>
      <c r="E6577" s="4" t="s">
        <v>10</v>
      </c>
    </row>
    <row r="6578" spans="1:9">
      <c r="A6578" t="n">
        <v>47184</v>
      </c>
      <c r="B6578" s="53" t="n">
        <v>61</v>
      </c>
      <c r="C6578" s="7" t="n">
        <v>5</v>
      </c>
      <c r="D6578" s="7" t="n">
        <v>0</v>
      </c>
      <c r="E6578" s="7" t="n">
        <v>0</v>
      </c>
    </row>
    <row r="6579" spans="1:9">
      <c r="A6579" t="s">
        <v>4</v>
      </c>
      <c r="B6579" s="4" t="s">
        <v>5</v>
      </c>
      <c r="C6579" s="4" t="s">
        <v>13</v>
      </c>
      <c r="D6579" s="4" t="s">
        <v>10</v>
      </c>
    </row>
    <row r="6580" spans="1:9">
      <c r="A6580" t="n">
        <v>47191</v>
      </c>
      <c r="B6580" s="21" t="n">
        <v>58</v>
      </c>
      <c r="C6580" s="7" t="n">
        <v>255</v>
      </c>
      <c r="D6580" s="7" t="n">
        <v>0</v>
      </c>
    </row>
    <row r="6581" spans="1:9">
      <c r="A6581" t="s">
        <v>4</v>
      </c>
      <c r="B6581" s="4" t="s">
        <v>5</v>
      </c>
      <c r="C6581" s="4" t="s">
        <v>13</v>
      </c>
      <c r="D6581" s="20" t="s">
        <v>31</v>
      </c>
      <c r="E6581" s="4" t="s">
        <v>5</v>
      </c>
      <c r="F6581" s="4" t="s">
        <v>13</v>
      </c>
      <c r="G6581" s="4" t="s">
        <v>10</v>
      </c>
      <c r="H6581" s="20" t="s">
        <v>32</v>
      </c>
      <c r="I6581" s="4" t="s">
        <v>13</v>
      </c>
      <c r="J6581" s="4" t="s">
        <v>23</v>
      </c>
    </row>
    <row r="6582" spans="1:9">
      <c r="A6582" t="n">
        <v>47195</v>
      </c>
      <c r="B6582" s="12" t="n">
        <v>5</v>
      </c>
      <c r="C6582" s="7" t="n">
        <v>28</v>
      </c>
      <c r="D6582" s="20" t="s">
        <v>3</v>
      </c>
      <c r="E6582" s="25" t="n">
        <v>64</v>
      </c>
      <c r="F6582" s="7" t="n">
        <v>5</v>
      </c>
      <c r="G6582" s="7" t="n">
        <v>1</v>
      </c>
      <c r="H6582" s="20" t="s">
        <v>3</v>
      </c>
      <c r="I6582" s="7" t="n">
        <v>1</v>
      </c>
      <c r="J6582" s="13" t="n">
        <f t="normal" ca="1">A6598</f>
        <v>0</v>
      </c>
    </row>
    <row r="6583" spans="1:9">
      <c r="A6583" t="s">
        <v>4</v>
      </c>
      <c r="B6583" s="4" t="s">
        <v>5</v>
      </c>
      <c r="C6583" s="4" t="s">
        <v>13</v>
      </c>
      <c r="D6583" s="4" t="s">
        <v>10</v>
      </c>
      <c r="E6583" s="4" t="s">
        <v>10</v>
      </c>
      <c r="F6583" s="4" t="s">
        <v>13</v>
      </c>
    </row>
    <row r="6584" spans="1:9">
      <c r="A6584" t="n">
        <v>47206</v>
      </c>
      <c r="B6584" s="45" t="n">
        <v>25</v>
      </c>
      <c r="C6584" s="7" t="n">
        <v>1</v>
      </c>
      <c r="D6584" s="7" t="n">
        <v>60</v>
      </c>
      <c r="E6584" s="7" t="n">
        <v>640</v>
      </c>
      <c r="F6584" s="7" t="n">
        <v>2</v>
      </c>
    </row>
    <row r="6585" spans="1:9">
      <c r="A6585" t="s">
        <v>4</v>
      </c>
      <c r="B6585" s="4" t="s">
        <v>5</v>
      </c>
      <c r="C6585" s="4" t="s">
        <v>13</v>
      </c>
      <c r="D6585" s="4" t="s">
        <v>10</v>
      </c>
      <c r="E6585" s="4" t="s">
        <v>6</v>
      </c>
    </row>
    <row r="6586" spans="1:9">
      <c r="A6586" t="n">
        <v>47213</v>
      </c>
      <c r="B6586" s="39" t="n">
        <v>51</v>
      </c>
      <c r="C6586" s="7" t="n">
        <v>4</v>
      </c>
      <c r="D6586" s="7" t="n">
        <v>1</v>
      </c>
      <c r="E6586" s="7" t="s">
        <v>369</v>
      </c>
    </row>
    <row r="6587" spans="1:9">
      <c r="A6587" t="s">
        <v>4</v>
      </c>
      <c r="B6587" s="4" t="s">
        <v>5</v>
      </c>
      <c r="C6587" s="4" t="s">
        <v>10</v>
      </c>
    </row>
    <row r="6588" spans="1:9">
      <c r="A6588" t="n">
        <v>47227</v>
      </c>
      <c r="B6588" s="27" t="n">
        <v>16</v>
      </c>
      <c r="C6588" s="7" t="n">
        <v>0</v>
      </c>
    </row>
    <row r="6589" spans="1:9">
      <c r="A6589" t="s">
        <v>4</v>
      </c>
      <c r="B6589" s="4" t="s">
        <v>5</v>
      </c>
      <c r="C6589" s="4" t="s">
        <v>10</v>
      </c>
      <c r="D6589" s="4" t="s">
        <v>13</v>
      </c>
      <c r="E6589" s="4" t="s">
        <v>9</v>
      </c>
      <c r="F6589" s="4" t="s">
        <v>47</v>
      </c>
      <c r="G6589" s="4" t="s">
        <v>13</v>
      </c>
      <c r="H6589" s="4" t="s">
        <v>13</v>
      </c>
      <c r="I6589" s="4" t="s">
        <v>13</v>
      </c>
      <c r="J6589" s="4" t="s">
        <v>9</v>
      </c>
      <c r="K6589" s="4" t="s">
        <v>47</v>
      </c>
      <c r="L6589" s="4" t="s">
        <v>13</v>
      </c>
      <c r="M6589" s="4" t="s">
        <v>13</v>
      </c>
    </row>
    <row r="6590" spans="1:9">
      <c r="A6590" t="n">
        <v>47230</v>
      </c>
      <c r="B6590" s="40" t="n">
        <v>26</v>
      </c>
      <c r="C6590" s="7" t="n">
        <v>1</v>
      </c>
      <c r="D6590" s="7" t="n">
        <v>17</v>
      </c>
      <c r="E6590" s="7" t="n">
        <v>1416</v>
      </c>
      <c r="F6590" s="7" t="s">
        <v>370</v>
      </c>
      <c r="G6590" s="7" t="n">
        <v>2</v>
      </c>
      <c r="H6590" s="7" t="n">
        <v>3</v>
      </c>
      <c r="I6590" s="7" t="n">
        <v>17</v>
      </c>
      <c r="J6590" s="7" t="n">
        <v>1417</v>
      </c>
      <c r="K6590" s="7" t="s">
        <v>371</v>
      </c>
      <c r="L6590" s="7" t="n">
        <v>2</v>
      </c>
      <c r="M6590" s="7" t="n">
        <v>0</v>
      </c>
    </row>
    <row r="6591" spans="1:9">
      <c r="A6591" t="s">
        <v>4</v>
      </c>
      <c r="B6591" s="4" t="s">
        <v>5</v>
      </c>
    </row>
    <row r="6592" spans="1:9">
      <c r="A6592" t="n">
        <v>47374</v>
      </c>
      <c r="B6592" s="41" t="n">
        <v>28</v>
      </c>
    </row>
    <row r="6593" spans="1:13">
      <c r="A6593" t="s">
        <v>4</v>
      </c>
      <c r="B6593" s="4" t="s">
        <v>5</v>
      </c>
      <c r="C6593" s="4" t="s">
        <v>10</v>
      </c>
      <c r="D6593" s="4" t="s">
        <v>13</v>
      </c>
    </row>
    <row r="6594" spans="1:13">
      <c r="A6594" t="n">
        <v>47375</v>
      </c>
      <c r="B6594" s="44" t="n">
        <v>89</v>
      </c>
      <c r="C6594" s="7" t="n">
        <v>65533</v>
      </c>
      <c r="D6594" s="7" t="n">
        <v>1</v>
      </c>
    </row>
    <row r="6595" spans="1:13">
      <c r="A6595" t="s">
        <v>4</v>
      </c>
      <c r="B6595" s="4" t="s">
        <v>5</v>
      </c>
      <c r="C6595" s="4" t="s">
        <v>13</v>
      </c>
      <c r="D6595" s="4" t="s">
        <v>10</v>
      </c>
      <c r="E6595" s="4" t="s">
        <v>10</v>
      </c>
      <c r="F6595" s="4" t="s">
        <v>13</v>
      </c>
    </row>
    <row r="6596" spans="1:13">
      <c r="A6596" t="n">
        <v>47379</v>
      </c>
      <c r="B6596" s="45" t="n">
        <v>25</v>
      </c>
      <c r="C6596" s="7" t="n">
        <v>1</v>
      </c>
      <c r="D6596" s="7" t="n">
        <v>65535</v>
      </c>
      <c r="E6596" s="7" t="n">
        <v>65535</v>
      </c>
      <c r="F6596" s="7" t="n">
        <v>0</v>
      </c>
    </row>
    <row r="6597" spans="1:13">
      <c r="A6597" t="s">
        <v>4</v>
      </c>
      <c r="B6597" s="4" t="s">
        <v>5</v>
      </c>
      <c r="C6597" s="4" t="s">
        <v>13</v>
      </c>
      <c r="D6597" s="20" t="s">
        <v>31</v>
      </c>
      <c r="E6597" s="4" t="s">
        <v>5</v>
      </c>
      <c r="F6597" s="4" t="s">
        <v>13</v>
      </c>
      <c r="G6597" s="4" t="s">
        <v>10</v>
      </c>
      <c r="H6597" s="20" t="s">
        <v>32</v>
      </c>
      <c r="I6597" s="4" t="s">
        <v>13</v>
      </c>
      <c r="J6597" s="4" t="s">
        <v>23</v>
      </c>
    </row>
    <row r="6598" spans="1:13">
      <c r="A6598" t="n">
        <v>47386</v>
      </c>
      <c r="B6598" s="12" t="n">
        <v>5</v>
      </c>
      <c r="C6598" s="7" t="n">
        <v>28</v>
      </c>
      <c r="D6598" s="20" t="s">
        <v>3</v>
      </c>
      <c r="E6598" s="25" t="n">
        <v>64</v>
      </c>
      <c r="F6598" s="7" t="n">
        <v>5</v>
      </c>
      <c r="G6598" s="7" t="n">
        <v>9</v>
      </c>
      <c r="H6598" s="20" t="s">
        <v>3</v>
      </c>
      <c r="I6598" s="7" t="n">
        <v>1</v>
      </c>
      <c r="J6598" s="13" t="n">
        <f t="normal" ca="1">A6614</f>
        <v>0</v>
      </c>
    </row>
    <row r="6599" spans="1:13">
      <c r="A6599" t="s">
        <v>4</v>
      </c>
      <c r="B6599" s="4" t="s">
        <v>5</v>
      </c>
      <c r="C6599" s="4" t="s">
        <v>13</v>
      </c>
      <c r="D6599" s="4" t="s">
        <v>10</v>
      </c>
      <c r="E6599" s="4" t="s">
        <v>10</v>
      </c>
      <c r="F6599" s="4" t="s">
        <v>13</v>
      </c>
    </row>
    <row r="6600" spans="1:13">
      <c r="A6600" t="n">
        <v>47397</v>
      </c>
      <c r="B6600" s="45" t="n">
        <v>25</v>
      </c>
      <c r="C6600" s="7" t="n">
        <v>1</v>
      </c>
      <c r="D6600" s="7" t="n">
        <v>60</v>
      </c>
      <c r="E6600" s="7" t="n">
        <v>640</v>
      </c>
      <c r="F6600" s="7" t="n">
        <v>2</v>
      </c>
    </row>
    <row r="6601" spans="1:13">
      <c r="A6601" t="s">
        <v>4</v>
      </c>
      <c r="B6601" s="4" t="s">
        <v>5</v>
      </c>
      <c r="C6601" s="4" t="s">
        <v>13</v>
      </c>
      <c r="D6601" s="4" t="s">
        <v>10</v>
      </c>
      <c r="E6601" s="4" t="s">
        <v>6</v>
      </c>
    </row>
    <row r="6602" spans="1:13">
      <c r="A6602" t="n">
        <v>47404</v>
      </c>
      <c r="B6602" s="39" t="n">
        <v>51</v>
      </c>
      <c r="C6602" s="7" t="n">
        <v>4</v>
      </c>
      <c r="D6602" s="7" t="n">
        <v>9</v>
      </c>
      <c r="E6602" s="7" t="s">
        <v>372</v>
      </c>
    </row>
    <row r="6603" spans="1:13">
      <c r="A6603" t="s">
        <v>4</v>
      </c>
      <c r="B6603" s="4" t="s">
        <v>5</v>
      </c>
      <c r="C6603" s="4" t="s">
        <v>10</v>
      </c>
    </row>
    <row r="6604" spans="1:13">
      <c r="A6604" t="n">
        <v>47418</v>
      </c>
      <c r="B6604" s="27" t="n">
        <v>16</v>
      </c>
      <c r="C6604" s="7" t="n">
        <v>0</v>
      </c>
    </row>
    <row r="6605" spans="1:13">
      <c r="A6605" t="s">
        <v>4</v>
      </c>
      <c r="B6605" s="4" t="s">
        <v>5</v>
      </c>
      <c r="C6605" s="4" t="s">
        <v>10</v>
      </c>
      <c r="D6605" s="4" t="s">
        <v>13</v>
      </c>
      <c r="E6605" s="4" t="s">
        <v>9</v>
      </c>
      <c r="F6605" s="4" t="s">
        <v>47</v>
      </c>
      <c r="G6605" s="4" t="s">
        <v>13</v>
      </c>
      <c r="H6605" s="4" t="s">
        <v>13</v>
      </c>
    </row>
    <row r="6606" spans="1:13">
      <c r="A6606" t="n">
        <v>47421</v>
      </c>
      <c r="B6606" s="40" t="n">
        <v>26</v>
      </c>
      <c r="C6606" s="7" t="n">
        <v>9</v>
      </c>
      <c r="D6606" s="7" t="n">
        <v>17</v>
      </c>
      <c r="E6606" s="7" t="n">
        <v>5368</v>
      </c>
      <c r="F6606" s="7" t="s">
        <v>373</v>
      </c>
      <c r="G6606" s="7" t="n">
        <v>2</v>
      </c>
      <c r="H6606" s="7" t="n">
        <v>0</v>
      </c>
    </row>
    <row r="6607" spans="1:13">
      <c r="A6607" t="s">
        <v>4</v>
      </c>
      <c r="B6607" s="4" t="s">
        <v>5</v>
      </c>
    </row>
    <row r="6608" spans="1:13">
      <c r="A6608" t="n">
        <v>47555</v>
      </c>
      <c r="B6608" s="41" t="n">
        <v>28</v>
      </c>
    </row>
    <row r="6609" spans="1:10">
      <c r="A6609" t="s">
        <v>4</v>
      </c>
      <c r="B6609" s="4" t="s">
        <v>5</v>
      </c>
      <c r="C6609" s="4" t="s">
        <v>10</v>
      </c>
      <c r="D6609" s="4" t="s">
        <v>13</v>
      </c>
    </row>
    <row r="6610" spans="1:10">
      <c r="A6610" t="n">
        <v>47556</v>
      </c>
      <c r="B6610" s="44" t="n">
        <v>89</v>
      </c>
      <c r="C6610" s="7" t="n">
        <v>65533</v>
      </c>
      <c r="D6610" s="7" t="n">
        <v>1</v>
      </c>
    </row>
    <row r="6611" spans="1:10">
      <c r="A6611" t="s">
        <v>4</v>
      </c>
      <c r="B6611" s="4" t="s">
        <v>5</v>
      </c>
      <c r="C6611" s="4" t="s">
        <v>13</v>
      </c>
      <c r="D6611" s="4" t="s">
        <v>10</v>
      </c>
      <c r="E6611" s="4" t="s">
        <v>10</v>
      </c>
      <c r="F6611" s="4" t="s">
        <v>13</v>
      </c>
    </row>
    <row r="6612" spans="1:10">
      <c r="A6612" t="n">
        <v>47560</v>
      </c>
      <c r="B6612" s="45" t="n">
        <v>25</v>
      </c>
      <c r="C6612" s="7" t="n">
        <v>1</v>
      </c>
      <c r="D6612" s="7" t="n">
        <v>65535</v>
      </c>
      <c r="E6612" s="7" t="n">
        <v>65535</v>
      </c>
      <c r="F6612" s="7" t="n">
        <v>0</v>
      </c>
    </row>
    <row r="6613" spans="1:10">
      <c r="A6613" t="s">
        <v>4</v>
      </c>
      <c r="B6613" s="4" t="s">
        <v>5</v>
      </c>
      <c r="C6613" s="4" t="s">
        <v>13</v>
      </c>
      <c r="D6613" s="20" t="s">
        <v>31</v>
      </c>
      <c r="E6613" s="4" t="s">
        <v>5</v>
      </c>
      <c r="F6613" s="4" t="s">
        <v>13</v>
      </c>
      <c r="G6613" s="4" t="s">
        <v>10</v>
      </c>
      <c r="H6613" s="20" t="s">
        <v>32</v>
      </c>
      <c r="I6613" s="4" t="s">
        <v>13</v>
      </c>
      <c r="J6613" s="4" t="s">
        <v>23</v>
      </c>
    </row>
    <row r="6614" spans="1:10">
      <c r="A6614" t="n">
        <v>47567</v>
      </c>
      <c r="B6614" s="12" t="n">
        <v>5</v>
      </c>
      <c r="C6614" s="7" t="n">
        <v>28</v>
      </c>
      <c r="D6614" s="20" t="s">
        <v>3</v>
      </c>
      <c r="E6614" s="25" t="n">
        <v>64</v>
      </c>
      <c r="F6614" s="7" t="n">
        <v>5</v>
      </c>
      <c r="G6614" s="7" t="n">
        <v>7</v>
      </c>
      <c r="H6614" s="20" t="s">
        <v>3</v>
      </c>
      <c r="I6614" s="7" t="n">
        <v>1</v>
      </c>
      <c r="J6614" s="13" t="n">
        <f t="normal" ca="1">A6630</f>
        <v>0</v>
      </c>
    </row>
    <row r="6615" spans="1:10">
      <c r="A6615" t="s">
        <v>4</v>
      </c>
      <c r="B6615" s="4" t="s">
        <v>5</v>
      </c>
      <c r="C6615" s="4" t="s">
        <v>13</v>
      </c>
      <c r="D6615" s="4" t="s">
        <v>10</v>
      </c>
      <c r="E6615" s="4" t="s">
        <v>10</v>
      </c>
      <c r="F6615" s="4" t="s">
        <v>13</v>
      </c>
    </row>
    <row r="6616" spans="1:10">
      <c r="A6616" t="n">
        <v>47578</v>
      </c>
      <c r="B6616" s="45" t="n">
        <v>25</v>
      </c>
      <c r="C6616" s="7" t="n">
        <v>1</v>
      </c>
      <c r="D6616" s="7" t="n">
        <v>60</v>
      </c>
      <c r="E6616" s="7" t="n">
        <v>500</v>
      </c>
      <c r="F6616" s="7" t="n">
        <v>2</v>
      </c>
    </row>
    <row r="6617" spans="1:10">
      <c r="A6617" t="s">
        <v>4</v>
      </c>
      <c r="B6617" s="4" t="s">
        <v>5</v>
      </c>
      <c r="C6617" s="4" t="s">
        <v>13</v>
      </c>
      <c r="D6617" s="4" t="s">
        <v>10</v>
      </c>
      <c r="E6617" s="4" t="s">
        <v>6</v>
      </c>
    </row>
    <row r="6618" spans="1:10">
      <c r="A6618" t="n">
        <v>47585</v>
      </c>
      <c r="B6618" s="39" t="n">
        <v>51</v>
      </c>
      <c r="C6618" s="7" t="n">
        <v>4</v>
      </c>
      <c r="D6618" s="7" t="n">
        <v>7</v>
      </c>
      <c r="E6618" s="7" t="s">
        <v>58</v>
      </c>
    </row>
    <row r="6619" spans="1:10">
      <c r="A6619" t="s">
        <v>4</v>
      </c>
      <c r="B6619" s="4" t="s">
        <v>5</v>
      </c>
      <c r="C6619" s="4" t="s">
        <v>10</v>
      </c>
    </row>
    <row r="6620" spans="1:10">
      <c r="A6620" t="n">
        <v>47598</v>
      </c>
      <c r="B6620" s="27" t="n">
        <v>16</v>
      </c>
      <c r="C6620" s="7" t="n">
        <v>0</v>
      </c>
    </row>
    <row r="6621" spans="1:10">
      <c r="A6621" t="s">
        <v>4</v>
      </c>
      <c r="B6621" s="4" t="s">
        <v>5</v>
      </c>
      <c r="C6621" s="4" t="s">
        <v>10</v>
      </c>
      <c r="D6621" s="4" t="s">
        <v>13</v>
      </c>
      <c r="E6621" s="4" t="s">
        <v>9</v>
      </c>
      <c r="F6621" s="4" t="s">
        <v>47</v>
      </c>
      <c r="G6621" s="4" t="s">
        <v>13</v>
      </c>
      <c r="H6621" s="4" t="s">
        <v>13</v>
      </c>
    </row>
    <row r="6622" spans="1:10">
      <c r="A6622" t="n">
        <v>47601</v>
      </c>
      <c r="B6622" s="40" t="n">
        <v>26</v>
      </c>
      <c r="C6622" s="7" t="n">
        <v>7</v>
      </c>
      <c r="D6622" s="7" t="n">
        <v>17</v>
      </c>
      <c r="E6622" s="7" t="n">
        <v>4410</v>
      </c>
      <c r="F6622" s="7" t="s">
        <v>374</v>
      </c>
      <c r="G6622" s="7" t="n">
        <v>2</v>
      </c>
      <c r="H6622" s="7" t="n">
        <v>0</v>
      </c>
    </row>
    <row r="6623" spans="1:10">
      <c r="A6623" t="s">
        <v>4</v>
      </c>
      <c r="B6623" s="4" t="s">
        <v>5</v>
      </c>
    </row>
    <row r="6624" spans="1:10">
      <c r="A6624" t="n">
        <v>47671</v>
      </c>
      <c r="B6624" s="41" t="n">
        <v>28</v>
      </c>
    </row>
    <row r="6625" spans="1:10">
      <c r="A6625" t="s">
        <v>4</v>
      </c>
      <c r="B6625" s="4" t="s">
        <v>5</v>
      </c>
      <c r="C6625" s="4" t="s">
        <v>10</v>
      </c>
      <c r="D6625" s="4" t="s">
        <v>13</v>
      </c>
    </row>
    <row r="6626" spans="1:10">
      <c r="A6626" t="n">
        <v>47672</v>
      </c>
      <c r="B6626" s="44" t="n">
        <v>89</v>
      </c>
      <c r="C6626" s="7" t="n">
        <v>65533</v>
      </c>
      <c r="D6626" s="7" t="n">
        <v>1</v>
      </c>
    </row>
    <row r="6627" spans="1:10">
      <c r="A6627" t="s">
        <v>4</v>
      </c>
      <c r="B6627" s="4" t="s">
        <v>5</v>
      </c>
      <c r="C6627" s="4" t="s">
        <v>13</v>
      </c>
      <c r="D6627" s="4" t="s">
        <v>10</v>
      </c>
      <c r="E6627" s="4" t="s">
        <v>10</v>
      </c>
      <c r="F6627" s="4" t="s">
        <v>13</v>
      </c>
    </row>
    <row r="6628" spans="1:10">
      <c r="A6628" t="n">
        <v>47676</v>
      </c>
      <c r="B6628" s="45" t="n">
        <v>25</v>
      </c>
      <c r="C6628" s="7" t="n">
        <v>1</v>
      </c>
      <c r="D6628" s="7" t="n">
        <v>65535</v>
      </c>
      <c r="E6628" s="7" t="n">
        <v>65535</v>
      </c>
      <c r="F6628" s="7" t="n">
        <v>0</v>
      </c>
    </row>
    <row r="6629" spans="1:10">
      <c r="A6629" t="s">
        <v>4</v>
      </c>
      <c r="B6629" s="4" t="s">
        <v>5</v>
      </c>
      <c r="C6629" s="4" t="s">
        <v>13</v>
      </c>
      <c r="D6629" s="20" t="s">
        <v>31</v>
      </c>
      <c r="E6629" s="4" t="s">
        <v>5</v>
      </c>
      <c r="F6629" s="4" t="s">
        <v>13</v>
      </c>
      <c r="G6629" s="4" t="s">
        <v>10</v>
      </c>
      <c r="H6629" s="20" t="s">
        <v>32</v>
      </c>
      <c r="I6629" s="4" t="s">
        <v>13</v>
      </c>
      <c r="J6629" s="4" t="s">
        <v>23</v>
      </c>
    </row>
    <row r="6630" spans="1:10">
      <c r="A6630" t="n">
        <v>47683</v>
      </c>
      <c r="B6630" s="12" t="n">
        <v>5</v>
      </c>
      <c r="C6630" s="7" t="n">
        <v>28</v>
      </c>
      <c r="D6630" s="20" t="s">
        <v>3</v>
      </c>
      <c r="E6630" s="25" t="n">
        <v>64</v>
      </c>
      <c r="F6630" s="7" t="n">
        <v>5</v>
      </c>
      <c r="G6630" s="7" t="n">
        <v>8</v>
      </c>
      <c r="H6630" s="20" t="s">
        <v>3</v>
      </c>
      <c r="I6630" s="7" t="n">
        <v>1</v>
      </c>
      <c r="J6630" s="13" t="n">
        <f t="normal" ca="1">A6646</f>
        <v>0</v>
      </c>
    </row>
    <row r="6631" spans="1:10">
      <c r="A6631" t="s">
        <v>4</v>
      </c>
      <c r="B6631" s="4" t="s">
        <v>5</v>
      </c>
      <c r="C6631" s="4" t="s">
        <v>13</v>
      </c>
      <c r="D6631" s="4" t="s">
        <v>10</v>
      </c>
      <c r="E6631" s="4" t="s">
        <v>10</v>
      </c>
      <c r="F6631" s="4" t="s">
        <v>13</v>
      </c>
    </row>
    <row r="6632" spans="1:10">
      <c r="A6632" t="n">
        <v>47694</v>
      </c>
      <c r="B6632" s="45" t="n">
        <v>25</v>
      </c>
      <c r="C6632" s="7" t="n">
        <v>1</v>
      </c>
      <c r="D6632" s="7" t="n">
        <v>60</v>
      </c>
      <c r="E6632" s="7" t="n">
        <v>640</v>
      </c>
      <c r="F6632" s="7" t="n">
        <v>2</v>
      </c>
    </row>
    <row r="6633" spans="1:10">
      <c r="A6633" t="s">
        <v>4</v>
      </c>
      <c r="B6633" s="4" t="s">
        <v>5</v>
      </c>
      <c r="C6633" s="4" t="s">
        <v>13</v>
      </c>
      <c r="D6633" s="4" t="s">
        <v>10</v>
      </c>
      <c r="E6633" s="4" t="s">
        <v>6</v>
      </c>
    </row>
    <row r="6634" spans="1:10">
      <c r="A6634" t="n">
        <v>47701</v>
      </c>
      <c r="B6634" s="39" t="n">
        <v>51</v>
      </c>
      <c r="C6634" s="7" t="n">
        <v>4</v>
      </c>
      <c r="D6634" s="7" t="n">
        <v>8</v>
      </c>
      <c r="E6634" s="7" t="s">
        <v>165</v>
      </c>
    </row>
    <row r="6635" spans="1:10">
      <c r="A6635" t="s">
        <v>4</v>
      </c>
      <c r="B6635" s="4" t="s">
        <v>5</v>
      </c>
      <c r="C6635" s="4" t="s">
        <v>10</v>
      </c>
    </row>
    <row r="6636" spans="1:10">
      <c r="A6636" t="n">
        <v>47715</v>
      </c>
      <c r="B6636" s="27" t="n">
        <v>16</v>
      </c>
      <c r="C6636" s="7" t="n">
        <v>0</v>
      </c>
    </row>
    <row r="6637" spans="1:10">
      <c r="A6637" t="s">
        <v>4</v>
      </c>
      <c r="B6637" s="4" t="s">
        <v>5</v>
      </c>
      <c r="C6637" s="4" t="s">
        <v>10</v>
      </c>
      <c r="D6637" s="4" t="s">
        <v>13</v>
      </c>
      <c r="E6637" s="4" t="s">
        <v>9</v>
      </c>
      <c r="F6637" s="4" t="s">
        <v>47</v>
      </c>
      <c r="G6637" s="4" t="s">
        <v>13</v>
      </c>
      <c r="H6637" s="4" t="s">
        <v>13</v>
      </c>
      <c r="I6637" s="4" t="s">
        <v>13</v>
      </c>
      <c r="J6637" s="4" t="s">
        <v>9</v>
      </c>
      <c r="K6637" s="4" t="s">
        <v>47</v>
      </c>
      <c r="L6637" s="4" t="s">
        <v>13</v>
      </c>
      <c r="M6637" s="4" t="s">
        <v>13</v>
      </c>
    </row>
    <row r="6638" spans="1:10">
      <c r="A6638" t="n">
        <v>47718</v>
      </c>
      <c r="B6638" s="40" t="n">
        <v>26</v>
      </c>
      <c r="C6638" s="7" t="n">
        <v>8</v>
      </c>
      <c r="D6638" s="7" t="n">
        <v>17</v>
      </c>
      <c r="E6638" s="7" t="n">
        <v>9369</v>
      </c>
      <c r="F6638" s="7" t="s">
        <v>375</v>
      </c>
      <c r="G6638" s="7" t="n">
        <v>2</v>
      </c>
      <c r="H6638" s="7" t="n">
        <v>3</v>
      </c>
      <c r="I6638" s="7" t="n">
        <v>17</v>
      </c>
      <c r="J6638" s="7" t="n">
        <v>9370</v>
      </c>
      <c r="K6638" s="7" t="s">
        <v>376</v>
      </c>
      <c r="L6638" s="7" t="n">
        <v>2</v>
      </c>
      <c r="M6638" s="7" t="n">
        <v>0</v>
      </c>
    </row>
    <row r="6639" spans="1:10">
      <c r="A6639" t="s">
        <v>4</v>
      </c>
      <c r="B6639" s="4" t="s">
        <v>5</v>
      </c>
    </row>
    <row r="6640" spans="1:10">
      <c r="A6640" t="n">
        <v>47965</v>
      </c>
      <c r="B6640" s="41" t="n">
        <v>28</v>
      </c>
    </row>
    <row r="6641" spans="1:13">
      <c r="A6641" t="s">
        <v>4</v>
      </c>
      <c r="B6641" s="4" t="s">
        <v>5</v>
      </c>
      <c r="C6641" s="4" t="s">
        <v>10</v>
      </c>
      <c r="D6641" s="4" t="s">
        <v>13</v>
      </c>
    </row>
    <row r="6642" spans="1:13">
      <c r="A6642" t="n">
        <v>47966</v>
      </c>
      <c r="B6642" s="44" t="n">
        <v>89</v>
      </c>
      <c r="C6642" s="7" t="n">
        <v>65533</v>
      </c>
      <c r="D6642" s="7" t="n">
        <v>1</v>
      </c>
    </row>
    <row r="6643" spans="1:13">
      <c r="A6643" t="s">
        <v>4</v>
      </c>
      <c r="B6643" s="4" t="s">
        <v>5</v>
      </c>
      <c r="C6643" s="4" t="s">
        <v>13</v>
      </c>
      <c r="D6643" s="4" t="s">
        <v>10</v>
      </c>
      <c r="E6643" s="4" t="s">
        <v>10</v>
      </c>
      <c r="F6643" s="4" t="s">
        <v>13</v>
      </c>
    </row>
    <row r="6644" spans="1:13">
      <c r="A6644" t="n">
        <v>47970</v>
      </c>
      <c r="B6644" s="45" t="n">
        <v>25</v>
      </c>
      <c r="C6644" s="7" t="n">
        <v>1</v>
      </c>
      <c r="D6644" s="7" t="n">
        <v>65535</v>
      </c>
      <c r="E6644" s="7" t="n">
        <v>65535</v>
      </c>
      <c r="F6644" s="7" t="n">
        <v>0</v>
      </c>
    </row>
    <row r="6645" spans="1:13">
      <c r="A6645" t="s">
        <v>4</v>
      </c>
      <c r="B6645" s="4" t="s">
        <v>5</v>
      </c>
      <c r="C6645" s="4" t="s">
        <v>13</v>
      </c>
      <c r="D6645" s="4" t="s">
        <v>10</v>
      </c>
      <c r="E6645" s="4" t="s">
        <v>10</v>
      </c>
      <c r="F6645" s="4" t="s">
        <v>13</v>
      </c>
    </row>
    <row r="6646" spans="1:13">
      <c r="A6646" t="n">
        <v>47977</v>
      </c>
      <c r="B6646" s="45" t="n">
        <v>25</v>
      </c>
      <c r="C6646" s="7" t="n">
        <v>1</v>
      </c>
      <c r="D6646" s="7" t="n">
        <v>260</v>
      </c>
      <c r="E6646" s="7" t="n">
        <v>640</v>
      </c>
      <c r="F6646" s="7" t="n">
        <v>2</v>
      </c>
    </row>
    <row r="6647" spans="1:13">
      <c r="A6647" t="s">
        <v>4</v>
      </c>
      <c r="B6647" s="4" t="s">
        <v>5</v>
      </c>
      <c r="C6647" s="4" t="s">
        <v>13</v>
      </c>
      <c r="D6647" s="4" t="s">
        <v>10</v>
      </c>
      <c r="E6647" s="4" t="s">
        <v>6</v>
      </c>
    </row>
    <row r="6648" spans="1:13">
      <c r="A6648" t="n">
        <v>47984</v>
      </c>
      <c r="B6648" s="39" t="n">
        <v>51</v>
      </c>
      <c r="C6648" s="7" t="n">
        <v>4</v>
      </c>
      <c r="D6648" s="7" t="n">
        <v>3</v>
      </c>
      <c r="E6648" s="7" t="s">
        <v>377</v>
      </c>
    </row>
    <row r="6649" spans="1:13">
      <c r="A6649" t="s">
        <v>4</v>
      </c>
      <c r="B6649" s="4" t="s">
        <v>5</v>
      </c>
      <c r="C6649" s="4" t="s">
        <v>10</v>
      </c>
    </row>
    <row r="6650" spans="1:13">
      <c r="A6650" t="n">
        <v>47998</v>
      </c>
      <c r="B6650" s="27" t="n">
        <v>16</v>
      </c>
      <c r="C6650" s="7" t="n">
        <v>0</v>
      </c>
    </row>
    <row r="6651" spans="1:13">
      <c r="A6651" t="s">
        <v>4</v>
      </c>
      <c r="B6651" s="4" t="s">
        <v>5</v>
      </c>
      <c r="C6651" s="4" t="s">
        <v>10</v>
      </c>
      <c r="D6651" s="4" t="s">
        <v>13</v>
      </c>
      <c r="E6651" s="4" t="s">
        <v>9</v>
      </c>
      <c r="F6651" s="4" t="s">
        <v>47</v>
      </c>
      <c r="G6651" s="4" t="s">
        <v>13</v>
      </c>
      <c r="H6651" s="4" t="s">
        <v>13</v>
      </c>
      <c r="I6651" s="4" t="s">
        <v>13</v>
      </c>
      <c r="J6651" s="4" t="s">
        <v>9</v>
      </c>
      <c r="K6651" s="4" t="s">
        <v>47</v>
      </c>
      <c r="L6651" s="4" t="s">
        <v>13</v>
      </c>
      <c r="M6651" s="4" t="s">
        <v>13</v>
      </c>
    </row>
    <row r="6652" spans="1:13">
      <c r="A6652" t="n">
        <v>48001</v>
      </c>
      <c r="B6652" s="40" t="n">
        <v>26</v>
      </c>
      <c r="C6652" s="7" t="n">
        <v>3</v>
      </c>
      <c r="D6652" s="7" t="n">
        <v>17</v>
      </c>
      <c r="E6652" s="7" t="n">
        <v>2394</v>
      </c>
      <c r="F6652" s="7" t="s">
        <v>378</v>
      </c>
      <c r="G6652" s="7" t="n">
        <v>2</v>
      </c>
      <c r="H6652" s="7" t="n">
        <v>3</v>
      </c>
      <c r="I6652" s="7" t="n">
        <v>17</v>
      </c>
      <c r="J6652" s="7" t="n">
        <v>2395</v>
      </c>
      <c r="K6652" s="7" t="s">
        <v>379</v>
      </c>
      <c r="L6652" s="7" t="n">
        <v>2</v>
      </c>
      <c r="M6652" s="7" t="n">
        <v>0</v>
      </c>
    </row>
    <row r="6653" spans="1:13">
      <c r="A6653" t="s">
        <v>4</v>
      </c>
      <c r="B6653" s="4" t="s">
        <v>5</v>
      </c>
    </row>
    <row r="6654" spans="1:13">
      <c r="A6654" t="n">
        <v>48167</v>
      </c>
      <c r="B6654" s="41" t="n">
        <v>28</v>
      </c>
    </row>
    <row r="6655" spans="1:13">
      <c r="A6655" t="s">
        <v>4</v>
      </c>
      <c r="B6655" s="4" t="s">
        <v>5</v>
      </c>
      <c r="C6655" s="4" t="s">
        <v>10</v>
      </c>
      <c r="D6655" s="4" t="s">
        <v>13</v>
      </c>
    </row>
    <row r="6656" spans="1:13">
      <c r="A6656" t="n">
        <v>48168</v>
      </c>
      <c r="B6656" s="44" t="n">
        <v>89</v>
      </c>
      <c r="C6656" s="7" t="n">
        <v>65533</v>
      </c>
      <c r="D6656" s="7" t="n">
        <v>1</v>
      </c>
    </row>
    <row r="6657" spans="1:13">
      <c r="A6657" t="s">
        <v>4</v>
      </c>
      <c r="B6657" s="4" t="s">
        <v>5</v>
      </c>
      <c r="C6657" s="4" t="s">
        <v>13</v>
      </c>
      <c r="D6657" s="4" t="s">
        <v>10</v>
      </c>
      <c r="E6657" s="4" t="s">
        <v>10</v>
      </c>
      <c r="F6657" s="4" t="s">
        <v>13</v>
      </c>
    </row>
    <row r="6658" spans="1:13">
      <c r="A6658" t="n">
        <v>48172</v>
      </c>
      <c r="B6658" s="45" t="n">
        <v>25</v>
      </c>
      <c r="C6658" s="7" t="n">
        <v>1</v>
      </c>
      <c r="D6658" s="7" t="n">
        <v>65535</v>
      </c>
      <c r="E6658" s="7" t="n">
        <v>65535</v>
      </c>
      <c r="F6658" s="7" t="n">
        <v>0</v>
      </c>
    </row>
    <row r="6659" spans="1:13">
      <c r="A6659" t="s">
        <v>4</v>
      </c>
      <c r="B6659" s="4" t="s">
        <v>5</v>
      </c>
      <c r="C6659" s="4" t="s">
        <v>10</v>
      </c>
      <c r="D6659" s="4" t="s">
        <v>24</v>
      </c>
      <c r="E6659" s="4" t="s">
        <v>24</v>
      </c>
      <c r="F6659" s="4" t="s">
        <v>24</v>
      </c>
      <c r="G6659" s="4" t="s">
        <v>10</v>
      </c>
      <c r="H6659" s="4" t="s">
        <v>10</v>
      </c>
    </row>
    <row r="6660" spans="1:13">
      <c r="A6660" t="n">
        <v>48179</v>
      </c>
      <c r="B6660" s="42" t="n">
        <v>60</v>
      </c>
      <c r="C6660" s="7" t="n">
        <v>5</v>
      </c>
      <c r="D6660" s="7" t="n">
        <v>-10</v>
      </c>
      <c r="E6660" s="7" t="n">
        <v>0</v>
      </c>
      <c r="F6660" s="7" t="n">
        <v>0</v>
      </c>
      <c r="G6660" s="7" t="n">
        <v>1000</v>
      </c>
      <c r="H6660" s="7" t="n">
        <v>0</v>
      </c>
    </row>
    <row r="6661" spans="1:13">
      <c r="A6661" t="s">
        <v>4</v>
      </c>
      <c r="B6661" s="4" t="s">
        <v>5</v>
      </c>
      <c r="C6661" s="4" t="s">
        <v>10</v>
      </c>
    </row>
    <row r="6662" spans="1:13">
      <c r="A6662" t="n">
        <v>48198</v>
      </c>
      <c r="B6662" s="27" t="n">
        <v>16</v>
      </c>
      <c r="C6662" s="7" t="n">
        <v>300</v>
      </c>
    </row>
    <row r="6663" spans="1:13">
      <c r="A6663" t="s">
        <v>4</v>
      </c>
      <c r="B6663" s="4" t="s">
        <v>5</v>
      </c>
      <c r="C6663" s="4" t="s">
        <v>13</v>
      </c>
      <c r="D6663" s="4" t="s">
        <v>10</v>
      </c>
      <c r="E6663" s="4" t="s">
        <v>6</v>
      </c>
    </row>
    <row r="6664" spans="1:13">
      <c r="A6664" t="n">
        <v>48201</v>
      </c>
      <c r="B6664" s="39" t="n">
        <v>51</v>
      </c>
      <c r="C6664" s="7" t="n">
        <v>4</v>
      </c>
      <c r="D6664" s="7" t="n">
        <v>5</v>
      </c>
      <c r="E6664" s="7" t="s">
        <v>380</v>
      </c>
    </row>
    <row r="6665" spans="1:13">
      <c r="A6665" t="s">
        <v>4</v>
      </c>
      <c r="B6665" s="4" t="s">
        <v>5</v>
      </c>
      <c r="C6665" s="4" t="s">
        <v>10</v>
      </c>
    </row>
    <row r="6666" spans="1:13">
      <c r="A6666" t="n">
        <v>48215</v>
      </c>
      <c r="B6666" s="27" t="n">
        <v>16</v>
      </c>
      <c r="C6666" s="7" t="n">
        <v>0</v>
      </c>
    </row>
    <row r="6667" spans="1:13">
      <c r="A6667" t="s">
        <v>4</v>
      </c>
      <c r="B6667" s="4" t="s">
        <v>5</v>
      </c>
      <c r="C6667" s="4" t="s">
        <v>10</v>
      </c>
      <c r="D6667" s="4" t="s">
        <v>13</v>
      </c>
      <c r="E6667" s="4" t="s">
        <v>9</v>
      </c>
      <c r="F6667" s="4" t="s">
        <v>47</v>
      </c>
      <c r="G6667" s="4" t="s">
        <v>13</v>
      </c>
      <c r="H6667" s="4" t="s">
        <v>13</v>
      </c>
    </row>
    <row r="6668" spans="1:13">
      <c r="A6668" t="n">
        <v>48218</v>
      </c>
      <c r="B6668" s="40" t="n">
        <v>26</v>
      </c>
      <c r="C6668" s="7" t="n">
        <v>5</v>
      </c>
      <c r="D6668" s="7" t="n">
        <v>17</v>
      </c>
      <c r="E6668" s="7" t="n">
        <v>3403</v>
      </c>
      <c r="F6668" s="7" t="s">
        <v>381</v>
      </c>
      <c r="G6668" s="7" t="n">
        <v>2</v>
      </c>
      <c r="H6668" s="7" t="n">
        <v>0</v>
      </c>
    </row>
    <row r="6669" spans="1:13">
      <c r="A6669" t="s">
        <v>4</v>
      </c>
      <c r="B6669" s="4" t="s">
        <v>5</v>
      </c>
    </row>
    <row r="6670" spans="1:13">
      <c r="A6670" t="n">
        <v>48265</v>
      </c>
      <c r="B6670" s="41" t="n">
        <v>28</v>
      </c>
    </row>
    <row r="6671" spans="1:13">
      <c r="A6671" t="s">
        <v>4</v>
      </c>
      <c r="B6671" s="4" t="s">
        <v>5</v>
      </c>
      <c r="C6671" s="4" t="s">
        <v>10</v>
      </c>
      <c r="D6671" s="4" t="s">
        <v>13</v>
      </c>
    </row>
    <row r="6672" spans="1:13">
      <c r="A6672" t="n">
        <v>48266</v>
      </c>
      <c r="B6672" s="44" t="n">
        <v>89</v>
      </c>
      <c r="C6672" s="7" t="n">
        <v>65533</v>
      </c>
      <c r="D6672" s="7" t="n">
        <v>1</v>
      </c>
    </row>
    <row r="6673" spans="1:8">
      <c r="A6673" t="s">
        <v>4</v>
      </c>
      <c r="B6673" s="4" t="s">
        <v>5</v>
      </c>
      <c r="C6673" s="4" t="s">
        <v>13</v>
      </c>
      <c r="D6673" s="4" t="s">
        <v>10</v>
      </c>
      <c r="E6673" s="4" t="s">
        <v>10</v>
      </c>
      <c r="F6673" s="4" t="s">
        <v>13</v>
      </c>
    </row>
    <row r="6674" spans="1:8">
      <c r="A6674" t="n">
        <v>48270</v>
      </c>
      <c r="B6674" s="45" t="n">
        <v>25</v>
      </c>
      <c r="C6674" s="7" t="n">
        <v>1</v>
      </c>
      <c r="D6674" s="7" t="n">
        <v>50</v>
      </c>
      <c r="E6674" s="7" t="n">
        <v>150</v>
      </c>
      <c r="F6674" s="7" t="n">
        <v>5</v>
      </c>
    </row>
    <row r="6675" spans="1:8">
      <c r="A6675" t="s">
        <v>4</v>
      </c>
      <c r="B6675" s="4" t="s">
        <v>5</v>
      </c>
      <c r="C6675" s="4" t="s">
        <v>13</v>
      </c>
      <c r="D6675" s="4" t="s">
        <v>10</v>
      </c>
      <c r="E6675" s="4" t="s">
        <v>6</v>
      </c>
    </row>
    <row r="6676" spans="1:8">
      <c r="A6676" t="n">
        <v>48277</v>
      </c>
      <c r="B6676" s="39" t="n">
        <v>51</v>
      </c>
      <c r="C6676" s="7" t="n">
        <v>4</v>
      </c>
      <c r="D6676" s="7" t="n">
        <v>19</v>
      </c>
      <c r="E6676" s="7" t="s">
        <v>382</v>
      </c>
    </row>
    <row r="6677" spans="1:8">
      <c r="A6677" t="s">
        <v>4</v>
      </c>
      <c r="B6677" s="4" t="s">
        <v>5</v>
      </c>
      <c r="C6677" s="4" t="s">
        <v>10</v>
      </c>
    </row>
    <row r="6678" spans="1:8">
      <c r="A6678" t="n">
        <v>48291</v>
      </c>
      <c r="B6678" s="27" t="n">
        <v>16</v>
      </c>
      <c r="C6678" s="7" t="n">
        <v>0</v>
      </c>
    </row>
    <row r="6679" spans="1:8">
      <c r="A6679" t="s">
        <v>4</v>
      </c>
      <c r="B6679" s="4" t="s">
        <v>5</v>
      </c>
      <c r="C6679" s="4" t="s">
        <v>10</v>
      </c>
      <c r="D6679" s="4" t="s">
        <v>13</v>
      </c>
      <c r="E6679" s="4" t="s">
        <v>9</v>
      </c>
      <c r="F6679" s="4" t="s">
        <v>47</v>
      </c>
      <c r="G6679" s="4" t="s">
        <v>13</v>
      </c>
      <c r="H6679" s="4" t="s">
        <v>13</v>
      </c>
    </row>
    <row r="6680" spans="1:8">
      <c r="A6680" t="n">
        <v>48294</v>
      </c>
      <c r="B6680" s="40" t="n">
        <v>26</v>
      </c>
      <c r="C6680" s="7" t="n">
        <v>19</v>
      </c>
      <c r="D6680" s="7" t="n">
        <v>17</v>
      </c>
      <c r="E6680" s="7" t="n">
        <v>29417</v>
      </c>
      <c r="F6680" s="7" t="s">
        <v>383</v>
      </c>
      <c r="G6680" s="7" t="n">
        <v>2</v>
      </c>
      <c r="H6680" s="7" t="n">
        <v>0</v>
      </c>
    </row>
    <row r="6681" spans="1:8">
      <c r="A6681" t="s">
        <v>4</v>
      </c>
      <c r="B6681" s="4" t="s">
        <v>5</v>
      </c>
    </row>
    <row r="6682" spans="1:8">
      <c r="A6682" t="n">
        <v>48320</v>
      </c>
      <c r="B6682" s="41" t="n">
        <v>28</v>
      </c>
    </row>
    <row r="6683" spans="1:8">
      <c r="A6683" t="s">
        <v>4</v>
      </c>
      <c r="B6683" s="4" t="s">
        <v>5</v>
      </c>
      <c r="C6683" s="4" t="s">
        <v>10</v>
      </c>
      <c r="D6683" s="4" t="s">
        <v>13</v>
      </c>
    </row>
    <row r="6684" spans="1:8">
      <c r="A6684" t="n">
        <v>48321</v>
      </c>
      <c r="B6684" s="44" t="n">
        <v>89</v>
      </c>
      <c r="C6684" s="7" t="n">
        <v>65533</v>
      </c>
      <c r="D6684" s="7" t="n">
        <v>1</v>
      </c>
    </row>
    <row r="6685" spans="1:8">
      <c r="A6685" t="s">
        <v>4</v>
      </c>
      <c r="B6685" s="4" t="s">
        <v>5</v>
      </c>
      <c r="C6685" s="4" t="s">
        <v>6</v>
      </c>
      <c r="D6685" s="4" t="s">
        <v>10</v>
      </c>
    </row>
    <row r="6686" spans="1:8">
      <c r="A6686" t="n">
        <v>48325</v>
      </c>
      <c r="B6686" s="65" t="n">
        <v>29</v>
      </c>
      <c r="C6686" s="7" t="s">
        <v>12</v>
      </c>
      <c r="D6686" s="7" t="n">
        <v>65533</v>
      </c>
    </row>
    <row r="6687" spans="1:8">
      <c r="A6687" t="s">
        <v>4</v>
      </c>
      <c r="B6687" s="4" t="s">
        <v>5</v>
      </c>
      <c r="C6687" s="4" t="s">
        <v>13</v>
      </c>
      <c r="D6687" s="4" t="s">
        <v>10</v>
      </c>
      <c r="E6687" s="4" t="s">
        <v>10</v>
      </c>
      <c r="F6687" s="4" t="s">
        <v>13</v>
      </c>
    </row>
    <row r="6688" spans="1:8">
      <c r="A6688" t="n">
        <v>48329</v>
      </c>
      <c r="B6688" s="45" t="n">
        <v>25</v>
      </c>
      <c r="C6688" s="7" t="n">
        <v>1</v>
      </c>
      <c r="D6688" s="7" t="n">
        <v>65535</v>
      </c>
      <c r="E6688" s="7" t="n">
        <v>65535</v>
      </c>
      <c r="F6688" s="7" t="n">
        <v>0</v>
      </c>
    </row>
    <row r="6689" spans="1:8">
      <c r="A6689" t="s">
        <v>4</v>
      </c>
      <c r="B6689" s="4" t="s">
        <v>5</v>
      </c>
      <c r="C6689" s="4" t="s">
        <v>13</v>
      </c>
      <c r="D6689" s="4" t="s">
        <v>10</v>
      </c>
      <c r="E6689" s="4" t="s">
        <v>6</v>
      </c>
      <c r="F6689" s="4" t="s">
        <v>6</v>
      </c>
      <c r="G6689" s="4" t="s">
        <v>6</v>
      </c>
      <c r="H6689" s="4" t="s">
        <v>6</v>
      </c>
    </row>
    <row r="6690" spans="1:8">
      <c r="A6690" t="n">
        <v>48336</v>
      </c>
      <c r="B6690" s="39" t="n">
        <v>51</v>
      </c>
      <c r="C6690" s="7" t="n">
        <v>3</v>
      </c>
      <c r="D6690" s="7" t="n">
        <v>5</v>
      </c>
      <c r="E6690" s="7" t="s">
        <v>356</v>
      </c>
      <c r="F6690" s="7" t="s">
        <v>344</v>
      </c>
      <c r="G6690" s="7" t="s">
        <v>51</v>
      </c>
      <c r="H6690" s="7" t="s">
        <v>18</v>
      </c>
    </row>
    <row r="6691" spans="1:8">
      <c r="A6691" t="s">
        <v>4</v>
      </c>
      <c r="B6691" s="4" t="s">
        <v>5</v>
      </c>
      <c r="C6691" s="4" t="s">
        <v>10</v>
      </c>
      <c r="D6691" s="4" t="s">
        <v>13</v>
      </c>
      <c r="E6691" s="4" t="s">
        <v>24</v>
      </c>
      <c r="F6691" s="4" t="s">
        <v>10</v>
      </c>
    </row>
    <row r="6692" spans="1:8">
      <c r="A6692" t="n">
        <v>48349</v>
      </c>
      <c r="B6692" s="43" t="n">
        <v>59</v>
      </c>
      <c r="C6692" s="7" t="n">
        <v>5</v>
      </c>
      <c r="D6692" s="7" t="n">
        <v>9</v>
      </c>
      <c r="E6692" s="7" t="n">
        <v>0.150000005960464</v>
      </c>
      <c r="F6692" s="7" t="n">
        <v>0</v>
      </c>
    </row>
    <row r="6693" spans="1:8">
      <c r="A6693" t="s">
        <v>4</v>
      </c>
      <c r="B6693" s="4" t="s">
        <v>5</v>
      </c>
      <c r="C6693" s="4" t="s">
        <v>10</v>
      </c>
      <c r="D6693" s="4" t="s">
        <v>10</v>
      </c>
      <c r="E6693" s="4" t="s">
        <v>10</v>
      </c>
    </row>
    <row r="6694" spans="1:8">
      <c r="A6694" t="n">
        <v>48359</v>
      </c>
      <c r="B6694" s="53" t="n">
        <v>61</v>
      </c>
      <c r="C6694" s="7" t="n">
        <v>5</v>
      </c>
      <c r="D6694" s="7" t="n">
        <v>65533</v>
      </c>
      <c r="E6694" s="7" t="n">
        <v>1000</v>
      </c>
    </row>
    <row r="6695" spans="1:8">
      <c r="A6695" t="s">
        <v>4</v>
      </c>
      <c r="B6695" s="4" t="s">
        <v>5</v>
      </c>
      <c r="C6695" s="4" t="s">
        <v>10</v>
      </c>
      <c r="D6695" s="4" t="s">
        <v>24</v>
      </c>
      <c r="E6695" s="4" t="s">
        <v>24</v>
      </c>
      <c r="F6695" s="4" t="s">
        <v>24</v>
      </c>
      <c r="G6695" s="4" t="s">
        <v>10</v>
      </c>
      <c r="H6695" s="4" t="s">
        <v>10</v>
      </c>
    </row>
    <row r="6696" spans="1:8">
      <c r="A6696" t="n">
        <v>48366</v>
      </c>
      <c r="B6696" s="42" t="n">
        <v>60</v>
      </c>
      <c r="C6696" s="7" t="n">
        <v>5</v>
      </c>
      <c r="D6696" s="7" t="n">
        <v>0</v>
      </c>
      <c r="E6696" s="7" t="n">
        <v>-5</v>
      </c>
      <c r="F6696" s="7" t="n">
        <v>0</v>
      </c>
      <c r="G6696" s="7" t="n">
        <v>1000</v>
      </c>
      <c r="H6696" s="7" t="n">
        <v>0</v>
      </c>
    </row>
    <row r="6697" spans="1:8">
      <c r="A6697" t="s">
        <v>4</v>
      </c>
      <c r="B6697" s="4" t="s">
        <v>5</v>
      </c>
      <c r="C6697" s="4" t="s">
        <v>10</v>
      </c>
    </row>
    <row r="6698" spans="1:8">
      <c r="A6698" t="n">
        <v>48385</v>
      </c>
      <c r="B6698" s="27" t="n">
        <v>16</v>
      </c>
      <c r="C6698" s="7" t="n">
        <v>2000</v>
      </c>
    </row>
    <row r="6699" spans="1:8">
      <c r="A6699" t="s">
        <v>4</v>
      </c>
      <c r="B6699" s="4" t="s">
        <v>5</v>
      </c>
      <c r="C6699" s="4" t="s">
        <v>10</v>
      </c>
      <c r="D6699" s="4" t="s">
        <v>13</v>
      </c>
    </row>
    <row r="6700" spans="1:8">
      <c r="A6700" t="n">
        <v>48388</v>
      </c>
      <c r="B6700" s="44" t="n">
        <v>89</v>
      </c>
      <c r="C6700" s="7" t="n">
        <v>65533</v>
      </c>
      <c r="D6700" s="7" t="n">
        <v>1</v>
      </c>
    </row>
    <row r="6701" spans="1:8">
      <c r="A6701" t="s">
        <v>4</v>
      </c>
      <c r="B6701" s="4" t="s">
        <v>5</v>
      </c>
      <c r="C6701" s="4" t="s">
        <v>13</v>
      </c>
      <c r="D6701" s="4" t="s">
        <v>10</v>
      </c>
      <c r="E6701" s="4" t="s">
        <v>24</v>
      </c>
    </row>
    <row r="6702" spans="1:8">
      <c r="A6702" t="n">
        <v>48392</v>
      </c>
      <c r="B6702" s="21" t="n">
        <v>58</v>
      </c>
      <c r="C6702" s="7" t="n">
        <v>101</v>
      </c>
      <c r="D6702" s="7" t="n">
        <v>300</v>
      </c>
      <c r="E6702" s="7" t="n">
        <v>1</v>
      </c>
    </row>
    <row r="6703" spans="1:8">
      <c r="A6703" t="s">
        <v>4</v>
      </c>
      <c r="B6703" s="4" t="s">
        <v>5</v>
      </c>
      <c r="C6703" s="4" t="s">
        <v>13</v>
      </c>
      <c r="D6703" s="4" t="s">
        <v>10</v>
      </c>
    </row>
    <row r="6704" spans="1:8">
      <c r="A6704" t="n">
        <v>48400</v>
      </c>
      <c r="B6704" s="21" t="n">
        <v>58</v>
      </c>
      <c r="C6704" s="7" t="n">
        <v>254</v>
      </c>
      <c r="D6704" s="7" t="n">
        <v>0</v>
      </c>
    </row>
    <row r="6705" spans="1:8">
      <c r="A6705" t="s">
        <v>4</v>
      </c>
      <c r="B6705" s="4" t="s">
        <v>5</v>
      </c>
      <c r="C6705" s="4" t="s">
        <v>10</v>
      </c>
      <c r="D6705" s="4" t="s">
        <v>24</v>
      </c>
      <c r="E6705" s="4" t="s">
        <v>24</v>
      </c>
      <c r="F6705" s="4" t="s">
        <v>24</v>
      </c>
      <c r="G6705" s="4" t="s">
        <v>24</v>
      </c>
    </row>
    <row r="6706" spans="1:8">
      <c r="A6706" t="n">
        <v>48404</v>
      </c>
      <c r="B6706" s="34" t="n">
        <v>46</v>
      </c>
      <c r="C6706" s="7" t="n">
        <v>5</v>
      </c>
      <c r="D6706" s="7" t="n">
        <v>-1.54999995231628</v>
      </c>
      <c r="E6706" s="7" t="n">
        <v>1</v>
      </c>
      <c r="F6706" s="7" t="n">
        <v>14.8999996185303</v>
      </c>
      <c r="G6706" s="7" t="n">
        <v>180</v>
      </c>
    </row>
    <row r="6707" spans="1:8">
      <c r="A6707" t="s">
        <v>4</v>
      </c>
      <c r="B6707" s="4" t="s">
        <v>5</v>
      </c>
      <c r="C6707" s="4" t="s">
        <v>13</v>
      </c>
    </row>
    <row r="6708" spans="1:8">
      <c r="A6708" t="n">
        <v>48423</v>
      </c>
      <c r="B6708" s="36" t="n">
        <v>116</v>
      </c>
      <c r="C6708" s="7" t="n">
        <v>0</v>
      </c>
    </row>
    <row r="6709" spans="1:8">
      <c r="A6709" t="s">
        <v>4</v>
      </c>
      <c r="B6709" s="4" t="s">
        <v>5</v>
      </c>
      <c r="C6709" s="4" t="s">
        <v>13</v>
      </c>
      <c r="D6709" s="4" t="s">
        <v>10</v>
      </c>
    </row>
    <row r="6710" spans="1:8">
      <c r="A6710" t="n">
        <v>48425</v>
      </c>
      <c r="B6710" s="36" t="n">
        <v>116</v>
      </c>
      <c r="C6710" s="7" t="n">
        <v>2</v>
      </c>
      <c r="D6710" s="7" t="n">
        <v>1</v>
      </c>
    </row>
    <row r="6711" spans="1:8">
      <c r="A6711" t="s">
        <v>4</v>
      </c>
      <c r="B6711" s="4" t="s">
        <v>5</v>
      </c>
      <c r="C6711" s="4" t="s">
        <v>13</v>
      </c>
      <c r="D6711" s="4" t="s">
        <v>9</v>
      </c>
    </row>
    <row r="6712" spans="1:8">
      <c r="A6712" t="n">
        <v>48429</v>
      </c>
      <c r="B6712" s="36" t="n">
        <v>116</v>
      </c>
      <c r="C6712" s="7" t="n">
        <v>5</v>
      </c>
      <c r="D6712" s="7" t="n">
        <v>1092616192</v>
      </c>
    </row>
    <row r="6713" spans="1:8">
      <c r="A6713" t="s">
        <v>4</v>
      </c>
      <c r="B6713" s="4" t="s">
        <v>5</v>
      </c>
      <c r="C6713" s="4" t="s">
        <v>13</v>
      </c>
      <c r="D6713" s="4" t="s">
        <v>10</v>
      </c>
    </row>
    <row r="6714" spans="1:8">
      <c r="A6714" t="n">
        <v>48435</v>
      </c>
      <c r="B6714" s="36" t="n">
        <v>116</v>
      </c>
      <c r="C6714" s="7" t="n">
        <v>6</v>
      </c>
      <c r="D6714" s="7" t="n">
        <v>1</v>
      </c>
    </row>
    <row r="6715" spans="1:8">
      <c r="A6715" t="s">
        <v>4</v>
      </c>
      <c r="B6715" s="4" t="s">
        <v>5</v>
      </c>
      <c r="C6715" s="4" t="s">
        <v>10</v>
      </c>
      <c r="D6715" s="4" t="s">
        <v>9</v>
      </c>
    </row>
    <row r="6716" spans="1:8">
      <c r="A6716" t="n">
        <v>48439</v>
      </c>
      <c r="B6716" s="46" t="n">
        <v>44</v>
      </c>
      <c r="C6716" s="7" t="n">
        <v>7032</v>
      </c>
      <c r="D6716" s="7" t="n">
        <v>1</v>
      </c>
    </row>
    <row r="6717" spans="1:8">
      <c r="A6717" t="s">
        <v>4</v>
      </c>
      <c r="B6717" s="4" t="s">
        <v>5</v>
      </c>
      <c r="C6717" s="4" t="s">
        <v>10</v>
      </c>
      <c r="D6717" s="4" t="s">
        <v>9</v>
      </c>
    </row>
    <row r="6718" spans="1:8">
      <c r="A6718" t="n">
        <v>48446</v>
      </c>
      <c r="B6718" s="46" t="n">
        <v>44</v>
      </c>
      <c r="C6718" s="7" t="n">
        <v>3</v>
      </c>
      <c r="D6718" s="7" t="n">
        <v>1</v>
      </c>
    </row>
    <row r="6719" spans="1:8">
      <c r="A6719" t="s">
        <v>4</v>
      </c>
      <c r="B6719" s="4" t="s">
        <v>5</v>
      </c>
      <c r="C6719" s="4" t="s">
        <v>10</v>
      </c>
      <c r="D6719" s="4" t="s">
        <v>9</v>
      </c>
    </row>
    <row r="6720" spans="1:8">
      <c r="A6720" t="n">
        <v>48453</v>
      </c>
      <c r="B6720" s="46" t="n">
        <v>44</v>
      </c>
      <c r="C6720" s="7" t="n">
        <v>61491</v>
      </c>
      <c r="D6720" s="7" t="n">
        <v>1</v>
      </c>
    </row>
    <row r="6721" spans="1:7">
      <c r="A6721" t="s">
        <v>4</v>
      </c>
      <c r="B6721" s="4" t="s">
        <v>5</v>
      </c>
      <c r="C6721" s="4" t="s">
        <v>10</v>
      </c>
      <c r="D6721" s="4" t="s">
        <v>9</v>
      </c>
    </row>
    <row r="6722" spans="1:7">
      <c r="A6722" t="n">
        <v>48460</v>
      </c>
      <c r="B6722" s="46" t="n">
        <v>44</v>
      </c>
      <c r="C6722" s="7" t="n">
        <v>61492</v>
      </c>
      <c r="D6722" s="7" t="n">
        <v>1</v>
      </c>
    </row>
    <row r="6723" spans="1:7">
      <c r="A6723" t="s">
        <v>4</v>
      </c>
      <c r="B6723" s="4" t="s">
        <v>5</v>
      </c>
      <c r="C6723" s="4" t="s">
        <v>10</v>
      </c>
      <c r="D6723" s="4" t="s">
        <v>9</v>
      </c>
    </row>
    <row r="6724" spans="1:7">
      <c r="A6724" t="n">
        <v>48467</v>
      </c>
      <c r="B6724" s="46" t="n">
        <v>44</v>
      </c>
      <c r="C6724" s="7" t="n">
        <v>61493</v>
      </c>
      <c r="D6724" s="7" t="n">
        <v>1</v>
      </c>
    </row>
    <row r="6725" spans="1:7">
      <c r="A6725" t="s">
        <v>4</v>
      </c>
      <c r="B6725" s="4" t="s">
        <v>5</v>
      </c>
      <c r="C6725" s="4" t="s">
        <v>10</v>
      </c>
      <c r="D6725" s="4" t="s">
        <v>24</v>
      </c>
      <c r="E6725" s="4" t="s">
        <v>24</v>
      </c>
      <c r="F6725" s="4" t="s">
        <v>24</v>
      </c>
      <c r="G6725" s="4" t="s">
        <v>10</v>
      </c>
      <c r="H6725" s="4" t="s">
        <v>10</v>
      </c>
    </row>
    <row r="6726" spans="1:7">
      <c r="A6726" t="n">
        <v>48474</v>
      </c>
      <c r="B6726" s="42" t="n">
        <v>60</v>
      </c>
      <c r="C6726" s="7" t="n">
        <v>0</v>
      </c>
      <c r="D6726" s="7" t="n">
        <v>0</v>
      </c>
      <c r="E6726" s="7" t="n">
        <v>0</v>
      </c>
      <c r="F6726" s="7" t="n">
        <v>0</v>
      </c>
      <c r="G6726" s="7" t="n">
        <v>0</v>
      </c>
      <c r="H6726" s="7" t="n">
        <v>1</v>
      </c>
    </row>
    <row r="6727" spans="1:7">
      <c r="A6727" t="s">
        <v>4</v>
      </c>
      <c r="B6727" s="4" t="s">
        <v>5</v>
      </c>
      <c r="C6727" s="4" t="s">
        <v>10</v>
      </c>
      <c r="D6727" s="4" t="s">
        <v>24</v>
      </c>
      <c r="E6727" s="4" t="s">
        <v>24</v>
      </c>
      <c r="F6727" s="4" t="s">
        <v>24</v>
      </c>
      <c r="G6727" s="4" t="s">
        <v>10</v>
      </c>
      <c r="H6727" s="4" t="s">
        <v>10</v>
      </c>
    </row>
    <row r="6728" spans="1:7">
      <c r="A6728" t="n">
        <v>48493</v>
      </c>
      <c r="B6728" s="42" t="n">
        <v>60</v>
      </c>
      <c r="C6728" s="7" t="n">
        <v>0</v>
      </c>
      <c r="D6728" s="7" t="n">
        <v>0</v>
      </c>
      <c r="E6728" s="7" t="n">
        <v>0</v>
      </c>
      <c r="F6728" s="7" t="n">
        <v>0</v>
      </c>
      <c r="G6728" s="7" t="n">
        <v>0</v>
      </c>
      <c r="H6728" s="7" t="n">
        <v>0</v>
      </c>
    </row>
    <row r="6729" spans="1:7">
      <c r="A6729" t="s">
        <v>4</v>
      </c>
      <c r="B6729" s="4" t="s">
        <v>5</v>
      </c>
      <c r="C6729" s="4" t="s">
        <v>10</v>
      </c>
      <c r="D6729" s="4" t="s">
        <v>10</v>
      </c>
      <c r="E6729" s="4" t="s">
        <v>10</v>
      </c>
    </row>
    <row r="6730" spans="1:7">
      <c r="A6730" t="n">
        <v>48512</v>
      </c>
      <c r="B6730" s="53" t="n">
        <v>61</v>
      </c>
      <c r="C6730" s="7" t="n">
        <v>0</v>
      </c>
      <c r="D6730" s="7" t="n">
        <v>65533</v>
      </c>
      <c r="E6730" s="7" t="n">
        <v>0</v>
      </c>
    </row>
    <row r="6731" spans="1:7">
      <c r="A6731" t="s">
        <v>4</v>
      </c>
      <c r="B6731" s="4" t="s">
        <v>5</v>
      </c>
      <c r="C6731" s="4" t="s">
        <v>10</v>
      </c>
      <c r="D6731" s="4" t="s">
        <v>10</v>
      </c>
      <c r="E6731" s="4" t="s">
        <v>10</v>
      </c>
    </row>
    <row r="6732" spans="1:7">
      <c r="A6732" t="n">
        <v>48519</v>
      </c>
      <c r="B6732" s="53" t="n">
        <v>61</v>
      </c>
      <c r="C6732" s="7" t="n">
        <v>0</v>
      </c>
      <c r="D6732" s="7" t="n">
        <v>19</v>
      </c>
      <c r="E6732" s="7" t="n">
        <v>0</v>
      </c>
    </row>
    <row r="6733" spans="1:7">
      <c r="A6733" t="s">
        <v>4</v>
      </c>
      <c r="B6733" s="4" t="s">
        <v>5</v>
      </c>
      <c r="C6733" s="4" t="s">
        <v>13</v>
      </c>
      <c r="D6733" s="4" t="s">
        <v>13</v>
      </c>
      <c r="E6733" s="4" t="s">
        <v>24</v>
      </c>
      <c r="F6733" s="4" t="s">
        <v>24</v>
      </c>
      <c r="G6733" s="4" t="s">
        <v>24</v>
      </c>
      <c r="H6733" s="4" t="s">
        <v>10</v>
      </c>
    </row>
    <row r="6734" spans="1:7">
      <c r="A6734" t="n">
        <v>48526</v>
      </c>
      <c r="B6734" s="35" t="n">
        <v>45</v>
      </c>
      <c r="C6734" s="7" t="n">
        <v>2</v>
      </c>
      <c r="D6734" s="7" t="n">
        <v>3</v>
      </c>
      <c r="E6734" s="7" t="n">
        <v>-1.54999995231628</v>
      </c>
      <c r="F6734" s="7" t="n">
        <v>2.3199999332428</v>
      </c>
      <c r="G6734" s="7" t="n">
        <v>14.8999996185303</v>
      </c>
      <c r="H6734" s="7" t="n">
        <v>0</v>
      </c>
    </row>
    <row r="6735" spans="1:7">
      <c r="A6735" t="s">
        <v>4</v>
      </c>
      <c r="B6735" s="4" t="s">
        <v>5</v>
      </c>
      <c r="C6735" s="4" t="s">
        <v>13</v>
      </c>
      <c r="D6735" s="4" t="s">
        <v>13</v>
      </c>
      <c r="E6735" s="4" t="s">
        <v>24</v>
      </c>
      <c r="F6735" s="4" t="s">
        <v>24</v>
      </c>
      <c r="G6735" s="4" t="s">
        <v>24</v>
      </c>
      <c r="H6735" s="4" t="s">
        <v>10</v>
      </c>
      <c r="I6735" s="4" t="s">
        <v>13</v>
      </c>
    </row>
    <row r="6736" spans="1:7">
      <c r="A6736" t="n">
        <v>48543</v>
      </c>
      <c r="B6736" s="35" t="n">
        <v>45</v>
      </c>
      <c r="C6736" s="7" t="n">
        <v>4</v>
      </c>
      <c r="D6736" s="7" t="n">
        <v>3</v>
      </c>
      <c r="E6736" s="7" t="n">
        <v>21</v>
      </c>
      <c r="F6736" s="7" t="n">
        <v>153.119995117188</v>
      </c>
      <c r="G6736" s="7" t="n">
        <v>0</v>
      </c>
      <c r="H6736" s="7" t="n">
        <v>0</v>
      </c>
      <c r="I6736" s="7" t="n">
        <v>0</v>
      </c>
    </row>
    <row r="6737" spans="1:9">
      <c r="A6737" t="s">
        <v>4</v>
      </c>
      <c r="B6737" s="4" t="s">
        <v>5</v>
      </c>
      <c r="C6737" s="4" t="s">
        <v>13</v>
      </c>
      <c r="D6737" s="4" t="s">
        <v>13</v>
      </c>
      <c r="E6737" s="4" t="s">
        <v>24</v>
      </c>
      <c r="F6737" s="4" t="s">
        <v>10</v>
      </c>
    </row>
    <row r="6738" spans="1:9">
      <c r="A6738" t="n">
        <v>48561</v>
      </c>
      <c r="B6738" s="35" t="n">
        <v>45</v>
      </c>
      <c r="C6738" s="7" t="n">
        <v>5</v>
      </c>
      <c r="D6738" s="7" t="n">
        <v>3</v>
      </c>
      <c r="E6738" s="7" t="n">
        <v>1.79999995231628</v>
      </c>
      <c r="F6738" s="7" t="n">
        <v>0</v>
      </c>
    </row>
    <row r="6739" spans="1:9">
      <c r="A6739" t="s">
        <v>4</v>
      </c>
      <c r="B6739" s="4" t="s">
        <v>5</v>
      </c>
      <c r="C6739" s="4" t="s">
        <v>13</v>
      </c>
      <c r="D6739" s="4" t="s">
        <v>13</v>
      </c>
      <c r="E6739" s="4" t="s">
        <v>24</v>
      </c>
      <c r="F6739" s="4" t="s">
        <v>10</v>
      </c>
    </row>
    <row r="6740" spans="1:9">
      <c r="A6740" t="n">
        <v>48570</v>
      </c>
      <c r="B6740" s="35" t="n">
        <v>45</v>
      </c>
      <c r="C6740" s="7" t="n">
        <v>11</v>
      </c>
      <c r="D6740" s="7" t="n">
        <v>3</v>
      </c>
      <c r="E6740" s="7" t="n">
        <v>33.9000015258789</v>
      </c>
      <c r="F6740" s="7" t="n">
        <v>0</v>
      </c>
    </row>
    <row r="6741" spans="1:9">
      <c r="A6741" t="s">
        <v>4</v>
      </c>
      <c r="B6741" s="4" t="s">
        <v>5</v>
      </c>
      <c r="C6741" s="4" t="s">
        <v>13</v>
      </c>
      <c r="D6741" s="4" t="s">
        <v>13</v>
      </c>
      <c r="E6741" s="4" t="s">
        <v>24</v>
      </c>
      <c r="F6741" s="4" t="s">
        <v>10</v>
      </c>
    </row>
    <row r="6742" spans="1:9">
      <c r="A6742" t="n">
        <v>48579</v>
      </c>
      <c r="B6742" s="35" t="n">
        <v>45</v>
      </c>
      <c r="C6742" s="7" t="n">
        <v>5</v>
      </c>
      <c r="D6742" s="7" t="n">
        <v>3</v>
      </c>
      <c r="E6742" s="7" t="n">
        <v>1.5</v>
      </c>
      <c r="F6742" s="7" t="n">
        <v>6000</v>
      </c>
    </row>
    <row r="6743" spans="1:9">
      <c r="A6743" t="s">
        <v>4</v>
      </c>
      <c r="B6743" s="4" t="s">
        <v>5</v>
      </c>
      <c r="C6743" s="4" t="s">
        <v>13</v>
      </c>
      <c r="D6743" s="4" t="s">
        <v>10</v>
      </c>
    </row>
    <row r="6744" spans="1:9">
      <c r="A6744" t="n">
        <v>48588</v>
      </c>
      <c r="B6744" s="21" t="n">
        <v>58</v>
      </c>
      <c r="C6744" s="7" t="n">
        <v>255</v>
      </c>
      <c r="D6744" s="7" t="n">
        <v>0</v>
      </c>
    </row>
    <row r="6745" spans="1:9">
      <c r="A6745" t="s">
        <v>4</v>
      </c>
      <c r="B6745" s="4" t="s">
        <v>5</v>
      </c>
      <c r="C6745" s="4" t="s">
        <v>10</v>
      </c>
      <c r="D6745" s="4" t="s">
        <v>24</v>
      </c>
      <c r="E6745" s="4" t="s">
        <v>24</v>
      </c>
      <c r="F6745" s="4" t="s">
        <v>24</v>
      </c>
      <c r="G6745" s="4" t="s">
        <v>10</v>
      </c>
      <c r="H6745" s="4" t="s">
        <v>10</v>
      </c>
    </row>
    <row r="6746" spans="1:9">
      <c r="A6746" t="n">
        <v>48592</v>
      </c>
      <c r="B6746" s="42" t="n">
        <v>60</v>
      </c>
      <c r="C6746" s="7" t="n">
        <v>5</v>
      </c>
      <c r="D6746" s="7" t="n">
        <v>0</v>
      </c>
      <c r="E6746" s="7" t="n">
        <v>0</v>
      </c>
      <c r="F6746" s="7" t="n">
        <v>0</v>
      </c>
      <c r="G6746" s="7" t="n">
        <v>500</v>
      </c>
      <c r="H6746" s="7" t="n">
        <v>0</v>
      </c>
    </row>
    <row r="6747" spans="1:9">
      <c r="A6747" t="s">
        <v>4</v>
      </c>
      <c r="B6747" s="4" t="s">
        <v>5</v>
      </c>
      <c r="C6747" s="4" t="s">
        <v>10</v>
      </c>
      <c r="D6747" s="4" t="s">
        <v>10</v>
      </c>
      <c r="E6747" s="4" t="s">
        <v>10</v>
      </c>
    </row>
    <row r="6748" spans="1:9">
      <c r="A6748" t="n">
        <v>48611</v>
      </c>
      <c r="B6748" s="53" t="n">
        <v>61</v>
      </c>
      <c r="C6748" s="7" t="n">
        <v>5</v>
      </c>
      <c r="D6748" s="7" t="n">
        <v>19</v>
      </c>
      <c r="E6748" s="7" t="n">
        <v>1000</v>
      </c>
    </row>
    <row r="6749" spans="1:9">
      <c r="A6749" t="s">
        <v>4</v>
      </c>
      <c r="B6749" s="4" t="s">
        <v>5</v>
      </c>
      <c r="C6749" s="4" t="s">
        <v>10</v>
      </c>
    </row>
    <row r="6750" spans="1:9">
      <c r="A6750" t="n">
        <v>48618</v>
      </c>
      <c r="B6750" s="27" t="n">
        <v>16</v>
      </c>
      <c r="C6750" s="7" t="n">
        <v>500</v>
      </c>
    </row>
    <row r="6751" spans="1:9">
      <c r="A6751" t="s">
        <v>4</v>
      </c>
      <c r="B6751" s="4" t="s">
        <v>5</v>
      </c>
      <c r="C6751" s="4" t="s">
        <v>13</v>
      </c>
      <c r="D6751" s="4" t="s">
        <v>10</v>
      </c>
      <c r="E6751" s="4" t="s">
        <v>6</v>
      </c>
    </row>
    <row r="6752" spans="1:9">
      <c r="A6752" t="n">
        <v>48621</v>
      </c>
      <c r="B6752" s="39" t="n">
        <v>51</v>
      </c>
      <c r="C6752" s="7" t="n">
        <v>4</v>
      </c>
      <c r="D6752" s="7" t="n">
        <v>5</v>
      </c>
      <c r="E6752" s="7" t="s">
        <v>102</v>
      </c>
    </row>
    <row r="6753" spans="1:8">
      <c r="A6753" t="s">
        <v>4</v>
      </c>
      <c r="B6753" s="4" t="s">
        <v>5</v>
      </c>
      <c r="C6753" s="4" t="s">
        <v>10</v>
      </c>
    </row>
    <row r="6754" spans="1:8">
      <c r="A6754" t="n">
        <v>48635</v>
      </c>
      <c r="B6754" s="27" t="n">
        <v>16</v>
      </c>
      <c r="C6754" s="7" t="n">
        <v>0</v>
      </c>
    </row>
    <row r="6755" spans="1:8">
      <c r="A6755" t="s">
        <v>4</v>
      </c>
      <c r="B6755" s="4" t="s">
        <v>5</v>
      </c>
      <c r="C6755" s="4" t="s">
        <v>10</v>
      </c>
      <c r="D6755" s="4" t="s">
        <v>13</v>
      </c>
      <c r="E6755" s="4" t="s">
        <v>9</v>
      </c>
      <c r="F6755" s="4" t="s">
        <v>47</v>
      </c>
      <c r="G6755" s="4" t="s">
        <v>13</v>
      </c>
      <c r="H6755" s="4" t="s">
        <v>13</v>
      </c>
      <c r="I6755" s="4" t="s">
        <v>13</v>
      </c>
      <c r="J6755" s="4" t="s">
        <v>9</v>
      </c>
      <c r="K6755" s="4" t="s">
        <v>47</v>
      </c>
      <c r="L6755" s="4" t="s">
        <v>13</v>
      </c>
      <c r="M6755" s="4" t="s">
        <v>13</v>
      </c>
    </row>
    <row r="6756" spans="1:8">
      <c r="A6756" t="n">
        <v>48638</v>
      </c>
      <c r="B6756" s="40" t="n">
        <v>26</v>
      </c>
      <c r="C6756" s="7" t="n">
        <v>5</v>
      </c>
      <c r="D6756" s="7" t="n">
        <v>17</v>
      </c>
      <c r="E6756" s="7" t="n">
        <v>3404</v>
      </c>
      <c r="F6756" s="7" t="s">
        <v>384</v>
      </c>
      <c r="G6756" s="7" t="n">
        <v>2</v>
      </c>
      <c r="H6756" s="7" t="n">
        <v>3</v>
      </c>
      <c r="I6756" s="7" t="n">
        <v>17</v>
      </c>
      <c r="J6756" s="7" t="n">
        <v>3405</v>
      </c>
      <c r="K6756" s="7" t="s">
        <v>385</v>
      </c>
      <c r="L6756" s="7" t="n">
        <v>2</v>
      </c>
      <c r="M6756" s="7" t="n">
        <v>0</v>
      </c>
    </row>
    <row r="6757" spans="1:8">
      <c r="A6757" t="s">
        <v>4</v>
      </c>
      <c r="B6757" s="4" t="s">
        <v>5</v>
      </c>
    </row>
    <row r="6758" spans="1:8">
      <c r="A6758" t="n">
        <v>48736</v>
      </c>
      <c r="B6758" s="41" t="n">
        <v>28</v>
      </c>
    </row>
    <row r="6759" spans="1:8">
      <c r="A6759" t="s">
        <v>4</v>
      </c>
      <c r="B6759" s="4" t="s">
        <v>5</v>
      </c>
      <c r="C6759" s="4" t="s">
        <v>10</v>
      </c>
      <c r="D6759" s="4" t="s">
        <v>13</v>
      </c>
    </row>
    <row r="6760" spans="1:8">
      <c r="A6760" t="n">
        <v>48737</v>
      </c>
      <c r="B6760" s="44" t="n">
        <v>89</v>
      </c>
      <c r="C6760" s="7" t="n">
        <v>65533</v>
      </c>
      <c r="D6760" s="7" t="n">
        <v>1</v>
      </c>
    </row>
    <row r="6761" spans="1:8">
      <c r="A6761" t="s">
        <v>4</v>
      </c>
      <c r="B6761" s="4" t="s">
        <v>5</v>
      </c>
      <c r="C6761" s="4" t="s">
        <v>13</v>
      </c>
      <c r="D6761" s="4" t="s">
        <v>10</v>
      </c>
      <c r="E6761" s="4" t="s">
        <v>10</v>
      </c>
      <c r="F6761" s="4" t="s">
        <v>13</v>
      </c>
    </row>
    <row r="6762" spans="1:8">
      <c r="A6762" t="n">
        <v>48741</v>
      </c>
      <c r="B6762" s="45" t="n">
        <v>25</v>
      </c>
      <c r="C6762" s="7" t="n">
        <v>1</v>
      </c>
      <c r="D6762" s="7" t="n">
        <v>60</v>
      </c>
      <c r="E6762" s="7" t="n">
        <v>280</v>
      </c>
      <c r="F6762" s="7" t="n">
        <v>2</v>
      </c>
    </row>
    <row r="6763" spans="1:8">
      <c r="A6763" t="s">
        <v>4</v>
      </c>
      <c r="B6763" s="4" t="s">
        <v>5</v>
      </c>
      <c r="C6763" s="4" t="s">
        <v>13</v>
      </c>
      <c r="D6763" s="4" t="s">
        <v>10</v>
      </c>
      <c r="E6763" s="4" t="s">
        <v>6</v>
      </c>
    </row>
    <row r="6764" spans="1:8">
      <c r="A6764" t="n">
        <v>48748</v>
      </c>
      <c r="B6764" s="39" t="n">
        <v>51</v>
      </c>
      <c r="C6764" s="7" t="n">
        <v>4</v>
      </c>
      <c r="D6764" s="7" t="n">
        <v>19</v>
      </c>
      <c r="E6764" s="7" t="s">
        <v>52</v>
      </c>
    </row>
    <row r="6765" spans="1:8">
      <c r="A6765" t="s">
        <v>4</v>
      </c>
      <c r="B6765" s="4" t="s">
        <v>5</v>
      </c>
      <c r="C6765" s="4" t="s">
        <v>10</v>
      </c>
    </row>
    <row r="6766" spans="1:8">
      <c r="A6766" t="n">
        <v>48761</v>
      </c>
      <c r="B6766" s="27" t="n">
        <v>16</v>
      </c>
      <c r="C6766" s="7" t="n">
        <v>0</v>
      </c>
    </row>
    <row r="6767" spans="1:8">
      <c r="A6767" t="s">
        <v>4</v>
      </c>
      <c r="B6767" s="4" t="s">
        <v>5</v>
      </c>
      <c r="C6767" s="4" t="s">
        <v>10</v>
      </c>
      <c r="D6767" s="4" t="s">
        <v>13</v>
      </c>
      <c r="E6767" s="4" t="s">
        <v>9</v>
      </c>
      <c r="F6767" s="4" t="s">
        <v>47</v>
      </c>
      <c r="G6767" s="4" t="s">
        <v>13</v>
      </c>
      <c r="H6767" s="4" t="s">
        <v>13</v>
      </c>
    </row>
    <row r="6768" spans="1:8">
      <c r="A6768" t="n">
        <v>48764</v>
      </c>
      <c r="B6768" s="40" t="n">
        <v>26</v>
      </c>
      <c r="C6768" s="7" t="n">
        <v>19</v>
      </c>
      <c r="D6768" s="7" t="n">
        <v>17</v>
      </c>
      <c r="E6768" s="7" t="n">
        <v>29418</v>
      </c>
      <c r="F6768" s="7" t="s">
        <v>386</v>
      </c>
      <c r="G6768" s="7" t="n">
        <v>2</v>
      </c>
      <c r="H6768" s="7" t="n">
        <v>0</v>
      </c>
    </row>
    <row r="6769" spans="1:13">
      <c r="A6769" t="s">
        <v>4</v>
      </c>
      <c r="B6769" s="4" t="s">
        <v>5</v>
      </c>
    </row>
    <row r="6770" spans="1:13">
      <c r="A6770" t="n">
        <v>48795</v>
      </c>
      <c r="B6770" s="41" t="n">
        <v>28</v>
      </c>
    </row>
    <row r="6771" spans="1:13">
      <c r="A6771" t="s">
        <v>4</v>
      </c>
      <c r="B6771" s="4" t="s">
        <v>5</v>
      </c>
      <c r="C6771" s="4" t="s">
        <v>10</v>
      </c>
      <c r="D6771" s="4" t="s">
        <v>13</v>
      </c>
    </row>
    <row r="6772" spans="1:13">
      <c r="A6772" t="n">
        <v>48796</v>
      </c>
      <c r="B6772" s="44" t="n">
        <v>89</v>
      </c>
      <c r="C6772" s="7" t="n">
        <v>65533</v>
      </c>
      <c r="D6772" s="7" t="n">
        <v>1</v>
      </c>
    </row>
    <row r="6773" spans="1:13">
      <c r="A6773" t="s">
        <v>4</v>
      </c>
      <c r="B6773" s="4" t="s">
        <v>5</v>
      </c>
      <c r="C6773" s="4" t="s">
        <v>6</v>
      </c>
      <c r="D6773" s="4" t="s">
        <v>10</v>
      </c>
    </row>
    <row r="6774" spans="1:13">
      <c r="A6774" t="n">
        <v>48800</v>
      </c>
      <c r="B6774" s="65" t="n">
        <v>29</v>
      </c>
      <c r="C6774" s="7" t="s">
        <v>12</v>
      </c>
      <c r="D6774" s="7" t="n">
        <v>65533</v>
      </c>
    </row>
    <row r="6775" spans="1:13">
      <c r="A6775" t="s">
        <v>4</v>
      </c>
      <c r="B6775" s="4" t="s">
        <v>5</v>
      </c>
      <c r="C6775" s="4" t="s">
        <v>13</v>
      </c>
      <c r="D6775" s="4" t="s">
        <v>10</v>
      </c>
      <c r="E6775" s="4" t="s">
        <v>10</v>
      </c>
      <c r="F6775" s="4" t="s">
        <v>13</v>
      </c>
    </row>
    <row r="6776" spans="1:13">
      <c r="A6776" t="n">
        <v>48804</v>
      </c>
      <c r="B6776" s="45" t="n">
        <v>25</v>
      </c>
      <c r="C6776" s="7" t="n">
        <v>1</v>
      </c>
      <c r="D6776" s="7" t="n">
        <v>65535</v>
      </c>
      <c r="E6776" s="7" t="n">
        <v>65535</v>
      </c>
      <c r="F6776" s="7" t="n">
        <v>0</v>
      </c>
    </row>
    <row r="6777" spans="1:13">
      <c r="A6777" t="s">
        <v>4</v>
      </c>
      <c r="B6777" s="4" t="s">
        <v>5</v>
      </c>
      <c r="C6777" s="4" t="s">
        <v>13</v>
      </c>
      <c r="D6777" s="4" t="s">
        <v>10</v>
      </c>
      <c r="E6777" s="4" t="s">
        <v>6</v>
      </c>
    </row>
    <row r="6778" spans="1:13">
      <c r="A6778" t="n">
        <v>48811</v>
      </c>
      <c r="B6778" s="39" t="n">
        <v>51</v>
      </c>
      <c r="C6778" s="7" t="n">
        <v>4</v>
      </c>
      <c r="D6778" s="7" t="n">
        <v>5</v>
      </c>
      <c r="E6778" s="7" t="s">
        <v>167</v>
      </c>
    </row>
    <row r="6779" spans="1:13">
      <c r="A6779" t="s">
        <v>4</v>
      </c>
      <c r="B6779" s="4" t="s">
        <v>5</v>
      </c>
      <c r="C6779" s="4" t="s">
        <v>10</v>
      </c>
    </row>
    <row r="6780" spans="1:13">
      <c r="A6780" t="n">
        <v>48825</v>
      </c>
      <c r="B6780" s="27" t="n">
        <v>16</v>
      </c>
      <c r="C6780" s="7" t="n">
        <v>0</v>
      </c>
    </row>
    <row r="6781" spans="1:13">
      <c r="A6781" t="s">
        <v>4</v>
      </c>
      <c r="B6781" s="4" t="s">
        <v>5</v>
      </c>
      <c r="C6781" s="4" t="s">
        <v>10</v>
      </c>
      <c r="D6781" s="4" t="s">
        <v>13</v>
      </c>
      <c r="E6781" s="4" t="s">
        <v>9</v>
      </c>
      <c r="F6781" s="4" t="s">
        <v>47</v>
      </c>
      <c r="G6781" s="4" t="s">
        <v>13</v>
      </c>
      <c r="H6781" s="4" t="s">
        <v>13</v>
      </c>
      <c r="I6781" s="4" t="s">
        <v>13</v>
      </c>
      <c r="J6781" s="4" t="s">
        <v>9</v>
      </c>
      <c r="K6781" s="4" t="s">
        <v>47</v>
      </c>
      <c r="L6781" s="4" t="s">
        <v>13</v>
      </c>
      <c r="M6781" s="4" t="s">
        <v>13</v>
      </c>
      <c r="N6781" s="4" t="s">
        <v>13</v>
      </c>
      <c r="O6781" s="4" t="s">
        <v>9</v>
      </c>
      <c r="P6781" s="4" t="s">
        <v>47</v>
      </c>
      <c r="Q6781" s="4" t="s">
        <v>13</v>
      </c>
      <c r="R6781" s="4" t="s">
        <v>13</v>
      </c>
      <c r="S6781" s="4" t="s">
        <v>13</v>
      </c>
      <c r="T6781" s="4" t="s">
        <v>9</v>
      </c>
      <c r="U6781" s="4" t="s">
        <v>47</v>
      </c>
      <c r="V6781" s="4" t="s">
        <v>13</v>
      </c>
      <c r="W6781" s="4" t="s">
        <v>13</v>
      </c>
    </row>
    <row r="6782" spans="1:13">
      <c r="A6782" t="n">
        <v>48828</v>
      </c>
      <c r="B6782" s="40" t="n">
        <v>26</v>
      </c>
      <c r="C6782" s="7" t="n">
        <v>5</v>
      </c>
      <c r="D6782" s="7" t="n">
        <v>17</v>
      </c>
      <c r="E6782" s="7" t="n">
        <v>3406</v>
      </c>
      <c r="F6782" s="7" t="s">
        <v>387</v>
      </c>
      <c r="G6782" s="7" t="n">
        <v>2</v>
      </c>
      <c r="H6782" s="7" t="n">
        <v>3</v>
      </c>
      <c r="I6782" s="7" t="n">
        <v>17</v>
      </c>
      <c r="J6782" s="7" t="n">
        <v>3407</v>
      </c>
      <c r="K6782" s="7" t="s">
        <v>388</v>
      </c>
      <c r="L6782" s="7" t="n">
        <v>2</v>
      </c>
      <c r="M6782" s="7" t="n">
        <v>3</v>
      </c>
      <c r="N6782" s="7" t="n">
        <v>17</v>
      </c>
      <c r="O6782" s="7" t="n">
        <v>3408</v>
      </c>
      <c r="P6782" s="7" t="s">
        <v>389</v>
      </c>
      <c r="Q6782" s="7" t="n">
        <v>2</v>
      </c>
      <c r="R6782" s="7" t="n">
        <v>3</v>
      </c>
      <c r="S6782" s="7" t="n">
        <v>17</v>
      </c>
      <c r="T6782" s="7" t="n">
        <v>3409</v>
      </c>
      <c r="U6782" s="7" t="s">
        <v>390</v>
      </c>
      <c r="V6782" s="7" t="n">
        <v>2</v>
      </c>
      <c r="W6782" s="7" t="n">
        <v>0</v>
      </c>
    </row>
    <row r="6783" spans="1:13">
      <c r="A6783" t="s">
        <v>4</v>
      </c>
      <c r="B6783" s="4" t="s">
        <v>5</v>
      </c>
    </row>
    <row r="6784" spans="1:13">
      <c r="A6784" t="n">
        <v>49232</v>
      </c>
      <c r="B6784" s="41" t="n">
        <v>28</v>
      </c>
    </row>
    <row r="6785" spans="1:23">
      <c r="A6785" t="s">
        <v>4</v>
      </c>
      <c r="B6785" s="4" t="s">
        <v>5</v>
      </c>
      <c r="C6785" s="4" t="s">
        <v>10</v>
      </c>
    </row>
    <row r="6786" spans="1:23">
      <c r="A6786" t="n">
        <v>49233</v>
      </c>
      <c r="B6786" s="27" t="n">
        <v>16</v>
      </c>
      <c r="C6786" s="7" t="n">
        <v>500</v>
      </c>
    </row>
    <row r="6787" spans="1:23">
      <c r="A6787" t="s">
        <v>4</v>
      </c>
      <c r="B6787" s="4" t="s">
        <v>5</v>
      </c>
      <c r="C6787" s="4" t="s">
        <v>13</v>
      </c>
      <c r="D6787" s="4" t="s">
        <v>24</v>
      </c>
      <c r="E6787" s="4" t="s">
        <v>24</v>
      </c>
      <c r="F6787" s="4" t="s">
        <v>24</v>
      </c>
    </row>
    <row r="6788" spans="1:23">
      <c r="A6788" t="n">
        <v>49236</v>
      </c>
      <c r="B6788" s="35" t="n">
        <v>45</v>
      </c>
      <c r="C6788" s="7" t="n">
        <v>9</v>
      </c>
      <c r="D6788" s="7" t="n">
        <v>0.00999999977648258</v>
      </c>
      <c r="E6788" s="7" t="n">
        <v>0.00999999977648258</v>
      </c>
      <c r="F6788" s="7" t="n">
        <v>0.5</v>
      </c>
    </row>
    <row r="6789" spans="1:23">
      <c r="A6789" t="s">
        <v>4</v>
      </c>
      <c r="B6789" s="4" t="s">
        <v>5</v>
      </c>
      <c r="C6789" s="4" t="s">
        <v>13</v>
      </c>
      <c r="D6789" s="4" t="s">
        <v>10</v>
      </c>
      <c r="E6789" s="4" t="s">
        <v>6</v>
      </c>
    </row>
    <row r="6790" spans="1:23">
      <c r="A6790" t="n">
        <v>49250</v>
      </c>
      <c r="B6790" s="39" t="n">
        <v>51</v>
      </c>
      <c r="C6790" s="7" t="n">
        <v>4</v>
      </c>
      <c r="D6790" s="7" t="n">
        <v>5</v>
      </c>
      <c r="E6790" s="7" t="s">
        <v>122</v>
      </c>
    </row>
    <row r="6791" spans="1:23">
      <c r="A6791" t="s">
        <v>4</v>
      </c>
      <c r="B6791" s="4" t="s">
        <v>5</v>
      </c>
      <c r="C6791" s="4" t="s">
        <v>10</v>
      </c>
    </row>
    <row r="6792" spans="1:23">
      <c r="A6792" t="n">
        <v>49263</v>
      </c>
      <c r="B6792" s="27" t="n">
        <v>16</v>
      </c>
      <c r="C6792" s="7" t="n">
        <v>0</v>
      </c>
    </row>
    <row r="6793" spans="1:23">
      <c r="A6793" t="s">
        <v>4</v>
      </c>
      <c r="B6793" s="4" t="s">
        <v>5</v>
      </c>
      <c r="C6793" s="4" t="s">
        <v>10</v>
      </c>
      <c r="D6793" s="4" t="s">
        <v>13</v>
      </c>
      <c r="E6793" s="4" t="s">
        <v>9</v>
      </c>
      <c r="F6793" s="4" t="s">
        <v>47</v>
      </c>
      <c r="G6793" s="4" t="s">
        <v>13</v>
      </c>
      <c r="H6793" s="4" t="s">
        <v>13</v>
      </c>
    </row>
    <row r="6794" spans="1:23">
      <c r="A6794" t="n">
        <v>49266</v>
      </c>
      <c r="B6794" s="40" t="n">
        <v>26</v>
      </c>
      <c r="C6794" s="7" t="n">
        <v>5</v>
      </c>
      <c r="D6794" s="7" t="n">
        <v>17</v>
      </c>
      <c r="E6794" s="7" t="n">
        <v>3410</v>
      </c>
      <c r="F6794" s="7" t="s">
        <v>391</v>
      </c>
      <c r="G6794" s="7" t="n">
        <v>2</v>
      </c>
      <c r="H6794" s="7" t="n">
        <v>0</v>
      </c>
    </row>
    <row r="6795" spans="1:23">
      <c r="A6795" t="s">
        <v>4</v>
      </c>
      <c r="B6795" s="4" t="s">
        <v>5</v>
      </c>
    </row>
    <row r="6796" spans="1:23">
      <c r="A6796" t="n">
        <v>49317</v>
      </c>
      <c r="B6796" s="41" t="n">
        <v>28</v>
      </c>
    </row>
    <row r="6797" spans="1:23">
      <c r="A6797" t="s">
        <v>4</v>
      </c>
      <c r="B6797" s="4" t="s">
        <v>5</v>
      </c>
      <c r="C6797" s="4" t="s">
        <v>10</v>
      </c>
    </row>
    <row r="6798" spans="1:23">
      <c r="A6798" t="n">
        <v>49318</v>
      </c>
      <c r="B6798" s="27" t="n">
        <v>16</v>
      </c>
      <c r="C6798" s="7" t="n">
        <v>300</v>
      </c>
    </row>
    <row r="6799" spans="1:23">
      <c r="A6799" t="s">
        <v>4</v>
      </c>
      <c r="B6799" s="4" t="s">
        <v>5</v>
      </c>
      <c r="C6799" s="4" t="s">
        <v>13</v>
      </c>
      <c r="D6799" s="4" t="s">
        <v>10</v>
      </c>
      <c r="E6799" s="4" t="s">
        <v>10</v>
      </c>
      <c r="F6799" s="4" t="s">
        <v>13</v>
      </c>
    </row>
    <row r="6800" spans="1:23">
      <c r="A6800" t="n">
        <v>49321</v>
      </c>
      <c r="B6800" s="45" t="n">
        <v>25</v>
      </c>
      <c r="C6800" s="7" t="n">
        <v>1</v>
      </c>
      <c r="D6800" s="7" t="n">
        <v>60</v>
      </c>
      <c r="E6800" s="7" t="n">
        <v>280</v>
      </c>
      <c r="F6800" s="7" t="n">
        <v>2</v>
      </c>
    </row>
    <row r="6801" spans="1:8">
      <c r="A6801" t="s">
        <v>4</v>
      </c>
      <c r="B6801" s="4" t="s">
        <v>5</v>
      </c>
      <c r="C6801" s="4" t="s">
        <v>13</v>
      </c>
      <c r="D6801" s="4" t="s">
        <v>24</v>
      </c>
      <c r="E6801" s="4" t="s">
        <v>24</v>
      </c>
      <c r="F6801" s="4" t="s">
        <v>24</v>
      </c>
    </row>
    <row r="6802" spans="1:8">
      <c r="A6802" t="n">
        <v>49328</v>
      </c>
      <c r="B6802" s="35" t="n">
        <v>45</v>
      </c>
      <c r="C6802" s="7" t="n">
        <v>9</v>
      </c>
      <c r="D6802" s="7" t="n">
        <v>0.00999999977648258</v>
      </c>
      <c r="E6802" s="7" t="n">
        <v>0.00999999977648258</v>
      </c>
      <c r="F6802" s="7" t="n">
        <v>0.5</v>
      </c>
    </row>
    <row r="6803" spans="1:8">
      <c r="A6803" t="s">
        <v>4</v>
      </c>
      <c r="B6803" s="4" t="s">
        <v>5</v>
      </c>
      <c r="C6803" s="4" t="s">
        <v>13</v>
      </c>
      <c r="D6803" s="4" t="s">
        <v>10</v>
      </c>
      <c r="E6803" s="4" t="s">
        <v>6</v>
      </c>
    </row>
    <row r="6804" spans="1:8">
      <c r="A6804" t="n">
        <v>49342</v>
      </c>
      <c r="B6804" s="39" t="n">
        <v>51</v>
      </c>
      <c r="C6804" s="7" t="n">
        <v>4</v>
      </c>
      <c r="D6804" s="7" t="n">
        <v>19</v>
      </c>
      <c r="E6804" s="7" t="s">
        <v>256</v>
      </c>
    </row>
    <row r="6805" spans="1:8">
      <c r="A6805" t="s">
        <v>4</v>
      </c>
      <c r="B6805" s="4" t="s">
        <v>5</v>
      </c>
      <c r="C6805" s="4" t="s">
        <v>10</v>
      </c>
    </row>
    <row r="6806" spans="1:8">
      <c r="A6806" t="n">
        <v>49357</v>
      </c>
      <c r="B6806" s="27" t="n">
        <v>16</v>
      </c>
      <c r="C6806" s="7" t="n">
        <v>0</v>
      </c>
    </row>
    <row r="6807" spans="1:8">
      <c r="A6807" t="s">
        <v>4</v>
      </c>
      <c r="B6807" s="4" t="s">
        <v>5</v>
      </c>
      <c r="C6807" s="4" t="s">
        <v>10</v>
      </c>
      <c r="D6807" s="4" t="s">
        <v>13</v>
      </c>
      <c r="E6807" s="4" t="s">
        <v>9</v>
      </c>
      <c r="F6807" s="4" t="s">
        <v>47</v>
      </c>
      <c r="G6807" s="4" t="s">
        <v>13</v>
      </c>
      <c r="H6807" s="4" t="s">
        <v>13</v>
      </c>
    </row>
    <row r="6808" spans="1:8">
      <c r="A6808" t="n">
        <v>49360</v>
      </c>
      <c r="B6808" s="40" t="n">
        <v>26</v>
      </c>
      <c r="C6808" s="7" t="n">
        <v>19</v>
      </c>
      <c r="D6808" s="7" t="n">
        <v>17</v>
      </c>
      <c r="E6808" s="7" t="n">
        <v>29419</v>
      </c>
      <c r="F6808" s="7" t="s">
        <v>392</v>
      </c>
      <c r="G6808" s="7" t="n">
        <v>2</v>
      </c>
      <c r="H6808" s="7" t="n">
        <v>0</v>
      </c>
    </row>
    <row r="6809" spans="1:8">
      <c r="A6809" t="s">
        <v>4</v>
      </c>
      <c r="B6809" s="4" t="s">
        <v>5</v>
      </c>
    </row>
    <row r="6810" spans="1:8">
      <c r="A6810" t="n">
        <v>49388</v>
      </c>
      <c r="B6810" s="41" t="n">
        <v>28</v>
      </c>
    </row>
    <row r="6811" spans="1:8">
      <c r="A6811" t="s">
        <v>4</v>
      </c>
      <c r="B6811" s="4" t="s">
        <v>5</v>
      </c>
      <c r="C6811" s="4" t="s">
        <v>10</v>
      </c>
      <c r="D6811" s="4" t="s">
        <v>13</v>
      </c>
    </row>
    <row r="6812" spans="1:8">
      <c r="A6812" t="n">
        <v>49389</v>
      </c>
      <c r="B6812" s="44" t="n">
        <v>89</v>
      </c>
      <c r="C6812" s="7" t="n">
        <v>65533</v>
      </c>
      <c r="D6812" s="7" t="n">
        <v>1</v>
      </c>
    </row>
    <row r="6813" spans="1:8">
      <c r="A6813" t="s">
        <v>4</v>
      </c>
      <c r="B6813" s="4" t="s">
        <v>5</v>
      </c>
      <c r="C6813" s="4" t="s">
        <v>6</v>
      </c>
      <c r="D6813" s="4" t="s">
        <v>10</v>
      </c>
    </row>
    <row r="6814" spans="1:8">
      <c r="A6814" t="n">
        <v>49393</v>
      </c>
      <c r="B6814" s="65" t="n">
        <v>29</v>
      </c>
      <c r="C6814" s="7" t="s">
        <v>12</v>
      </c>
      <c r="D6814" s="7" t="n">
        <v>65533</v>
      </c>
    </row>
    <row r="6815" spans="1:8">
      <c r="A6815" t="s">
        <v>4</v>
      </c>
      <c r="B6815" s="4" t="s">
        <v>5</v>
      </c>
      <c r="C6815" s="4" t="s">
        <v>13</v>
      </c>
      <c r="D6815" s="4" t="s">
        <v>10</v>
      </c>
      <c r="E6815" s="4" t="s">
        <v>10</v>
      </c>
      <c r="F6815" s="4" t="s">
        <v>13</v>
      </c>
    </row>
    <row r="6816" spans="1:8">
      <c r="A6816" t="n">
        <v>49397</v>
      </c>
      <c r="B6816" s="45" t="n">
        <v>25</v>
      </c>
      <c r="C6816" s="7" t="n">
        <v>1</v>
      </c>
      <c r="D6816" s="7" t="n">
        <v>65535</v>
      </c>
      <c r="E6816" s="7" t="n">
        <v>65535</v>
      </c>
      <c r="F6816" s="7" t="n">
        <v>0</v>
      </c>
    </row>
    <row r="6817" spans="1:8">
      <c r="A6817" t="s">
        <v>4</v>
      </c>
      <c r="B6817" s="4" t="s">
        <v>5</v>
      </c>
      <c r="C6817" s="4" t="s">
        <v>13</v>
      </c>
      <c r="D6817" s="4" t="s">
        <v>10</v>
      </c>
      <c r="E6817" s="4" t="s">
        <v>10</v>
      </c>
      <c r="F6817" s="4" t="s">
        <v>13</v>
      </c>
    </row>
    <row r="6818" spans="1:8">
      <c r="A6818" t="n">
        <v>49404</v>
      </c>
      <c r="B6818" s="45" t="n">
        <v>25</v>
      </c>
      <c r="C6818" s="7" t="n">
        <v>1</v>
      </c>
      <c r="D6818" s="7" t="n">
        <v>260</v>
      </c>
      <c r="E6818" s="7" t="n">
        <v>640</v>
      </c>
      <c r="F6818" s="7" t="n">
        <v>1</v>
      </c>
    </row>
    <row r="6819" spans="1:8">
      <c r="A6819" t="s">
        <v>4</v>
      </c>
      <c r="B6819" s="4" t="s">
        <v>5</v>
      </c>
      <c r="C6819" s="4" t="s">
        <v>13</v>
      </c>
      <c r="D6819" s="4" t="s">
        <v>10</v>
      </c>
      <c r="E6819" s="4" t="s">
        <v>6</v>
      </c>
    </row>
    <row r="6820" spans="1:8">
      <c r="A6820" t="n">
        <v>49411</v>
      </c>
      <c r="B6820" s="39" t="n">
        <v>51</v>
      </c>
      <c r="C6820" s="7" t="n">
        <v>4</v>
      </c>
      <c r="D6820" s="7" t="n">
        <v>7032</v>
      </c>
      <c r="E6820" s="7" t="s">
        <v>393</v>
      </c>
    </row>
    <row r="6821" spans="1:8">
      <c r="A6821" t="s">
        <v>4</v>
      </c>
      <c r="B6821" s="4" t="s">
        <v>5</v>
      </c>
      <c r="C6821" s="4" t="s">
        <v>10</v>
      </c>
    </row>
    <row r="6822" spans="1:8">
      <c r="A6822" t="n">
        <v>49424</v>
      </c>
      <c r="B6822" s="27" t="n">
        <v>16</v>
      </c>
      <c r="C6822" s="7" t="n">
        <v>0</v>
      </c>
    </row>
    <row r="6823" spans="1:8">
      <c r="A6823" t="s">
        <v>4</v>
      </c>
      <c r="B6823" s="4" t="s">
        <v>5</v>
      </c>
      <c r="C6823" s="4" t="s">
        <v>10</v>
      </c>
      <c r="D6823" s="4" t="s">
        <v>13</v>
      </c>
      <c r="E6823" s="4" t="s">
        <v>9</v>
      </c>
      <c r="F6823" s="4" t="s">
        <v>47</v>
      </c>
      <c r="G6823" s="4" t="s">
        <v>13</v>
      </c>
      <c r="H6823" s="4" t="s">
        <v>13</v>
      </c>
    </row>
    <row r="6824" spans="1:8">
      <c r="A6824" t="n">
        <v>49427</v>
      </c>
      <c r="B6824" s="40" t="n">
        <v>26</v>
      </c>
      <c r="C6824" s="7" t="n">
        <v>7032</v>
      </c>
      <c r="D6824" s="7" t="n">
        <v>17</v>
      </c>
      <c r="E6824" s="7" t="n">
        <v>18483</v>
      </c>
      <c r="F6824" s="7" t="s">
        <v>394</v>
      </c>
      <c r="G6824" s="7" t="n">
        <v>2</v>
      </c>
      <c r="H6824" s="7" t="n">
        <v>0</v>
      </c>
    </row>
    <row r="6825" spans="1:8">
      <c r="A6825" t="s">
        <v>4</v>
      </c>
      <c r="B6825" s="4" t="s">
        <v>5</v>
      </c>
    </row>
    <row r="6826" spans="1:8">
      <c r="A6826" t="n">
        <v>49451</v>
      </c>
      <c r="B6826" s="41" t="n">
        <v>28</v>
      </c>
    </row>
    <row r="6827" spans="1:8">
      <c r="A6827" t="s">
        <v>4</v>
      </c>
      <c r="B6827" s="4" t="s">
        <v>5</v>
      </c>
      <c r="C6827" s="4" t="s">
        <v>10</v>
      </c>
      <c r="D6827" s="4" t="s">
        <v>13</v>
      </c>
    </row>
    <row r="6828" spans="1:8">
      <c r="A6828" t="n">
        <v>49452</v>
      </c>
      <c r="B6828" s="44" t="n">
        <v>89</v>
      </c>
      <c r="C6828" s="7" t="n">
        <v>65533</v>
      </c>
      <c r="D6828" s="7" t="n">
        <v>1</v>
      </c>
    </row>
    <row r="6829" spans="1:8">
      <c r="A6829" t="s">
        <v>4</v>
      </c>
      <c r="B6829" s="4" t="s">
        <v>5</v>
      </c>
      <c r="C6829" s="4" t="s">
        <v>13</v>
      </c>
      <c r="D6829" s="4" t="s">
        <v>10</v>
      </c>
      <c r="E6829" s="4" t="s">
        <v>10</v>
      </c>
      <c r="F6829" s="4" t="s">
        <v>13</v>
      </c>
    </row>
    <row r="6830" spans="1:8">
      <c r="A6830" t="n">
        <v>49456</v>
      </c>
      <c r="B6830" s="45" t="n">
        <v>25</v>
      </c>
      <c r="C6830" s="7" t="n">
        <v>1</v>
      </c>
      <c r="D6830" s="7" t="n">
        <v>65535</v>
      </c>
      <c r="E6830" s="7" t="n">
        <v>65535</v>
      </c>
      <c r="F6830" s="7" t="n">
        <v>0</v>
      </c>
    </row>
    <row r="6831" spans="1:8">
      <c r="A6831" t="s">
        <v>4</v>
      </c>
      <c r="B6831" s="4" t="s">
        <v>5</v>
      </c>
      <c r="C6831" s="4" t="s">
        <v>13</v>
      </c>
      <c r="D6831" s="20" t="s">
        <v>31</v>
      </c>
      <c r="E6831" s="4" t="s">
        <v>5</v>
      </c>
      <c r="F6831" s="4" t="s">
        <v>13</v>
      </c>
      <c r="G6831" s="4" t="s">
        <v>10</v>
      </c>
      <c r="H6831" s="20" t="s">
        <v>32</v>
      </c>
      <c r="I6831" s="4" t="s">
        <v>13</v>
      </c>
      <c r="J6831" s="4" t="s">
        <v>23</v>
      </c>
    </row>
    <row r="6832" spans="1:8">
      <c r="A6832" t="n">
        <v>49463</v>
      </c>
      <c r="B6832" s="12" t="n">
        <v>5</v>
      </c>
      <c r="C6832" s="7" t="n">
        <v>28</v>
      </c>
      <c r="D6832" s="20" t="s">
        <v>3</v>
      </c>
      <c r="E6832" s="25" t="n">
        <v>64</v>
      </c>
      <c r="F6832" s="7" t="n">
        <v>5</v>
      </c>
      <c r="G6832" s="7" t="n">
        <v>11</v>
      </c>
      <c r="H6832" s="20" t="s">
        <v>3</v>
      </c>
      <c r="I6832" s="7" t="n">
        <v>1</v>
      </c>
      <c r="J6832" s="13" t="n">
        <f t="normal" ca="1">A6848</f>
        <v>0</v>
      </c>
    </row>
    <row r="6833" spans="1:10">
      <c r="A6833" t="s">
        <v>4</v>
      </c>
      <c r="B6833" s="4" t="s">
        <v>5</v>
      </c>
      <c r="C6833" s="4" t="s">
        <v>13</v>
      </c>
      <c r="D6833" s="4" t="s">
        <v>10</v>
      </c>
      <c r="E6833" s="4" t="s">
        <v>10</v>
      </c>
      <c r="F6833" s="4" t="s">
        <v>13</v>
      </c>
    </row>
    <row r="6834" spans="1:10">
      <c r="A6834" t="n">
        <v>49474</v>
      </c>
      <c r="B6834" s="45" t="n">
        <v>25</v>
      </c>
      <c r="C6834" s="7" t="n">
        <v>1</v>
      </c>
      <c r="D6834" s="7" t="n">
        <v>60</v>
      </c>
      <c r="E6834" s="7" t="n">
        <v>640</v>
      </c>
      <c r="F6834" s="7" t="n">
        <v>1</v>
      </c>
    </row>
    <row r="6835" spans="1:10">
      <c r="A6835" t="s">
        <v>4</v>
      </c>
      <c r="B6835" s="4" t="s">
        <v>5</v>
      </c>
      <c r="C6835" s="4" t="s">
        <v>13</v>
      </c>
      <c r="D6835" s="4" t="s">
        <v>10</v>
      </c>
      <c r="E6835" s="4" t="s">
        <v>6</v>
      </c>
    </row>
    <row r="6836" spans="1:10">
      <c r="A6836" t="n">
        <v>49481</v>
      </c>
      <c r="B6836" s="39" t="n">
        <v>51</v>
      </c>
      <c r="C6836" s="7" t="n">
        <v>4</v>
      </c>
      <c r="D6836" s="7" t="n">
        <v>11</v>
      </c>
      <c r="E6836" s="7" t="s">
        <v>60</v>
      </c>
    </row>
    <row r="6837" spans="1:10">
      <c r="A6837" t="s">
        <v>4</v>
      </c>
      <c r="B6837" s="4" t="s">
        <v>5</v>
      </c>
      <c r="C6837" s="4" t="s">
        <v>10</v>
      </c>
    </row>
    <row r="6838" spans="1:10">
      <c r="A6838" t="n">
        <v>49495</v>
      </c>
      <c r="B6838" s="27" t="n">
        <v>16</v>
      </c>
      <c r="C6838" s="7" t="n">
        <v>0</v>
      </c>
    </row>
    <row r="6839" spans="1:10">
      <c r="A6839" t="s">
        <v>4</v>
      </c>
      <c r="B6839" s="4" t="s">
        <v>5</v>
      </c>
      <c r="C6839" s="4" t="s">
        <v>10</v>
      </c>
      <c r="D6839" s="4" t="s">
        <v>13</v>
      </c>
      <c r="E6839" s="4" t="s">
        <v>9</v>
      </c>
      <c r="F6839" s="4" t="s">
        <v>47</v>
      </c>
      <c r="G6839" s="4" t="s">
        <v>13</v>
      </c>
      <c r="H6839" s="4" t="s">
        <v>13</v>
      </c>
    </row>
    <row r="6840" spans="1:10">
      <c r="A6840" t="n">
        <v>49498</v>
      </c>
      <c r="B6840" s="40" t="n">
        <v>26</v>
      </c>
      <c r="C6840" s="7" t="n">
        <v>11</v>
      </c>
      <c r="D6840" s="7" t="n">
        <v>17</v>
      </c>
      <c r="E6840" s="7" t="n">
        <v>10382</v>
      </c>
      <c r="F6840" s="7" t="s">
        <v>395</v>
      </c>
      <c r="G6840" s="7" t="n">
        <v>2</v>
      </c>
      <c r="H6840" s="7" t="n">
        <v>0</v>
      </c>
    </row>
    <row r="6841" spans="1:10">
      <c r="A6841" t="s">
        <v>4</v>
      </c>
      <c r="B6841" s="4" t="s">
        <v>5</v>
      </c>
    </row>
    <row r="6842" spans="1:10">
      <c r="A6842" t="n">
        <v>49540</v>
      </c>
      <c r="B6842" s="41" t="n">
        <v>28</v>
      </c>
    </row>
    <row r="6843" spans="1:10">
      <c r="A6843" t="s">
        <v>4</v>
      </c>
      <c r="B6843" s="4" t="s">
        <v>5</v>
      </c>
      <c r="C6843" s="4" t="s">
        <v>10</v>
      </c>
      <c r="D6843" s="4" t="s">
        <v>13</v>
      </c>
    </row>
    <row r="6844" spans="1:10">
      <c r="A6844" t="n">
        <v>49541</v>
      </c>
      <c r="B6844" s="44" t="n">
        <v>89</v>
      </c>
      <c r="C6844" s="7" t="n">
        <v>65533</v>
      </c>
      <c r="D6844" s="7" t="n">
        <v>1</v>
      </c>
    </row>
    <row r="6845" spans="1:10">
      <c r="A6845" t="s">
        <v>4</v>
      </c>
      <c r="B6845" s="4" t="s">
        <v>5</v>
      </c>
      <c r="C6845" s="4" t="s">
        <v>13</v>
      </c>
      <c r="D6845" s="4" t="s">
        <v>10</v>
      </c>
      <c r="E6845" s="4" t="s">
        <v>10</v>
      </c>
      <c r="F6845" s="4" t="s">
        <v>13</v>
      </c>
    </row>
    <row r="6846" spans="1:10">
      <c r="A6846" t="n">
        <v>49545</v>
      </c>
      <c r="B6846" s="45" t="n">
        <v>25</v>
      </c>
      <c r="C6846" s="7" t="n">
        <v>1</v>
      </c>
      <c r="D6846" s="7" t="n">
        <v>65535</v>
      </c>
      <c r="E6846" s="7" t="n">
        <v>65535</v>
      </c>
      <c r="F6846" s="7" t="n">
        <v>0</v>
      </c>
    </row>
    <row r="6847" spans="1:10">
      <c r="A6847" t="s">
        <v>4</v>
      </c>
      <c r="B6847" s="4" t="s">
        <v>5</v>
      </c>
      <c r="C6847" s="4" t="s">
        <v>13</v>
      </c>
      <c r="D6847" s="20" t="s">
        <v>31</v>
      </c>
      <c r="E6847" s="4" t="s">
        <v>5</v>
      </c>
      <c r="F6847" s="4" t="s">
        <v>13</v>
      </c>
      <c r="G6847" s="4" t="s">
        <v>10</v>
      </c>
      <c r="H6847" s="20" t="s">
        <v>32</v>
      </c>
      <c r="I6847" s="4" t="s">
        <v>13</v>
      </c>
      <c r="J6847" s="4" t="s">
        <v>23</v>
      </c>
    </row>
    <row r="6848" spans="1:10">
      <c r="A6848" t="n">
        <v>49552</v>
      </c>
      <c r="B6848" s="12" t="n">
        <v>5</v>
      </c>
      <c r="C6848" s="7" t="n">
        <v>28</v>
      </c>
      <c r="D6848" s="20" t="s">
        <v>3</v>
      </c>
      <c r="E6848" s="25" t="n">
        <v>64</v>
      </c>
      <c r="F6848" s="7" t="n">
        <v>5</v>
      </c>
      <c r="G6848" s="7" t="n">
        <v>6</v>
      </c>
      <c r="H6848" s="20" t="s">
        <v>3</v>
      </c>
      <c r="I6848" s="7" t="n">
        <v>1</v>
      </c>
      <c r="J6848" s="13" t="n">
        <f t="normal" ca="1">A6864</f>
        <v>0</v>
      </c>
    </row>
    <row r="6849" spans="1:10">
      <c r="A6849" t="s">
        <v>4</v>
      </c>
      <c r="B6849" s="4" t="s">
        <v>5</v>
      </c>
      <c r="C6849" s="4" t="s">
        <v>13</v>
      </c>
      <c r="D6849" s="4" t="s">
        <v>10</v>
      </c>
      <c r="E6849" s="4" t="s">
        <v>10</v>
      </c>
      <c r="F6849" s="4" t="s">
        <v>13</v>
      </c>
    </row>
    <row r="6850" spans="1:10">
      <c r="A6850" t="n">
        <v>49563</v>
      </c>
      <c r="B6850" s="45" t="n">
        <v>25</v>
      </c>
      <c r="C6850" s="7" t="n">
        <v>1</v>
      </c>
      <c r="D6850" s="7" t="n">
        <v>60</v>
      </c>
      <c r="E6850" s="7" t="n">
        <v>500</v>
      </c>
      <c r="F6850" s="7" t="n">
        <v>1</v>
      </c>
    </row>
    <row r="6851" spans="1:10">
      <c r="A6851" t="s">
        <v>4</v>
      </c>
      <c r="B6851" s="4" t="s">
        <v>5</v>
      </c>
      <c r="C6851" s="4" t="s">
        <v>13</v>
      </c>
      <c r="D6851" s="4" t="s">
        <v>10</v>
      </c>
      <c r="E6851" s="4" t="s">
        <v>6</v>
      </c>
    </row>
    <row r="6852" spans="1:10">
      <c r="A6852" t="n">
        <v>49570</v>
      </c>
      <c r="B6852" s="39" t="n">
        <v>51</v>
      </c>
      <c r="C6852" s="7" t="n">
        <v>4</v>
      </c>
      <c r="D6852" s="7" t="n">
        <v>6</v>
      </c>
      <c r="E6852" s="7" t="s">
        <v>119</v>
      </c>
    </row>
    <row r="6853" spans="1:10">
      <c r="A6853" t="s">
        <v>4</v>
      </c>
      <c r="B6853" s="4" t="s">
        <v>5</v>
      </c>
      <c r="C6853" s="4" t="s">
        <v>10</v>
      </c>
    </row>
    <row r="6854" spans="1:10">
      <c r="A6854" t="n">
        <v>49584</v>
      </c>
      <c r="B6854" s="27" t="n">
        <v>16</v>
      </c>
      <c r="C6854" s="7" t="n">
        <v>0</v>
      </c>
    </row>
    <row r="6855" spans="1:10">
      <c r="A6855" t="s">
        <v>4</v>
      </c>
      <c r="B6855" s="4" t="s">
        <v>5</v>
      </c>
      <c r="C6855" s="4" t="s">
        <v>10</v>
      </c>
      <c r="D6855" s="4" t="s">
        <v>13</v>
      </c>
      <c r="E6855" s="4" t="s">
        <v>9</v>
      </c>
      <c r="F6855" s="4" t="s">
        <v>47</v>
      </c>
      <c r="G6855" s="4" t="s">
        <v>13</v>
      </c>
      <c r="H6855" s="4" t="s">
        <v>13</v>
      </c>
    </row>
    <row r="6856" spans="1:10">
      <c r="A6856" t="n">
        <v>49587</v>
      </c>
      <c r="B6856" s="40" t="n">
        <v>26</v>
      </c>
      <c r="C6856" s="7" t="n">
        <v>6</v>
      </c>
      <c r="D6856" s="7" t="n">
        <v>17</v>
      </c>
      <c r="E6856" s="7" t="n">
        <v>8443</v>
      </c>
      <c r="F6856" s="7" t="s">
        <v>396</v>
      </c>
      <c r="G6856" s="7" t="n">
        <v>2</v>
      </c>
      <c r="H6856" s="7" t="n">
        <v>0</v>
      </c>
    </row>
    <row r="6857" spans="1:10">
      <c r="A6857" t="s">
        <v>4</v>
      </c>
      <c r="B6857" s="4" t="s">
        <v>5</v>
      </c>
    </row>
    <row r="6858" spans="1:10">
      <c r="A6858" t="n">
        <v>49644</v>
      </c>
      <c r="B6858" s="41" t="n">
        <v>28</v>
      </c>
    </row>
    <row r="6859" spans="1:10">
      <c r="A6859" t="s">
        <v>4</v>
      </c>
      <c r="B6859" s="4" t="s">
        <v>5</v>
      </c>
      <c r="C6859" s="4" t="s">
        <v>10</v>
      </c>
      <c r="D6859" s="4" t="s">
        <v>13</v>
      </c>
    </row>
    <row r="6860" spans="1:10">
      <c r="A6860" t="n">
        <v>49645</v>
      </c>
      <c r="B6860" s="44" t="n">
        <v>89</v>
      </c>
      <c r="C6860" s="7" t="n">
        <v>65533</v>
      </c>
      <c r="D6860" s="7" t="n">
        <v>1</v>
      </c>
    </row>
    <row r="6861" spans="1:10">
      <c r="A6861" t="s">
        <v>4</v>
      </c>
      <c r="B6861" s="4" t="s">
        <v>5</v>
      </c>
      <c r="C6861" s="4" t="s">
        <v>13</v>
      </c>
      <c r="D6861" s="4" t="s">
        <v>10</v>
      </c>
      <c r="E6861" s="4" t="s">
        <v>10</v>
      </c>
      <c r="F6861" s="4" t="s">
        <v>13</v>
      </c>
    </row>
    <row r="6862" spans="1:10">
      <c r="A6862" t="n">
        <v>49649</v>
      </c>
      <c r="B6862" s="45" t="n">
        <v>25</v>
      </c>
      <c r="C6862" s="7" t="n">
        <v>1</v>
      </c>
      <c r="D6862" s="7" t="n">
        <v>65535</v>
      </c>
      <c r="E6862" s="7" t="n">
        <v>65535</v>
      </c>
      <c r="F6862" s="7" t="n">
        <v>0</v>
      </c>
    </row>
    <row r="6863" spans="1:10">
      <c r="A6863" t="s">
        <v>4</v>
      </c>
      <c r="B6863" s="4" t="s">
        <v>5</v>
      </c>
      <c r="C6863" s="4" t="s">
        <v>13</v>
      </c>
      <c r="D6863" s="20" t="s">
        <v>31</v>
      </c>
      <c r="E6863" s="4" t="s">
        <v>5</v>
      </c>
      <c r="F6863" s="4" t="s">
        <v>13</v>
      </c>
      <c r="G6863" s="4" t="s">
        <v>10</v>
      </c>
      <c r="H6863" s="20" t="s">
        <v>32</v>
      </c>
      <c r="I6863" s="4" t="s">
        <v>13</v>
      </c>
      <c r="J6863" s="4" t="s">
        <v>23</v>
      </c>
    </row>
    <row r="6864" spans="1:10">
      <c r="A6864" t="n">
        <v>49656</v>
      </c>
      <c r="B6864" s="12" t="n">
        <v>5</v>
      </c>
      <c r="C6864" s="7" t="n">
        <v>28</v>
      </c>
      <c r="D6864" s="20" t="s">
        <v>3</v>
      </c>
      <c r="E6864" s="25" t="n">
        <v>64</v>
      </c>
      <c r="F6864" s="7" t="n">
        <v>5</v>
      </c>
      <c r="G6864" s="7" t="n">
        <v>4</v>
      </c>
      <c r="H6864" s="20" t="s">
        <v>3</v>
      </c>
      <c r="I6864" s="7" t="n">
        <v>1</v>
      </c>
      <c r="J6864" s="13" t="n">
        <f t="normal" ca="1">A6882</f>
        <v>0</v>
      </c>
    </row>
    <row r="6865" spans="1:10">
      <c r="A6865" t="s">
        <v>4</v>
      </c>
      <c r="B6865" s="4" t="s">
        <v>5</v>
      </c>
      <c r="C6865" s="4" t="s">
        <v>13</v>
      </c>
      <c r="D6865" s="4" t="s">
        <v>10</v>
      </c>
      <c r="E6865" s="4" t="s">
        <v>10</v>
      </c>
      <c r="F6865" s="4" t="s">
        <v>13</v>
      </c>
    </row>
    <row r="6866" spans="1:10">
      <c r="A6866" t="n">
        <v>49667</v>
      </c>
      <c r="B6866" s="45" t="n">
        <v>25</v>
      </c>
      <c r="C6866" s="7" t="n">
        <v>1</v>
      </c>
      <c r="D6866" s="7" t="n">
        <v>60</v>
      </c>
      <c r="E6866" s="7" t="n">
        <v>640</v>
      </c>
      <c r="F6866" s="7" t="n">
        <v>1</v>
      </c>
    </row>
    <row r="6867" spans="1:10">
      <c r="A6867" t="s">
        <v>4</v>
      </c>
      <c r="B6867" s="4" t="s">
        <v>5</v>
      </c>
      <c r="C6867" s="4" t="s">
        <v>13</v>
      </c>
      <c r="D6867" s="4" t="s">
        <v>10</v>
      </c>
      <c r="E6867" s="4" t="s">
        <v>6</v>
      </c>
    </row>
    <row r="6868" spans="1:10">
      <c r="A6868" t="n">
        <v>49674</v>
      </c>
      <c r="B6868" s="39" t="n">
        <v>51</v>
      </c>
      <c r="C6868" s="7" t="n">
        <v>4</v>
      </c>
      <c r="D6868" s="7" t="n">
        <v>4</v>
      </c>
      <c r="E6868" s="7" t="s">
        <v>183</v>
      </c>
    </row>
    <row r="6869" spans="1:10">
      <c r="A6869" t="s">
        <v>4</v>
      </c>
      <c r="B6869" s="4" t="s">
        <v>5</v>
      </c>
      <c r="C6869" s="4" t="s">
        <v>10</v>
      </c>
    </row>
    <row r="6870" spans="1:10">
      <c r="A6870" t="n">
        <v>49687</v>
      </c>
      <c r="B6870" s="27" t="n">
        <v>16</v>
      </c>
      <c r="C6870" s="7" t="n">
        <v>0</v>
      </c>
    </row>
    <row r="6871" spans="1:10">
      <c r="A6871" t="s">
        <v>4</v>
      </c>
      <c r="B6871" s="4" t="s">
        <v>5</v>
      </c>
      <c r="C6871" s="4" t="s">
        <v>10</v>
      </c>
      <c r="D6871" s="4" t="s">
        <v>13</v>
      </c>
      <c r="E6871" s="4" t="s">
        <v>9</v>
      </c>
      <c r="F6871" s="4" t="s">
        <v>47</v>
      </c>
      <c r="G6871" s="4" t="s">
        <v>13</v>
      </c>
      <c r="H6871" s="4" t="s">
        <v>13</v>
      </c>
    </row>
    <row r="6872" spans="1:10">
      <c r="A6872" t="n">
        <v>49690</v>
      </c>
      <c r="B6872" s="40" t="n">
        <v>26</v>
      </c>
      <c r="C6872" s="7" t="n">
        <v>4</v>
      </c>
      <c r="D6872" s="7" t="n">
        <v>17</v>
      </c>
      <c r="E6872" s="7" t="n">
        <v>7410</v>
      </c>
      <c r="F6872" s="7" t="s">
        <v>397</v>
      </c>
      <c r="G6872" s="7" t="n">
        <v>2</v>
      </c>
      <c r="H6872" s="7" t="n">
        <v>0</v>
      </c>
    </row>
    <row r="6873" spans="1:10">
      <c r="A6873" t="s">
        <v>4</v>
      </c>
      <c r="B6873" s="4" t="s">
        <v>5</v>
      </c>
    </row>
    <row r="6874" spans="1:10">
      <c r="A6874" t="n">
        <v>49740</v>
      </c>
      <c r="B6874" s="41" t="n">
        <v>28</v>
      </c>
    </row>
    <row r="6875" spans="1:10">
      <c r="A6875" t="s">
        <v>4</v>
      </c>
      <c r="B6875" s="4" t="s">
        <v>5</v>
      </c>
      <c r="C6875" s="4" t="s">
        <v>10</v>
      </c>
      <c r="D6875" s="4" t="s">
        <v>13</v>
      </c>
    </row>
    <row r="6876" spans="1:10">
      <c r="A6876" t="n">
        <v>49741</v>
      </c>
      <c r="B6876" s="44" t="n">
        <v>89</v>
      </c>
      <c r="C6876" s="7" t="n">
        <v>65533</v>
      </c>
      <c r="D6876" s="7" t="n">
        <v>1</v>
      </c>
    </row>
    <row r="6877" spans="1:10">
      <c r="A6877" t="s">
        <v>4</v>
      </c>
      <c r="B6877" s="4" t="s">
        <v>5</v>
      </c>
      <c r="C6877" s="4" t="s">
        <v>13</v>
      </c>
      <c r="D6877" s="4" t="s">
        <v>10</v>
      </c>
      <c r="E6877" s="4" t="s">
        <v>10</v>
      </c>
      <c r="F6877" s="4" t="s">
        <v>13</v>
      </c>
    </row>
    <row r="6878" spans="1:10">
      <c r="A6878" t="n">
        <v>49745</v>
      </c>
      <c r="B6878" s="45" t="n">
        <v>25</v>
      </c>
      <c r="C6878" s="7" t="n">
        <v>1</v>
      </c>
      <c r="D6878" s="7" t="n">
        <v>65535</v>
      </c>
      <c r="E6878" s="7" t="n">
        <v>65535</v>
      </c>
      <c r="F6878" s="7" t="n">
        <v>0</v>
      </c>
    </row>
    <row r="6879" spans="1:10">
      <c r="A6879" t="s">
        <v>4</v>
      </c>
      <c r="B6879" s="4" t="s">
        <v>5</v>
      </c>
      <c r="C6879" s="4" t="s">
        <v>23</v>
      </c>
    </row>
    <row r="6880" spans="1:10">
      <c r="A6880" t="n">
        <v>49752</v>
      </c>
      <c r="B6880" s="17" t="n">
        <v>3</v>
      </c>
      <c r="C6880" s="13" t="n">
        <f t="normal" ca="1">A6896</f>
        <v>0</v>
      </c>
    </row>
    <row r="6881" spans="1:8">
      <c r="A6881" t="s">
        <v>4</v>
      </c>
      <c r="B6881" s="4" t="s">
        <v>5</v>
      </c>
      <c r="C6881" s="4" t="s">
        <v>13</v>
      </c>
      <c r="D6881" s="4" t="s">
        <v>10</v>
      </c>
      <c r="E6881" s="4" t="s">
        <v>10</v>
      </c>
      <c r="F6881" s="4" t="s">
        <v>13</v>
      </c>
    </row>
    <row r="6882" spans="1:8">
      <c r="A6882" t="n">
        <v>49757</v>
      </c>
      <c r="B6882" s="45" t="n">
        <v>25</v>
      </c>
      <c r="C6882" s="7" t="n">
        <v>1</v>
      </c>
      <c r="D6882" s="7" t="n">
        <v>260</v>
      </c>
      <c r="E6882" s="7" t="n">
        <v>640</v>
      </c>
      <c r="F6882" s="7" t="n">
        <v>1</v>
      </c>
    </row>
    <row r="6883" spans="1:8">
      <c r="A6883" t="s">
        <v>4</v>
      </c>
      <c r="B6883" s="4" t="s">
        <v>5</v>
      </c>
      <c r="C6883" s="4" t="s">
        <v>13</v>
      </c>
      <c r="D6883" s="4" t="s">
        <v>10</v>
      </c>
      <c r="E6883" s="4" t="s">
        <v>6</v>
      </c>
    </row>
    <row r="6884" spans="1:8">
      <c r="A6884" t="n">
        <v>49764</v>
      </c>
      <c r="B6884" s="39" t="n">
        <v>51</v>
      </c>
      <c r="C6884" s="7" t="n">
        <v>4</v>
      </c>
      <c r="D6884" s="7" t="n">
        <v>0</v>
      </c>
      <c r="E6884" s="7" t="s">
        <v>104</v>
      </c>
    </row>
    <row r="6885" spans="1:8">
      <c r="A6885" t="s">
        <v>4</v>
      </c>
      <c r="B6885" s="4" t="s">
        <v>5</v>
      </c>
      <c r="C6885" s="4" t="s">
        <v>10</v>
      </c>
    </row>
    <row r="6886" spans="1:8">
      <c r="A6886" t="n">
        <v>49777</v>
      </c>
      <c r="B6886" s="27" t="n">
        <v>16</v>
      </c>
      <c r="C6886" s="7" t="n">
        <v>0</v>
      </c>
    </row>
    <row r="6887" spans="1:8">
      <c r="A6887" t="s">
        <v>4</v>
      </c>
      <c r="B6887" s="4" t="s">
        <v>5</v>
      </c>
      <c r="C6887" s="4" t="s">
        <v>10</v>
      </c>
      <c r="D6887" s="4" t="s">
        <v>13</v>
      </c>
      <c r="E6887" s="4" t="s">
        <v>9</v>
      </c>
      <c r="F6887" s="4" t="s">
        <v>47</v>
      </c>
      <c r="G6887" s="4" t="s">
        <v>13</v>
      </c>
      <c r="H6887" s="4" t="s">
        <v>13</v>
      </c>
    </row>
    <row r="6888" spans="1:8">
      <c r="A6888" t="n">
        <v>49780</v>
      </c>
      <c r="B6888" s="40" t="n">
        <v>26</v>
      </c>
      <c r="C6888" s="7" t="n">
        <v>0</v>
      </c>
      <c r="D6888" s="7" t="n">
        <v>17</v>
      </c>
      <c r="E6888" s="7" t="n">
        <v>52947</v>
      </c>
      <c r="F6888" s="7" t="s">
        <v>398</v>
      </c>
      <c r="G6888" s="7" t="n">
        <v>2</v>
      </c>
      <c r="H6888" s="7" t="n">
        <v>0</v>
      </c>
    </row>
    <row r="6889" spans="1:8">
      <c r="A6889" t="s">
        <v>4</v>
      </c>
      <c r="B6889" s="4" t="s">
        <v>5</v>
      </c>
    </row>
    <row r="6890" spans="1:8">
      <c r="A6890" t="n">
        <v>49832</v>
      </c>
      <c r="B6890" s="41" t="n">
        <v>28</v>
      </c>
    </row>
    <row r="6891" spans="1:8">
      <c r="A6891" t="s">
        <v>4</v>
      </c>
      <c r="B6891" s="4" t="s">
        <v>5</v>
      </c>
      <c r="C6891" s="4" t="s">
        <v>10</v>
      </c>
      <c r="D6891" s="4" t="s">
        <v>13</v>
      </c>
    </row>
    <row r="6892" spans="1:8">
      <c r="A6892" t="n">
        <v>49833</v>
      </c>
      <c r="B6892" s="44" t="n">
        <v>89</v>
      </c>
      <c r="C6892" s="7" t="n">
        <v>65533</v>
      </c>
      <c r="D6892" s="7" t="n">
        <v>1</v>
      </c>
    </row>
    <row r="6893" spans="1:8">
      <c r="A6893" t="s">
        <v>4</v>
      </c>
      <c r="B6893" s="4" t="s">
        <v>5</v>
      </c>
      <c r="C6893" s="4" t="s">
        <v>13</v>
      </c>
      <c r="D6893" s="4" t="s">
        <v>10</v>
      </c>
      <c r="E6893" s="4" t="s">
        <v>10</v>
      </c>
      <c r="F6893" s="4" t="s">
        <v>13</v>
      </c>
    </row>
    <row r="6894" spans="1:8">
      <c r="A6894" t="n">
        <v>49837</v>
      </c>
      <c r="B6894" s="45" t="n">
        <v>25</v>
      </c>
      <c r="C6894" s="7" t="n">
        <v>1</v>
      </c>
      <c r="D6894" s="7" t="n">
        <v>65535</v>
      </c>
      <c r="E6894" s="7" t="n">
        <v>65535</v>
      </c>
      <c r="F6894" s="7" t="n">
        <v>0</v>
      </c>
    </row>
    <row r="6895" spans="1:8">
      <c r="A6895" t="s">
        <v>4</v>
      </c>
      <c r="B6895" s="4" t="s">
        <v>5</v>
      </c>
      <c r="C6895" s="4" t="s">
        <v>13</v>
      </c>
      <c r="D6895" s="20" t="s">
        <v>31</v>
      </c>
      <c r="E6895" s="4" t="s">
        <v>5</v>
      </c>
      <c r="F6895" s="4" t="s">
        <v>13</v>
      </c>
      <c r="G6895" s="4" t="s">
        <v>10</v>
      </c>
      <c r="H6895" s="20" t="s">
        <v>32</v>
      </c>
      <c r="I6895" s="4" t="s">
        <v>13</v>
      </c>
      <c r="J6895" s="4" t="s">
        <v>23</v>
      </c>
    </row>
    <row r="6896" spans="1:8">
      <c r="A6896" t="n">
        <v>49844</v>
      </c>
      <c r="B6896" s="12" t="n">
        <v>5</v>
      </c>
      <c r="C6896" s="7" t="n">
        <v>28</v>
      </c>
      <c r="D6896" s="20" t="s">
        <v>3</v>
      </c>
      <c r="E6896" s="25" t="n">
        <v>64</v>
      </c>
      <c r="F6896" s="7" t="n">
        <v>5</v>
      </c>
      <c r="G6896" s="7" t="n">
        <v>2</v>
      </c>
      <c r="H6896" s="20" t="s">
        <v>3</v>
      </c>
      <c r="I6896" s="7" t="n">
        <v>1</v>
      </c>
      <c r="J6896" s="13" t="n">
        <f t="normal" ca="1">A6912</f>
        <v>0</v>
      </c>
    </row>
    <row r="6897" spans="1:10">
      <c r="A6897" t="s">
        <v>4</v>
      </c>
      <c r="B6897" s="4" t="s">
        <v>5</v>
      </c>
      <c r="C6897" s="4" t="s">
        <v>13</v>
      </c>
      <c r="D6897" s="4" t="s">
        <v>10</v>
      </c>
      <c r="E6897" s="4" t="s">
        <v>10</v>
      </c>
      <c r="F6897" s="4" t="s">
        <v>13</v>
      </c>
    </row>
    <row r="6898" spans="1:10">
      <c r="A6898" t="n">
        <v>49855</v>
      </c>
      <c r="B6898" s="45" t="n">
        <v>25</v>
      </c>
      <c r="C6898" s="7" t="n">
        <v>1</v>
      </c>
      <c r="D6898" s="7" t="n">
        <v>60</v>
      </c>
      <c r="E6898" s="7" t="n">
        <v>500</v>
      </c>
      <c r="F6898" s="7" t="n">
        <v>1</v>
      </c>
    </row>
    <row r="6899" spans="1:10">
      <c r="A6899" t="s">
        <v>4</v>
      </c>
      <c r="B6899" s="4" t="s">
        <v>5</v>
      </c>
      <c r="C6899" s="4" t="s">
        <v>13</v>
      </c>
      <c r="D6899" s="4" t="s">
        <v>10</v>
      </c>
      <c r="E6899" s="4" t="s">
        <v>6</v>
      </c>
    </row>
    <row r="6900" spans="1:10">
      <c r="A6900" t="n">
        <v>49862</v>
      </c>
      <c r="B6900" s="39" t="n">
        <v>51</v>
      </c>
      <c r="C6900" s="7" t="n">
        <v>4</v>
      </c>
      <c r="D6900" s="7" t="n">
        <v>2</v>
      </c>
      <c r="E6900" s="7" t="s">
        <v>399</v>
      </c>
    </row>
    <row r="6901" spans="1:10">
      <c r="A6901" t="s">
        <v>4</v>
      </c>
      <c r="B6901" s="4" t="s">
        <v>5</v>
      </c>
      <c r="C6901" s="4" t="s">
        <v>10</v>
      </c>
    </row>
    <row r="6902" spans="1:10">
      <c r="A6902" t="n">
        <v>49876</v>
      </c>
      <c r="B6902" s="27" t="n">
        <v>16</v>
      </c>
      <c r="C6902" s="7" t="n">
        <v>0</v>
      </c>
    </row>
    <row r="6903" spans="1:10">
      <c r="A6903" t="s">
        <v>4</v>
      </c>
      <c r="B6903" s="4" t="s">
        <v>5</v>
      </c>
      <c r="C6903" s="4" t="s">
        <v>10</v>
      </c>
      <c r="D6903" s="4" t="s">
        <v>13</v>
      </c>
      <c r="E6903" s="4" t="s">
        <v>9</v>
      </c>
      <c r="F6903" s="4" t="s">
        <v>47</v>
      </c>
      <c r="G6903" s="4" t="s">
        <v>13</v>
      </c>
      <c r="H6903" s="4" t="s">
        <v>13</v>
      </c>
    </row>
    <row r="6904" spans="1:10">
      <c r="A6904" t="n">
        <v>49879</v>
      </c>
      <c r="B6904" s="40" t="n">
        <v>26</v>
      </c>
      <c r="C6904" s="7" t="n">
        <v>2</v>
      </c>
      <c r="D6904" s="7" t="n">
        <v>17</v>
      </c>
      <c r="E6904" s="7" t="n">
        <v>6424</v>
      </c>
      <c r="F6904" s="7" t="s">
        <v>400</v>
      </c>
      <c r="G6904" s="7" t="n">
        <v>2</v>
      </c>
      <c r="H6904" s="7" t="n">
        <v>0</v>
      </c>
    </row>
    <row r="6905" spans="1:10">
      <c r="A6905" t="s">
        <v>4</v>
      </c>
      <c r="B6905" s="4" t="s">
        <v>5</v>
      </c>
    </row>
    <row r="6906" spans="1:10">
      <c r="A6906" t="n">
        <v>49924</v>
      </c>
      <c r="B6906" s="41" t="n">
        <v>28</v>
      </c>
    </row>
    <row r="6907" spans="1:10">
      <c r="A6907" t="s">
        <v>4</v>
      </c>
      <c r="B6907" s="4" t="s">
        <v>5</v>
      </c>
      <c r="C6907" s="4" t="s">
        <v>10</v>
      </c>
      <c r="D6907" s="4" t="s">
        <v>13</v>
      </c>
    </row>
    <row r="6908" spans="1:10">
      <c r="A6908" t="n">
        <v>49925</v>
      </c>
      <c r="B6908" s="44" t="n">
        <v>89</v>
      </c>
      <c r="C6908" s="7" t="n">
        <v>65533</v>
      </c>
      <c r="D6908" s="7" t="n">
        <v>1</v>
      </c>
    </row>
    <row r="6909" spans="1:10">
      <c r="A6909" t="s">
        <v>4</v>
      </c>
      <c r="B6909" s="4" t="s">
        <v>5</v>
      </c>
      <c r="C6909" s="4" t="s">
        <v>13</v>
      </c>
      <c r="D6909" s="4" t="s">
        <v>10</v>
      </c>
      <c r="E6909" s="4" t="s">
        <v>10</v>
      </c>
      <c r="F6909" s="4" t="s">
        <v>13</v>
      </c>
    </row>
    <row r="6910" spans="1:10">
      <c r="A6910" t="n">
        <v>49929</v>
      </c>
      <c r="B6910" s="45" t="n">
        <v>25</v>
      </c>
      <c r="C6910" s="7" t="n">
        <v>1</v>
      </c>
      <c r="D6910" s="7" t="n">
        <v>65535</v>
      </c>
      <c r="E6910" s="7" t="n">
        <v>65535</v>
      </c>
      <c r="F6910" s="7" t="n">
        <v>0</v>
      </c>
    </row>
    <row r="6911" spans="1:10">
      <c r="A6911" t="s">
        <v>4</v>
      </c>
      <c r="B6911" s="4" t="s">
        <v>5</v>
      </c>
      <c r="C6911" s="4" t="s">
        <v>13</v>
      </c>
      <c r="D6911" s="4" t="s">
        <v>10</v>
      </c>
      <c r="E6911" s="4" t="s">
        <v>24</v>
      </c>
    </row>
    <row r="6912" spans="1:10">
      <c r="A6912" t="n">
        <v>49936</v>
      </c>
      <c r="B6912" s="21" t="n">
        <v>58</v>
      </c>
      <c r="C6912" s="7" t="n">
        <v>101</v>
      </c>
      <c r="D6912" s="7" t="n">
        <v>300</v>
      </c>
      <c r="E6912" s="7" t="n">
        <v>1</v>
      </c>
    </row>
    <row r="6913" spans="1:8">
      <c r="A6913" t="s">
        <v>4</v>
      </c>
      <c r="B6913" s="4" t="s">
        <v>5</v>
      </c>
      <c r="C6913" s="4" t="s">
        <v>13</v>
      </c>
      <c r="D6913" s="4" t="s">
        <v>10</v>
      </c>
    </row>
    <row r="6914" spans="1:8">
      <c r="A6914" t="n">
        <v>49944</v>
      </c>
      <c r="B6914" s="21" t="n">
        <v>58</v>
      </c>
      <c r="C6914" s="7" t="n">
        <v>254</v>
      </c>
      <c r="D6914" s="7" t="n">
        <v>0</v>
      </c>
    </row>
    <row r="6915" spans="1:8">
      <c r="A6915" t="s">
        <v>4</v>
      </c>
      <c r="B6915" s="4" t="s">
        <v>5</v>
      </c>
      <c r="C6915" s="4" t="s">
        <v>13</v>
      </c>
    </row>
    <row r="6916" spans="1:8">
      <c r="A6916" t="n">
        <v>49948</v>
      </c>
      <c r="B6916" s="36" t="n">
        <v>116</v>
      </c>
      <c r="C6916" s="7" t="n">
        <v>0</v>
      </c>
    </row>
    <row r="6917" spans="1:8">
      <c r="A6917" t="s">
        <v>4</v>
      </c>
      <c r="B6917" s="4" t="s">
        <v>5</v>
      </c>
      <c r="C6917" s="4" t="s">
        <v>13</v>
      </c>
      <c r="D6917" s="4" t="s">
        <v>10</v>
      </c>
    </row>
    <row r="6918" spans="1:8">
      <c r="A6918" t="n">
        <v>49950</v>
      </c>
      <c r="B6918" s="36" t="n">
        <v>116</v>
      </c>
      <c r="C6918" s="7" t="n">
        <v>2</v>
      </c>
      <c r="D6918" s="7" t="n">
        <v>1</v>
      </c>
    </row>
    <row r="6919" spans="1:8">
      <c r="A6919" t="s">
        <v>4</v>
      </c>
      <c r="B6919" s="4" t="s">
        <v>5</v>
      </c>
      <c r="C6919" s="4" t="s">
        <v>13</v>
      </c>
      <c r="D6919" s="4" t="s">
        <v>9</v>
      </c>
    </row>
    <row r="6920" spans="1:8">
      <c r="A6920" t="n">
        <v>49954</v>
      </c>
      <c r="B6920" s="36" t="n">
        <v>116</v>
      </c>
      <c r="C6920" s="7" t="n">
        <v>5</v>
      </c>
      <c r="D6920" s="7" t="n">
        <v>1120403456</v>
      </c>
    </row>
    <row r="6921" spans="1:8">
      <c r="A6921" t="s">
        <v>4</v>
      </c>
      <c r="B6921" s="4" t="s">
        <v>5</v>
      </c>
      <c r="C6921" s="4" t="s">
        <v>13</v>
      </c>
      <c r="D6921" s="4" t="s">
        <v>10</v>
      </c>
    </row>
    <row r="6922" spans="1:8">
      <c r="A6922" t="n">
        <v>49960</v>
      </c>
      <c r="B6922" s="36" t="n">
        <v>116</v>
      </c>
      <c r="C6922" s="7" t="n">
        <v>6</v>
      </c>
      <c r="D6922" s="7" t="n">
        <v>1</v>
      </c>
    </row>
    <row r="6923" spans="1:8">
      <c r="A6923" t="s">
        <v>4</v>
      </c>
      <c r="B6923" s="4" t="s">
        <v>5</v>
      </c>
      <c r="C6923" s="4" t="s">
        <v>10</v>
      </c>
      <c r="D6923" s="4" t="s">
        <v>10</v>
      </c>
      <c r="E6923" s="4" t="s">
        <v>10</v>
      </c>
    </row>
    <row r="6924" spans="1:8">
      <c r="A6924" t="n">
        <v>49964</v>
      </c>
      <c r="B6924" s="53" t="n">
        <v>61</v>
      </c>
      <c r="C6924" s="7" t="n">
        <v>0</v>
      </c>
      <c r="D6924" s="7" t="n">
        <v>19</v>
      </c>
      <c r="E6924" s="7" t="n">
        <v>0</v>
      </c>
    </row>
    <row r="6925" spans="1:8">
      <c r="A6925" t="s">
        <v>4</v>
      </c>
      <c r="B6925" s="4" t="s">
        <v>5</v>
      </c>
      <c r="C6925" s="4" t="s">
        <v>13</v>
      </c>
      <c r="D6925" s="4" t="s">
        <v>13</v>
      </c>
      <c r="E6925" s="4" t="s">
        <v>24</v>
      </c>
      <c r="F6925" s="4" t="s">
        <v>24</v>
      </c>
      <c r="G6925" s="4" t="s">
        <v>24</v>
      </c>
      <c r="H6925" s="4" t="s">
        <v>10</v>
      </c>
    </row>
    <row r="6926" spans="1:8">
      <c r="A6926" t="n">
        <v>49971</v>
      </c>
      <c r="B6926" s="35" t="n">
        <v>45</v>
      </c>
      <c r="C6926" s="7" t="n">
        <v>2</v>
      </c>
      <c r="D6926" s="7" t="n">
        <v>3</v>
      </c>
      <c r="E6926" s="7" t="n">
        <v>-0.300000011920929</v>
      </c>
      <c r="F6926" s="7" t="n">
        <v>5.57999992370605</v>
      </c>
      <c r="G6926" s="7" t="n">
        <v>4.69999980926514</v>
      </c>
      <c r="H6926" s="7" t="n">
        <v>0</v>
      </c>
    </row>
    <row r="6927" spans="1:8">
      <c r="A6927" t="s">
        <v>4</v>
      </c>
      <c r="B6927" s="4" t="s">
        <v>5</v>
      </c>
      <c r="C6927" s="4" t="s">
        <v>13</v>
      </c>
      <c r="D6927" s="4" t="s">
        <v>13</v>
      </c>
      <c r="E6927" s="4" t="s">
        <v>24</v>
      </c>
      <c r="F6927" s="4" t="s">
        <v>24</v>
      </c>
      <c r="G6927" s="4" t="s">
        <v>24</v>
      </c>
      <c r="H6927" s="4" t="s">
        <v>10</v>
      </c>
      <c r="I6927" s="4" t="s">
        <v>13</v>
      </c>
    </row>
    <row r="6928" spans="1:8">
      <c r="A6928" t="n">
        <v>49988</v>
      </c>
      <c r="B6928" s="35" t="n">
        <v>45</v>
      </c>
      <c r="C6928" s="7" t="n">
        <v>4</v>
      </c>
      <c r="D6928" s="7" t="n">
        <v>3</v>
      </c>
      <c r="E6928" s="7" t="n">
        <v>353.720001220703</v>
      </c>
      <c r="F6928" s="7" t="n">
        <v>4.98000001907349</v>
      </c>
      <c r="G6928" s="7" t="n">
        <v>4</v>
      </c>
      <c r="H6928" s="7" t="n">
        <v>0</v>
      </c>
      <c r="I6928" s="7" t="n">
        <v>0</v>
      </c>
    </row>
    <row r="6929" spans="1:9">
      <c r="A6929" t="s">
        <v>4</v>
      </c>
      <c r="B6929" s="4" t="s">
        <v>5</v>
      </c>
      <c r="C6929" s="4" t="s">
        <v>13</v>
      </c>
      <c r="D6929" s="4" t="s">
        <v>13</v>
      </c>
      <c r="E6929" s="4" t="s">
        <v>24</v>
      </c>
      <c r="F6929" s="4" t="s">
        <v>10</v>
      </c>
    </row>
    <row r="6930" spans="1:9">
      <c r="A6930" t="n">
        <v>50006</v>
      </c>
      <c r="B6930" s="35" t="n">
        <v>45</v>
      </c>
      <c r="C6930" s="7" t="n">
        <v>5</v>
      </c>
      <c r="D6930" s="7" t="n">
        <v>3</v>
      </c>
      <c r="E6930" s="7" t="n">
        <v>1.20000004768372</v>
      </c>
      <c r="F6930" s="7" t="n">
        <v>0</v>
      </c>
    </row>
    <row r="6931" spans="1:9">
      <c r="A6931" t="s">
        <v>4</v>
      </c>
      <c r="B6931" s="4" t="s">
        <v>5</v>
      </c>
      <c r="C6931" s="4" t="s">
        <v>13</v>
      </c>
      <c r="D6931" s="4" t="s">
        <v>13</v>
      </c>
      <c r="E6931" s="4" t="s">
        <v>24</v>
      </c>
      <c r="F6931" s="4" t="s">
        <v>10</v>
      </c>
    </row>
    <row r="6932" spans="1:9">
      <c r="A6932" t="n">
        <v>50015</v>
      </c>
      <c r="B6932" s="35" t="n">
        <v>45</v>
      </c>
      <c r="C6932" s="7" t="n">
        <v>11</v>
      </c>
      <c r="D6932" s="7" t="n">
        <v>3</v>
      </c>
      <c r="E6932" s="7" t="n">
        <v>36.2000007629395</v>
      </c>
      <c r="F6932" s="7" t="n">
        <v>0</v>
      </c>
    </row>
    <row r="6933" spans="1:9">
      <c r="A6933" t="s">
        <v>4</v>
      </c>
      <c r="B6933" s="4" t="s">
        <v>5</v>
      </c>
      <c r="C6933" s="4" t="s">
        <v>13</v>
      </c>
      <c r="D6933" s="4" t="s">
        <v>13</v>
      </c>
      <c r="E6933" s="4" t="s">
        <v>24</v>
      </c>
      <c r="F6933" s="4" t="s">
        <v>24</v>
      </c>
      <c r="G6933" s="4" t="s">
        <v>24</v>
      </c>
      <c r="H6933" s="4" t="s">
        <v>10</v>
      </c>
    </row>
    <row r="6934" spans="1:9">
      <c r="A6934" t="n">
        <v>50024</v>
      </c>
      <c r="B6934" s="35" t="n">
        <v>45</v>
      </c>
      <c r="C6934" s="7" t="n">
        <v>2</v>
      </c>
      <c r="D6934" s="7" t="n">
        <v>3</v>
      </c>
      <c r="E6934" s="7" t="n">
        <v>-0.300000011920929</v>
      </c>
      <c r="F6934" s="7" t="n">
        <v>5.57999992370605</v>
      </c>
      <c r="G6934" s="7" t="n">
        <v>4.69999980926514</v>
      </c>
      <c r="H6934" s="7" t="n">
        <v>10000</v>
      </c>
    </row>
    <row r="6935" spans="1:9">
      <c r="A6935" t="s">
        <v>4</v>
      </c>
      <c r="B6935" s="4" t="s">
        <v>5</v>
      </c>
      <c r="C6935" s="4" t="s">
        <v>13</v>
      </c>
      <c r="D6935" s="4" t="s">
        <v>13</v>
      </c>
      <c r="E6935" s="4" t="s">
        <v>24</v>
      </c>
      <c r="F6935" s="4" t="s">
        <v>24</v>
      </c>
      <c r="G6935" s="4" t="s">
        <v>24</v>
      </c>
      <c r="H6935" s="4" t="s">
        <v>10</v>
      </c>
      <c r="I6935" s="4" t="s">
        <v>13</v>
      </c>
    </row>
    <row r="6936" spans="1:9">
      <c r="A6936" t="n">
        <v>50041</v>
      </c>
      <c r="B6936" s="35" t="n">
        <v>45</v>
      </c>
      <c r="C6936" s="7" t="n">
        <v>4</v>
      </c>
      <c r="D6936" s="7" t="n">
        <v>3</v>
      </c>
      <c r="E6936" s="7" t="n">
        <v>353.720001220703</v>
      </c>
      <c r="F6936" s="7" t="n">
        <v>16.1599998474121</v>
      </c>
      <c r="G6936" s="7" t="n">
        <v>4</v>
      </c>
      <c r="H6936" s="7" t="n">
        <v>10000</v>
      </c>
      <c r="I6936" s="7" t="n">
        <v>1</v>
      </c>
    </row>
    <row r="6937" spans="1:9">
      <c r="A6937" t="s">
        <v>4</v>
      </c>
      <c r="B6937" s="4" t="s">
        <v>5</v>
      </c>
      <c r="C6937" s="4" t="s">
        <v>13</v>
      </c>
      <c r="D6937" s="4" t="s">
        <v>13</v>
      </c>
      <c r="E6937" s="4" t="s">
        <v>24</v>
      </c>
      <c r="F6937" s="4" t="s">
        <v>10</v>
      </c>
    </row>
    <row r="6938" spans="1:9">
      <c r="A6938" t="n">
        <v>50059</v>
      </c>
      <c r="B6938" s="35" t="n">
        <v>45</v>
      </c>
      <c r="C6938" s="7" t="n">
        <v>5</v>
      </c>
      <c r="D6938" s="7" t="n">
        <v>3</v>
      </c>
      <c r="E6938" s="7" t="n">
        <v>1.20000004768372</v>
      </c>
      <c r="F6938" s="7" t="n">
        <v>10000</v>
      </c>
    </row>
    <row r="6939" spans="1:9">
      <c r="A6939" t="s">
        <v>4</v>
      </c>
      <c r="B6939" s="4" t="s">
        <v>5</v>
      </c>
      <c r="C6939" s="4" t="s">
        <v>13</v>
      </c>
      <c r="D6939" s="4" t="s">
        <v>13</v>
      </c>
      <c r="E6939" s="4" t="s">
        <v>24</v>
      </c>
      <c r="F6939" s="4" t="s">
        <v>10</v>
      </c>
    </row>
    <row r="6940" spans="1:9">
      <c r="A6940" t="n">
        <v>50068</v>
      </c>
      <c r="B6940" s="35" t="n">
        <v>45</v>
      </c>
      <c r="C6940" s="7" t="n">
        <v>11</v>
      </c>
      <c r="D6940" s="7" t="n">
        <v>3</v>
      </c>
      <c r="E6940" s="7" t="n">
        <v>36.2000007629395</v>
      </c>
      <c r="F6940" s="7" t="n">
        <v>10000</v>
      </c>
    </row>
    <row r="6941" spans="1:9">
      <c r="A6941" t="s">
        <v>4</v>
      </c>
      <c r="B6941" s="4" t="s">
        <v>5</v>
      </c>
      <c r="C6941" s="4" t="s">
        <v>13</v>
      </c>
      <c r="D6941" s="4" t="s">
        <v>10</v>
      </c>
    </row>
    <row r="6942" spans="1:9">
      <c r="A6942" t="n">
        <v>50077</v>
      </c>
      <c r="B6942" s="21" t="n">
        <v>58</v>
      </c>
      <c r="C6942" s="7" t="n">
        <v>255</v>
      </c>
      <c r="D6942" s="7" t="n">
        <v>0</v>
      </c>
    </row>
    <row r="6943" spans="1:9">
      <c r="A6943" t="s">
        <v>4</v>
      </c>
      <c r="B6943" s="4" t="s">
        <v>5</v>
      </c>
      <c r="C6943" s="4" t="s">
        <v>10</v>
      </c>
    </row>
    <row r="6944" spans="1:9">
      <c r="A6944" t="n">
        <v>50081</v>
      </c>
      <c r="B6944" s="27" t="n">
        <v>16</v>
      </c>
      <c r="C6944" s="7" t="n">
        <v>1000</v>
      </c>
    </row>
    <row r="6945" spans="1:9">
      <c r="A6945" t="s">
        <v>4</v>
      </c>
      <c r="B6945" s="4" t="s">
        <v>5</v>
      </c>
      <c r="C6945" s="4" t="s">
        <v>13</v>
      </c>
      <c r="D6945" s="4" t="s">
        <v>10</v>
      </c>
      <c r="E6945" s="4" t="s">
        <v>13</v>
      </c>
    </row>
    <row r="6946" spans="1:9">
      <c r="A6946" t="n">
        <v>50084</v>
      </c>
      <c r="B6946" s="14" t="n">
        <v>49</v>
      </c>
      <c r="C6946" s="7" t="n">
        <v>1</v>
      </c>
      <c r="D6946" s="7" t="n">
        <v>4000</v>
      </c>
      <c r="E6946" s="7" t="n">
        <v>0</v>
      </c>
    </row>
    <row r="6947" spans="1:9">
      <c r="A6947" t="s">
        <v>4</v>
      </c>
      <c r="B6947" s="4" t="s">
        <v>5</v>
      </c>
      <c r="C6947" s="4" t="s">
        <v>13</v>
      </c>
      <c r="D6947" s="4" t="s">
        <v>10</v>
      </c>
      <c r="E6947" s="4" t="s">
        <v>6</v>
      </c>
    </row>
    <row r="6948" spans="1:9">
      <c r="A6948" t="n">
        <v>50089</v>
      </c>
      <c r="B6948" s="39" t="n">
        <v>51</v>
      </c>
      <c r="C6948" s="7" t="n">
        <v>4</v>
      </c>
      <c r="D6948" s="7" t="n">
        <v>19</v>
      </c>
      <c r="E6948" s="7" t="s">
        <v>124</v>
      </c>
    </row>
    <row r="6949" spans="1:9">
      <c r="A6949" t="s">
        <v>4</v>
      </c>
      <c r="B6949" s="4" t="s">
        <v>5</v>
      </c>
      <c r="C6949" s="4" t="s">
        <v>10</v>
      </c>
    </row>
    <row r="6950" spans="1:9">
      <c r="A6950" t="n">
        <v>50103</v>
      </c>
      <c r="B6950" s="27" t="n">
        <v>16</v>
      </c>
      <c r="C6950" s="7" t="n">
        <v>0</v>
      </c>
    </row>
    <row r="6951" spans="1:9">
      <c r="A6951" t="s">
        <v>4</v>
      </c>
      <c r="B6951" s="4" t="s">
        <v>5</v>
      </c>
      <c r="C6951" s="4" t="s">
        <v>10</v>
      </c>
      <c r="D6951" s="4" t="s">
        <v>13</v>
      </c>
      <c r="E6951" s="4" t="s">
        <v>9</v>
      </c>
      <c r="F6951" s="4" t="s">
        <v>47</v>
      </c>
      <c r="G6951" s="4" t="s">
        <v>13</v>
      </c>
      <c r="H6951" s="4" t="s">
        <v>13</v>
      </c>
      <c r="I6951" s="4" t="s">
        <v>13</v>
      </c>
      <c r="J6951" s="4" t="s">
        <v>9</v>
      </c>
      <c r="K6951" s="4" t="s">
        <v>47</v>
      </c>
      <c r="L6951" s="4" t="s">
        <v>13</v>
      </c>
      <c r="M6951" s="4" t="s">
        <v>13</v>
      </c>
    </row>
    <row r="6952" spans="1:9">
      <c r="A6952" t="n">
        <v>50106</v>
      </c>
      <c r="B6952" s="40" t="n">
        <v>26</v>
      </c>
      <c r="C6952" s="7" t="n">
        <v>19</v>
      </c>
      <c r="D6952" s="7" t="n">
        <v>17</v>
      </c>
      <c r="E6952" s="7" t="n">
        <v>29420</v>
      </c>
      <c r="F6952" s="7" t="s">
        <v>401</v>
      </c>
      <c r="G6952" s="7" t="n">
        <v>2</v>
      </c>
      <c r="H6952" s="7" t="n">
        <v>3</v>
      </c>
      <c r="I6952" s="7" t="n">
        <v>17</v>
      </c>
      <c r="J6952" s="7" t="n">
        <v>29421</v>
      </c>
      <c r="K6952" s="7" t="s">
        <v>402</v>
      </c>
      <c r="L6952" s="7" t="n">
        <v>2</v>
      </c>
      <c r="M6952" s="7" t="n">
        <v>0</v>
      </c>
    </row>
    <row r="6953" spans="1:9">
      <c r="A6953" t="s">
        <v>4</v>
      </c>
      <c r="B6953" s="4" t="s">
        <v>5</v>
      </c>
    </row>
    <row r="6954" spans="1:9">
      <c r="A6954" t="n">
        <v>50249</v>
      </c>
      <c r="B6954" s="41" t="n">
        <v>28</v>
      </c>
    </row>
    <row r="6955" spans="1:9">
      <c r="A6955" t="s">
        <v>4</v>
      </c>
      <c r="B6955" s="4" t="s">
        <v>5</v>
      </c>
      <c r="C6955" s="4" t="s">
        <v>10</v>
      </c>
      <c r="D6955" s="4" t="s">
        <v>13</v>
      </c>
    </row>
    <row r="6956" spans="1:9">
      <c r="A6956" t="n">
        <v>50250</v>
      </c>
      <c r="B6956" s="44" t="n">
        <v>89</v>
      </c>
      <c r="C6956" s="7" t="n">
        <v>65533</v>
      </c>
      <c r="D6956" s="7" t="n">
        <v>1</v>
      </c>
    </row>
    <row r="6957" spans="1:9">
      <c r="A6957" t="s">
        <v>4</v>
      </c>
      <c r="B6957" s="4" t="s">
        <v>5</v>
      </c>
      <c r="C6957" s="4" t="s">
        <v>6</v>
      </c>
      <c r="D6957" s="4" t="s">
        <v>10</v>
      </c>
    </row>
    <row r="6958" spans="1:9">
      <c r="A6958" t="n">
        <v>50254</v>
      </c>
      <c r="B6958" s="65" t="n">
        <v>29</v>
      </c>
      <c r="C6958" s="7" t="s">
        <v>12</v>
      </c>
      <c r="D6958" s="7" t="n">
        <v>65533</v>
      </c>
    </row>
    <row r="6959" spans="1:9">
      <c r="A6959" t="s">
        <v>4</v>
      </c>
      <c r="B6959" s="4" t="s">
        <v>5</v>
      </c>
      <c r="C6959" s="4" t="s">
        <v>13</v>
      </c>
      <c r="D6959" s="4" t="s">
        <v>10</v>
      </c>
      <c r="E6959" s="4" t="s">
        <v>10</v>
      </c>
      <c r="F6959" s="4" t="s">
        <v>13</v>
      </c>
    </row>
    <row r="6960" spans="1:9">
      <c r="A6960" t="n">
        <v>50258</v>
      </c>
      <c r="B6960" s="45" t="n">
        <v>25</v>
      </c>
      <c r="C6960" s="7" t="n">
        <v>1</v>
      </c>
      <c r="D6960" s="7" t="n">
        <v>260</v>
      </c>
      <c r="E6960" s="7" t="n">
        <v>640</v>
      </c>
      <c r="F6960" s="7" t="n">
        <v>1</v>
      </c>
    </row>
    <row r="6961" spans="1:13">
      <c r="A6961" t="s">
        <v>4</v>
      </c>
      <c r="B6961" s="4" t="s">
        <v>5</v>
      </c>
      <c r="C6961" s="4" t="s">
        <v>13</v>
      </c>
      <c r="D6961" s="4" t="s">
        <v>10</v>
      </c>
      <c r="E6961" s="4" t="s">
        <v>6</v>
      </c>
    </row>
    <row r="6962" spans="1:13">
      <c r="A6962" t="n">
        <v>50265</v>
      </c>
      <c r="B6962" s="39" t="n">
        <v>51</v>
      </c>
      <c r="C6962" s="7" t="n">
        <v>4</v>
      </c>
      <c r="D6962" s="7" t="n">
        <v>5</v>
      </c>
      <c r="E6962" s="7" t="s">
        <v>56</v>
      </c>
    </row>
    <row r="6963" spans="1:13">
      <c r="A6963" t="s">
        <v>4</v>
      </c>
      <c r="B6963" s="4" t="s">
        <v>5</v>
      </c>
      <c r="C6963" s="4" t="s">
        <v>10</v>
      </c>
    </row>
    <row r="6964" spans="1:13">
      <c r="A6964" t="n">
        <v>50279</v>
      </c>
      <c r="B6964" s="27" t="n">
        <v>16</v>
      </c>
      <c r="C6964" s="7" t="n">
        <v>0</v>
      </c>
    </row>
    <row r="6965" spans="1:13">
      <c r="A6965" t="s">
        <v>4</v>
      </c>
      <c r="B6965" s="4" t="s">
        <v>5</v>
      </c>
      <c r="C6965" s="4" t="s">
        <v>10</v>
      </c>
      <c r="D6965" s="4" t="s">
        <v>13</v>
      </c>
      <c r="E6965" s="4" t="s">
        <v>9</v>
      </c>
      <c r="F6965" s="4" t="s">
        <v>47</v>
      </c>
      <c r="G6965" s="4" t="s">
        <v>13</v>
      </c>
      <c r="H6965" s="4" t="s">
        <v>13</v>
      </c>
    </row>
    <row r="6966" spans="1:13">
      <c r="A6966" t="n">
        <v>50282</v>
      </c>
      <c r="B6966" s="40" t="n">
        <v>26</v>
      </c>
      <c r="C6966" s="7" t="n">
        <v>5</v>
      </c>
      <c r="D6966" s="7" t="n">
        <v>17</v>
      </c>
      <c r="E6966" s="7" t="n">
        <v>3411</v>
      </c>
      <c r="F6966" s="7" t="s">
        <v>403</v>
      </c>
      <c r="G6966" s="7" t="n">
        <v>2</v>
      </c>
      <c r="H6966" s="7" t="n">
        <v>0</v>
      </c>
    </row>
    <row r="6967" spans="1:13">
      <c r="A6967" t="s">
        <v>4</v>
      </c>
      <c r="B6967" s="4" t="s">
        <v>5</v>
      </c>
    </row>
    <row r="6968" spans="1:13">
      <c r="A6968" t="n">
        <v>50307</v>
      </c>
      <c r="B6968" s="41" t="n">
        <v>28</v>
      </c>
    </row>
    <row r="6969" spans="1:13">
      <c r="A6969" t="s">
        <v>4</v>
      </c>
      <c r="B6969" s="4" t="s">
        <v>5</v>
      </c>
      <c r="C6969" s="4" t="s">
        <v>13</v>
      </c>
      <c r="D6969" s="4" t="s">
        <v>10</v>
      </c>
      <c r="E6969" s="4" t="s">
        <v>10</v>
      </c>
      <c r="F6969" s="4" t="s">
        <v>13</v>
      </c>
    </row>
    <row r="6970" spans="1:13">
      <c r="A6970" t="n">
        <v>50308</v>
      </c>
      <c r="B6970" s="45" t="n">
        <v>25</v>
      </c>
      <c r="C6970" s="7" t="n">
        <v>1</v>
      </c>
      <c r="D6970" s="7" t="n">
        <v>65535</v>
      </c>
      <c r="E6970" s="7" t="n">
        <v>65535</v>
      </c>
      <c r="F6970" s="7" t="n">
        <v>0</v>
      </c>
    </row>
    <row r="6971" spans="1:13">
      <c r="A6971" t="s">
        <v>4</v>
      </c>
      <c r="B6971" s="4" t="s">
        <v>5</v>
      </c>
      <c r="C6971" s="4" t="s">
        <v>13</v>
      </c>
      <c r="D6971" s="4" t="s">
        <v>10</v>
      </c>
      <c r="E6971" s="4" t="s">
        <v>9</v>
      </c>
      <c r="F6971" s="4" t="s">
        <v>10</v>
      </c>
      <c r="G6971" s="4" t="s">
        <v>9</v>
      </c>
      <c r="H6971" s="4" t="s">
        <v>13</v>
      </c>
    </row>
    <row r="6972" spans="1:13">
      <c r="A6972" t="n">
        <v>50315</v>
      </c>
      <c r="B6972" s="14" t="n">
        <v>49</v>
      </c>
      <c r="C6972" s="7" t="n">
        <v>0</v>
      </c>
      <c r="D6972" s="7" t="n">
        <v>564</v>
      </c>
      <c r="E6972" s="7" t="n">
        <v>1065353216</v>
      </c>
      <c r="F6972" s="7" t="n">
        <v>0</v>
      </c>
      <c r="G6972" s="7" t="n">
        <v>0</v>
      </c>
      <c r="H6972" s="7" t="n">
        <v>0</v>
      </c>
    </row>
    <row r="6973" spans="1:13">
      <c r="A6973" t="s">
        <v>4</v>
      </c>
      <c r="B6973" s="4" t="s">
        <v>5</v>
      </c>
      <c r="C6973" s="4" t="s">
        <v>10</v>
      </c>
    </row>
    <row r="6974" spans="1:13">
      <c r="A6974" t="n">
        <v>50330</v>
      </c>
      <c r="B6974" s="27" t="n">
        <v>16</v>
      </c>
      <c r="C6974" s="7" t="n">
        <v>500</v>
      </c>
    </row>
    <row r="6975" spans="1:13">
      <c r="A6975" t="s">
        <v>4</v>
      </c>
      <c r="B6975" s="4" t="s">
        <v>5</v>
      </c>
      <c r="C6975" s="4" t="s">
        <v>13</v>
      </c>
      <c r="D6975" s="4" t="s">
        <v>10</v>
      </c>
      <c r="E6975" s="4" t="s">
        <v>6</v>
      </c>
    </row>
    <row r="6976" spans="1:13">
      <c r="A6976" t="n">
        <v>50333</v>
      </c>
      <c r="B6976" s="39" t="n">
        <v>51</v>
      </c>
      <c r="C6976" s="7" t="n">
        <v>4</v>
      </c>
      <c r="D6976" s="7" t="n">
        <v>19</v>
      </c>
      <c r="E6976" s="7" t="s">
        <v>102</v>
      </c>
    </row>
    <row r="6977" spans="1:8">
      <c r="A6977" t="s">
        <v>4</v>
      </c>
      <c r="B6977" s="4" t="s">
        <v>5</v>
      </c>
      <c r="C6977" s="4" t="s">
        <v>10</v>
      </c>
    </row>
    <row r="6978" spans="1:8">
      <c r="A6978" t="n">
        <v>50347</v>
      </c>
      <c r="B6978" s="27" t="n">
        <v>16</v>
      </c>
      <c r="C6978" s="7" t="n">
        <v>0</v>
      </c>
    </row>
    <row r="6979" spans="1:8">
      <c r="A6979" t="s">
        <v>4</v>
      </c>
      <c r="B6979" s="4" t="s">
        <v>5</v>
      </c>
      <c r="C6979" s="4" t="s">
        <v>10</v>
      </c>
      <c r="D6979" s="4" t="s">
        <v>13</v>
      </c>
      <c r="E6979" s="4" t="s">
        <v>9</v>
      </c>
      <c r="F6979" s="4" t="s">
        <v>47</v>
      </c>
      <c r="G6979" s="4" t="s">
        <v>13</v>
      </c>
      <c r="H6979" s="4" t="s">
        <v>13</v>
      </c>
      <c r="I6979" s="4" t="s">
        <v>13</v>
      </c>
      <c r="J6979" s="4" t="s">
        <v>9</v>
      </c>
      <c r="K6979" s="4" t="s">
        <v>47</v>
      </c>
      <c r="L6979" s="4" t="s">
        <v>13</v>
      </c>
      <c r="M6979" s="4" t="s">
        <v>13</v>
      </c>
      <c r="N6979" s="4" t="s">
        <v>13</v>
      </c>
      <c r="O6979" s="4" t="s">
        <v>9</v>
      </c>
      <c r="P6979" s="4" t="s">
        <v>47</v>
      </c>
      <c r="Q6979" s="4" t="s">
        <v>13</v>
      </c>
      <c r="R6979" s="4" t="s">
        <v>13</v>
      </c>
    </row>
    <row r="6980" spans="1:8">
      <c r="A6980" t="n">
        <v>50350</v>
      </c>
      <c r="B6980" s="40" t="n">
        <v>26</v>
      </c>
      <c r="C6980" s="7" t="n">
        <v>19</v>
      </c>
      <c r="D6980" s="7" t="n">
        <v>17</v>
      </c>
      <c r="E6980" s="7" t="n">
        <v>29422</v>
      </c>
      <c r="F6980" s="7" t="s">
        <v>404</v>
      </c>
      <c r="G6980" s="7" t="n">
        <v>2</v>
      </c>
      <c r="H6980" s="7" t="n">
        <v>3</v>
      </c>
      <c r="I6980" s="7" t="n">
        <v>17</v>
      </c>
      <c r="J6980" s="7" t="n">
        <v>29423</v>
      </c>
      <c r="K6980" s="7" t="s">
        <v>405</v>
      </c>
      <c r="L6980" s="7" t="n">
        <v>2</v>
      </c>
      <c r="M6980" s="7" t="n">
        <v>3</v>
      </c>
      <c r="N6980" s="7" t="n">
        <v>17</v>
      </c>
      <c r="O6980" s="7" t="n">
        <v>29424</v>
      </c>
      <c r="P6980" s="7" t="s">
        <v>406</v>
      </c>
      <c r="Q6980" s="7" t="n">
        <v>2</v>
      </c>
      <c r="R6980" s="7" t="n">
        <v>0</v>
      </c>
    </row>
    <row r="6981" spans="1:8">
      <c r="A6981" t="s">
        <v>4</v>
      </c>
      <c r="B6981" s="4" t="s">
        <v>5</v>
      </c>
    </row>
    <row r="6982" spans="1:8">
      <c r="A6982" t="n">
        <v>50585</v>
      </c>
      <c r="B6982" s="41" t="n">
        <v>28</v>
      </c>
    </row>
    <row r="6983" spans="1:8">
      <c r="A6983" t="s">
        <v>4</v>
      </c>
      <c r="B6983" s="4" t="s">
        <v>5</v>
      </c>
      <c r="C6983" s="4" t="s">
        <v>10</v>
      </c>
      <c r="D6983" s="4" t="s">
        <v>13</v>
      </c>
    </row>
    <row r="6984" spans="1:8">
      <c r="A6984" t="n">
        <v>50586</v>
      </c>
      <c r="B6984" s="44" t="n">
        <v>89</v>
      </c>
      <c r="C6984" s="7" t="n">
        <v>65533</v>
      </c>
      <c r="D6984" s="7" t="n">
        <v>1</v>
      </c>
    </row>
    <row r="6985" spans="1:8">
      <c r="A6985" t="s">
        <v>4</v>
      </c>
      <c r="B6985" s="4" t="s">
        <v>5</v>
      </c>
      <c r="C6985" s="4" t="s">
        <v>6</v>
      </c>
      <c r="D6985" s="4" t="s">
        <v>10</v>
      </c>
    </row>
    <row r="6986" spans="1:8">
      <c r="A6986" t="n">
        <v>50590</v>
      </c>
      <c r="B6986" s="65" t="n">
        <v>29</v>
      </c>
      <c r="C6986" s="7" t="s">
        <v>12</v>
      </c>
      <c r="D6986" s="7" t="n">
        <v>65533</v>
      </c>
    </row>
    <row r="6987" spans="1:8">
      <c r="A6987" t="s">
        <v>4</v>
      </c>
      <c r="B6987" s="4" t="s">
        <v>5</v>
      </c>
      <c r="C6987" s="4" t="s">
        <v>13</v>
      </c>
      <c r="D6987" s="4" t="s">
        <v>10</v>
      </c>
      <c r="E6987" s="4" t="s">
        <v>24</v>
      </c>
    </row>
    <row r="6988" spans="1:8">
      <c r="A6988" t="n">
        <v>50594</v>
      </c>
      <c r="B6988" s="21" t="n">
        <v>58</v>
      </c>
      <c r="C6988" s="7" t="n">
        <v>101</v>
      </c>
      <c r="D6988" s="7" t="n">
        <v>300</v>
      </c>
      <c r="E6988" s="7" t="n">
        <v>1</v>
      </c>
    </row>
    <row r="6989" spans="1:8">
      <c r="A6989" t="s">
        <v>4</v>
      </c>
      <c r="B6989" s="4" t="s">
        <v>5</v>
      </c>
      <c r="C6989" s="4" t="s">
        <v>13</v>
      </c>
      <c r="D6989" s="4" t="s">
        <v>10</v>
      </c>
    </row>
    <row r="6990" spans="1:8">
      <c r="A6990" t="n">
        <v>50602</v>
      </c>
      <c r="B6990" s="21" t="n">
        <v>58</v>
      </c>
      <c r="C6990" s="7" t="n">
        <v>254</v>
      </c>
      <c r="D6990" s="7" t="n">
        <v>0</v>
      </c>
    </row>
    <row r="6991" spans="1:8">
      <c r="A6991" t="s">
        <v>4</v>
      </c>
      <c r="B6991" s="4" t="s">
        <v>5</v>
      </c>
      <c r="C6991" s="4" t="s">
        <v>13</v>
      </c>
    </row>
    <row r="6992" spans="1:8">
      <c r="A6992" t="n">
        <v>50606</v>
      </c>
      <c r="B6992" s="36" t="n">
        <v>116</v>
      </c>
      <c r="C6992" s="7" t="n">
        <v>0</v>
      </c>
    </row>
    <row r="6993" spans="1:18">
      <c r="A6993" t="s">
        <v>4</v>
      </c>
      <c r="B6993" s="4" t="s">
        <v>5</v>
      </c>
      <c r="C6993" s="4" t="s">
        <v>13</v>
      </c>
      <c r="D6993" s="4" t="s">
        <v>10</v>
      </c>
    </row>
    <row r="6994" spans="1:18">
      <c r="A6994" t="n">
        <v>50608</v>
      </c>
      <c r="B6994" s="36" t="n">
        <v>116</v>
      </c>
      <c r="C6994" s="7" t="n">
        <v>2</v>
      </c>
      <c r="D6994" s="7" t="n">
        <v>1</v>
      </c>
    </row>
    <row r="6995" spans="1:18">
      <c r="A6995" t="s">
        <v>4</v>
      </c>
      <c r="B6995" s="4" t="s">
        <v>5</v>
      </c>
      <c r="C6995" s="4" t="s">
        <v>13</v>
      </c>
      <c r="D6995" s="4" t="s">
        <v>9</v>
      </c>
    </row>
    <row r="6996" spans="1:18">
      <c r="A6996" t="n">
        <v>50612</v>
      </c>
      <c r="B6996" s="36" t="n">
        <v>116</v>
      </c>
      <c r="C6996" s="7" t="n">
        <v>5</v>
      </c>
      <c r="D6996" s="7" t="n">
        <v>1133903872</v>
      </c>
    </row>
    <row r="6997" spans="1:18">
      <c r="A6997" t="s">
        <v>4</v>
      </c>
      <c r="B6997" s="4" t="s">
        <v>5</v>
      </c>
      <c r="C6997" s="4" t="s">
        <v>13</v>
      </c>
      <c r="D6997" s="4" t="s">
        <v>10</v>
      </c>
    </row>
    <row r="6998" spans="1:18">
      <c r="A6998" t="n">
        <v>50618</v>
      </c>
      <c r="B6998" s="36" t="n">
        <v>116</v>
      </c>
      <c r="C6998" s="7" t="n">
        <v>6</v>
      </c>
      <c r="D6998" s="7" t="n">
        <v>1</v>
      </c>
    </row>
    <row r="6999" spans="1:18">
      <c r="A6999" t="s">
        <v>4</v>
      </c>
      <c r="B6999" s="4" t="s">
        <v>5</v>
      </c>
      <c r="C6999" s="4" t="s">
        <v>10</v>
      </c>
      <c r="D6999" s="4" t="s">
        <v>24</v>
      </c>
      <c r="E6999" s="4" t="s">
        <v>24</v>
      </c>
      <c r="F6999" s="4" t="s">
        <v>24</v>
      </c>
      <c r="G6999" s="4" t="s">
        <v>10</v>
      </c>
      <c r="H6999" s="4" t="s">
        <v>10</v>
      </c>
    </row>
    <row r="7000" spans="1:18">
      <c r="A7000" t="n">
        <v>50622</v>
      </c>
      <c r="B7000" s="42" t="n">
        <v>60</v>
      </c>
      <c r="C7000" s="7" t="n">
        <v>19</v>
      </c>
      <c r="D7000" s="7" t="n">
        <v>0</v>
      </c>
      <c r="E7000" s="7" t="n">
        <v>0</v>
      </c>
      <c r="F7000" s="7" t="n">
        <v>0</v>
      </c>
      <c r="G7000" s="7" t="n">
        <v>0</v>
      </c>
      <c r="H7000" s="7" t="n">
        <v>0</v>
      </c>
    </row>
    <row r="7001" spans="1:18">
      <c r="A7001" t="s">
        <v>4</v>
      </c>
      <c r="B7001" s="4" t="s">
        <v>5</v>
      </c>
      <c r="C7001" s="4" t="s">
        <v>13</v>
      </c>
    </row>
    <row r="7002" spans="1:18">
      <c r="A7002" t="n">
        <v>50641</v>
      </c>
      <c r="B7002" s="35" t="n">
        <v>45</v>
      </c>
      <c r="C7002" s="7" t="n">
        <v>0</v>
      </c>
    </row>
    <row r="7003" spans="1:18">
      <c r="A7003" t="s">
        <v>4</v>
      </c>
      <c r="B7003" s="4" t="s">
        <v>5</v>
      </c>
      <c r="C7003" s="4" t="s">
        <v>13</v>
      </c>
      <c r="D7003" s="4" t="s">
        <v>13</v>
      </c>
      <c r="E7003" s="4" t="s">
        <v>24</v>
      </c>
      <c r="F7003" s="4" t="s">
        <v>24</v>
      </c>
      <c r="G7003" s="4" t="s">
        <v>24</v>
      </c>
      <c r="H7003" s="4" t="s">
        <v>10</v>
      </c>
    </row>
    <row r="7004" spans="1:18">
      <c r="A7004" t="n">
        <v>50643</v>
      </c>
      <c r="B7004" s="35" t="n">
        <v>45</v>
      </c>
      <c r="C7004" s="7" t="n">
        <v>2</v>
      </c>
      <c r="D7004" s="7" t="n">
        <v>3</v>
      </c>
      <c r="E7004" s="7" t="n">
        <v>-0.300000011920929</v>
      </c>
      <c r="F7004" s="7" t="n">
        <v>5.34999990463257</v>
      </c>
      <c r="G7004" s="7" t="n">
        <v>4.69999980926514</v>
      </c>
      <c r="H7004" s="7" t="n">
        <v>0</v>
      </c>
    </row>
    <row r="7005" spans="1:18">
      <c r="A7005" t="s">
        <v>4</v>
      </c>
      <c r="B7005" s="4" t="s">
        <v>5</v>
      </c>
      <c r="C7005" s="4" t="s">
        <v>13</v>
      </c>
      <c r="D7005" s="4" t="s">
        <v>13</v>
      </c>
      <c r="E7005" s="4" t="s">
        <v>24</v>
      </c>
      <c r="F7005" s="4" t="s">
        <v>24</v>
      </c>
      <c r="G7005" s="4" t="s">
        <v>24</v>
      </c>
      <c r="H7005" s="4" t="s">
        <v>10</v>
      </c>
      <c r="I7005" s="4" t="s">
        <v>13</v>
      </c>
    </row>
    <row r="7006" spans="1:18">
      <c r="A7006" t="n">
        <v>50660</v>
      </c>
      <c r="B7006" s="35" t="n">
        <v>45</v>
      </c>
      <c r="C7006" s="7" t="n">
        <v>4</v>
      </c>
      <c r="D7006" s="7" t="n">
        <v>3</v>
      </c>
      <c r="E7006" s="7" t="n">
        <v>10</v>
      </c>
      <c r="F7006" s="7" t="n">
        <v>10</v>
      </c>
      <c r="G7006" s="7" t="n">
        <v>356</v>
      </c>
      <c r="H7006" s="7" t="n">
        <v>0</v>
      </c>
      <c r="I7006" s="7" t="n">
        <v>0</v>
      </c>
    </row>
    <row r="7007" spans="1:18">
      <c r="A7007" t="s">
        <v>4</v>
      </c>
      <c r="B7007" s="4" t="s">
        <v>5</v>
      </c>
      <c r="C7007" s="4" t="s">
        <v>13</v>
      </c>
      <c r="D7007" s="4" t="s">
        <v>13</v>
      </c>
      <c r="E7007" s="4" t="s">
        <v>24</v>
      </c>
      <c r="F7007" s="4" t="s">
        <v>10</v>
      </c>
    </row>
    <row r="7008" spans="1:18">
      <c r="A7008" t="n">
        <v>50678</v>
      </c>
      <c r="B7008" s="35" t="n">
        <v>45</v>
      </c>
      <c r="C7008" s="7" t="n">
        <v>5</v>
      </c>
      <c r="D7008" s="7" t="n">
        <v>3</v>
      </c>
      <c r="E7008" s="7" t="n">
        <v>3.5</v>
      </c>
      <c r="F7008" s="7" t="n">
        <v>0</v>
      </c>
    </row>
    <row r="7009" spans="1:9">
      <c r="A7009" t="s">
        <v>4</v>
      </c>
      <c r="B7009" s="4" t="s">
        <v>5</v>
      </c>
      <c r="C7009" s="4" t="s">
        <v>13</v>
      </c>
      <c r="D7009" s="4" t="s">
        <v>13</v>
      </c>
      <c r="E7009" s="4" t="s">
        <v>24</v>
      </c>
      <c r="F7009" s="4" t="s">
        <v>10</v>
      </c>
    </row>
    <row r="7010" spans="1:9">
      <c r="A7010" t="n">
        <v>50687</v>
      </c>
      <c r="B7010" s="35" t="n">
        <v>45</v>
      </c>
      <c r="C7010" s="7" t="n">
        <v>11</v>
      </c>
      <c r="D7010" s="7" t="n">
        <v>3</v>
      </c>
      <c r="E7010" s="7" t="n">
        <v>28.7000007629395</v>
      </c>
      <c r="F7010" s="7" t="n">
        <v>0</v>
      </c>
    </row>
    <row r="7011" spans="1:9">
      <c r="A7011" t="s">
        <v>4</v>
      </c>
      <c r="B7011" s="4" t="s">
        <v>5</v>
      </c>
      <c r="C7011" s="4" t="s">
        <v>13</v>
      </c>
      <c r="D7011" s="4" t="s">
        <v>13</v>
      </c>
      <c r="E7011" s="4" t="s">
        <v>24</v>
      </c>
      <c r="F7011" s="4" t="s">
        <v>24</v>
      </c>
      <c r="G7011" s="4" t="s">
        <v>24</v>
      </c>
      <c r="H7011" s="4" t="s">
        <v>10</v>
      </c>
    </row>
    <row r="7012" spans="1:9">
      <c r="A7012" t="n">
        <v>50696</v>
      </c>
      <c r="B7012" s="35" t="n">
        <v>45</v>
      </c>
      <c r="C7012" s="7" t="n">
        <v>2</v>
      </c>
      <c r="D7012" s="7" t="n">
        <v>3</v>
      </c>
      <c r="E7012" s="7" t="n">
        <v>-0.300000011920929</v>
      </c>
      <c r="F7012" s="7" t="n">
        <v>5.34999990463257</v>
      </c>
      <c r="G7012" s="7" t="n">
        <v>4.69999980926514</v>
      </c>
      <c r="H7012" s="7" t="n">
        <v>15000</v>
      </c>
    </row>
    <row r="7013" spans="1:9">
      <c r="A7013" t="s">
        <v>4</v>
      </c>
      <c r="B7013" s="4" t="s">
        <v>5</v>
      </c>
      <c r="C7013" s="4" t="s">
        <v>13</v>
      </c>
      <c r="D7013" s="4" t="s">
        <v>13</v>
      </c>
      <c r="E7013" s="4" t="s">
        <v>24</v>
      </c>
      <c r="F7013" s="4" t="s">
        <v>24</v>
      </c>
      <c r="G7013" s="4" t="s">
        <v>24</v>
      </c>
      <c r="H7013" s="4" t="s">
        <v>10</v>
      </c>
      <c r="I7013" s="4" t="s">
        <v>13</v>
      </c>
    </row>
    <row r="7014" spans="1:9">
      <c r="A7014" t="n">
        <v>50713</v>
      </c>
      <c r="B7014" s="35" t="n">
        <v>45</v>
      </c>
      <c r="C7014" s="7" t="n">
        <v>4</v>
      </c>
      <c r="D7014" s="7" t="n">
        <v>3</v>
      </c>
      <c r="E7014" s="7" t="n">
        <v>342.130004882813</v>
      </c>
      <c r="F7014" s="7" t="n">
        <v>334.029998779297</v>
      </c>
      <c r="G7014" s="7" t="n">
        <v>356</v>
      </c>
      <c r="H7014" s="7" t="n">
        <v>15000</v>
      </c>
      <c r="I7014" s="7" t="n">
        <v>1</v>
      </c>
    </row>
    <row r="7015" spans="1:9">
      <c r="A7015" t="s">
        <v>4</v>
      </c>
      <c r="B7015" s="4" t="s">
        <v>5</v>
      </c>
      <c r="C7015" s="4" t="s">
        <v>13</v>
      </c>
      <c r="D7015" s="4" t="s">
        <v>13</v>
      </c>
      <c r="E7015" s="4" t="s">
        <v>24</v>
      </c>
      <c r="F7015" s="4" t="s">
        <v>10</v>
      </c>
    </row>
    <row r="7016" spans="1:9">
      <c r="A7016" t="n">
        <v>50731</v>
      </c>
      <c r="B7016" s="35" t="n">
        <v>45</v>
      </c>
      <c r="C7016" s="7" t="n">
        <v>5</v>
      </c>
      <c r="D7016" s="7" t="n">
        <v>3</v>
      </c>
      <c r="E7016" s="7" t="n">
        <v>2.70000004768372</v>
      </c>
      <c r="F7016" s="7" t="n">
        <v>15000</v>
      </c>
    </row>
    <row r="7017" spans="1:9">
      <c r="A7017" t="s">
        <v>4</v>
      </c>
      <c r="B7017" s="4" t="s">
        <v>5</v>
      </c>
      <c r="C7017" s="4" t="s">
        <v>13</v>
      </c>
      <c r="D7017" s="4" t="s">
        <v>13</v>
      </c>
      <c r="E7017" s="4" t="s">
        <v>24</v>
      </c>
      <c r="F7017" s="4" t="s">
        <v>10</v>
      </c>
    </row>
    <row r="7018" spans="1:9">
      <c r="A7018" t="n">
        <v>50740</v>
      </c>
      <c r="B7018" s="35" t="n">
        <v>45</v>
      </c>
      <c r="C7018" s="7" t="n">
        <v>11</v>
      </c>
      <c r="D7018" s="7" t="n">
        <v>3</v>
      </c>
      <c r="E7018" s="7" t="n">
        <v>28.7000007629395</v>
      </c>
      <c r="F7018" s="7" t="n">
        <v>15000</v>
      </c>
    </row>
    <row r="7019" spans="1:9">
      <c r="A7019" t="s">
        <v>4</v>
      </c>
      <c r="B7019" s="4" t="s">
        <v>5</v>
      </c>
      <c r="C7019" s="4" t="s">
        <v>13</v>
      </c>
      <c r="D7019" s="4" t="s">
        <v>10</v>
      </c>
      <c r="E7019" s="4" t="s">
        <v>10</v>
      </c>
      <c r="F7019" s="4" t="s">
        <v>9</v>
      </c>
    </row>
    <row r="7020" spans="1:9">
      <c r="A7020" t="n">
        <v>50749</v>
      </c>
      <c r="B7020" s="47" t="n">
        <v>84</v>
      </c>
      <c r="C7020" s="7" t="n">
        <v>0</v>
      </c>
      <c r="D7020" s="7" t="n">
        <v>2</v>
      </c>
      <c r="E7020" s="7" t="n">
        <v>0</v>
      </c>
      <c r="F7020" s="7" t="n">
        <v>1045220557</v>
      </c>
    </row>
    <row r="7021" spans="1:9">
      <c r="A7021" t="s">
        <v>4</v>
      </c>
      <c r="B7021" s="4" t="s">
        <v>5</v>
      </c>
      <c r="C7021" s="4" t="s">
        <v>13</v>
      </c>
      <c r="D7021" s="4" t="s">
        <v>10</v>
      </c>
      <c r="E7021" s="4" t="s">
        <v>6</v>
      </c>
      <c r="F7021" s="4" t="s">
        <v>6</v>
      </c>
      <c r="G7021" s="4" t="s">
        <v>6</v>
      </c>
      <c r="H7021" s="4" t="s">
        <v>6</v>
      </c>
    </row>
    <row r="7022" spans="1:9">
      <c r="A7022" t="n">
        <v>50759</v>
      </c>
      <c r="B7022" s="39" t="n">
        <v>51</v>
      </c>
      <c r="C7022" s="7" t="n">
        <v>3</v>
      </c>
      <c r="D7022" s="7" t="n">
        <v>19</v>
      </c>
      <c r="E7022" s="7" t="s">
        <v>356</v>
      </c>
      <c r="F7022" s="7" t="s">
        <v>18</v>
      </c>
      <c r="G7022" s="7" t="s">
        <v>51</v>
      </c>
      <c r="H7022" s="7" t="s">
        <v>18</v>
      </c>
    </row>
    <row r="7023" spans="1:9">
      <c r="A7023" t="s">
        <v>4</v>
      </c>
      <c r="B7023" s="4" t="s">
        <v>5</v>
      </c>
      <c r="C7023" s="4" t="s">
        <v>10</v>
      </c>
      <c r="D7023" s="4" t="s">
        <v>13</v>
      </c>
      <c r="E7023" s="4" t="s">
        <v>6</v>
      </c>
      <c r="F7023" s="4" t="s">
        <v>24</v>
      </c>
      <c r="G7023" s="4" t="s">
        <v>24</v>
      </c>
      <c r="H7023" s="4" t="s">
        <v>24</v>
      </c>
    </row>
    <row r="7024" spans="1:9">
      <c r="A7024" t="n">
        <v>50772</v>
      </c>
      <c r="B7024" s="50" t="n">
        <v>48</v>
      </c>
      <c r="C7024" s="7" t="n">
        <v>19</v>
      </c>
      <c r="D7024" s="7" t="n">
        <v>0</v>
      </c>
      <c r="E7024" s="7" t="s">
        <v>234</v>
      </c>
      <c r="F7024" s="7" t="n">
        <v>0</v>
      </c>
      <c r="G7024" s="7" t="n">
        <v>1</v>
      </c>
      <c r="H7024" s="7" t="n">
        <v>0</v>
      </c>
    </row>
    <row r="7025" spans="1:9">
      <c r="A7025" t="s">
        <v>4</v>
      </c>
      <c r="B7025" s="4" t="s">
        <v>5</v>
      </c>
      <c r="C7025" s="4" t="s">
        <v>13</v>
      </c>
      <c r="D7025" s="4" t="s">
        <v>10</v>
      </c>
    </row>
    <row r="7026" spans="1:9">
      <c r="A7026" t="n">
        <v>50805</v>
      </c>
      <c r="B7026" s="21" t="n">
        <v>58</v>
      </c>
      <c r="C7026" s="7" t="n">
        <v>255</v>
      </c>
      <c r="D7026" s="7" t="n">
        <v>0</v>
      </c>
    </row>
    <row r="7027" spans="1:9">
      <c r="A7027" t="s">
        <v>4</v>
      </c>
      <c r="B7027" s="4" t="s">
        <v>5</v>
      </c>
      <c r="C7027" s="4" t="s">
        <v>10</v>
      </c>
      <c r="D7027" s="4" t="s">
        <v>13</v>
      </c>
      <c r="E7027" s="4" t="s">
        <v>6</v>
      </c>
      <c r="F7027" s="4" t="s">
        <v>24</v>
      </c>
      <c r="G7027" s="4" t="s">
        <v>24</v>
      </c>
      <c r="H7027" s="4" t="s">
        <v>24</v>
      </c>
    </row>
    <row r="7028" spans="1:9">
      <c r="A7028" t="n">
        <v>50809</v>
      </c>
      <c r="B7028" s="50" t="n">
        <v>48</v>
      </c>
      <c r="C7028" s="7" t="n">
        <v>19</v>
      </c>
      <c r="D7028" s="7" t="n">
        <v>0</v>
      </c>
      <c r="E7028" s="7" t="s">
        <v>235</v>
      </c>
      <c r="F7028" s="7" t="n">
        <v>-1</v>
      </c>
      <c r="G7028" s="7" t="n">
        <v>1</v>
      </c>
      <c r="H7028" s="7" t="n">
        <v>0</v>
      </c>
    </row>
    <row r="7029" spans="1:9">
      <c r="A7029" t="s">
        <v>4</v>
      </c>
      <c r="B7029" s="4" t="s">
        <v>5</v>
      </c>
      <c r="C7029" s="4" t="s">
        <v>10</v>
      </c>
    </row>
    <row r="7030" spans="1:9">
      <c r="A7030" t="n">
        <v>50842</v>
      </c>
      <c r="B7030" s="27" t="n">
        <v>16</v>
      </c>
      <c r="C7030" s="7" t="n">
        <v>2500</v>
      </c>
    </row>
    <row r="7031" spans="1:9">
      <c r="A7031" t="s">
        <v>4</v>
      </c>
      <c r="B7031" s="4" t="s">
        <v>5</v>
      </c>
      <c r="C7031" s="4" t="s">
        <v>10</v>
      </c>
      <c r="D7031" s="4" t="s">
        <v>13</v>
      </c>
      <c r="E7031" s="4" t="s">
        <v>6</v>
      </c>
      <c r="F7031" s="4" t="s">
        <v>24</v>
      </c>
      <c r="G7031" s="4" t="s">
        <v>24</v>
      </c>
      <c r="H7031" s="4" t="s">
        <v>24</v>
      </c>
    </row>
    <row r="7032" spans="1:9">
      <c r="A7032" t="n">
        <v>50845</v>
      </c>
      <c r="B7032" s="50" t="n">
        <v>48</v>
      </c>
      <c r="C7032" s="7" t="n">
        <v>19</v>
      </c>
      <c r="D7032" s="7" t="n">
        <v>0</v>
      </c>
      <c r="E7032" s="7" t="s">
        <v>236</v>
      </c>
      <c r="F7032" s="7" t="n">
        <v>-1</v>
      </c>
      <c r="G7032" s="7" t="n">
        <v>1</v>
      </c>
      <c r="H7032" s="7" t="n">
        <v>0</v>
      </c>
    </row>
    <row r="7033" spans="1:9">
      <c r="A7033" t="s">
        <v>4</v>
      </c>
      <c r="B7033" s="4" t="s">
        <v>5</v>
      </c>
      <c r="C7033" s="4" t="s">
        <v>13</v>
      </c>
      <c r="D7033" s="4" t="s">
        <v>10</v>
      </c>
      <c r="E7033" s="4" t="s">
        <v>6</v>
      </c>
    </row>
    <row r="7034" spans="1:9">
      <c r="A7034" t="n">
        <v>50878</v>
      </c>
      <c r="B7034" s="39" t="n">
        <v>51</v>
      </c>
      <c r="C7034" s="7" t="n">
        <v>4</v>
      </c>
      <c r="D7034" s="7" t="n">
        <v>19</v>
      </c>
      <c r="E7034" s="7" t="s">
        <v>165</v>
      </c>
    </row>
    <row r="7035" spans="1:9">
      <c r="A7035" t="s">
        <v>4</v>
      </c>
      <c r="B7035" s="4" t="s">
        <v>5</v>
      </c>
      <c r="C7035" s="4" t="s">
        <v>10</v>
      </c>
    </row>
    <row r="7036" spans="1:9">
      <c r="A7036" t="n">
        <v>50892</v>
      </c>
      <c r="B7036" s="27" t="n">
        <v>16</v>
      </c>
      <c r="C7036" s="7" t="n">
        <v>0</v>
      </c>
    </row>
    <row r="7037" spans="1:9">
      <c r="A7037" t="s">
        <v>4</v>
      </c>
      <c r="B7037" s="4" t="s">
        <v>5</v>
      </c>
      <c r="C7037" s="4" t="s">
        <v>10</v>
      </c>
      <c r="D7037" s="4" t="s">
        <v>13</v>
      </c>
      <c r="E7037" s="4" t="s">
        <v>9</v>
      </c>
      <c r="F7037" s="4" t="s">
        <v>47</v>
      </c>
      <c r="G7037" s="4" t="s">
        <v>13</v>
      </c>
      <c r="H7037" s="4" t="s">
        <v>13</v>
      </c>
      <c r="I7037" s="4" t="s">
        <v>13</v>
      </c>
    </row>
    <row r="7038" spans="1:9">
      <c r="A7038" t="n">
        <v>50895</v>
      </c>
      <c r="B7038" s="40" t="n">
        <v>26</v>
      </c>
      <c r="C7038" s="7" t="n">
        <v>19</v>
      </c>
      <c r="D7038" s="7" t="n">
        <v>17</v>
      </c>
      <c r="E7038" s="7" t="n">
        <v>29425</v>
      </c>
      <c r="F7038" s="7" t="s">
        <v>407</v>
      </c>
      <c r="G7038" s="7" t="n">
        <v>8</v>
      </c>
      <c r="H7038" s="7" t="n">
        <v>2</v>
      </c>
      <c r="I7038" s="7" t="n">
        <v>0</v>
      </c>
    </row>
    <row r="7039" spans="1:9">
      <c r="A7039" t="s">
        <v>4</v>
      </c>
      <c r="B7039" s="4" t="s">
        <v>5</v>
      </c>
      <c r="C7039" s="4" t="s">
        <v>10</v>
      </c>
    </row>
    <row r="7040" spans="1:9">
      <c r="A7040" t="n">
        <v>50952</v>
      </c>
      <c r="B7040" s="27" t="n">
        <v>16</v>
      </c>
      <c r="C7040" s="7" t="n">
        <v>1</v>
      </c>
    </row>
    <row r="7041" spans="1:9">
      <c r="A7041" t="s">
        <v>4</v>
      </c>
      <c r="B7041" s="4" t="s">
        <v>5</v>
      </c>
      <c r="C7041" s="4" t="s">
        <v>13</v>
      </c>
      <c r="D7041" s="4" t="s">
        <v>10</v>
      </c>
    </row>
    <row r="7042" spans="1:9">
      <c r="A7042" t="n">
        <v>50955</v>
      </c>
      <c r="B7042" s="15" t="n">
        <v>50</v>
      </c>
      <c r="C7042" s="7" t="n">
        <v>52</v>
      </c>
      <c r="D7042" s="7" t="n">
        <v>29425</v>
      </c>
    </row>
    <row r="7043" spans="1:9">
      <c r="A7043" t="s">
        <v>4</v>
      </c>
      <c r="B7043" s="4" t="s">
        <v>5</v>
      </c>
      <c r="C7043" s="4" t="s">
        <v>10</v>
      </c>
    </row>
    <row r="7044" spans="1:9">
      <c r="A7044" t="n">
        <v>50959</v>
      </c>
      <c r="B7044" s="27" t="n">
        <v>16</v>
      </c>
      <c r="C7044" s="7" t="n">
        <v>800</v>
      </c>
    </row>
    <row r="7045" spans="1:9">
      <c r="A7045" t="s">
        <v>4</v>
      </c>
      <c r="B7045" s="4" t="s">
        <v>5</v>
      </c>
      <c r="C7045" s="4" t="s">
        <v>10</v>
      </c>
      <c r="D7045" s="4" t="s">
        <v>13</v>
      </c>
    </row>
    <row r="7046" spans="1:9">
      <c r="A7046" t="n">
        <v>50962</v>
      </c>
      <c r="B7046" s="44" t="n">
        <v>89</v>
      </c>
      <c r="C7046" s="7" t="n">
        <v>65533</v>
      </c>
      <c r="D7046" s="7" t="n">
        <v>0</v>
      </c>
    </row>
    <row r="7047" spans="1:9">
      <c r="A7047" t="s">
        <v>4</v>
      </c>
      <c r="B7047" s="4" t="s">
        <v>5</v>
      </c>
      <c r="C7047" s="4" t="s">
        <v>10</v>
      </c>
      <c r="D7047" s="4" t="s">
        <v>13</v>
      </c>
    </row>
    <row r="7048" spans="1:9">
      <c r="A7048" t="n">
        <v>50966</v>
      </c>
      <c r="B7048" s="44" t="n">
        <v>89</v>
      </c>
      <c r="C7048" s="7" t="n">
        <v>65533</v>
      </c>
      <c r="D7048" s="7" t="n">
        <v>1</v>
      </c>
    </row>
    <row r="7049" spans="1:9">
      <c r="A7049" t="s">
        <v>4</v>
      </c>
      <c r="B7049" s="4" t="s">
        <v>5</v>
      </c>
      <c r="C7049" s="4" t="s">
        <v>13</v>
      </c>
      <c r="D7049" s="4" t="s">
        <v>10</v>
      </c>
      <c r="E7049" s="4" t="s">
        <v>6</v>
      </c>
    </row>
    <row r="7050" spans="1:9">
      <c r="A7050" t="n">
        <v>50970</v>
      </c>
      <c r="B7050" s="39" t="n">
        <v>51</v>
      </c>
      <c r="C7050" s="7" t="n">
        <v>4</v>
      </c>
      <c r="D7050" s="7" t="n">
        <v>19</v>
      </c>
      <c r="E7050" s="7" t="s">
        <v>380</v>
      </c>
    </row>
    <row r="7051" spans="1:9">
      <c r="A7051" t="s">
        <v>4</v>
      </c>
      <c r="B7051" s="4" t="s">
        <v>5</v>
      </c>
      <c r="C7051" s="4" t="s">
        <v>10</v>
      </c>
    </row>
    <row r="7052" spans="1:9">
      <c r="A7052" t="n">
        <v>50984</v>
      </c>
      <c r="B7052" s="27" t="n">
        <v>16</v>
      </c>
      <c r="C7052" s="7" t="n">
        <v>0</v>
      </c>
    </row>
    <row r="7053" spans="1:9">
      <c r="A7053" t="s">
        <v>4</v>
      </c>
      <c r="B7053" s="4" t="s">
        <v>5</v>
      </c>
      <c r="C7053" s="4" t="s">
        <v>10</v>
      </c>
      <c r="D7053" s="4" t="s">
        <v>13</v>
      </c>
      <c r="E7053" s="4" t="s">
        <v>9</v>
      </c>
      <c r="F7053" s="4" t="s">
        <v>47</v>
      </c>
      <c r="G7053" s="4" t="s">
        <v>13</v>
      </c>
      <c r="H7053" s="4" t="s">
        <v>13</v>
      </c>
      <c r="I7053" s="4" t="s">
        <v>13</v>
      </c>
    </row>
    <row r="7054" spans="1:9">
      <c r="A7054" t="n">
        <v>50987</v>
      </c>
      <c r="B7054" s="40" t="n">
        <v>26</v>
      </c>
      <c r="C7054" s="7" t="n">
        <v>19</v>
      </c>
      <c r="D7054" s="7" t="n">
        <v>17</v>
      </c>
      <c r="E7054" s="7" t="n">
        <v>29426</v>
      </c>
      <c r="F7054" s="7" t="s">
        <v>408</v>
      </c>
      <c r="G7054" s="7" t="n">
        <v>8</v>
      </c>
      <c r="H7054" s="7" t="n">
        <v>2</v>
      </c>
      <c r="I7054" s="7" t="n">
        <v>0</v>
      </c>
    </row>
    <row r="7055" spans="1:9">
      <c r="A7055" t="s">
        <v>4</v>
      </c>
      <c r="B7055" s="4" t="s">
        <v>5</v>
      </c>
      <c r="C7055" s="4" t="s">
        <v>10</v>
      </c>
    </row>
    <row r="7056" spans="1:9">
      <c r="A7056" t="n">
        <v>51077</v>
      </c>
      <c r="B7056" s="27" t="n">
        <v>16</v>
      </c>
      <c r="C7056" s="7" t="n">
        <v>1</v>
      </c>
    </row>
    <row r="7057" spans="1:9">
      <c r="A7057" t="s">
        <v>4</v>
      </c>
      <c r="B7057" s="4" t="s">
        <v>5</v>
      </c>
      <c r="C7057" s="4" t="s">
        <v>13</v>
      </c>
      <c r="D7057" s="4" t="s">
        <v>10</v>
      </c>
    </row>
    <row r="7058" spans="1:9">
      <c r="A7058" t="n">
        <v>51080</v>
      </c>
      <c r="B7058" s="15" t="n">
        <v>50</v>
      </c>
      <c r="C7058" s="7" t="n">
        <v>52</v>
      </c>
      <c r="D7058" s="7" t="n">
        <v>29426</v>
      </c>
    </row>
    <row r="7059" spans="1:9">
      <c r="A7059" t="s">
        <v>4</v>
      </c>
      <c r="B7059" s="4" t="s">
        <v>5</v>
      </c>
      <c r="C7059" s="4" t="s">
        <v>10</v>
      </c>
    </row>
    <row r="7060" spans="1:9">
      <c r="A7060" t="n">
        <v>51084</v>
      </c>
      <c r="B7060" s="27" t="n">
        <v>16</v>
      </c>
      <c r="C7060" s="7" t="n">
        <v>800</v>
      </c>
    </row>
    <row r="7061" spans="1:9">
      <c r="A7061" t="s">
        <v>4</v>
      </c>
      <c r="B7061" s="4" t="s">
        <v>5</v>
      </c>
      <c r="C7061" s="4" t="s">
        <v>10</v>
      </c>
      <c r="D7061" s="4" t="s">
        <v>13</v>
      </c>
    </row>
    <row r="7062" spans="1:9">
      <c r="A7062" t="n">
        <v>51087</v>
      </c>
      <c r="B7062" s="44" t="n">
        <v>89</v>
      </c>
      <c r="C7062" s="7" t="n">
        <v>65533</v>
      </c>
      <c r="D7062" s="7" t="n">
        <v>0</v>
      </c>
    </row>
    <row r="7063" spans="1:9">
      <c r="A7063" t="s">
        <v>4</v>
      </c>
      <c r="B7063" s="4" t="s">
        <v>5</v>
      </c>
      <c r="C7063" s="4" t="s">
        <v>10</v>
      </c>
      <c r="D7063" s="4" t="s">
        <v>13</v>
      </c>
    </row>
    <row r="7064" spans="1:9">
      <c r="A7064" t="n">
        <v>51091</v>
      </c>
      <c r="B7064" s="44" t="n">
        <v>89</v>
      </c>
      <c r="C7064" s="7" t="n">
        <v>65533</v>
      </c>
      <c r="D7064" s="7" t="n">
        <v>1</v>
      </c>
    </row>
    <row r="7065" spans="1:9">
      <c r="A7065" t="s">
        <v>4</v>
      </c>
      <c r="B7065" s="4" t="s">
        <v>5</v>
      </c>
      <c r="C7065" s="4" t="s">
        <v>6</v>
      </c>
      <c r="D7065" s="4" t="s">
        <v>10</v>
      </c>
    </row>
    <row r="7066" spans="1:9">
      <c r="A7066" t="n">
        <v>51095</v>
      </c>
      <c r="B7066" s="65" t="n">
        <v>29</v>
      </c>
      <c r="C7066" s="7" t="s">
        <v>12</v>
      </c>
      <c r="D7066" s="7" t="n">
        <v>65533</v>
      </c>
    </row>
    <row r="7067" spans="1:9">
      <c r="A7067" t="s">
        <v>4</v>
      </c>
      <c r="B7067" s="4" t="s">
        <v>5</v>
      </c>
      <c r="C7067" s="4" t="s">
        <v>13</v>
      </c>
      <c r="D7067" s="4" t="s">
        <v>10</v>
      </c>
      <c r="E7067" s="4" t="s">
        <v>24</v>
      </c>
    </row>
    <row r="7068" spans="1:9">
      <c r="A7068" t="n">
        <v>51099</v>
      </c>
      <c r="B7068" s="21" t="n">
        <v>58</v>
      </c>
      <c r="C7068" s="7" t="n">
        <v>101</v>
      </c>
      <c r="D7068" s="7" t="n">
        <v>300</v>
      </c>
      <c r="E7068" s="7" t="n">
        <v>1</v>
      </c>
    </row>
    <row r="7069" spans="1:9">
      <c r="A7069" t="s">
        <v>4</v>
      </c>
      <c r="B7069" s="4" t="s">
        <v>5</v>
      </c>
      <c r="C7069" s="4" t="s">
        <v>13</v>
      </c>
      <c r="D7069" s="4" t="s">
        <v>10</v>
      </c>
    </row>
    <row r="7070" spans="1:9">
      <c r="A7070" t="n">
        <v>51107</v>
      </c>
      <c r="B7070" s="21" t="n">
        <v>58</v>
      </c>
      <c r="C7070" s="7" t="n">
        <v>254</v>
      </c>
      <c r="D7070" s="7" t="n">
        <v>0</v>
      </c>
    </row>
    <row r="7071" spans="1:9">
      <c r="A7071" t="s">
        <v>4</v>
      </c>
      <c r="B7071" s="4" t="s">
        <v>5</v>
      </c>
      <c r="C7071" s="4" t="s">
        <v>13</v>
      </c>
    </row>
    <row r="7072" spans="1:9">
      <c r="A7072" t="n">
        <v>51111</v>
      </c>
      <c r="B7072" s="35" t="n">
        <v>45</v>
      </c>
      <c r="C7072" s="7" t="n">
        <v>0</v>
      </c>
    </row>
    <row r="7073" spans="1:5">
      <c r="A7073" t="s">
        <v>4</v>
      </c>
      <c r="B7073" s="4" t="s">
        <v>5</v>
      </c>
      <c r="C7073" s="4" t="s">
        <v>13</v>
      </c>
      <c r="D7073" s="4" t="s">
        <v>13</v>
      </c>
      <c r="E7073" s="4" t="s">
        <v>24</v>
      </c>
      <c r="F7073" s="4" t="s">
        <v>24</v>
      </c>
      <c r="G7073" s="4" t="s">
        <v>24</v>
      </c>
      <c r="H7073" s="4" t="s">
        <v>10</v>
      </c>
    </row>
    <row r="7074" spans="1:5">
      <c r="A7074" t="n">
        <v>51113</v>
      </c>
      <c r="B7074" s="35" t="n">
        <v>45</v>
      </c>
      <c r="C7074" s="7" t="n">
        <v>2</v>
      </c>
      <c r="D7074" s="7" t="n">
        <v>3</v>
      </c>
      <c r="E7074" s="7" t="n">
        <v>0</v>
      </c>
      <c r="F7074" s="7" t="n">
        <v>5.59999990463257</v>
      </c>
      <c r="G7074" s="7" t="n">
        <v>5.09999990463257</v>
      </c>
      <c r="H7074" s="7" t="n">
        <v>0</v>
      </c>
    </row>
    <row r="7075" spans="1:5">
      <c r="A7075" t="s">
        <v>4</v>
      </c>
      <c r="B7075" s="4" t="s">
        <v>5</v>
      </c>
      <c r="C7075" s="4" t="s">
        <v>13</v>
      </c>
      <c r="D7075" s="4" t="s">
        <v>13</v>
      </c>
      <c r="E7075" s="4" t="s">
        <v>24</v>
      </c>
      <c r="F7075" s="4" t="s">
        <v>24</v>
      </c>
      <c r="G7075" s="4" t="s">
        <v>24</v>
      </c>
      <c r="H7075" s="4" t="s">
        <v>10</v>
      </c>
      <c r="I7075" s="4" t="s">
        <v>13</v>
      </c>
    </row>
    <row r="7076" spans="1:5">
      <c r="A7076" t="n">
        <v>51130</v>
      </c>
      <c r="B7076" s="35" t="n">
        <v>45</v>
      </c>
      <c r="C7076" s="7" t="n">
        <v>4</v>
      </c>
      <c r="D7076" s="7" t="n">
        <v>3</v>
      </c>
      <c r="E7076" s="7" t="n">
        <v>10.25</v>
      </c>
      <c r="F7076" s="7" t="n">
        <v>17.5</v>
      </c>
      <c r="G7076" s="7" t="n">
        <v>354</v>
      </c>
      <c r="H7076" s="7" t="n">
        <v>0</v>
      </c>
      <c r="I7076" s="7" t="n">
        <v>0</v>
      </c>
    </row>
    <row r="7077" spans="1:5">
      <c r="A7077" t="s">
        <v>4</v>
      </c>
      <c r="B7077" s="4" t="s">
        <v>5</v>
      </c>
      <c r="C7077" s="4" t="s">
        <v>13</v>
      </c>
      <c r="D7077" s="4" t="s">
        <v>13</v>
      </c>
      <c r="E7077" s="4" t="s">
        <v>24</v>
      </c>
      <c r="F7077" s="4" t="s">
        <v>10</v>
      </c>
    </row>
    <row r="7078" spans="1:5">
      <c r="A7078" t="n">
        <v>51148</v>
      </c>
      <c r="B7078" s="35" t="n">
        <v>45</v>
      </c>
      <c r="C7078" s="7" t="n">
        <v>5</v>
      </c>
      <c r="D7078" s="7" t="n">
        <v>3</v>
      </c>
      <c r="E7078" s="7" t="n">
        <v>6</v>
      </c>
      <c r="F7078" s="7" t="n">
        <v>0</v>
      </c>
    </row>
    <row r="7079" spans="1:5">
      <c r="A7079" t="s">
        <v>4</v>
      </c>
      <c r="B7079" s="4" t="s">
        <v>5</v>
      </c>
      <c r="C7079" s="4" t="s">
        <v>13</v>
      </c>
      <c r="D7079" s="4" t="s">
        <v>13</v>
      </c>
      <c r="E7079" s="4" t="s">
        <v>24</v>
      </c>
      <c r="F7079" s="4" t="s">
        <v>10</v>
      </c>
    </row>
    <row r="7080" spans="1:5">
      <c r="A7080" t="n">
        <v>51157</v>
      </c>
      <c r="B7080" s="35" t="n">
        <v>45</v>
      </c>
      <c r="C7080" s="7" t="n">
        <v>11</v>
      </c>
      <c r="D7080" s="7" t="n">
        <v>3</v>
      </c>
      <c r="E7080" s="7" t="n">
        <v>28.7000007629395</v>
      </c>
      <c r="F7080" s="7" t="n">
        <v>0</v>
      </c>
    </row>
    <row r="7081" spans="1:5">
      <c r="A7081" t="s">
        <v>4</v>
      </c>
      <c r="B7081" s="4" t="s">
        <v>5</v>
      </c>
      <c r="C7081" s="4" t="s">
        <v>13</v>
      </c>
      <c r="D7081" s="4" t="s">
        <v>13</v>
      </c>
      <c r="E7081" s="4" t="s">
        <v>24</v>
      </c>
      <c r="F7081" s="4" t="s">
        <v>24</v>
      </c>
      <c r="G7081" s="4" t="s">
        <v>24</v>
      </c>
      <c r="H7081" s="4" t="s">
        <v>10</v>
      </c>
    </row>
    <row r="7082" spans="1:5">
      <c r="A7082" t="n">
        <v>51166</v>
      </c>
      <c r="B7082" s="35" t="n">
        <v>45</v>
      </c>
      <c r="C7082" s="7" t="n">
        <v>2</v>
      </c>
      <c r="D7082" s="7" t="n">
        <v>3</v>
      </c>
      <c r="E7082" s="7" t="n">
        <v>0</v>
      </c>
      <c r="F7082" s="7" t="n">
        <v>5.19999980926514</v>
      </c>
      <c r="G7082" s="7" t="n">
        <v>5</v>
      </c>
      <c r="H7082" s="7" t="n">
        <v>0</v>
      </c>
    </row>
    <row r="7083" spans="1:5">
      <c r="A7083" t="s">
        <v>4</v>
      </c>
      <c r="B7083" s="4" t="s">
        <v>5</v>
      </c>
      <c r="C7083" s="4" t="s">
        <v>13</v>
      </c>
      <c r="D7083" s="4" t="s">
        <v>13</v>
      </c>
      <c r="E7083" s="4" t="s">
        <v>24</v>
      </c>
      <c r="F7083" s="4" t="s">
        <v>24</v>
      </c>
      <c r="G7083" s="4" t="s">
        <v>24</v>
      </c>
      <c r="H7083" s="4" t="s">
        <v>10</v>
      </c>
      <c r="I7083" s="4" t="s">
        <v>13</v>
      </c>
    </row>
    <row r="7084" spans="1:5">
      <c r="A7084" t="n">
        <v>51183</v>
      </c>
      <c r="B7084" s="35" t="n">
        <v>45</v>
      </c>
      <c r="C7084" s="7" t="n">
        <v>4</v>
      </c>
      <c r="D7084" s="7" t="n">
        <v>3</v>
      </c>
      <c r="E7084" s="7" t="n">
        <v>17.3999996185303</v>
      </c>
      <c r="F7084" s="7" t="n">
        <v>52.0999984741211</v>
      </c>
      <c r="G7084" s="7" t="n">
        <v>354</v>
      </c>
      <c r="H7084" s="7" t="n">
        <v>3500</v>
      </c>
      <c r="I7084" s="7" t="n">
        <v>0</v>
      </c>
    </row>
    <row r="7085" spans="1:5">
      <c r="A7085" t="s">
        <v>4</v>
      </c>
      <c r="B7085" s="4" t="s">
        <v>5</v>
      </c>
      <c r="C7085" s="4" t="s">
        <v>13</v>
      </c>
      <c r="D7085" s="4" t="s">
        <v>13</v>
      </c>
      <c r="E7085" s="4" t="s">
        <v>24</v>
      </c>
      <c r="F7085" s="4" t="s">
        <v>10</v>
      </c>
    </row>
    <row r="7086" spans="1:5">
      <c r="A7086" t="n">
        <v>51201</v>
      </c>
      <c r="B7086" s="35" t="n">
        <v>45</v>
      </c>
      <c r="C7086" s="7" t="n">
        <v>5</v>
      </c>
      <c r="D7086" s="7" t="n">
        <v>3</v>
      </c>
      <c r="E7086" s="7" t="n">
        <v>5</v>
      </c>
      <c r="F7086" s="7" t="n">
        <v>3500</v>
      </c>
    </row>
    <row r="7087" spans="1:5">
      <c r="A7087" t="s">
        <v>4</v>
      </c>
      <c r="B7087" s="4" t="s">
        <v>5</v>
      </c>
      <c r="C7087" s="4" t="s">
        <v>13</v>
      </c>
      <c r="D7087" s="4" t="s">
        <v>10</v>
      </c>
    </row>
    <row r="7088" spans="1:5">
      <c r="A7088" t="n">
        <v>51210</v>
      </c>
      <c r="B7088" s="21" t="n">
        <v>58</v>
      </c>
      <c r="C7088" s="7" t="n">
        <v>255</v>
      </c>
      <c r="D7088" s="7" t="n">
        <v>0</v>
      </c>
    </row>
    <row r="7089" spans="1:9">
      <c r="A7089" t="s">
        <v>4</v>
      </c>
      <c r="B7089" s="4" t="s">
        <v>5</v>
      </c>
      <c r="C7089" s="4" t="s">
        <v>13</v>
      </c>
      <c r="D7089" s="4" t="s">
        <v>10</v>
      </c>
      <c r="E7089" s="4" t="s">
        <v>13</v>
      </c>
    </row>
    <row r="7090" spans="1:9">
      <c r="A7090" t="n">
        <v>51214</v>
      </c>
      <c r="B7090" s="14" t="n">
        <v>49</v>
      </c>
      <c r="C7090" s="7" t="n">
        <v>1</v>
      </c>
      <c r="D7090" s="7" t="n">
        <v>4000</v>
      </c>
      <c r="E7090" s="7" t="n">
        <v>0</v>
      </c>
    </row>
    <row r="7091" spans="1:9">
      <c r="A7091" t="s">
        <v>4</v>
      </c>
      <c r="B7091" s="4" t="s">
        <v>5</v>
      </c>
      <c r="C7091" s="4" t="s">
        <v>10</v>
      </c>
      <c r="D7091" s="4" t="s">
        <v>9</v>
      </c>
    </row>
    <row r="7092" spans="1:9">
      <c r="A7092" t="n">
        <v>51219</v>
      </c>
      <c r="B7092" s="46" t="n">
        <v>44</v>
      </c>
      <c r="C7092" s="7" t="n">
        <v>7024</v>
      </c>
      <c r="D7092" s="7" t="n">
        <v>128</v>
      </c>
    </row>
    <row r="7093" spans="1:9">
      <c r="A7093" t="s">
        <v>4</v>
      </c>
      <c r="B7093" s="4" t="s">
        <v>5</v>
      </c>
      <c r="C7093" s="4" t="s">
        <v>10</v>
      </c>
      <c r="D7093" s="4" t="s">
        <v>13</v>
      </c>
      <c r="E7093" s="4" t="s">
        <v>13</v>
      </c>
      <c r="F7093" s="4" t="s">
        <v>6</v>
      </c>
    </row>
    <row r="7094" spans="1:9">
      <c r="A7094" t="n">
        <v>51226</v>
      </c>
      <c r="B7094" s="30" t="n">
        <v>20</v>
      </c>
      <c r="C7094" s="7" t="n">
        <v>7024</v>
      </c>
      <c r="D7094" s="7" t="n">
        <v>2</v>
      </c>
      <c r="E7094" s="7" t="n">
        <v>11</v>
      </c>
      <c r="F7094" s="7" t="s">
        <v>265</v>
      </c>
    </row>
    <row r="7095" spans="1:9">
      <c r="A7095" t="s">
        <v>4</v>
      </c>
      <c r="B7095" s="4" t="s">
        <v>5</v>
      </c>
      <c r="C7095" s="4" t="s">
        <v>10</v>
      </c>
      <c r="D7095" s="4" t="s">
        <v>9</v>
      </c>
      <c r="E7095" s="4" t="s">
        <v>9</v>
      </c>
      <c r="F7095" s="4" t="s">
        <v>9</v>
      </c>
      <c r="G7095" s="4" t="s">
        <v>9</v>
      </c>
      <c r="H7095" s="4" t="s">
        <v>10</v>
      </c>
      <c r="I7095" s="4" t="s">
        <v>13</v>
      </c>
    </row>
    <row r="7096" spans="1:9">
      <c r="A7096" t="n">
        <v>51258</v>
      </c>
      <c r="B7096" s="32" t="n">
        <v>66</v>
      </c>
      <c r="C7096" s="7" t="n">
        <v>7024</v>
      </c>
      <c r="D7096" s="7" t="n">
        <v>1065353216</v>
      </c>
      <c r="E7096" s="7" t="n">
        <v>1065353216</v>
      </c>
      <c r="F7096" s="7" t="n">
        <v>1065353216</v>
      </c>
      <c r="G7096" s="7" t="n">
        <v>1065353216</v>
      </c>
      <c r="H7096" s="7" t="n">
        <v>2000</v>
      </c>
      <c r="I7096" s="7" t="n">
        <v>3</v>
      </c>
    </row>
    <row r="7097" spans="1:9">
      <c r="A7097" t="s">
        <v>4</v>
      </c>
      <c r="B7097" s="4" t="s">
        <v>5</v>
      </c>
      <c r="C7097" s="4" t="s">
        <v>13</v>
      </c>
      <c r="D7097" s="4" t="s">
        <v>10</v>
      </c>
      <c r="E7097" s="4" t="s">
        <v>13</v>
      </c>
    </row>
    <row r="7098" spans="1:9">
      <c r="A7098" t="n">
        <v>51280</v>
      </c>
      <c r="B7098" s="10" t="n">
        <v>39</v>
      </c>
      <c r="C7098" s="7" t="n">
        <v>14</v>
      </c>
      <c r="D7098" s="7" t="n">
        <v>65533</v>
      </c>
      <c r="E7098" s="7" t="n">
        <v>104</v>
      </c>
    </row>
    <row r="7099" spans="1:9">
      <c r="A7099" t="s">
        <v>4</v>
      </c>
      <c r="B7099" s="4" t="s">
        <v>5</v>
      </c>
      <c r="C7099" s="4" t="s">
        <v>10</v>
      </c>
      <c r="D7099" s="4" t="s">
        <v>9</v>
      </c>
      <c r="E7099" s="4" t="s">
        <v>9</v>
      </c>
      <c r="F7099" s="4" t="s">
        <v>9</v>
      </c>
      <c r="G7099" s="4" t="s">
        <v>9</v>
      </c>
      <c r="H7099" s="4" t="s">
        <v>10</v>
      </c>
      <c r="I7099" s="4" t="s">
        <v>13</v>
      </c>
    </row>
    <row r="7100" spans="1:9">
      <c r="A7100" t="n">
        <v>51285</v>
      </c>
      <c r="B7100" s="32" t="n">
        <v>66</v>
      </c>
      <c r="C7100" s="7" t="n">
        <v>19</v>
      </c>
      <c r="D7100" s="7" t="n">
        <v>1065353216</v>
      </c>
      <c r="E7100" s="7" t="n">
        <v>1065353216</v>
      </c>
      <c r="F7100" s="7" t="n">
        <v>1065353216</v>
      </c>
      <c r="G7100" s="7" t="n">
        <v>0</v>
      </c>
      <c r="H7100" s="7" t="n">
        <v>2000</v>
      </c>
      <c r="I7100" s="7" t="n">
        <v>3</v>
      </c>
    </row>
    <row r="7101" spans="1:9">
      <c r="A7101" t="s">
        <v>4</v>
      </c>
      <c r="B7101" s="4" t="s">
        <v>5</v>
      </c>
      <c r="C7101" s="4" t="s">
        <v>13</v>
      </c>
      <c r="D7101" s="4" t="s">
        <v>10</v>
      </c>
      <c r="E7101" s="4" t="s">
        <v>24</v>
      </c>
      <c r="F7101" s="4" t="s">
        <v>10</v>
      </c>
      <c r="G7101" s="4" t="s">
        <v>9</v>
      </c>
      <c r="H7101" s="4" t="s">
        <v>9</v>
      </c>
      <c r="I7101" s="4" t="s">
        <v>10</v>
      </c>
      <c r="J7101" s="4" t="s">
        <v>10</v>
      </c>
      <c r="K7101" s="4" t="s">
        <v>9</v>
      </c>
      <c r="L7101" s="4" t="s">
        <v>9</v>
      </c>
      <c r="M7101" s="4" t="s">
        <v>9</v>
      </c>
      <c r="N7101" s="4" t="s">
        <v>9</v>
      </c>
      <c r="O7101" s="4" t="s">
        <v>6</v>
      </c>
    </row>
    <row r="7102" spans="1:9">
      <c r="A7102" t="n">
        <v>51307</v>
      </c>
      <c r="B7102" s="15" t="n">
        <v>50</v>
      </c>
      <c r="C7102" s="7" t="n">
        <v>0</v>
      </c>
      <c r="D7102" s="7" t="n">
        <v>2118</v>
      </c>
      <c r="E7102" s="7" t="n">
        <v>1</v>
      </c>
      <c r="F7102" s="7" t="n">
        <v>0</v>
      </c>
      <c r="G7102" s="7" t="n">
        <v>0</v>
      </c>
      <c r="H7102" s="7" t="n">
        <v>0</v>
      </c>
      <c r="I7102" s="7" t="n">
        <v>0</v>
      </c>
      <c r="J7102" s="7" t="n">
        <v>65533</v>
      </c>
      <c r="K7102" s="7" t="n">
        <v>0</v>
      </c>
      <c r="L7102" s="7" t="n">
        <v>0</v>
      </c>
      <c r="M7102" s="7" t="n">
        <v>0</v>
      </c>
      <c r="N7102" s="7" t="n">
        <v>0</v>
      </c>
      <c r="O7102" s="7" t="s">
        <v>12</v>
      </c>
    </row>
    <row r="7103" spans="1:9">
      <c r="A7103" t="s">
        <v>4</v>
      </c>
      <c r="B7103" s="4" t="s">
        <v>5</v>
      </c>
      <c r="C7103" s="4" t="s">
        <v>10</v>
      </c>
    </row>
    <row r="7104" spans="1:9">
      <c r="A7104" t="n">
        <v>51346</v>
      </c>
      <c r="B7104" s="27" t="n">
        <v>16</v>
      </c>
      <c r="C7104" s="7" t="n">
        <v>2000</v>
      </c>
    </row>
    <row r="7105" spans="1:15">
      <c r="A7105" t="s">
        <v>4</v>
      </c>
      <c r="B7105" s="4" t="s">
        <v>5</v>
      </c>
      <c r="C7105" s="4" t="s">
        <v>13</v>
      </c>
      <c r="D7105" s="4" t="s">
        <v>10</v>
      </c>
      <c r="E7105" s="4" t="s">
        <v>24</v>
      </c>
    </row>
    <row r="7106" spans="1:15">
      <c r="A7106" t="n">
        <v>51349</v>
      </c>
      <c r="B7106" s="21" t="n">
        <v>58</v>
      </c>
      <c r="C7106" s="7" t="n">
        <v>101</v>
      </c>
      <c r="D7106" s="7" t="n">
        <v>300</v>
      </c>
      <c r="E7106" s="7" t="n">
        <v>1</v>
      </c>
    </row>
    <row r="7107" spans="1:15">
      <c r="A7107" t="s">
        <v>4</v>
      </c>
      <c r="B7107" s="4" t="s">
        <v>5</v>
      </c>
      <c r="C7107" s="4" t="s">
        <v>13</v>
      </c>
      <c r="D7107" s="4" t="s">
        <v>10</v>
      </c>
    </row>
    <row r="7108" spans="1:15">
      <c r="A7108" t="n">
        <v>51357</v>
      </c>
      <c r="B7108" s="21" t="n">
        <v>58</v>
      </c>
      <c r="C7108" s="7" t="n">
        <v>254</v>
      </c>
      <c r="D7108" s="7" t="n">
        <v>0</v>
      </c>
    </row>
    <row r="7109" spans="1:15">
      <c r="A7109" t="s">
        <v>4</v>
      </c>
      <c r="B7109" s="4" t="s">
        <v>5</v>
      </c>
      <c r="C7109" s="4" t="s">
        <v>13</v>
      </c>
      <c r="D7109" s="4" t="s">
        <v>10</v>
      </c>
      <c r="E7109" s="4" t="s">
        <v>13</v>
      </c>
    </row>
    <row r="7110" spans="1:15">
      <c r="A7110" t="n">
        <v>51361</v>
      </c>
      <c r="B7110" s="10" t="n">
        <v>39</v>
      </c>
      <c r="C7110" s="7" t="n">
        <v>14</v>
      </c>
      <c r="D7110" s="7" t="n">
        <v>65533</v>
      </c>
      <c r="E7110" s="7" t="n">
        <v>103</v>
      </c>
    </row>
    <row r="7111" spans="1:15">
      <c r="A7111" t="s">
        <v>4</v>
      </c>
      <c r="B7111" s="4" t="s">
        <v>5</v>
      </c>
      <c r="C7111" s="4" t="s">
        <v>13</v>
      </c>
      <c r="D7111" s="4" t="s">
        <v>13</v>
      </c>
      <c r="E7111" s="4" t="s">
        <v>24</v>
      </c>
      <c r="F7111" s="4" t="s">
        <v>10</v>
      </c>
    </row>
    <row r="7112" spans="1:15">
      <c r="A7112" t="n">
        <v>51366</v>
      </c>
      <c r="B7112" s="35" t="n">
        <v>45</v>
      </c>
      <c r="C7112" s="7" t="n">
        <v>5</v>
      </c>
      <c r="D7112" s="7" t="n">
        <v>3</v>
      </c>
      <c r="E7112" s="7" t="n">
        <v>3.79999995231628</v>
      </c>
      <c r="F7112" s="7" t="n">
        <v>10000</v>
      </c>
    </row>
    <row r="7113" spans="1:15">
      <c r="A7113" t="s">
        <v>4</v>
      </c>
      <c r="B7113" s="4" t="s">
        <v>5</v>
      </c>
      <c r="C7113" s="4" t="s">
        <v>13</v>
      </c>
      <c r="D7113" s="4" t="s">
        <v>10</v>
      </c>
      <c r="E7113" s="4" t="s">
        <v>10</v>
      </c>
      <c r="F7113" s="4" t="s">
        <v>10</v>
      </c>
      <c r="G7113" s="4" t="s">
        <v>10</v>
      </c>
      <c r="H7113" s="4" t="s">
        <v>10</v>
      </c>
      <c r="I7113" s="4" t="s">
        <v>6</v>
      </c>
      <c r="J7113" s="4" t="s">
        <v>24</v>
      </c>
      <c r="K7113" s="4" t="s">
        <v>24</v>
      </c>
      <c r="L7113" s="4" t="s">
        <v>24</v>
      </c>
      <c r="M7113" s="4" t="s">
        <v>9</v>
      </c>
      <c r="N7113" s="4" t="s">
        <v>9</v>
      </c>
      <c r="O7113" s="4" t="s">
        <v>24</v>
      </c>
      <c r="P7113" s="4" t="s">
        <v>24</v>
      </c>
      <c r="Q7113" s="4" t="s">
        <v>24</v>
      </c>
      <c r="R7113" s="4" t="s">
        <v>24</v>
      </c>
      <c r="S7113" s="4" t="s">
        <v>13</v>
      </c>
    </row>
    <row r="7114" spans="1:15">
      <c r="A7114" t="n">
        <v>51375</v>
      </c>
      <c r="B7114" s="10" t="n">
        <v>39</v>
      </c>
      <c r="C7114" s="7" t="n">
        <v>12</v>
      </c>
      <c r="D7114" s="7" t="n">
        <v>65533</v>
      </c>
      <c r="E7114" s="7" t="n">
        <v>211</v>
      </c>
      <c r="F7114" s="7" t="n">
        <v>0</v>
      </c>
      <c r="G7114" s="7" t="n">
        <v>7024</v>
      </c>
      <c r="H7114" s="7" t="n">
        <v>3</v>
      </c>
      <c r="I7114" s="7" t="s">
        <v>12</v>
      </c>
      <c r="J7114" s="7" t="n">
        <v>0</v>
      </c>
      <c r="K7114" s="7" t="n">
        <v>0.25</v>
      </c>
      <c r="L7114" s="7" t="n">
        <v>0</v>
      </c>
      <c r="M7114" s="7" t="n">
        <v>0</v>
      </c>
      <c r="N7114" s="7" t="n">
        <v>0</v>
      </c>
      <c r="O7114" s="7" t="n">
        <v>0</v>
      </c>
      <c r="P7114" s="7" t="n">
        <v>1</v>
      </c>
      <c r="Q7114" s="7" t="n">
        <v>1</v>
      </c>
      <c r="R7114" s="7" t="n">
        <v>1</v>
      </c>
      <c r="S7114" s="7" t="n">
        <v>105</v>
      </c>
    </row>
    <row r="7115" spans="1:15">
      <c r="A7115" t="s">
        <v>4</v>
      </c>
      <c r="B7115" s="4" t="s">
        <v>5</v>
      </c>
      <c r="C7115" s="4" t="s">
        <v>10</v>
      </c>
      <c r="D7115" s="4" t="s">
        <v>13</v>
      </c>
    </row>
    <row r="7116" spans="1:15">
      <c r="A7116" t="n">
        <v>51425</v>
      </c>
      <c r="B7116" s="66" t="n">
        <v>21</v>
      </c>
      <c r="C7116" s="7" t="n">
        <v>7024</v>
      </c>
      <c r="D7116" s="7" t="n">
        <v>2</v>
      </c>
    </row>
    <row r="7117" spans="1:15">
      <c r="A7117" t="s">
        <v>4</v>
      </c>
      <c r="B7117" s="4" t="s">
        <v>5</v>
      </c>
      <c r="C7117" s="4" t="s">
        <v>13</v>
      </c>
      <c r="D7117" s="4" t="s">
        <v>10</v>
      </c>
      <c r="E7117" s="4" t="s">
        <v>24</v>
      </c>
      <c r="F7117" s="4" t="s">
        <v>10</v>
      </c>
      <c r="G7117" s="4" t="s">
        <v>9</v>
      </c>
      <c r="H7117" s="4" t="s">
        <v>9</v>
      </c>
      <c r="I7117" s="4" t="s">
        <v>10</v>
      </c>
      <c r="J7117" s="4" t="s">
        <v>10</v>
      </c>
      <c r="K7117" s="4" t="s">
        <v>9</v>
      </c>
      <c r="L7117" s="4" t="s">
        <v>9</v>
      </c>
      <c r="M7117" s="4" t="s">
        <v>9</v>
      </c>
      <c r="N7117" s="4" t="s">
        <v>9</v>
      </c>
      <c r="O7117" s="4" t="s">
        <v>6</v>
      </c>
    </row>
    <row r="7118" spans="1:15">
      <c r="A7118" t="n">
        <v>51429</v>
      </c>
      <c r="B7118" s="15" t="n">
        <v>50</v>
      </c>
      <c r="C7118" s="7" t="n">
        <v>0</v>
      </c>
      <c r="D7118" s="7" t="n">
        <v>4515</v>
      </c>
      <c r="E7118" s="7" t="n">
        <v>0.699999988079071</v>
      </c>
      <c r="F7118" s="7" t="n">
        <v>1000</v>
      </c>
      <c r="G7118" s="7" t="n">
        <v>0</v>
      </c>
      <c r="H7118" s="7" t="n">
        <v>0</v>
      </c>
      <c r="I7118" s="7" t="n">
        <v>0</v>
      </c>
      <c r="J7118" s="7" t="n">
        <v>65533</v>
      </c>
      <c r="K7118" s="7" t="n">
        <v>0</v>
      </c>
      <c r="L7118" s="7" t="n">
        <v>0</v>
      </c>
      <c r="M7118" s="7" t="n">
        <v>0</v>
      </c>
      <c r="N7118" s="7" t="n">
        <v>0</v>
      </c>
      <c r="O7118" s="7" t="s">
        <v>12</v>
      </c>
    </row>
    <row r="7119" spans="1:15">
      <c r="A7119" t="s">
        <v>4</v>
      </c>
      <c r="B7119" s="4" t="s">
        <v>5</v>
      </c>
      <c r="C7119" s="4" t="s">
        <v>10</v>
      </c>
    </row>
    <row r="7120" spans="1:15">
      <c r="A7120" t="n">
        <v>51468</v>
      </c>
      <c r="B7120" s="27" t="n">
        <v>16</v>
      </c>
      <c r="C7120" s="7" t="n">
        <v>1500</v>
      </c>
    </row>
    <row r="7121" spans="1:19">
      <c r="A7121" t="s">
        <v>4</v>
      </c>
      <c r="B7121" s="4" t="s">
        <v>5</v>
      </c>
      <c r="C7121" s="4" t="s">
        <v>13</v>
      </c>
      <c r="D7121" s="4" t="s">
        <v>10</v>
      </c>
      <c r="E7121" s="4" t="s">
        <v>10</v>
      </c>
      <c r="F7121" s="4" t="s">
        <v>13</v>
      </c>
    </row>
    <row r="7122" spans="1:19">
      <c r="A7122" t="n">
        <v>51471</v>
      </c>
      <c r="B7122" s="45" t="n">
        <v>25</v>
      </c>
      <c r="C7122" s="7" t="n">
        <v>1</v>
      </c>
      <c r="D7122" s="7" t="n">
        <v>60</v>
      </c>
      <c r="E7122" s="7" t="n">
        <v>640</v>
      </c>
      <c r="F7122" s="7" t="n">
        <v>1</v>
      </c>
    </row>
    <row r="7123" spans="1:19">
      <c r="A7123" t="s">
        <v>4</v>
      </c>
      <c r="B7123" s="4" t="s">
        <v>5</v>
      </c>
      <c r="C7123" s="4" t="s">
        <v>13</v>
      </c>
      <c r="D7123" s="4" t="s">
        <v>10</v>
      </c>
      <c r="E7123" s="4" t="s">
        <v>6</v>
      </c>
    </row>
    <row r="7124" spans="1:19">
      <c r="A7124" t="n">
        <v>51478</v>
      </c>
      <c r="B7124" s="39" t="n">
        <v>51</v>
      </c>
      <c r="C7124" s="7" t="n">
        <v>4</v>
      </c>
      <c r="D7124" s="7" t="n">
        <v>0</v>
      </c>
      <c r="E7124" s="7" t="s">
        <v>409</v>
      </c>
    </row>
    <row r="7125" spans="1:19">
      <c r="A7125" t="s">
        <v>4</v>
      </c>
      <c r="B7125" s="4" t="s">
        <v>5</v>
      </c>
      <c r="C7125" s="4" t="s">
        <v>10</v>
      </c>
    </row>
    <row r="7126" spans="1:19">
      <c r="A7126" t="n">
        <v>51492</v>
      </c>
      <c r="B7126" s="27" t="n">
        <v>16</v>
      </c>
      <c r="C7126" s="7" t="n">
        <v>0</v>
      </c>
    </row>
    <row r="7127" spans="1:19">
      <c r="A7127" t="s">
        <v>4</v>
      </c>
      <c r="B7127" s="4" t="s">
        <v>5</v>
      </c>
      <c r="C7127" s="4" t="s">
        <v>10</v>
      </c>
      <c r="D7127" s="4" t="s">
        <v>13</v>
      </c>
      <c r="E7127" s="4" t="s">
        <v>9</v>
      </c>
      <c r="F7127" s="4" t="s">
        <v>47</v>
      </c>
      <c r="G7127" s="4" t="s">
        <v>13</v>
      </c>
      <c r="H7127" s="4" t="s">
        <v>13</v>
      </c>
      <c r="I7127" s="4" t="s">
        <v>13</v>
      </c>
    </row>
    <row r="7128" spans="1:19">
      <c r="A7128" t="n">
        <v>51495</v>
      </c>
      <c r="B7128" s="40" t="n">
        <v>26</v>
      </c>
      <c r="C7128" s="7" t="n">
        <v>0</v>
      </c>
      <c r="D7128" s="7" t="n">
        <v>17</v>
      </c>
      <c r="E7128" s="7" t="n">
        <v>52948</v>
      </c>
      <c r="F7128" s="7" t="s">
        <v>410</v>
      </c>
      <c r="G7128" s="7" t="n">
        <v>8</v>
      </c>
      <c r="H7128" s="7" t="n">
        <v>2</v>
      </c>
      <c r="I7128" s="7" t="n">
        <v>0</v>
      </c>
    </row>
    <row r="7129" spans="1:19">
      <c r="A7129" t="s">
        <v>4</v>
      </c>
      <c r="B7129" s="4" t="s">
        <v>5</v>
      </c>
      <c r="C7129" s="4" t="s">
        <v>10</v>
      </c>
    </row>
    <row r="7130" spans="1:19">
      <c r="A7130" t="n">
        <v>51522</v>
      </c>
      <c r="B7130" s="27" t="n">
        <v>16</v>
      </c>
      <c r="C7130" s="7" t="n">
        <v>1</v>
      </c>
    </row>
    <row r="7131" spans="1:19">
      <c r="A7131" t="s">
        <v>4</v>
      </c>
      <c r="B7131" s="4" t="s">
        <v>5</v>
      </c>
      <c r="C7131" s="4" t="s">
        <v>13</v>
      </c>
      <c r="D7131" s="4" t="s">
        <v>10</v>
      </c>
    </row>
    <row r="7132" spans="1:19">
      <c r="A7132" t="n">
        <v>51525</v>
      </c>
      <c r="B7132" s="15" t="n">
        <v>50</v>
      </c>
      <c r="C7132" s="7" t="n">
        <v>52</v>
      </c>
      <c r="D7132" s="7" t="n">
        <v>52948</v>
      </c>
    </row>
    <row r="7133" spans="1:19">
      <c r="A7133" t="s">
        <v>4</v>
      </c>
      <c r="B7133" s="4" t="s">
        <v>5</v>
      </c>
      <c r="C7133" s="4" t="s">
        <v>10</v>
      </c>
    </row>
    <row r="7134" spans="1:19">
      <c r="A7134" t="n">
        <v>51529</v>
      </c>
      <c r="B7134" s="27" t="n">
        <v>16</v>
      </c>
      <c r="C7134" s="7" t="n">
        <v>800</v>
      </c>
    </row>
    <row r="7135" spans="1:19">
      <c r="A7135" t="s">
        <v>4</v>
      </c>
      <c r="B7135" s="4" t="s">
        <v>5</v>
      </c>
      <c r="C7135" s="4" t="s">
        <v>10</v>
      </c>
      <c r="D7135" s="4" t="s">
        <v>13</v>
      </c>
    </row>
    <row r="7136" spans="1:19">
      <c r="A7136" t="n">
        <v>51532</v>
      </c>
      <c r="B7136" s="44" t="n">
        <v>89</v>
      </c>
      <c r="C7136" s="7" t="n">
        <v>65533</v>
      </c>
      <c r="D7136" s="7" t="n">
        <v>0</v>
      </c>
    </row>
    <row r="7137" spans="1:9">
      <c r="A7137" t="s">
        <v>4</v>
      </c>
      <c r="B7137" s="4" t="s">
        <v>5</v>
      </c>
      <c r="C7137" s="4" t="s">
        <v>10</v>
      </c>
      <c r="D7137" s="4" t="s">
        <v>13</v>
      </c>
    </row>
    <row r="7138" spans="1:9">
      <c r="A7138" t="n">
        <v>51536</v>
      </c>
      <c r="B7138" s="44" t="n">
        <v>89</v>
      </c>
      <c r="C7138" s="7" t="n">
        <v>65533</v>
      </c>
      <c r="D7138" s="7" t="n">
        <v>1</v>
      </c>
    </row>
    <row r="7139" spans="1:9">
      <c r="A7139" t="s">
        <v>4</v>
      </c>
      <c r="B7139" s="4" t="s">
        <v>5</v>
      </c>
      <c r="C7139" s="4" t="s">
        <v>13</v>
      </c>
      <c r="D7139" s="4" t="s">
        <v>10</v>
      </c>
      <c r="E7139" s="4" t="s">
        <v>10</v>
      </c>
      <c r="F7139" s="4" t="s">
        <v>13</v>
      </c>
    </row>
    <row r="7140" spans="1:9">
      <c r="A7140" t="n">
        <v>51540</v>
      </c>
      <c r="B7140" s="45" t="n">
        <v>25</v>
      </c>
      <c r="C7140" s="7" t="n">
        <v>1</v>
      </c>
      <c r="D7140" s="7" t="n">
        <v>260</v>
      </c>
      <c r="E7140" s="7" t="n">
        <v>640</v>
      </c>
      <c r="F7140" s="7" t="n">
        <v>1</v>
      </c>
    </row>
    <row r="7141" spans="1:9">
      <c r="A7141" t="s">
        <v>4</v>
      </c>
      <c r="B7141" s="4" t="s">
        <v>5</v>
      </c>
      <c r="C7141" s="4" t="s">
        <v>13</v>
      </c>
      <c r="D7141" s="4" t="s">
        <v>10</v>
      </c>
      <c r="E7141" s="4" t="s">
        <v>6</v>
      </c>
    </row>
    <row r="7142" spans="1:9">
      <c r="A7142" t="n">
        <v>51547</v>
      </c>
      <c r="B7142" s="39" t="n">
        <v>51</v>
      </c>
      <c r="C7142" s="7" t="n">
        <v>4</v>
      </c>
      <c r="D7142" s="7" t="n">
        <v>7032</v>
      </c>
      <c r="E7142" s="7" t="s">
        <v>52</v>
      </c>
    </row>
    <row r="7143" spans="1:9">
      <c r="A7143" t="s">
        <v>4</v>
      </c>
      <c r="B7143" s="4" t="s">
        <v>5</v>
      </c>
      <c r="C7143" s="4" t="s">
        <v>10</v>
      </c>
    </row>
    <row r="7144" spans="1:9">
      <c r="A7144" t="n">
        <v>51560</v>
      </c>
      <c r="B7144" s="27" t="n">
        <v>16</v>
      </c>
      <c r="C7144" s="7" t="n">
        <v>0</v>
      </c>
    </row>
    <row r="7145" spans="1:9">
      <c r="A7145" t="s">
        <v>4</v>
      </c>
      <c r="B7145" s="4" t="s">
        <v>5</v>
      </c>
      <c r="C7145" s="4" t="s">
        <v>10</v>
      </c>
      <c r="D7145" s="4" t="s">
        <v>13</v>
      </c>
      <c r="E7145" s="4" t="s">
        <v>9</v>
      </c>
      <c r="F7145" s="4" t="s">
        <v>47</v>
      </c>
      <c r="G7145" s="4" t="s">
        <v>13</v>
      </c>
      <c r="H7145" s="4" t="s">
        <v>13</v>
      </c>
      <c r="I7145" s="4" t="s">
        <v>13</v>
      </c>
    </row>
    <row r="7146" spans="1:9">
      <c r="A7146" t="n">
        <v>51563</v>
      </c>
      <c r="B7146" s="40" t="n">
        <v>26</v>
      </c>
      <c r="C7146" s="7" t="n">
        <v>7032</v>
      </c>
      <c r="D7146" s="7" t="n">
        <v>17</v>
      </c>
      <c r="E7146" s="7" t="n">
        <v>18484</v>
      </c>
      <c r="F7146" s="7" t="s">
        <v>411</v>
      </c>
      <c r="G7146" s="7" t="n">
        <v>8</v>
      </c>
      <c r="H7146" s="7" t="n">
        <v>2</v>
      </c>
      <c r="I7146" s="7" t="n">
        <v>0</v>
      </c>
    </row>
    <row r="7147" spans="1:9">
      <c r="A7147" t="s">
        <v>4</v>
      </c>
      <c r="B7147" s="4" t="s">
        <v>5</v>
      </c>
      <c r="C7147" s="4" t="s">
        <v>10</v>
      </c>
    </row>
    <row r="7148" spans="1:9">
      <c r="A7148" t="n">
        <v>51607</v>
      </c>
      <c r="B7148" s="27" t="n">
        <v>16</v>
      </c>
      <c r="C7148" s="7" t="n">
        <v>1</v>
      </c>
    </row>
    <row r="7149" spans="1:9">
      <c r="A7149" t="s">
        <v>4</v>
      </c>
      <c r="B7149" s="4" t="s">
        <v>5</v>
      </c>
      <c r="C7149" s="4" t="s">
        <v>13</v>
      </c>
      <c r="D7149" s="4" t="s">
        <v>10</v>
      </c>
    </row>
    <row r="7150" spans="1:9">
      <c r="A7150" t="n">
        <v>51610</v>
      </c>
      <c r="B7150" s="15" t="n">
        <v>50</v>
      </c>
      <c r="C7150" s="7" t="n">
        <v>52</v>
      </c>
      <c r="D7150" s="7" t="n">
        <v>18484</v>
      </c>
    </row>
    <row r="7151" spans="1:9">
      <c r="A7151" t="s">
        <v>4</v>
      </c>
      <c r="B7151" s="4" t="s">
        <v>5</v>
      </c>
      <c r="C7151" s="4" t="s">
        <v>10</v>
      </c>
    </row>
    <row r="7152" spans="1:9">
      <c r="A7152" t="n">
        <v>51614</v>
      </c>
      <c r="B7152" s="27" t="n">
        <v>16</v>
      </c>
      <c r="C7152" s="7" t="n">
        <v>800</v>
      </c>
    </row>
    <row r="7153" spans="1:9">
      <c r="A7153" t="s">
        <v>4</v>
      </c>
      <c r="B7153" s="4" t="s">
        <v>5</v>
      </c>
      <c r="C7153" s="4" t="s">
        <v>10</v>
      </c>
      <c r="D7153" s="4" t="s">
        <v>13</v>
      </c>
    </row>
    <row r="7154" spans="1:9">
      <c r="A7154" t="n">
        <v>51617</v>
      </c>
      <c r="B7154" s="44" t="n">
        <v>89</v>
      </c>
      <c r="C7154" s="7" t="n">
        <v>65533</v>
      </c>
      <c r="D7154" s="7" t="n">
        <v>0</v>
      </c>
    </row>
    <row r="7155" spans="1:9">
      <c r="A7155" t="s">
        <v>4</v>
      </c>
      <c r="B7155" s="4" t="s">
        <v>5</v>
      </c>
      <c r="C7155" s="4" t="s">
        <v>10</v>
      </c>
      <c r="D7155" s="4" t="s">
        <v>13</v>
      </c>
    </row>
    <row r="7156" spans="1:9">
      <c r="A7156" t="n">
        <v>51621</v>
      </c>
      <c r="B7156" s="44" t="n">
        <v>89</v>
      </c>
      <c r="C7156" s="7" t="n">
        <v>65533</v>
      </c>
      <c r="D7156" s="7" t="n">
        <v>1</v>
      </c>
    </row>
    <row r="7157" spans="1:9">
      <c r="A7157" t="s">
        <v>4</v>
      </c>
      <c r="B7157" s="4" t="s">
        <v>5</v>
      </c>
      <c r="C7157" s="4" t="s">
        <v>13</v>
      </c>
      <c r="D7157" s="4" t="s">
        <v>10</v>
      </c>
      <c r="E7157" s="4" t="s">
        <v>10</v>
      </c>
      <c r="F7157" s="4" t="s">
        <v>13</v>
      </c>
    </row>
    <row r="7158" spans="1:9">
      <c r="A7158" t="n">
        <v>51625</v>
      </c>
      <c r="B7158" s="45" t="n">
        <v>25</v>
      </c>
      <c r="C7158" s="7" t="n">
        <v>1</v>
      </c>
      <c r="D7158" s="7" t="n">
        <v>65535</v>
      </c>
      <c r="E7158" s="7" t="n">
        <v>65535</v>
      </c>
      <c r="F7158" s="7" t="n">
        <v>0</v>
      </c>
    </row>
    <row r="7159" spans="1:9">
      <c r="A7159" t="s">
        <v>4</v>
      </c>
      <c r="B7159" s="4" t="s">
        <v>5</v>
      </c>
      <c r="C7159" s="4" t="s">
        <v>13</v>
      </c>
      <c r="D7159" s="4" t="s">
        <v>10</v>
      </c>
      <c r="E7159" s="4" t="s">
        <v>10</v>
      </c>
      <c r="F7159" s="4" t="s">
        <v>9</v>
      </c>
    </row>
    <row r="7160" spans="1:9">
      <c r="A7160" t="n">
        <v>51632</v>
      </c>
      <c r="B7160" s="47" t="n">
        <v>84</v>
      </c>
      <c r="C7160" s="7" t="n">
        <v>0</v>
      </c>
      <c r="D7160" s="7" t="n">
        <v>2</v>
      </c>
      <c r="E7160" s="7" t="n">
        <v>0</v>
      </c>
      <c r="F7160" s="7" t="n">
        <v>1053609165</v>
      </c>
    </row>
    <row r="7161" spans="1:9">
      <c r="A7161" t="s">
        <v>4</v>
      </c>
      <c r="B7161" s="4" t="s">
        <v>5</v>
      </c>
      <c r="C7161" s="4" t="s">
        <v>13</v>
      </c>
      <c r="D7161" s="4" t="s">
        <v>13</v>
      </c>
      <c r="E7161" s="4" t="s">
        <v>24</v>
      </c>
      <c r="F7161" s="4" t="s">
        <v>10</v>
      </c>
    </row>
    <row r="7162" spans="1:9">
      <c r="A7162" t="n">
        <v>51642</v>
      </c>
      <c r="B7162" s="35" t="n">
        <v>45</v>
      </c>
      <c r="C7162" s="7" t="n">
        <v>5</v>
      </c>
      <c r="D7162" s="7" t="n">
        <v>3</v>
      </c>
      <c r="E7162" s="7" t="n">
        <v>7</v>
      </c>
      <c r="F7162" s="7" t="n">
        <v>4000</v>
      </c>
    </row>
    <row r="7163" spans="1:9">
      <c r="A7163" t="s">
        <v>4</v>
      </c>
      <c r="B7163" s="4" t="s">
        <v>5</v>
      </c>
      <c r="C7163" s="4" t="s">
        <v>10</v>
      </c>
      <c r="D7163" s="4" t="s">
        <v>13</v>
      </c>
      <c r="E7163" s="4" t="s">
        <v>6</v>
      </c>
      <c r="F7163" s="4" t="s">
        <v>24</v>
      </c>
      <c r="G7163" s="4" t="s">
        <v>24</v>
      </c>
      <c r="H7163" s="4" t="s">
        <v>24</v>
      </c>
    </row>
    <row r="7164" spans="1:9">
      <c r="A7164" t="n">
        <v>51651</v>
      </c>
      <c r="B7164" s="50" t="n">
        <v>48</v>
      </c>
      <c r="C7164" s="7" t="n">
        <v>7024</v>
      </c>
      <c r="D7164" s="7" t="n">
        <v>0</v>
      </c>
      <c r="E7164" s="7" t="s">
        <v>238</v>
      </c>
      <c r="F7164" s="7" t="n">
        <v>-1</v>
      </c>
      <c r="G7164" s="7" t="n">
        <v>1</v>
      </c>
      <c r="H7164" s="7" t="n">
        <v>0</v>
      </c>
    </row>
    <row r="7165" spans="1:9">
      <c r="A7165" t="s">
        <v>4</v>
      </c>
      <c r="B7165" s="4" t="s">
        <v>5</v>
      </c>
      <c r="C7165" s="4" t="s">
        <v>13</v>
      </c>
      <c r="D7165" s="4" t="s">
        <v>10</v>
      </c>
      <c r="E7165" s="4" t="s">
        <v>13</v>
      </c>
    </row>
    <row r="7166" spans="1:9">
      <c r="A7166" t="n">
        <v>51677</v>
      </c>
      <c r="B7166" s="10" t="n">
        <v>39</v>
      </c>
      <c r="C7166" s="7" t="n">
        <v>14</v>
      </c>
      <c r="D7166" s="7" t="n">
        <v>65533</v>
      </c>
      <c r="E7166" s="7" t="n">
        <v>105</v>
      </c>
    </row>
    <row r="7167" spans="1:9">
      <c r="A7167" t="s">
        <v>4</v>
      </c>
      <c r="B7167" s="4" t="s">
        <v>5</v>
      </c>
      <c r="C7167" s="4" t="s">
        <v>13</v>
      </c>
      <c r="D7167" s="4" t="s">
        <v>10</v>
      </c>
      <c r="E7167" s="4" t="s">
        <v>10</v>
      </c>
      <c r="F7167" s="4" t="s">
        <v>10</v>
      </c>
      <c r="G7167" s="4" t="s">
        <v>10</v>
      </c>
      <c r="H7167" s="4" t="s">
        <v>10</v>
      </c>
      <c r="I7167" s="4" t="s">
        <v>6</v>
      </c>
      <c r="J7167" s="4" t="s">
        <v>24</v>
      </c>
      <c r="K7167" s="4" t="s">
        <v>24</v>
      </c>
      <c r="L7167" s="4" t="s">
        <v>24</v>
      </c>
      <c r="M7167" s="4" t="s">
        <v>9</v>
      </c>
      <c r="N7167" s="4" t="s">
        <v>9</v>
      </c>
      <c r="O7167" s="4" t="s">
        <v>24</v>
      </c>
      <c r="P7167" s="4" t="s">
        <v>24</v>
      </c>
      <c r="Q7167" s="4" t="s">
        <v>24</v>
      </c>
      <c r="R7167" s="4" t="s">
        <v>24</v>
      </c>
      <c r="S7167" s="4" t="s">
        <v>13</v>
      </c>
    </row>
    <row r="7168" spans="1:9">
      <c r="A7168" t="n">
        <v>51682</v>
      </c>
      <c r="B7168" s="10" t="n">
        <v>39</v>
      </c>
      <c r="C7168" s="7" t="n">
        <v>12</v>
      </c>
      <c r="D7168" s="7" t="n">
        <v>65533</v>
      </c>
      <c r="E7168" s="7" t="n">
        <v>212</v>
      </c>
      <c r="F7168" s="7" t="n">
        <v>0</v>
      </c>
      <c r="G7168" s="7" t="n">
        <v>7024</v>
      </c>
      <c r="H7168" s="7" t="n">
        <v>3</v>
      </c>
      <c r="I7168" s="7" t="s">
        <v>12</v>
      </c>
      <c r="J7168" s="7" t="n">
        <v>0</v>
      </c>
      <c r="K7168" s="7" t="n">
        <v>0.25</v>
      </c>
      <c r="L7168" s="7" t="n">
        <v>0</v>
      </c>
      <c r="M7168" s="7" t="n">
        <v>0</v>
      </c>
      <c r="N7168" s="7" t="n">
        <v>0</v>
      </c>
      <c r="O7168" s="7" t="n">
        <v>0</v>
      </c>
      <c r="P7168" s="7" t="n">
        <v>1</v>
      </c>
      <c r="Q7168" s="7" t="n">
        <v>1</v>
      </c>
      <c r="R7168" s="7" t="n">
        <v>1</v>
      </c>
      <c r="S7168" s="7" t="n">
        <v>255</v>
      </c>
    </row>
    <row r="7169" spans="1:19">
      <c r="A7169" t="s">
        <v>4</v>
      </c>
      <c r="B7169" s="4" t="s">
        <v>5</v>
      </c>
      <c r="C7169" s="4" t="s">
        <v>13</v>
      </c>
      <c r="D7169" s="4" t="s">
        <v>10</v>
      </c>
      <c r="E7169" s="4" t="s">
        <v>10</v>
      </c>
    </row>
    <row r="7170" spans="1:19">
      <c r="A7170" t="n">
        <v>51732</v>
      </c>
      <c r="B7170" s="15" t="n">
        <v>50</v>
      </c>
      <c r="C7170" s="7" t="n">
        <v>1</v>
      </c>
      <c r="D7170" s="7" t="n">
        <v>4515</v>
      </c>
      <c r="E7170" s="7" t="n">
        <v>200</v>
      </c>
    </row>
    <row r="7171" spans="1:19">
      <c r="A7171" t="s">
        <v>4</v>
      </c>
      <c r="B7171" s="4" t="s">
        <v>5</v>
      </c>
      <c r="C7171" s="4" t="s">
        <v>13</v>
      </c>
      <c r="D7171" s="4" t="s">
        <v>10</v>
      </c>
      <c r="E7171" s="4" t="s">
        <v>24</v>
      </c>
      <c r="F7171" s="4" t="s">
        <v>10</v>
      </c>
      <c r="G7171" s="4" t="s">
        <v>9</v>
      </c>
      <c r="H7171" s="4" t="s">
        <v>9</v>
      </c>
      <c r="I7171" s="4" t="s">
        <v>10</v>
      </c>
      <c r="J7171" s="4" t="s">
        <v>10</v>
      </c>
      <c r="K7171" s="4" t="s">
        <v>9</v>
      </c>
      <c r="L7171" s="4" t="s">
        <v>9</v>
      </c>
      <c r="M7171" s="4" t="s">
        <v>9</v>
      </c>
      <c r="N7171" s="4" t="s">
        <v>9</v>
      </c>
      <c r="O7171" s="4" t="s">
        <v>6</v>
      </c>
    </row>
    <row r="7172" spans="1:19">
      <c r="A7172" t="n">
        <v>51738</v>
      </c>
      <c r="B7172" s="15" t="n">
        <v>50</v>
      </c>
      <c r="C7172" s="7" t="n">
        <v>0</v>
      </c>
      <c r="D7172" s="7" t="n">
        <v>4405</v>
      </c>
      <c r="E7172" s="7" t="n">
        <v>0.800000011920929</v>
      </c>
      <c r="F7172" s="7" t="n">
        <v>0</v>
      </c>
      <c r="G7172" s="7" t="n">
        <v>0</v>
      </c>
      <c r="H7172" s="7" t="n">
        <v>0</v>
      </c>
      <c r="I7172" s="7" t="n">
        <v>0</v>
      </c>
      <c r="J7172" s="7" t="n">
        <v>65533</v>
      </c>
      <c r="K7172" s="7" t="n">
        <v>0</v>
      </c>
      <c r="L7172" s="7" t="n">
        <v>0</v>
      </c>
      <c r="M7172" s="7" t="n">
        <v>0</v>
      </c>
      <c r="N7172" s="7" t="n">
        <v>0</v>
      </c>
      <c r="O7172" s="7" t="s">
        <v>12</v>
      </c>
    </row>
    <row r="7173" spans="1:19">
      <c r="A7173" t="s">
        <v>4</v>
      </c>
      <c r="B7173" s="4" t="s">
        <v>5</v>
      </c>
      <c r="C7173" s="4" t="s">
        <v>13</v>
      </c>
      <c r="D7173" s="4" t="s">
        <v>10</v>
      </c>
      <c r="E7173" s="4" t="s">
        <v>24</v>
      </c>
      <c r="F7173" s="4" t="s">
        <v>10</v>
      </c>
      <c r="G7173" s="4" t="s">
        <v>9</v>
      </c>
      <c r="H7173" s="4" t="s">
        <v>9</v>
      </c>
      <c r="I7173" s="4" t="s">
        <v>10</v>
      </c>
      <c r="J7173" s="4" t="s">
        <v>10</v>
      </c>
      <c r="K7173" s="4" t="s">
        <v>9</v>
      </c>
      <c r="L7173" s="4" t="s">
        <v>9</v>
      </c>
      <c r="M7173" s="4" t="s">
        <v>9</v>
      </c>
      <c r="N7173" s="4" t="s">
        <v>9</v>
      </c>
      <c r="O7173" s="4" t="s">
        <v>6</v>
      </c>
    </row>
    <row r="7174" spans="1:19">
      <c r="A7174" t="n">
        <v>51777</v>
      </c>
      <c r="B7174" s="15" t="n">
        <v>50</v>
      </c>
      <c r="C7174" s="7" t="n">
        <v>0</v>
      </c>
      <c r="D7174" s="7" t="n">
        <v>4428</v>
      </c>
      <c r="E7174" s="7" t="n">
        <v>0.800000011920929</v>
      </c>
      <c r="F7174" s="7" t="n">
        <v>1000</v>
      </c>
      <c r="G7174" s="7" t="n">
        <v>0</v>
      </c>
      <c r="H7174" s="7" t="n">
        <v>0</v>
      </c>
      <c r="I7174" s="7" t="n">
        <v>0</v>
      </c>
      <c r="J7174" s="7" t="n">
        <v>65533</v>
      </c>
      <c r="K7174" s="7" t="n">
        <v>0</v>
      </c>
      <c r="L7174" s="7" t="n">
        <v>0</v>
      </c>
      <c r="M7174" s="7" t="n">
        <v>0</v>
      </c>
      <c r="N7174" s="7" t="n">
        <v>0</v>
      </c>
      <c r="O7174" s="7" t="s">
        <v>12</v>
      </c>
    </row>
    <row r="7175" spans="1:19">
      <c r="A7175" t="s">
        <v>4</v>
      </c>
      <c r="B7175" s="4" t="s">
        <v>5</v>
      </c>
      <c r="C7175" s="4" t="s">
        <v>10</v>
      </c>
    </row>
    <row r="7176" spans="1:19">
      <c r="A7176" t="n">
        <v>51816</v>
      </c>
      <c r="B7176" s="27" t="n">
        <v>16</v>
      </c>
      <c r="C7176" s="7" t="n">
        <v>500</v>
      </c>
    </row>
    <row r="7177" spans="1:19">
      <c r="A7177" t="s">
        <v>4</v>
      </c>
      <c r="B7177" s="4" t="s">
        <v>5</v>
      </c>
      <c r="C7177" s="4" t="s">
        <v>13</v>
      </c>
      <c r="D7177" s="4" t="s">
        <v>10</v>
      </c>
      <c r="E7177" s="4" t="s">
        <v>24</v>
      </c>
    </row>
    <row r="7178" spans="1:19">
      <c r="A7178" t="n">
        <v>51819</v>
      </c>
      <c r="B7178" s="21" t="n">
        <v>58</v>
      </c>
      <c r="C7178" s="7" t="n">
        <v>3</v>
      </c>
      <c r="D7178" s="7" t="n">
        <v>2000</v>
      </c>
      <c r="E7178" s="7" t="n">
        <v>1</v>
      </c>
    </row>
    <row r="7179" spans="1:19">
      <c r="A7179" t="s">
        <v>4</v>
      </c>
      <c r="B7179" s="4" t="s">
        <v>5</v>
      </c>
      <c r="C7179" s="4" t="s">
        <v>13</v>
      </c>
      <c r="D7179" s="4" t="s">
        <v>10</v>
      </c>
      <c r="E7179" s="4" t="s">
        <v>24</v>
      </c>
      <c r="F7179" s="4" t="s">
        <v>10</v>
      </c>
      <c r="G7179" s="4" t="s">
        <v>9</v>
      </c>
      <c r="H7179" s="4" t="s">
        <v>9</v>
      </c>
      <c r="I7179" s="4" t="s">
        <v>10</v>
      </c>
      <c r="J7179" s="4" t="s">
        <v>10</v>
      </c>
      <c r="K7179" s="4" t="s">
        <v>9</v>
      </c>
      <c r="L7179" s="4" t="s">
        <v>9</v>
      </c>
      <c r="M7179" s="4" t="s">
        <v>9</v>
      </c>
      <c r="N7179" s="4" t="s">
        <v>9</v>
      </c>
      <c r="O7179" s="4" t="s">
        <v>6</v>
      </c>
    </row>
    <row r="7180" spans="1:19">
      <c r="A7180" t="n">
        <v>51827</v>
      </c>
      <c r="B7180" s="15" t="n">
        <v>50</v>
      </c>
      <c r="C7180" s="7" t="n">
        <v>0</v>
      </c>
      <c r="D7180" s="7" t="n">
        <v>5306</v>
      </c>
      <c r="E7180" s="7" t="n">
        <v>0.800000011920929</v>
      </c>
      <c r="F7180" s="7" t="n">
        <v>1000</v>
      </c>
      <c r="G7180" s="7" t="n">
        <v>0</v>
      </c>
      <c r="H7180" s="7" t="n">
        <v>0</v>
      </c>
      <c r="I7180" s="7" t="n">
        <v>0</v>
      </c>
      <c r="J7180" s="7" t="n">
        <v>65533</v>
      </c>
      <c r="K7180" s="7" t="n">
        <v>0</v>
      </c>
      <c r="L7180" s="7" t="n">
        <v>0</v>
      </c>
      <c r="M7180" s="7" t="n">
        <v>0</v>
      </c>
      <c r="N7180" s="7" t="n">
        <v>0</v>
      </c>
      <c r="O7180" s="7" t="s">
        <v>12</v>
      </c>
    </row>
    <row r="7181" spans="1:19">
      <c r="A7181" t="s">
        <v>4</v>
      </c>
      <c r="B7181" s="4" t="s">
        <v>5</v>
      </c>
      <c r="C7181" s="4" t="s">
        <v>13</v>
      </c>
      <c r="D7181" s="4" t="s">
        <v>10</v>
      </c>
    </row>
    <row r="7182" spans="1:19">
      <c r="A7182" t="n">
        <v>51866</v>
      </c>
      <c r="B7182" s="21" t="n">
        <v>58</v>
      </c>
      <c r="C7182" s="7" t="n">
        <v>255</v>
      </c>
      <c r="D7182" s="7" t="n">
        <v>0</v>
      </c>
    </row>
    <row r="7183" spans="1:19">
      <c r="A7183" t="s">
        <v>4</v>
      </c>
      <c r="B7183" s="4" t="s">
        <v>5</v>
      </c>
      <c r="C7183" s="4" t="s">
        <v>13</v>
      </c>
      <c r="D7183" s="4" t="s">
        <v>10</v>
      </c>
      <c r="E7183" s="4" t="s">
        <v>10</v>
      </c>
      <c r="F7183" s="4" t="s">
        <v>9</v>
      </c>
    </row>
    <row r="7184" spans="1:19">
      <c r="A7184" t="n">
        <v>51870</v>
      </c>
      <c r="B7184" s="47" t="n">
        <v>84</v>
      </c>
      <c r="C7184" s="7" t="n">
        <v>1</v>
      </c>
      <c r="D7184" s="7" t="n">
        <v>0</v>
      </c>
      <c r="E7184" s="7" t="n">
        <v>0</v>
      </c>
      <c r="F7184" s="7" t="n">
        <v>0</v>
      </c>
    </row>
    <row r="7185" spans="1:15">
      <c r="A7185" t="s">
        <v>4</v>
      </c>
      <c r="B7185" s="4" t="s">
        <v>5</v>
      </c>
      <c r="C7185" s="4" t="s">
        <v>10</v>
      </c>
    </row>
    <row r="7186" spans="1:15">
      <c r="A7186" t="n">
        <v>51880</v>
      </c>
      <c r="B7186" s="27" t="n">
        <v>16</v>
      </c>
      <c r="C7186" s="7" t="n">
        <v>1000</v>
      </c>
    </row>
    <row r="7187" spans="1:15">
      <c r="A7187" t="s">
        <v>4</v>
      </c>
      <c r="B7187" s="4" t="s">
        <v>5</v>
      </c>
      <c r="C7187" s="4" t="s">
        <v>13</v>
      </c>
      <c r="D7187" s="4" t="s">
        <v>10</v>
      </c>
      <c r="E7187" s="4" t="s">
        <v>10</v>
      </c>
    </row>
    <row r="7188" spans="1:15">
      <c r="A7188" t="n">
        <v>51883</v>
      </c>
      <c r="B7188" s="10" t="n">
        <v>39</v>
      </c>
      <c r="C7188" s="7" t="n">
        <v>16</v>
      </c>
      <c r="D7188" s="7" t="n">
        <v>65533</v>
      </c>
      <c r="E7188" s="7" t="n">
        <v>212</v>
      </c>
    </row>
    <row r="7189" spans="1:15">
      <c r="A7189" t="s">
        <v>4</v>
      </c>
      <c r="B7189" s="4" t="s">
        <v>5</v>
      </c>
      <c r="C7189" s="4" t="s">
        <v>13</v>
      </c>
      <c r="D7189" s="4" t="s">
        <v>10</v>
      </c>
      <c r="E7189" s="4" t="s">
        <v>9</v>
      </c>
      <c r="F7189" s="4" t="s">
        <v>10</v>
      </c>
      <c r="G7189" s="4" t="s">
        <v>9</v>
      </c>
      <c r="H7189" s="4" t="s">
        <v>13</v>
      </c>
    </row>
    <row r="7190" spans="1:15">
      <c r="A7190" t="n">
        <v>51889</v>
      </c>
      <c r="B7190" s="14" t="n">
        <v>49</v>
      </c>
      <c r="C7190" s="7" t="n">
        <v>0</v>
      </c>
      <c r="D7190" s="7" t="n">
        <v>437</v>
      </c>
      <c r="E7190" s="7" t="n">
        <v>1065353216</v>
      </c>
      <c r="F7190" s="7" t="n">
        <v>0</v>
      </c>
      <c r="G7190" s="7" t="n">
        <v>0</v>
      </c>
      <c r="H7190" s="7" t="n">
        <v>0</v>
      </c>
    </row>
    <row r="7191" spans="1:15">
      <c r="A7191" t="s">
        <v>4</v>
      </c>
      <c r="B7191" s="4" t="s">
        <v>5</v>
      </c>
      <c r="C7191" s="4" t="s">
        <v>10</v>
      </c>
      <c r="D7191" s="4" t="s">
        <v>9</v>
      </c>
    </row>
    <row r="7192" spans="1:15">
      <c r="A7192" t="n">
        <v>51904</v>
      </c>
      <c r="B7192" s="31" t="n">
        <v>43</v>
      </c>
      <c r="C7192" s="7" t="n">
        <v>7024</v>
      </c>
      <c r="D7192" s="7" t="n">
        <v>1</v>
      </c>
    </row>
    <row r="7193" spans="1:15">
      <c r="A7193" t="s">
        <v>4</v>
      </c>
      <c r="B7193" s="4" t="s">
        <v>5</v>
      </c>
      <c r="C7193" s="4" t="s">
        <v>10</v>
      </c>
      <c r="D7193" s="4" t="s">
        <v>9</v>
      </c>
    </row>
    <row r="7194" spans="1:15">
      <c r="A7194" t="n">
        <v>51911</v>
      </c>
      <c r="B7194" s="31" t="n">
        <v>43</v>
      </c>
      <c r="C7194" s="7" t="n">
        <v>19</v>
      </c>
      <c r="D7194" s="7" t="n">
        <v>1</v>
      </c>
    </row>
    <row r="7195" spans="1:15">
      <c r="A7195" t="s">
        <v>4</v>
      </c>
      <c r="B7195" s="4" t="s">
        <v>5</v>
      </c>
      <c r="C7195" s="4" t="s">
        <v>10</v>
      </c>
      <c r="D7195" s="4" t="s">
        <v>9</v>
      </c>
    </row>
    <row r="7196" spans="1:15">
      <c r="A7196" t="n">
        <v>51918</v>
      </c>
      <c r="B7196" s="46" t="n">
        <v>44</v>
      </c>
      <c r="C7196" s="7" t="n">
        <v>1661</v>
      </c>
      <c r="D7196" s="7" t="n">
        <v>1</v>
      </c>
    </row>
    <row r="7197" spans="1:15">
      <c r="A7197" t="s">
        <v>4</v>
      </c>
      <c r="B7197" s="4" t="s">
        <v>5</v>
      </c>
      <c r="C7197" s="4" t="s">
        <v>13</v>
      </c>
      <c r="D7197" s="4" t="s">
        <v>13</v>
      </c>
      <c r="E7197" s="4" t="s">
        <v>24</v>
      </c>
      <c r="F7197" s="4" t="s">
        <v>24</v>
      </c>
      <c r="G7197" s="4" t="s">
        <v>24</v>
      </c>
      <c r="H7197" s="4" t="s">
        <v>10</v>
      </c>
    </row>
    <row r="7198" spans="1:15">
      <c r="A7198" t="n">
        <v>51925</v>
      </c>
      <c r="B7198" s="35" t="n">
        <v>45</v>
      </c>
      <c r="C7198" s="7" t="n">
        <v>2</v>
      </c>
      <c r="D7198" s="7" t="n">
        <v>3</v>
      </c>
      <c r="E7198" s="7" t="n">
        <v>0</v>
      </c>
      <c r="F7198" s="7" t="n">
        <v>1.85000002384186</v>
      </c>
      <c r="G7198" s="7" t="n">
        <v>5</v>
      </c>
      <c r="H7198" s="7" t="n">
        <v>0</v>
      </c>
    </row>
    <row r="7199" spans="1:15">
      <c r="A7199" t="s">
        <v>4</v>
      </c>
      <c r="B7199" s="4" t="s">
        <v>5</v>
      </c>
      <c r="C7199" s="4" t="s">
        <v>13</v>
      </c>
      <c r="D7199" s="4" t="s">
        <v>13</v>
      </c>
      <c r="E7199" s="4" t="s">
        <v>24</v>
      </c>
      <c r="F7199" s="4" t="s">
        <v>24</v>
      </c>
      <c r="G7199" s="4" t="s">
        <v>24</v>
      </c>
      <c r="H7199" s="4" t="s">
        <v>10</v>
      </c>
      <c r="I7199" s="4" t="s">
        <v>13</v>
      </c>
    </row>
    <row r="7200" spans="1:15">
      <c r="A7200" t="n">
        <v>51942</v>
      </c>
      <c r="B7200" s="35" t="n">
        <v>45</v>
      </c>
      <c r="C7200" s="7" t="n">
        <v>4</v>
      </c>
      <c r="D7200" s="7" t="n">
        <v>3</v>
      </c>
      <c r="E7200" s="7" t="n">
        <v>5</v>
      </c>
      <c r="F7200" s="7" t="n">
        <v>229.350006103516</v>
      </c>
      <c r="G7200" s="7" t="n">
        <v>355</v>
      </c>
      <c r="H7200" s="7" t="n">
        <v>0</v>
      </c>
      <c r="I7200" s="7" t="n">
        <v>0</v>
      </c>
    </row>
    <row r="7201" spans="1:9">
      <c r="A7201" t="s">
        <v>4</v>
      </c>
      <c r="B7201" s="4" t="s">
        <v>5</v>
      </c>
      <c r="C7201" s="4" t="s">
        <v>13</v>
      </c>
      <c r="D7201" s="4" t="s">
        <v>13</v>
      </c>
      <c r="E7201" s="4" t="s">
        <v>24</v>
      </c>
      <c r="F7201" s="4" t="s">
        <v>10</v>
      </c>
    </row>
    <row r="7202" spans="1:9">
      <c r="A7202" t="n">
        <v>51960</v>
      </c>
      <c r="B7202" s="35" t="n">
        <v>45</v>
      </c>
      <c r="C7202" s="7" t="n">
        <v>5</v>
      </c>
      <c r="D7202" s="7" t="n">
        <v>3</v>
      </c>
      <c r="E7202" s="7" t="n">
        <v>5.5</v>
      </c>
      <c r="F7202" s="7" t="n">
        <v>0</v>
      </c>
    </row>
    <row r="7203" spans="1:9">
      <c r="A7203" t="s">
        <v>4</v>
      </c>
      <c r="B7203" s="4" t="s">
        <v>5</v>
      </c>
      <c r="C7203" s="4" t="s">
        <v>13</v>
      </c>
      <c r="D7203" s="4" t="s">
        <v>13</v>
      </c>
      <c r="E7203" s="4" t="s">
        <v>24</v>
      </c>
      <c r="F7203" s="4" t="s">
        <v>10</v>
      </c>
    </row>
    <row r="7204" spans="1:9">
      <c r="A7204" t="n">
        <v>51969</v>
      </c>
      <c r="B7204" s="35" t="n">
        <v>45</v>
      </c>
      <c r="C7204" s="7" t="n">
        <v>11</v>
      </c>
      <c r="D7204" s="7" t="n">
        <v>3</v>
      </c>
      <c r="E7204" s="7" t="n">
        <v>42.5</v>
      </c>
      <c r="F7204" s="7" t="n">
        <v>0</v>
      </c>
    </row>
    <row r="7205" spans="1:9">
      <c r="A7205" t="s">
        <v>4</v>
      </c>
      <c r="B7205" s="4" t="s">
        <v>5</v>
      </c>
      <c r="C7205" s="4" t="s">
        <v>13</v>
      </c>
      <c r="D7205" s="4" t="s">
        <v>13</v>
      </c>
      <c r="E7205" s="4" t="s">
        <v>24</v>
      </c>
      <c r="F7205" s="4" t="s">
        <v>24</v>
      </c>
      <c r="G7205" s="4" t="s">
        <v>24</v>
      </c>
      <c r="H7205" s="4" t="s">
        <v>10</v>
      </c>
    </row>
    <row r="7206" spans="1:9">
      <c r="A7206" t="n">
        <v>51978</v>
      </c>
      <c r="B7206" s="35" t="n">
        <v>45</v>
      </c>
      <c r="C7206" s="7" t="n">
        <v>2</v>
      </c>
      <c r="D7206" s="7" t="n">
        <v>3</v>
      </c>
      <c r="E7206" s="7" t="n">
        <v>0</v>
      </c>
      <c r="F7206" s="7" t="n">
        <v>6.30000019073486</v>
      </c>
      <c r="G7206" s="7" t="n">
        <v>7</v>
      </c>
      <c r="H7206" s="7" t="n">
        <v>8000</v>
      </c>
    </row>
    <row r="7207" spans="1:9">
      <c r="A7207" t="s">
        <v>4</v>
      </c>
      <c r="B7207" s="4" t="s">
        <v>5</v>
      </c>
      <c r="C7207" s="4" t="s">
        <v>13</v>
      </c>
      <c r="D7207" s="4" t="s">
        <v>13</v>
      </c>
      <c r="E7207" s="4" t="s">
        <v>24</v>
      </c>
      <c r="F7207" s="4" t="s">
        <v>24</v>
      </c>
      <c r="G7207" s="4" t="s">
        <v>24</v>
      </c>
      <c r="H7207" s="4" t="s">
        <v>10</v>
      </c>
      <c r="I7207" s="4" t="s">
        <v>13</v>
      </c>
    </row>
    <row r="7208" spans="1:9">
      <c r="A7208" t="n">
        <v>51995</v>
      </c>
      <c r="B7208" s="35" t="n">
        <v>45</v>
      </c>
      <c r="C7208" s="7" t="n">
        <v>4</v>
      </c>
      <c r="D7208" s="7" t="n">
        <v>3</v>
      </c>
      <c r="E7208" s="7" t="n">
        <v>347.299987792969</v>
      </c>
      <c r="F7208" s="7" t="n">
        <v>30.9500007629395</v>
      </c>
      <c r="G7208" s="7" t="n">
        <v>344</v>
      </c>
      <c r="H7208" s="7" t="n">
        <v>8000</v>
      </c>
      <c r="I7208" s="7" t="n">
        <v>1</v>
      </c>
    </row>
    <row r="7209" spans="1:9">
      <c r="A7209" t="s">
        <v>4</v>
      </c>
      <c r="B7209" s="4" t="s">
        <v>5</v>
      </c>
      <c r="C7209" s="4" t="s">
        <v>13</v>
      </c>
      <c r="D7209" s="4" t="s">
        <v>13</v>
      </c>
      <c r="E7209" s="4" t="s">
        <v>24</v>
      </c>
      <c r="F7209" s="4" t="s">
        <v>10</v>
      </c>
    </row>
    <row r="7210" spans="1:9">
      <c r="A7210" t="n">
        <v>52013</v>
      </c>
      <c r="B7210" s="35" t="n">
        <v>45</v>
      </c>
      <c r="C7210" s="7" t="n">
        <v>5</v>
      </c>
      <c r="D7210" s="7" t="n">
        <v>3</v>
      </c>
      <c r="E7210" s="7" t="n">
        <v>9.5</v>
      </c>
      <c r="F7210" s="7" t="n">
        <v>8000</v>
      </c>
    </row>
    <row r="7211" spans="1:9">
      <c r="A7211" t="s">
        <v>4</v>
      </c>
      <c r="B7211" s="4" t="s">
        <v>5</v>
      </c>
      <c r="C7211" s="4" t="s">
        <v>13</v>
      </c>
      <c r="D7211" s="4" t="s">
        <v>10</v>
      </c>
      <c r="E7211" s="4" t="s">
        <v>10</v>
      </c>
      <c r="F7211" s="4" t="s">
        <v>9</v>
      </c>
    </row>
    <row r="7212" spans="1:9">
      <c r="A7212" t="n">
        <v>52022</v>
      </c>
      <c r="B7212" s="47" t="n">
        <v>84</v>
      </c>
      <c r="C7212" s="7" t="n">
        <v>0</v>
      </c>
      <c r="D7212" s="7" t="n">
        <v>0</v>
      </c>
      <c r="E7212" s="7" t="n">
        <v>0</v>
      </c>
      <c r="F7212" s="7" t="n">
        <v>1050253722</v>
      </c>
    </row>
    <row r="7213" spans="1:9">
      <c r="A7213" t="s">
        <v>4</v>
      </c>
      <c r="B7213" s="4" t="s">
        <v>5</v>
      </c>
      <c r="C7213" s="4" t="s">
        <v>13</v>
      </c>
      <c r="D7213" s="4" t="s">
        <v>10</v>
      </c>
      <c r="E7213" s="4" t="s">
        <v>24</v>
      </c>
    </row>
    <row r="7214" spans="1:9">
      <c r="A7214" t="n">
        <v>52032</v>
      </c>
      <c r="B7214" s="21" t="n">
        <v>58</v>
      </c>
      <c r="C7214" s="7" t="n">
        <v>103</v>
      </c>
      <c r="D7214" s="7" t="n">
        <v>1000</v>
      </c>
      <c r="E7214" s="7" t="n">
        <v>1</v>
      </c>
    </row>
    <row r="7215" spans="1:9">
      <c r="A7215" t="s">
        <v>4</v>
      </c>
      <c r="B7215" s="4" t="s">
        <v>5</v>
      </c>
      <c r="C7215" s="4" t="s">
        <v>13</v>
      </c>
      <c r="D7215" s="4" t="s">
        <v>10</v>
      </c>
    </row>
    <row r="7216" spans="1:9">
      <c r="A7216" t="n">
        <v>52040</v>
      </c>
      <c r="B7216" s="21" t="n">
        <v>58</v>
      </c>
      <c r="C7216" s="7" t="n">
        <v>255</v>
      </c>
      <c r="D7216" s="7" t="n">
        <v>0</v>
      </c>
    </row>
    <row r="7217" spans="1:9">
      <c r="A7217" t="s">
        <v>4</v>
      </c>
      <c r="B7217" s="4" t="s">
        <v>5</v>
      </c>
      <c r="C7217" s="4" t="s">
        <v>10</v>
      </c>
    </row>
    <row r="7218" spans="1:9">
      <c r="A7218" t="n">
        <v>52044</v>
      </c>
      <c r="B7218" s="27" t="n">
        <v>16</v>
      </c>
      <c r="C7218" s="7" t="n">
        <v>3000</v>
      </c>
    </row>
    <row r="7219" spans="1:9">
      <c r="A7219" t="s">
        <v>4</v>
      </c>
      <c r="B7219" s="4" t="s">
        <v>5</v>
      </c>
      <c r="C7219" s="4" t="s">
        <v>10</v>
      </c>
      <c r="D7219" s="4" t="s">
        <v>10</v>
      </c>
      <c r="E7219" s="4" t="s">
        <v>6</v>
      </c>
      <c r="F7219" s="4" t="s">
        <v>13</v>
      </c>
      <c r="G7219" s="4" t="s">
        <v>10</v>
      </c>
    </row>
    <row r="7220" spans="1:9">
      <c r="A7220" t="n">
        <v>52047</v>
      </c>
      <c r="B7220" s="49" t="n">
        <v>80</v>
      </c>
      <c r="C7220" s="7" t="n">
        <v>744</v>
      </c>
      <c r="D7220" s="7" t="n">
        <v>508</v>
      </c>
      <c r="E7220" s="7" t="s">
        <v>412</v>
      </c>
      <c r="F7220" s="7" t="n">
        <v>1</v>
      </c>
      <c r="G7220" s="7" t="n">
        <v>0</v>
      </c>
    </row>
    <row r="7221" spans="1:9">
      <c r="A7221" t="s">
        <v>4</v>
      </c>
      <c r="B7221" s="4" t="s">
        <v>5</v>
      </c>
      <c r="C7221" s="4" t="s">
        <v>10</v>
      </c>
    </row>
    <row r="7222" spans="1:9">
      <c r="A7222" t="n">
        <v>52065</v>
      </c>
      <c r="B7222" s="27" t="n">
        <v>16</v>
      </c>
      <c r="C7222" s="7" t="n">
        <v>4000</v>
      </c>
    </row>
    <row r="7223" spans="1:9">
      <c r="A7223" t="s">
        <v>4</v>
      </c>
      <c r="B7223" s="4" t="s">
        <v>5</v>
      </c>
      <c r="C7223" s="4" t="s">
        <v>13</v>
      </c>
      <c r="D7223" s="4" t="s">
        <v>10</v>
      </c>
    </row>
    <row r="7224" spans="1:9">
      <c r="A7224" t="n">
        <v>52068</v>
      </c>
      <c r="B7224" s="35" t="n">
        <v>45</v>
      </c>
      <c r="C7224" s="7" t="n">
        <v>7</v>
      </c>
      <c r="D7224" s="7" t="n">
        <v>255</v>
      </c>
    </row>
    <row r="7225" spans="1:9">
      <c r="A7225" t="s">
        <v>4</v>
      </c>
      <c r="B7225" s="4" t="s">
        <v>5</v>
      </c>
      <c r="C7225" s="4" t="s">
        <v>13</v>
      </c>
      <c r="D7225" s="4" t="s">
        <v>13</v>
      </c>
      <c r="E7225" s="4" t="s">
        <v>24</v>
      </c>
      <c r="F7225" s="4" t="s">
        <v>24</v>
      </c>
      <c r="G7225" s="4" t="s">
        <v>24</v>
      </c>
      <c r="H7225" s="4" t="s">
        <v>10</v>
      </c>
    </row>
    <row r="7226" spans="1:9">
      <c r="A7226" t="n">
        <v>52072</v>
      </c>
      <c r="B7226" s="35" t="n">
        <v>45</v>
      </c>
      <c r="C7226" s="7" t="n">
        <v>2</v>
      </c>
      <c r="D7226" s="7" t="n">
        <v>3</v>
      </c>
      <c r="E7226" s="7" t="n">
        <v>0</v>
      </c>
      <c r="F7226" s="7" t="n">
        <v>8.5</v>
      </c>
      <c r="G7226" s="7" t="n">
        <v>7</v>
      </c>
      <c r="H7226" s="7" t="n">
        <v>1500</v>
      </c>
    </row>
    <row r="7227" spans="1:9">
      <c r="A7227" t="s">
        <v>4</v>
      </c>
      <c r="B7227" s="4" t="s">
        <v>5</v>
      </c>
      <c r="C7227" s="4" t="s">
        <v>13</v>
      </c>
      <c r="D7227" s="4" t="s">
        <v>13</v>
      </c>
      <c r="E7227" s="4" t="s">
        <v>24</v>
      </c>
      <c r="F7227" s="4" t="s">
        <v>24</v>
      </c>
      <c r="G7227" s="4" t="s">
        <v>24</v>
      </c>
      <c r="H7227" s="4" t="s">
        <v>10</v>
      </c>
      <c r="I7227" s="4" t="s">
        <v>13</v>
      </c>
    </row>
    <row r="7228" spans="1:9">
      <c r="A7228" t="n">
        <v>52089</v>
      </c>
      <c r="B7228" s="35" t="n">
        <v>45</v>
      </c>
      <c r="C7228" s="7" t="n">
        <v>4</v>
      </c>
      <c r="D7228" s="7" t="n">
        <v>3</v>
      </c>
      <c r="E7228" s="7" t="n">
        <v>332.299987792969</v>
      </c>
      <c r="F7228" s="7" t="n">
        <v>34.75</v>
      </c>
      <c r="G7228" s="7" t="n">
        <v>344</v>
      </c>
      <c r="H7228" s="7" t="n">
        <v>1500</v>
      </c>
      <c r="I7228" s="7" t="n">
        <v>1</v>
      </c>
    </row>
    <row r="7229" spans="1:9">
      <c r="A7229" t="s">
        <v>4</v>
      </c>
      <c r="B7229" s="4" t="s">
        <v>5</v>
      </c>
      <c r="C7229" s="4" t="s">
        <v>13</v>
      </c>
      <c r="D7229" s="4" t="s">
        <v>13</v>
      </c>
      <c r="E7229" s="4" t="s">
        <v>24</v>
      </c>
      <c r="F7229" s="4" t="s">
        <v>10</v>
      </c>
    </row>
    <row r="7230" spans="1:9">
      <c r="A7230" t="n">
        <v>52107</v>
      </c>
      <c r="B7230" s="35" t="n">
        <v>45</v>
      </c>
      <c r="C7230" s="7" t="n">
        <v>5</v>
      </c>
      <c r="D7230" s="7" t="n">
        <v>3</v>
      </c>
      <c r="E7230" s="7" t="n">
        <v>11.5</v>
      </c>
      <c r="F7230" s="7" t="n">
        <v>1500</v>
      </c>
    </row>
    <row r="7231" spans="1:9">
      <c r="A7231" t="s">
        <v>4</v>
      </c>
      <c r="B7231" s="4" t="s">
        <v>5</v>
      </c>
      <c r="C7231" s="4" t="s">
        <v>10</v>
      </c>
      <c r="D7231" s="4" t="s">
        <v>13</v>
      </c>
      <c r="E7231" s="4" t="s">
        <v>6</v>
      </c>
      <c r="F7231" s="4" t="s">
        <v>24</v>
      </c>
      <c r="G7231" s="4" t="s">
        <v>24</v>
      </c>
      <c r="H7231" s="4" t="s">
        <v>24</v>
      </c>
    </row>
    <row r="7232" spans="1:9">
      <c r="A7232" t="n">
        <v>52116</v>
      </c>
      <c r="B7232" s="50" t="n">
        <v>48</v>
      </c>
      <c r="C7232" s="7" t="n">
        <v>1661</v>
      </c>
      <c r="D7232" s="7" t="n">
        <v>0</v>
      </c>
      <c r="E7232" s="7" t="s">
        <v>413</v>
      </c>
      <c r="F7232" s="7" t="n">
        <v>-1</v>
      </c>
      <c r="G7232" s="7" t="n">
        <v>1</v>
      </c>
      <c r="H7232" s="7" t="n">
        <v>0</v>
      </c>
    </row>
    <row r="7233" spans="1:9">
      <c r="A7233" t="s">
        <v>4</v>
      </c>
      <c r="B7233" s="4" t="s">
        <v>5</v>
      </c>
      <c r="C7233" s="4" t="s">
        <v>10</v>
      </c>
    </row>
    <row r="7234" spans="1:9">
      <c r="A7234" t="n">
        <v>52143</v>
      </c>
      <c r="B7234" s="27" t="n">
        <v>16</v>
      </c>
      <c r="C7234" s="7" t="n">
        <v>1000</v>
      </c>
    </row>
    <row r="7235" spans="1:9">
      <c r="A7235" t="s">
        <v>4</v>
      </c>
      <c r="B7235" s="4" t="s">
        <v>5</v>
      </c>
      <c r="C7235" s="4" t="s">
        <v>13</v>
      </c>
      <c r="D7235" s="4" t="s">
        <v>10</v>
      </c>
      <c r="E7235" s="4" t="s">
        <v>24</v>
      </c>
      <c r="F7235" s="4" t="s">
        <v>10</v>
      </c>
      <c r="G7235" s="4" t="s">
        <v>9</v>
      </c>
      <c r="H7235" s="4" t="s">
        <v>9</v>
      </c>
      <c r="I7235" s="4" t="s">
        <v>10</v>
      </c>
      <c r="J7235" s="4" t="s">
        <v>10</v>
      </c>
      <c r="K7235" s="4" t="s">
        <v>9</v>
      </c>
      <c r="L7235" s="4" t="s">
        <v>9</v>
      </c>
      <c r="M7235" s="4" t="s">
        <v>9</v>
      </c>
      <c r="N7235" s="4" t="s">
        <v>9</v>
      </c>
      <c r="O7235" s="4" t="s">
        <v>6</v>
      </c>
    </row>
    <row r="7236" spans="1:9">
      <c r="A7236" t="n">
        <v>52146</v>
      </c>
      <c r="B7236" s="15" t="n">
        <v>50</v>
      </c>
      <c r="C7236" s="7" t="n">
        <v>0</v>
      </c>
      <c r="D7236" s="7" t="n">
        <v>4286</v>
      </c>
      <c r="E7236" s="7" t="n">
        <v>1</v>
      </c>
      <c r="F7236" s="7" t="n">
        <v>0</v>
      </c>
      <c r="G7236" s="7" t="n">
        <v>0</v>
      </c>
      <c r="H7236" s="7" t="n">
        <v>-1069547520</v>
      </c>
      <c r="I7236" s="7" t="n">
        <v>0</v>
      </c>
      <c r="J7236" s="7" t="n">
        <v>65533</v>
      </c>
      <c r="K7236" s="7" t="n">
        <v>0</v>
      </c>
      <c r="L7236" s="7" t="n">
        <v>0</v>
      </c>
      <c r="M7236" s="7" t="n">
        <v>0</v>
      </c>
      <c r="N7236" s="7" t="n">
        <v>0</v>
      </c>
      <c r="O7236" s="7" t="s">
        <v>12</v>
      </c>
    </row>
    <row r="7237" spans="1:9">
      <c r="A7237" t="s">
        <v>4</v>
      </c>
      <c r="B7237" s="4" t="s">
        <v>5</v>
      </c>
      <c r="C7237" s="4" t="s">
        <v>13</v>
      </c>
      <c r="D7237" s="4" t="s">
        <v>10</v>
      </c>
      <c r="E7237" s="4" t="s">
        <v>24</v>
      </c>
      <c r="F7237" s="4" t="s">
        <v>10</v>
      </c>
      <c r="G7237" s="4" t="s">
        <v>9</v>
      </c>
      <c r="H7237" s="4" t="s">
        <v>9</v>
      </c>
      <c r="I7237" s="4" t="s">
        <v>10</v>
      </c>
      <c r="J7237" s="4" t="s">
        <v>10</v>
      </c>
      <c r="K7237" s="4" t="s">
        <v>9</v>
      </c>
      <c r="L7237" s="4" t="s">
        <v>9</v>
      </c>
      <c r="M7237" s="4" t="s">
        <v>9</v>
      </c>
      <c r="N7237" s="4" t="s">
        <v>9</v>
      </c>
      <c r="O7237" s="4" t="s">
        <v>6</v>
      </c>
    </row>
    <row r="7238" spans="1:9">
      <c r="A7238" t="n">
        <v>52185</v>
      </c>
      <c r="B7238" s="15" t="n">
        <v>50</v>
      </c>
      <c r="C7238" s="7" t="n">
        <v>0</v>
      </c>
      <c r="D7238" s="7" t="n">
        <v>4400</v>
      </c>
      <c r="E7238" s="7" t="n">
        <v>1</v>
      </c>
      <c r="F7238" s="7" t="n">
        <v>0</v>
      </c>
      <c r="G7238" s="7" t="n">
        <v>0</v>
      </c>
      <c r="H7238" s="7" t="n">
        <v>1073741824</v>
      </c>
      <c r="I7238" s="7" t="n">
        <v>0</v>
      </c>
      <c r="J7238" s="7" t="n">
        <v>65533</v>
      </c>
      <c r="K7238" s="7" t="n">
        <v>0</v>
      </c>
      <c r="L7238" s="7" t="n">
        <v>0</v>
      </c>
      <c r="M7238" s="7" t="n">
        <v>0</v>
      </c>
      <c r="N7238" s="7" t="n">
        <v>0</v>
      </c>
      <c r="O7238" s="7" t="s">
        <v>12</v>
      </c>
    </row>
    <row r="7239" spans="1:9">
      <c r="A7239" t="s">
        <v>4</v>
      </c>
      <c r="B7239" s="4" t="s">
        <v>5</v>
      </c>
      <c r="C7239" s="4" t="s">
        <v>13</v>
      </c>
      <c r="D7239" s="4" t="s">
        <v>9</v>
      </c>
      <c r="E7239" s="4" t="s">
        <v>9</v>
      </c>
      <c r="F7239" s="4" t="s">
        <v>9</v>
      </c>
    </row>
    <row r="7240" spans="1:9">
      <c r="A7240" t="n">
        <v>52224</v>
      </c>
      <c r="B7240" s="15" t="n">
        <v>50</v>
      </c>
      <c r="C7240" s="7" t="n">
        <v>255</v>
      </c>
      <c r="D7240" s="7" t="n">
        <v>1050253722</v>
      </c>
      <c r="E7240" s="7" t="n">
        <v>1065353216</v>
      </c>
      <c r="F7240" s="7" t="n">
        <v>1072064102</v>
      </c>
    </row>
    <row r="7241" spans="1:9">
      <c r="A7241" t="s">
        <v>4</v>
      </c>
      <c r="B7241" s="4" t="s">
        <v>5</v>
      </c>
      <c r="C7241" s="4" t="s">
        <v>10</v>
      </c>
    </row>
    <row r="7242" spans="1:9">
      <c r="A7242" t="n">
        <v>52238</v>
      </c>
      <c r="B7242" s="27" t="n">
        <v>16</v>
      </c>
      <c r="C7242" s="7" t="n">
        <v>300</v>
      </c>
    </row>
    <row r="7243" spans="1:9">
      <c r="A7243" t="s">
        <v>4</v>
      </c>
      <c r="B7243" s="4" t="s">
        <v>5</v>
      </c>
      <c r="C7243" s="4" t="s">
        <v>13</v>
      </c>
      <c r="D7243" s="4" t="s">
        <v>10</v>
      </c>
      <c r="E7243" s="4" t="s">
        <v>10</v>
      </c>
      <c r="F7243" s="4" t="s">
        <v>9</v>
      </c>
    </row>
    <row r="7244" spans="1:9">
      <c r="A7244" t="n">
        <v>52241</v>
      </c>
      <c r="B7244" s="47" t="n">
        <v>84</v>
      </c>
      <c r="C7244" s="7" t="n">
        <v>0</v>
      </c>
      <c r="D7244" s="7" t="n">
        <v>2</v>
      </c>
      <c r="E7244" s="7" t="n">
        <v>0</v>
      </c>
      <c r="F7244" s="7" t="n">
        <v>1061997773</v>
      </c>
    </row>
    <row r="7245" spans="1:9">
      <c r="A7245" t="s">
        <v>4</v>
      </c>
      <c r="B7245" s="4" t="s">
        <v>5</v>
      </c>
      <c r="C7245" s="4" t="s">
        <v>13</v>
      </c>
      <c r="D7245" s="4" t="s">
        <v>10</v>
      </c>
      <c r="E7245" s="4" t="s">
        <v>10</v>
      </c>
      <c r="F7245" s="4" t="s">
        <v>9</v>
      </c>
    </row>
    <row r="7246" spans="1:9">
      <c r="A7246" t="n">
        <v>52251</v>
      </c>
      <c r="B7246" s="47" t="n">
        <v>84</v>
      </c>
      <c r="C7246" s="7" t="n">
        <v>1</v>
      </c>
      <c r="D7246" s="7" t="n">
        <v>0</v>
      </c>
      <c r="E7246" s="7" t="n">
        <v>1500</v>
      </c>
      <c r="F7246" s="7" t="n">
        <v>0</v>
      </c>
    </row>
    <row r="7247" spans="1:9">
      <c r="A7247" t="s">
        <v>4</v>
      </c>
      <c r="B7247" s="4" t="s">
        <v>5</v>
      </c>
      <c r="C7247" s="4" t="s">
        <v>10</v>
      </c>
    </row>
    <row r="7248" spans="1:9">
      <c r="A7248" t="n">
        <v>52261</v>
      </c>
      <c r="B7248" s="27" t="n">
        <v>16</v>
      </c>
      <c r="C7248" s="7" t="n">
        <v>1500</v>
      </c>
    </row>
    <row r="7249" spans="1:15">
      <c r="A7249" t="s">
        <v>4</v>
      </c>
      <c r="B7249" s="4" t="s">
        <v>5</v>
      </c>
      <c r="C7249" s="4" t="s">
        <v>13</v>
      </c>
      <c r="D7249" s="4" t="s">
        <v>10</v>
      </c>
    </row>
    <row r="7250" spans="1:15">
      <c r="A7250" t="n">
        <v>52264</v>
      </c>
      <c r="B7250" s="35" t="n">
        <v>45</v>
      </c>
      <c r="C7250" s="7" t="n">
        <v>7</v>
      </c>
      <c r="D7250" s="7" t="n">
        <v>255</v>
      </c>
    </row>
    <row r="7251" spans="1:15">
      <c r="A7251" t="s">
        <v>4</v>
      </c>
      <c r="B7251" s="4" t="s">
        <v>5</v>
      </c>
      <c r="C7251" s="4" t="s">
        <v>13</v>
      </c>
      <c r="D7251" s="4" t="s">
        <v>10</v>
      </c>
      <c r="E7251" s="4" t="s">
        <v>24</v>
      </c>
    </row>
    <row r="7252" spans="1:15">
      <c r="A7252" t="n">
        <v>52268</v>
      </c>
      <c r="B7252" s="21" t="n">
        <v>58</v>
      </c>
      <c r="C7252" s="7" t="n">
        <v>101</v>
      </c>
      <c r="D7252" s="7" t="n">
        <v>500</v>
      </c>
      <c r="E7252" s="7" t="n">
        <v>1</v>
      </c>
    </row>
    <row r="7253" spans="1:15">
      <c r="A7253" t="s">
        <v>4</v>
      </c>
      <c r="B7253" s="4" t="s">
        <v>5</v>
      </c>
      <c r="C7253" s="4" t="s">
        <v>13</v>
      </c>
      <c r="D7253" s="4" t="s">
        <v>10</v>
      </c>
    </row>
    <row r="7254" spans="1:15">
      <c r="A7254" t="n">
        <v>52276</v>
      </c>
      <c r="B7254" s="21" t="n">
        <v>58</v>
      </c>
      <c r="C7254" s="7" t="n">
        <v>254</v>
      </c>
      <c r="D7254" s="7" t="n">
        <v>0</v>
      </c>
    </row>
    <row r="7255" spans="1:15">
      <c r="A7255" t="s">
        <v>4</v>
      </c>
      <c r="B7255" s="4" t="s">
        <v>5</v>
      </c>
      <c r="C7255" s="4" t="s">
        <v>10</v>
      </c>
      <c r="D7255" s="4" t="s">
        <v>13</v>
      </c>
      <c r="E7255" s="4" t="s">
        <v>6</v>
      </c>
      <c r="F7255" s="4" t="s">
        <v>24</v>
      </c>
      <c r="G7255" s="4" t="s">
        <v>24</v>
      </c>
      <c r="H7255" s="4" t="s">
        <v>24</v>
      </c>
    </row>
    <row r="7256" spans="1:15">
      <c r="A7256" t="n">
        <v>52280</v>
      </c>
      <c r="B7256" s="50" t="n">
        <v>48</v>
      </c>
      <c r="C7256" s="7" t="n">
        <v>1661</v>
      </c>
      <c r="D7256" s="7" t="n">
        <v>0</v>
      </c>
      <c r="E7256" s="7" t="s">
        <v>34</v>
      </c>
      <c r="F7256" s="7" t="n">
        <v>-1</v>
      </c>
      <c r="G7256" s="7" t="n">
        <v>1</v>
      </c>
      <c r="H7256" s="7" t="n">
        <v>0</v>
      </c>
    </row>
    <row r="7257" spans="1:15">
      <c r="A7257" t="s">
        <v>4</v>
      </c>
      <c r="B7257" s="4" t="s">
        <v>5</v>
      </c>
      <c r="C7257" s="4" t="s">
        <v>13</v>
      </c>
      <c r="D7257" s="4" t="s">
        <v>13</v>
      </c>
      <c r="E7257" s="4" t="s">
        <v>24</v>
      </c>
      <c r="F7257" s="4" t="s">
        <v>24</v>
      </c>
      <c r="G7257" s="4" t="s">
        <v>24</v>
      </c>
      <c r="H7257" s="4" t="s">
        <v>10</v>
      </c>
    </row>
    <row r="7258" spans="1:15">
      <c r="A7258" t="n">
        <v>52304</v>
      </c>
      <c r="B7258" s="35" t="n">
        <v>45</v>
      </c>
      <c r="C7258" s="7" t="n">
        <v>2</v>
      </c>
      <c r="D7258" s="7" t="n">
        <v>3</v>
      </c>
      <c r="E7258" s="7" t="n">
        <v>0</v>
      </c>
      <c r="F7258" s="7" t="n">
        <v>5.40000009536743</v>
      </c>
      <c r="G7258" s="7" t="n">
        <v>5</v>
      </c>
      <c r="H7258" s="7" t="n">
        <v>0</v>
      </c>
    </row>
    <row r="7259" spans="1:15">
      <c r="A7259" t="s">
        <v>4</v>
      </c>
      <c r="B7259" s="4" t="s">
        <v>5</v>
      </c>
      <c r="C7259" s="4" t="s">
        <v>13</v>
      </c>
      <c r="D7259" s="4" t="s">
        <v>13</v>
      </c>
      <c r="E7259" s="4" t="s">
        <v>24</v>
      </c>
      <c r="F7259" s="4" t="s">
        <v>24</v>
      </c>
      <c r="G7259" s="4" t="s">
        <v>24</v>
      </c>
      <c r="H7259" s="4" t="s">
        <v>10</v>
      </c>
      <c r="I7259" s="4" t="s">
        <v>13</v>
      </c>
    </row>
    <row r="7260" spans="1:15">
      <c r="A7260" t="n">
        <v>52321</v>
      </c>
      <c r="B7260" s="35" t="n">
        <v>45</v>
      </c>
      <c r="C7260" s="7" t="n">
        <v>4</v>
      </c>
      <c r="D7260" s="7" t="n">
        <v>3</v>
      </c>
      <c r="E7260" s="7" t="n">
        <v>0</v>
      </c>
      <c r="F7260" s="7" t="n">
        <v>335</v>
      </c>
      <c r="G7260" s="7" t="n">
        <v>354</v>
      </c>
      <c r="H7260" s="7" t="n">
        <v>0</v>
      </c>
      <c r="I7260" s="7" t="n">
        <v>0</v>
      </c>
    </row>
    <row r="7261" spans="1:15">
      <c r="A7261" t="s">
        <v>4</v>
      </c>
      <c r="B7261" s="4" t="s">
        <v>5</v>
      </c>
      <c r="C7261" s="4" t="s">
        <v>13</v>
      </c>
      <c r="D7261" s="4" t="s">
        <v>13</v>
      </c>
      <c r="E7261" s="4" t="s">
        <v>24</v>
      </c>
      <c r="F7261" s="4" t="s">
        <v>10</v>
      </c>
    </row>
    <row r="7262" spans="1:15">
      <c r="A7262" t="n">
        <v>52339</v>
      </c>
      <c r="B7262" s="35" t="n">
        <v>45</v>
      </c>
      <c r="C7262" s="7" t="n">
        <v>5</v>
      </c>
      <c r="D7262" s="7" t="n">
        <v>3</v>
      </c>
      <c r="E7262" s="7" t="n">
        <v>16.5</v>
      </c>
      <c r="F7262" s="7" t="n">
        <v>0</v>
      </c>
    </row>
    <row r="7263" spans="1:15">
      <c r="A7263" t="s">
        <v>4</v>
      </c>
      <c r="B7263" s="4" t="s">
        <v>5</v>
      </c>
      <c r="C7263" s="4" t="s">
        <v>13</v>
      </c>
      <c r="D7263" s="4" t="s">
        <v>13</v>
      </c>
      <c r="E7263" s="4" t="s">
        <v>24</v>
      </c>
      <c r="F7263" s="4" t="s">
        <v>10</v>
      </c>
    </row>
    <row r="7264" spans="1:15">
      <c r="A7264" t="n">
        <v>52348</v>
      </c>
      <c r="B7264" s="35" t="n">
        <v>45</v>
      </c>
      <c r="C7264" s="7" t="n">
        <v>11</v>
      </c>
      <c r="D7264" s="7" t="n">
        <v>3</v>
      </c>
      <c r="E7264" s="7" t="n">
        <v>42.5</v>
      </c>
      <c r="F7264" s="7" t="n">
        <v>0</v>
      </c>
    </row>
    <row r="7265" spans="1:9">
      <c r="A7265" t="s">
        <v>4</v>
      </c>
      <c r="B7265" s="4" t="s">
        <v>5</v>
      </c>
      <c r="C7265" s="4" t="s">
        <v>13</v>
      </c>
      <c r="D7265" s="4" t="s">
        <v>13</v>
      </c>
      <c r="E7265" s="4" t="s">
        <v>24</v>
      </c>
      <c r="F7265" s="4" t="s">
        <v>24</v>
      </c>
      <c r="G7265" s="4" t="s">
        <v>24</v>
      </c>
      <c r="H7265" s="4" t="s">
        <v>10</v>
      </c>
      <c r="I7265" s="4" t="s">
        <v>13</v>
      </c>
    </row>
    <row r="7266" spans="1:9">
      <c r="A7266" t="n">
        <v>52357</v>
      </c>
      <c r="B7266" s="35" t="n">
        <v>45</v>
      </c>
      <c r="C7266" s="7" t="n">
        <v>4</v>
      </c>
      <c r="D7266" s="7" t="n">
        <v>3</v>
      </c>
      <c r="E7266" s="7" t="n">
        <v>15</v>
      </c>
      <c r="F7266" s="7" t="n">
        <v>25</v>
      </c>
      <c r="G7266" s="7" t="n">
        <v>354</v>
      </c>
      <c r="H7266" s="7" t="n">
        <v>30000</v>
      </c>
      <c r="I7266" s="7" t="n">
        <v>1</v>
      </c>
    </row>
    <row r="7267" spans="1:9">
      <c r="A7267" t="s">
        <v>4</v>
      </c>
      <c r="B7267" s="4" t="s">
        <v>5</v>
      </c>
      <c r="C7267" s="4" t="s">
        <v>13</v>
      </c>
      <c r="D7267" s="4" t="s">
        <v>10</v>
      </c>
    </row>
    <row r="7268" spans="1:9">
      <c r="A7268" t="n">
        <v>52375</v>
      </c>
      <c r="B7268" s="21" t="n">
        <v>58</v>
      </c>
      <c r="C7268" s="7" t="n">
        <v>255</v>
      </c>
      <c r="D7268" s="7" t="n">
        <v>0</v>
      </c>
    </row>
    <row r="7269" spans="1:9">
      <c r="A7269" t="s">
        <v>4</v>
      </c>
      <c r="B7269" s="4" t="s">
        <v>5</v>
      </c>
      <c r="C7269" s="4" t="s">
        <v>13</v>
      </c>
      <c r="D7269" s="4" t="s">
        <v>24</v>
      </c>
      <c r="E7269" s="4" t="s">
        <v>10</v>
      </c>
      <c r="F7269" s="4" t="s">
        <v>13</v>
      </c>
    </row>
    <row r="7270" spans="1:9">
      <c r="A7270" t="n">
        <v>52379</v>
      </c>
      <c r="B7270" s="14" t="n">
        <v>49</v>
      </c>
      <c r="C7270" s="7" t="n">
        <v>3</v>
      </c>
      <c r="D7270" s="7" t="n">
        <v>0.800000011920929</v>
      </c>
      <c r="E7270" s="7" t="n">
        <v>500</v>
      </c>
      <c r="F7270" s="7" t="n">
        <v>0</v>
      </c>
    </row>
    <row r="7271" spans="1:9">
      <c r="A7271" t="s">
        <v>4</v>
      </c>
      <c r="B7271" s="4" t="s">
        <v>5</v>
      </c>
      <c r="C7271" s="4" t="s">
        <v>13</v>
      </c>
      <c r="D7271" s="4" t="s">
        <v>10</v>
      </c>
      <c r="E7271" s="4" t="s">
        <v>10</v>
      </c>
      <c r="F7271" s="4" t="s">
        <v>13</v>
      </c>
    </row>
    <row r="7272" spans="1:9">
      <c r="A7272" t="n">
        <v>52388</v>
      </c>
      <c r="B7272" s="45" t="n">
        <v>25</v>
      </c>
      <c r="C7272" s="7" t="n">
        <v>1</v>
      </c>
      <c r="D7272" s="7" t="n">
        <v>260</v>
      </c>
      <c r="E7272" s="7" t="n">
        <v>640</v>
      </c>
      <c r="F7272" s="7" t="n">
        <v>2</v>
      </c>
    </row>
    <row r="7273" spans="1:9">
      <c r="A7273" t="s">
        <v>4</v>
      </c>
      <c r="B7273" s="4" t="s">
        <v>5</v>
      </c>
      <c r="C7273" s="4" t="s">
        <v>13</v>
      </c>
      <c r="D7273" s="4" t="s">
        <v>10</v>
      </c>
      <c r="E7273" s="4" t="s">
        <v>6</v>
      </c>
    </row>
    <row r="7274" spans="1:9">
      <c r="A7274" t="n">
        <v>52395</v>
      </c>
      <c r="B7274" s="39" t="n">
        <v>51</v>
      </c>
      <c r="C7274" s="7" t="n">
        <v>4</v>
      </c>
      <c r="D7274" s="7" t="n">
        <v>0</v>
      </c>
      <c r="E7274" s="7" t="s">
        <v>414</v>
      </c>
    </row>
    <row r="7275" spans="1:9">
      <c r="A7275" t="s">
        <v>4</v>
      </c>
      <c r="B7275" s="4" t="s">
        <v>5</v>
      </c>
      <c r="C7275" s="4" t="s">
        <v>10</v>
      </c>
    </row>
    <row r="7276" spans="1:9">
      <c r="A7276" t="n">
        <v>52409</v>
      </c>
      <c r="B7276" s="27" t="n">
        <v>16</v>
      </c>
      <c r="C7276" s="7" t="n">
        <v>0</v>
      </c>
    </row>
    <row r="7277" spans="1:9">
      <c r="A7277" t="s">
        <v>4</v>
      </c>
      <c r="B7277" s="4" t="s">
        <v>5</v>
      </c>
      <c r="C7277" s="4" t="s">
        <v>10</v>
      </c>
      <c r="D7277" s="4" t="s">
        <v>13</v>
      </c>
      <c r="E7277" s="4" t="s">
        <v>9</v>
      </c>
      <c r="F7277" s="4" t="s">
        <v>47</v>
      </c>
      <c r="G7277" s="4" t="s">
        <v>13</v>
      </c>
      <c r="H7277" s="4" t="s">
        <v>13</v>
      </c>
    </row>
    <row r="7278" spans="1:9">
      <c r="A7278" t="n">
        <v>52412</v>
      </c>
      <c r="B7278" s="40" t="n">
        <v>26</v>
      </c>
      <c r="C7278" s="7" t="n">
        <v>0</v>
      </c>
      <c r="D7278" s="7" t="n">
        <v>17</v>
      </c>
      <c r="E7278" s="7" t="n">
        <v>52949</v>
      </c>
      <c r="F7278" s="7" t="s">
        <v>415</v>
      </c>
      <c r="G7278" s="7" t="n">
        <v>2</v>
      </c>
      <c r="H7278" s="7" t="n">
        <v>0</v>
      </c>
    </row>
    <row r="7279" spans="1:9">
      <c r="A7279" t="s">
        <v>4</v>
      </c>
      <c r="B7279" s="4" t="s">
        <v>5</v>
      </c>
    </row>
    <row r="7280" spans="1:9">
      <c r="A7280" t="n">
        <v>52436</v>
      </c>
      <c r="B7280" s="41" t="n">
        <v>28</v>
      </c>
    </row>
    <row r="7281" spans="1:9">
      <c r="A7281" t="s">
        <v>4</v>
      </c>
      <c r="B7281" s="4" t="s">
        <v>5</v>
      </c>
      <c r="C7281" s="4" t="s">
        <v>13</v>
      </c>
      <c r="D7281" s="4" t="s">
        <v>10</v>
      </c>
      <c r="E7281" s="4" t="s">
        <v>10</v>
      </c>
      <c r="F7281" s="4" t="s">
        <v>13</v>
      </c>
    </row>
    <row r="7282" spans="1:9">
      <c r="A7282" t="n">
        <v>52437</v>
      </c>
      <c r="B7282" s="45" t="n">
        <v>25</v>
      </c>
      <c r="C7282" s="7" t="n">
        <v>1</v>
      </c>
      <c r="D7282" s="7" t="n">
        <v>65535</v>
      </c>
      <c r="E7282" s="7" t="n">
        <v>65535</v>
      </c>
      <c r="F7282" s="7" t="n">
        <v>0</v>
      </c>
    </row>
    <row r="7283" spans="1:9">
      <c r="A7283" t="s">
        <v>4</v>
      </c>
      <c r="B7283" s="4" t="s">
        <v>5</v>
      </c>
      <c r="C7283" s="4" t="s">
        <v>13</v>
      </c>
      <c r="D7283" s="4" t="s">
        <v>10</v>
      </c>
      <c r="E7283" s="4" t="s">
        <v>10</v>
      </c>
      <c r="F7283" s="4" t="s">
        <v>13</v>
      </c>
    </row>
    <row r="7284" spans="1:9">
      <c r="A7284" t="n">
        <v>52444</v>
      </c>
      <c r="B7284" s="45" t="n">
        <v>25</v>
      </c>
      <c r="C7284" s="7" t="n">
        <v>1</v>
      </c>
      <c r="D7284" s="7" t="n">
        <v>60</v>
      </c>
      <c r="E7284" s="7" t="n">
        <v>640</v>
      </c>
      <c r="F7284" s="7" t="n">
        <v>2</v>
      </c>
    </row>
    <row r="7285" spans="1:9">
      <c r="A7285" t="s">
        <v>4</v>
      </c>
      <c r="B7285" s="4" t="s">
        <v>5</v>
      </c>
      <c r="C7285" s="4" t="s">
        <v>13</v>
      </c>
      <c r="D7285" s="4" t="s">
        <v>10</v>
      </c>
      <c r="E7285" s="4" t="s">
        <v>6</v>
      </c>
    </row>
    <row r="7286" spans="1:9">
      <c r="A7286" t="n">
        <v>52451</v>
      </c>
      <c r="B7286" s="39" t="n">
        <v>51</v>
      </c>
      <c r="C7286" s="7" t="n">
        <v>4</v>
      </c>
      <c r="D7286" s="7" t="n">
        <v>3</v>
      </c>
      <c r="E7286" s="7" t="s">
        <v>72</v>
      </c>
    </row>
    <row r="7287" spans="1:9">
      <c r="A7287" t="s">
        <v>4</v>
      </c>
      <c r="B7287" s="4" t="s">
        <v>5</v>
      </c>
      <c r="C7287" s="4" t="s">
        <v>10</v>
      </c>
    </row>
    <row r="7288" spans="1:9">
      <c r="A7288" t="n">
        <v>52464</v>
      </c>
      <c r="B7288" s="27" t="n">
        <v>16</v>
      </c>
      <c r="C7288" s="7" t="n">
        <v>0</v>
      </c>
    </row>
    <row r="7289" spans="1:9">
      <c r="A7289" t="s">
        <v>4</v>
      </c>
      <c r="B7289" s="4" t="s">
        <v>5</v>
      </c>
      <c r="C7289" s="4" t="s">
        <v>10</v>
      </c>
      <c r="D7289" s="4" t="s">
        <v>13</v>
      </c>
      <c r="E7289" s="4" t="s">
        <v>9</v>
      </c>
      <c r="F7289" s="4" t="s">
        <v>47</v>
      </c>
      <c r="G7289" s="4" t="s">
        <v>13</v>
      </c>
      <c r="H7289" s="4" t="s">
        <v>13</v>
      </c>
    </row>
    <row r="7290" spans="1:9">
      <c r="A7290" t="n">
        <v>52467</v>
      </c>
      <c r="B7290" s="40" t="n">
        <v>26</v>
      </c>
      <c r="C7290" s="7" t="n">
        <v>3</v>
      </c>
      <c r="D7290" s="7" t="n">
        <v>17</v>
      </c>
      <c r="E7290" s="7" t="n">
        <v>2396</v>
      </c>
      <c r="F7290" s="7" t="s">
        <v>416</v>
      </c>
      <c r="G7290" s="7" t="n">
        <v>2</v>
      </c>
      <c r="H7290" s="7" t="n">
        <v>0</v>
      </c>
    </row>
    <row r="7291" spans="1:9">
      <c r="A7291" t="s">
        <v>4</v>
      </c>
      <c r="B7291" s="4" t="s">
        <v>5</v>
      </c>
    </row>
    <row r="7292" spans="1:9">
      <c r="A7292" t="n">
        <v>52514</v>
      </c>
      <c r="B7292" s="41" t="n">
        <v>28</v>
      </c>
    </row>
    <row r="7293" spans="1:9">
      <c r="A7293" t="s">
        <v>4</v>
      </c>
      <c r="B7293" s="4" t="s">
        <v>5</v>
      </c>
      <c r="C7293" s="4" t="s">
        <v>13</v>
      </c>
      <c r="D7293" s="4" t="s">
        <v>10</v>
      </c>
      <c r="E7293" s="4" t="s">
        <v>10</v>
      </c>
      <c r="F7293" s="4" t="s">
        <v>13</v>
      </c>
    </row>
    <row r="7294" spans="1:9">
      <c r="A7294" t="n">
        <v>52515</v>
      </c>
      <c r="B7294" s="45" t="n">
        <v>25</v>
      </c>
      <c r="C7294" s="7" t="n">
        <v>1</v>
      </c>
      <c r="D7294" s="7" t="n">
        <v>65535</v>
      </c>
      <c r="E7294" s="7" t="n">
        <v>65535</v>
      </c>
      <c r="F7294" s="7" t="n">
        <v>0</v>
      </c>
    </row>
    <row r="7295" spans="1:9">
      <c r="A7295" t="s">
        <v>4</v>
      </c>
      <c r="B7295" s="4" t="s">
        <v>5</v>
      </c>
      <c r="C7295" s="4" t="s">
        <v>13</v>
      </c>
      <c r="D7295" s="4" t="s">
        <v>10</v>
      </c>
      <c r="E7295" s="4" t="s">
        <v>10</v>
      </c>
      <c r="F7295" s="4" t="s">
        <v>13</v>
      </c>
    </row>
    <row r="7296" spans="1:9">
      <c r="A7296" t="n">
        <v>52522</v>
      </c>
      <c r="B7296" s="45" t="n">
        <v>25</v>
      </c>
      <c r="C7296" s="7" t="n">
        <v>1</v>
      </c>
      <c r="D7296" s="7" t="n">
        <v>65535</v>
      </c>
      <c r="E7296" s="7" t="n">
        <v>500</v>
      </c>
      <c r="F7296" s="7" t="n">
        <v>5</v>
      </c>
    </row>
    <row r="7297" spans="1:8">
      <c r="A7297" t="s">
        <v>4</v>
      </c>
      <c r="B7297" s="4" t="s">
        <v>5</v>
      </c>
      <c r="C7297" s="4" t="s">
        <v>13</v>
      </c>
      <c r="D7297" s="4" t="s">
        <v>10</v>
      </c>
      <c r="E7297" s="4" t="s">
        <v>6</v>
      </c>
    </row>
    <row r="7298" spans="1:8">
      <c r="A7298" t="n">
        <v>52529</v>
      </c>
      <c r="B7298" s="39" t="n">
        <v>51</v>
      </c>
      <c r="C7298" s="7" t="n">
        <v>4</v>
      </c>
      <c r="D7298" s="7" t="n">
        <v>5</v>
      </c>
      <c r="E7298" s="7" t="s">
        <v>417</v>
      </c>
    </row>
    <row r="7299" spans="1:8">
      <c r="A7299" t="s">
        <v>4</v>
      </c>
      <c r="B7299" s="4" t="s">
        <v>5</v>
      </c>
      <c r="C7299" s="4" t="s">
        <v>10</v>
      </c>
    </row>
    <row r="7300" spans="1:8">
      <c r="A7300" t="n">
        <v>52543</v>
      </c>
      <c r="B7300" s="27" t="n">
        <v>16</v>
      </c>
      <c r="C7300" s="7" t="n">
        <v>0</v>
      </c>
    </row>
    <row r="7301" spans="1:8">
      <c r="A7301" t="s">
        <v>4</v>
      </c>
      <c r="B7301" s="4" t="s">
        <v>5</v>
      </c>
      <c r="C7301" s="4" t="s">
        <v>10</v>
      </c>
      <c r="D7301" s="4" t="s">
        <v>13</v>
      </c>
      <c r="E7301" s="4" t="s">
        <v>9</v>
      </c>
      <c r="F7301" s="4" t="s">
        <v>47</v>
      </c>
      <c r="G7301" s="4" t="s">
        <v>13</v>
      </c>
      <c r="H7301" s="4" t="s">
        <v>13</v>
      </c>
      <c r="I7301" s="4" t="s">
        <v>13</v>
      </c>
      <c r="J7301" s="4" t="s">
        <v>9</v>
      </c>
      <c r="K7301" s="4" t="s">
        <v>47</v>
      </c>
      <c r="L7301" s="4" t="s">
        <v>13</v>
      </c>
      <c r="M7301" s="4" t="s">
        <v>13</v>
      </c>
    </row>
    <row r="7302" spans="1:8">
      <c r="A7302" t="n">
        <v>52546</v>
      </c>
      <c r="B7302" s="40" t="n">
        <v>26</v>
      </c>
      <c r="C7302" s="7" t="n">
        <v>5</v>
      </c>
      <c r="D7302" s="7" t="n">
        <v>17</v>
      </c>
      <c r="E7302" s="7" t="n">
        <v>3412</v>
      </c>
      <c r="F7302" s="7" t="s">
        <v>418</v>
      </c>
      <c r="G7302" s="7" t="n">
        <v>2</v>
      </c>
      <c r="H7302" s="7" t="n">
        <v>3</v>
      </c>
      <c r="I7302" s="7" t="n">
        <v>17</v>
      </c>
      <c r="J7302" s="7" t="n">
        <v>3413</v>
      </c>
      <c r="K7302" s="7" t="s">
        <v>419</v>
      </c>
      <c r="L7302" s="7" t="n">
        <v>2</v>
      </c>
      <c r="M7302" s="7" t="n">
        <v>0</v>
      </c>
    </row>
    <row r="7303" spans="1:8">
      <c r="A7303" t="s">
        <v>4</v>
      </c>
      <c r="B7303" s="4" t="s">
        <v>5</v>
      </c>
    </row>
    <row r="7304" spans="1:8">
      <c r="A7304" t="n">
        <v>52747</v>
      </c>
      <c r="B7304" s="41" t="n">
        <v>28</v>
      </c>
    </row>
    <row r="7305" spans="1:8">
      <c r="A7305" t="s">
        <v>4</v>
      </c>
      <c r="B7305" s="4" t="s">
        <v>5</v>
      </c>
      <c r="C7305" s="4" t="s">
        <v>13</v>
      </c>
      <c r="D7305" s="4" t="s">
        <v>10</v>
      </c>
      <c r="E7305" s="4" t="s">
        <v>10</v>
      </c>
      <c r="F7305" s="4" t="s">
        <v>13</v>
      </c>
    </row>
    <row r="7306" spans="1:8">
      <c r="A7306" t="n">
        <v>52748</v>
      </c>
      <c r="B7306" s="45" t="n">
        <v>25</v>
      </c>
      <c r="C7306" s="7" t="n">
        <v>1</v>
      </c>
      <c r="D7306" s="7" t="n">
        <v>65535</v>
      </c>
      <c r="E7306" s="7" t="n">
        <v>65535</v>
      </c>
      <c r="F7306" s="7" t="n">
        <v>0</v>
      </c>
    </row>
    <row r="7307" spans="1:8">
      <c r="A7307" t="s">
        <v>4</v>
      </c>
      <c r="B7307" s="4" t="s">
        <v>5</v>
      </c>
      <c r="C7307" s="4" t="s">
        <v>13</v>
      </c>
      <c r="D7307" s="4" t="s">
        <v>13</v>
      </c>
      <c r="E7307" s="4" t="s">
        <v>13</v>
      </c>
      <c r="F7307" s="4" t="s">
        <v>13</v>
      </c>
    </row>
    <row r="7308" spans="1:8">
      <c r="A7308" t="n">
        <v>52755</v>
      </c>
      <c r="B7308" s="19" t="n">
        <v>14</v>
      </c>
      <c r="C7308" s="7" t="n">
        <v>0</v>
      </c>
      <c r="D7308" s="7" t="n">
        <v>128</v>
      </c>
      <c r="E7308" s="7" t="n">
        <v>0</v>
      </c>
      <c r="F7308" s="7" t="n">
        <v>0</v>
      </c>
    </row>
    <row r="7309" spans="1:8">
      <c r="A7309" t="s">
        <v>4</v>
      </c>
      <c r="B7309" s="4" t="s">
        <v>5</v>
      </c>
      <c r="C7309" s="4" t="s">
        <v>13</v>
      </c>
      <c r="D7309" s="4" t="s">
        <v>10</v>
      </c>
      <c r="E7309" s="4" t="s">
        <v>10</v>
      </c>
      <c r="F7309" s="4" t="s">
        <v>13</v>
      </c>
    </row>
    <row r="7310" spans="1:8">
      <c r="A7310" t="n">
        <v>52760</v>
      </c>
      <c r="B7310" s="45" t="n">
        <v>25</v>
      </c>
      <c r="C7310" s="7" t="n">
        <v>1</v>
      </c>
      <c r="D7310" s="7" t="n">
        <v>65535</v>
      </c>
      <c r="E7310" s="7" t="n">
        <v>50</v>
      </c>
      <c r="F7310" s="7" t="n">
        <v>5</v>
      </c>
    </row>
    <row r="7311" spans="1:8">
      <c r="A7311" t="s">
        <v>4</v>
      </c>
      <c r="B7311" s="4" t="s">
        <v>5</v>
      </c>
      <c r="C7311" s="4" t="s">
        <v>13</v>
      </c>
      <c r="D7311" s="4" t="s">
        <v>10</v>
      </c>
      <c r="E7311" s="4" t="s">
        <v>6</v>
      </c>
    </row>
    <row r="7312" spans="1:8">
      <c r="A7312" t="n">
        <v>52767</v>
      </c>
      <c r="B7312" s="39" t="n">
        <v>51</v>
      </c>
      <c r="C7312" s="7" t="n">
        <v>4</v>
      </c>
      <c r="D7312" s="7" t="n">
        <v>19</v>
      </c>
      <c r="E7312" s="7" t="s">
        <v>100</v>
      </c>
    </row>
    <row r="7313" spans="1:13">
      <c r="A7313" t="s">
        <v>4</v>
      </c>
      <c r="B7313" s="4" t="s">
        <v>5</v>
      </c>
      <c r="C7313" s="4" t="s">
        <v>10</v>
      </c>
    </row>
    <row r="7314" spans="1:13">
      <c r="A7314" t="n">
        <v>52781</v>
      </c>
      <c r="B7314" s="27" t="n">
        <v>16</v>
      </c>
      <c r="C7314" s="7" t="n">
        <v>0</v>
      </c>
    </row>
    <row r="7315" spans="1:13">
      <c r="A7315" t="s">
        <v>4</v>
      </c>
      <c r="B7315" s="4" t="s">
        <v>5</v>
      </c>
      <c r="C7315" s="4" t="s">
        <v>10</v>
      </c>
      <c r="D7315" s="4" t="s">
        <v>13</v>
      </c>
      <c r="E7315" s="4" t="s">
        <v>9</v>
      </c>
      <c r="F7315" s="4" t="s">
        <v>47</v>
      </c>
      <c r="G7315" s="4" t="s">
        <v>13</v>
      </c>
      <c r="H7315" s="4" t="s">
        <v>13</v>
      </c>
      <c r="I7315" s="4" t="s">
        <v>13</v>
      </c>
      <c r="J7315" s="4" t="s">
        <v>9</v>
      </c>
      <c r="K7315" s="4" t="s">
        <v>47</v>
      </c>
      <c r="L7315" s="4" t="s">
        <v>13</v>
      </c>
      <c r="M7315" s="4" t="s">
        <v>13</v>
      </c>
    </row>
    <row r="7316" spans="1:13">
      <c r="A7316" t="n">
        <v>52784</v>
      </c>
      <c r="B7316" s="40" t="n">
        <v>26</v>
      </c>
      <c r="C7316" s="7" t="n">
        <v>19</v>
      </c>
      <c r="D7316" s="7" t="n">
        <v>17</v>
      </c>
      <c r="E7316" s="7" t="n">
        <v>29427</v>
      </c>
      <c r="F7316" s="7" t="s">
        <v>420</v>
      </c>
      <c r="G7316" s="7" t="n">
        <v>2</v>
      </c>
      <c r="H7316" s="7" t="n">
        <v>3</v>
      </c>
      <c r="I7316" s="7" t="n">
        <v>17</v>
      </c>
      <c r="J7316" s="7" t="n">
        <v>29428</v>
      </c>
      <c r="K7316" s="7" t="s">
        <v>421</v>
      </c>
      <c r="L7316" s="7" t="n">
        <v>2</v>
      </c>
      <c r="M7316" s="7" t="n">
        <v>0</v>
      </c>
    </row>
    <row r="7317" spans="1:13">
      <c r="A7317" t="s">
        <v>4</v>
      </c>
      <c r="B7317" s="4" t="s">
        <v>5</v>
      </c>
    </row>
    <row r="7318" spans="1:13">
      <c r="A7318" t="n">
        <v>52943</v>
      </c>
      <c r="B7318" s="41" t="n">
        <v>28</v>
      </c>
    </row>
    <row r="7319" spans="1:13">
      <c r="A7319" t="s">
        <v>4</v>
      </c>
      <c r="B7319" s="4" t="s">
        <v>5</v>
      </c>
      <c r="C7319" s="4" t="s">
        <v>6</v>
      </c>
      <c r="D7319" s="4" t="s">
        <v>10</v>
      </c>
    </row>
    <row r="7320" spans="1:13">
      <c r="A7320" t="n">
        <v>52944</v>
      </c>
      <c r="B7320" s="65" t="n">
        <v>29</v>
      </c>
      <c r="C7320" s="7" t="s">
        <v>12</v>
      </c>
      <c r="D7320" s="7" t="n">
        <v>65533</v>
      </c>
    </row>
    <row r="7321" spans="1:13">
      <c r="A7321" t="s">
        <v>4</v>
      </c>
      <c r="B7321" s="4" t="s">
        <v>5</v>
      </c>
      <c r="C7321" s="4" t="s">
        <v>13</v>
      </c>
      <c r="D7321" s="4" t="s">
        <v>10</v>
      </c>
      <c r="E7321" s="4" t="s">
        <v>10</v>
      </c>
      <c r="F7321" s="4" t="s">
        <v>13</v>
      </c>
    </row>
    <row r="7322" spans="1:13">
      <c r="A7322" t="n">
        <v>52948</v>
      </c>
      <c r="B7322" s="45" t="n">
        <v>25</v>
      </c>
      <c r="C7322" s="7" t="n">
        <v>1</v>
      </c>
      <c r="D7322" s="7" t="n">
        <v>65535</v>
      </c>
      <c r="E7322" s="7" t="n">
        <v>65535</v>
      </c>
      <c r="F7322" s="7" t="n">
        <v>0</v>
      </c>
    </row>
    <row r="7323" spans="1:13">
      <c r="A7323" t="s">
        <v>4</v>
      </c>
      <c r="B7323" s="4" t="s">
        <v>5</v>
      </c>
      <c r="C7323" s="4" t="s">
        <v>10</v>
      </c>
      <c r="D7323" s="4" t="s">
        <v>13</v>
      </c>
    </row>
    <row r="7324" spans="1:13">
      <c r="A7324" t="n">
        <v>52955</v>
      </c>
      <c r="B7324" s="44" t="n">
        <v>89</v>
      </c>
      <c r="C7324" s="7" t="n">
        <v>65533</v>
      </c>
      <c r="D7324" s="7" t="n">
        <v>1</v>
      </c>
    </row>
    <row r="7325" spans="1:13">
      <c r="A7325" t="s">
        <v>4</v>
      </c>
      <c r="B7325" s="4" t="s">
        <v>5</v>
      </c>
      <c r="C7325" s="4" t="s">
        <v>9</v>
      </c>
    </row>
    <row r="7326" spans="1:13">
      <c r="A7326" t="n">
        <v>52959</v>
      </c>
      <c r="B7326" s="55" t="n">
        <v>15</v>
      </c>
      <c r="C7326" s="7" t="n">
        <v>32768</v>
      </c>
    </row>
    <row r="7327" spans="1:13">
      <c r="A7327" t="s">
        <v>4</v>
      </c>
      <c r="B7327" s="4" t="s">
        <v>5</v>
      </c>
      <c r="C7327" s="4" t="s">
        <v>13</v>
      </c>
      <c r="D7327" s="4" t="s">
        <v>10</v>
      </c>
      <c r="E7327" s="4" t="s">
        <v>24</v>
      </c>
    </row>
    <row r="7328" spans="1:13">
      <c r="A7328" t="n">
        <v>52964</v>
      </c>
      <c r="B7328" s="21" t="n">
        <v>58</v>
      </c>
      <c r="C7328" s="7" t="n">
        <v>101</v>
      </c>
      <c r="D7328" s="7" t="n">
        <v>300</v>
      </c>
      <c r="E7328" s="7" t="n">
        <v>1</v>
      </c>
    </row>
    <row r="7329" spans="1:13">
      <c r="A7329" t="s">
        <v>4</v>
      </c>
      <c r="B7329" s="4" t="s">
        <v>5</v>
      </c>
      <c r="C7329" s="4" t="s">
        <v>13</v>
      </c>
      <c r="D7329" s="4" t="s">
        <v>10</v>
      </c>
    </row>
    <row r="7330" spans="1:13">
      <c r="A7330" t="n">
        <v>52972</v>
      </c>
      <c r="B7330" s="21" t="n">
        <v>58</v>
      </c>
      <c r="C7330" s="7" t="n">
        <v>254</v>
      </c>
      <c r="D7330" s="7" t="n">
        <v>0</v>
      </c>
    </row>
    <row r="7331" spans="1:13">
      <c r="A7331" t="s">
        <v>4</v>
      </c>
      <c r="B7331" s="4" t="s">
        <v>5</v>
      </c>
      <c r="C7331" s="4" t="s">
        <v>13</v>
      </c>
      <c r="D7331" s="4" t="s">
        <v>10</v>
      </c>
      <c r="E7331" s="4" t="s">
        <v>10</v>
      </c>
      <c r="F7331" s="4" t="s">
        <v>9</v>
      </c>
    </row>
    <row r="7332" spans="1:13">
      <c r="A7332" t="n">
        <v>52976</v>
      </c>
      <c r="B7332" s="47" t="n">
        <v>84</v>
      </c>
      <c r="C7332" s="7" t="n">
        <v>1</v>
      </c>
      <c r="D7332" s="7" t="n">
        <v>0</v>
      </c>
      <c r="E7332" s="7" t="n">
        <v>0</v>
      </c>
      <c r="F7332" s="7" t="n">
        <v>0</v>
      </c>
    </row>
    <row r="7333" spans="1:13">
      <c r="A7333" t="s">
        <v>4</v>
      </c>
      <c r="B7333" s="4" t="s">
        <v>5</v>
      </c>
      <c r="C7333" s="4" t="s">
        <v>13</v>
      </c>
    </row>
    <row r="7334" spans="1:13">
      <c r="A7334" t="n">
        <v>52986</v>
      </c>
      <c r="B7334" s="35" t="n">
        <v>45</v>
      </c>
      <c r="C7334" s="7" t="n">
        <v>0</v>
      </c>
    </row>
    <row r="7335" spans="1:13">
      <c r="A7335" t="s">
        <v>4</v>
      </c>
      <c r="B7335" s="4" t="s">
        <v>5</v>
      </c>
      <c r="C7335" s="4" t="s">
        <v>13</v>
      </c>
      <c r="D7335" s="4" t="s">
        <v>13</v>
      </c>
      <c r="E7335" s="4" t="s">
        <v>24</v>
      </c>
      <c r="F7335" s="4" t="s">
        <v>24</v>
      </c>
      <c r="G7335" s="4" t="s">
        <v>24</v>
      </c>
      <c r="H7335" s="4" t="s">
        <v>10</v>
      </c>
    </row>
    <row r="7336" spans="1:13">
      <c r="A7336" t="n">
        <v>52988</v>
      </c>
      <c r="B7336" s="35" t="n">
        <v>45</v>
      </c>
      <c r="C7336" s="7" t="n">
        <v>2</v>
      </c>
      <c r="D7336" s="7" t="n">
        <v>3</v>
      </c>
      <c r="E7336" s="7" t="n">
        <v>0</v>
      </c>
      <c r="F7336" s="7" t="n">
        <v>3.79999995231628</v>
      </c>
      <c r="G7336" s="7" t="n">
        <v>13.5500001907349</v>
      </c>
      <c r="H7336" s="7" t="n">
        <v>0</v>
      </c>
    </row>
    <row r="7337" spans="1:13">
      <c r="A7337" t="s">
        <v>4</v>
      </c>
      <c r="B7337" s="4" t="s">
        <v>5</v>
      </c>
      <c r="C7337" s="4" t="s">
        <v>13</v>
      </c>
      <c r="D7337" s="4" t="s">
        <v>13</v>
      </c>
      <c r="E7337" s="4" t="s">
        <v>24</v>
      </c>
      <c r="F7337" s="4" t="s">
        <v>24</v>
      </c>
      <c r="G7337" s="4" t="s">
        <v>24</v>
      </c>
      <c r="H7337" s="4" t="s">
        <v>10</v>
      </c>
      <c r="I7337" s="4" t="s">
        <v>13</v>
      </c>
    </row>
    <row r="7338" spans="1:13">
      <c r="A7338" t="n">
        <v>53005</v>
      </c>
      <c r="B7338" s="35" t="n">
        <v>45</v>
      </c>
      <c r="C7338" s="7" t="n">
        <v>4</v>
      </c>
      <c r="D7338" s="7" t="n">
        <v>3</v>
      </c>
      <c r="E7338" s="7" t="n">
        <v>336.079986572266</v>
      </c>
      <c r="F7338" s="7" t="n">
        <v>332.269989013672</v>
      </c>
      <c r="G7338" s="7" t="n">
        <v>348</v>
      </c>
      <c r="H7338" s="7" t="n">
        <v>0</v>
      </c>
      <c r="I7338" s="7" t="n">
        <v>0</v>
      </c>
    </row>
    <row r="7339" spans="1:13">
      <c r="A7339" t="s">
        <v>4</v>
      </c>
      <c r="B7339" s="4" t="s">
        <v>5</v>
      </c>
      <c r="C7339" s="4" t="s">
        <v>13</v>
      </c>
      <c r="D7339" s="4" t="s">
        <v>13</v>
      </c>
      <c r="E7339" s="4" t="s">
        <v>24</v>
      </c>
      <c r="F7339" s="4" t="s">
        <v>10</v>
      </c>
    </row>
    <row r="7340" spans="1:13">
      <c r="A7340" t="n">
        <v>53023</v>
      </c>
      <c r="B7340" s="35" t="n">
        <v>45</v>
      </c>
      <c r="C7340" s="7" t="n">
        <v>5</v>
      </c>
      <c r="D7340" s="7" t="n">
        <v>3</v>
      </c>
      <c r="E7340" s="7" t="n">
        <v>6.80000019073486</v>
      </c>
      <c r="F7340" s="7" t="n">
        <v>0</v>
      </c>
    </row>
    <row r="7341" spans="1:13">
      <c r="A7341" t="s">
        <v>4</v>
      </c>
      <c r="B7341" s="4" t="s">
        <v>5</v>
      </c>
      <c r="C7341" s="4" t="s">
        <v>13</v>
      </c>
      <c r="D7341" s="4" t="s">
        <v>13</v>
      </c>
      <c r="E7341" s="4" t="s">
        <v>24</v>
      </c>
      <c r="F7341" s="4" t="s">
        <v>10</v>
      </c>
    </row>
    <row r="7342" spans="1:13">
      <c r="A7342" t="n">
        <v>53032</v>
      </c>
      <c r="B7342" s="35" t="n">
        <v>45</v>
      </c>
      <c r="C7342" s="7" t="n">
        <v>11</v>
      </c>
      <c r="D7342" s="7" t="n">
        <v>3</v>
      </c>
      <c r="E7342" s="7" t="n">
        <v>42.5</v>
      </c>
      <c r="F7342" s="7" t="n">
        <v>0</v>
      </c>
    </row>
    <row r="7343" spans="1:13">
      <c r="A7343" t="s">
        <v>4</v>
      </c>
      <c r="B7343" s="4" t="s">
        <v>5</v>
      </c>
      <c r="C7343" s="4" t="s">
        <v>13</v>
      </c>
      <c r="D7343" s="4" t="s">
        <v>13</v>
      </c>
      <c r="E7343" s="4" t="s">
        <v>24</v>
      </c>
      <c r="F7343" s="4" t="s">
        <v>10</v>
      </c>
    </row>
    <row r="7344" spans="1:13">
      <c r="A7344" t="n">
        <v>53041</v>
      </c>
      <c r="B7344" s="35" t="n">
        <v>45</v>
      </c>
      <c r="C7344" s="7" t="n">
        <v>5</v>
      </c>
      <c r="D7344" s="7" t="n">
        <v>3</v>
      </c>
      <c r="E7344" s="7" t="n">
        <v>6.19999980926514</v>
      </c>
      <c r="F7344" s="7" t="n">
        <v>4500</v>
      </c>
    </row>
    <row r="7345" spans="1:9">
      <c r="A7345" t="s">
        <v>4</v>
      </c>
      <c r="B7345" s="4" t="s">
        <v>5</v>
      </c>
      <c r="C7345" s="4" t="s">
        <v>13</v>
      </c>
      <c r="D7345" s="4" t="s">
        <v>10</v>
      </c>
    </row>
    <row r="7346" spans="1:9">
      <c r="A7346" t="n">
        <v>53050</v>
      </c>
      <c r="B7346" s="21" t="n">
        <v>58</v>
      </c>
      <c r="C7346" s="7" t="n">
        <v>255</v>
      </c>
      <c r="D7346" s="7" t="n">
        <v>0</v>
      </c>
    </row>
    <row r="7347" spans="1:9">
      <c r="A7347" t="s">
        <v>4</v>
      </c>
      <c r="B7347" s="4" t="s">
        <v>5</v>
      </c>
      <c r="C7347" s="4" t="s">
        <v>13</v>
      </c>
      <c r="D7347" s="4" t="s">
        <v>10</v>
      </c>
      <c r="E7347" s="4" t="s">
        <v>6</v>
      </c>
    </row>
    <row r="7348" spans="1:9">
      <c r="A7348" t="n">
        <v>53054</v>
      </c>
      <c r="B7348" s="39" t="n">
        <v>51</v>
      </c>
      <c r="C7348" s="7" t="n">
        <v>4</v>
      </c>
      <c r="D7348" s="7" t="n">
        <v>5</v>
      </c>
      <c r="E7348" s="7" t="s">
        <v>72</v>
      </c>
    </row>
    <row r="7349" spans="1:9">
      <c r="A7349" t="s">
        <v>4</v>
      </c>
      <c r="B7349" s="4" t="s">
        <v>5</v>
      </c>
      <c r="C7349" s="4" t="s">
        <v>10</v>
      </c>
    </row>
    <row r="7350" spans="1:9">
      <c r="A7350" t="n">
        <v>53067</v>
      </c>
      <c r="B7350" s="27" t="n">
        <v>16</v>
      </c>
      <c r="C7350" s="7" t="n">
        <v>0</v>
      </c>
    </row>
    <row r="7351" spans="1:9">
      <c r="A7351" t="s">
        <v>4</v>
      </c>
      <c r="B7351" s="4" t="s">
        <v>5</v>
      </c>
      <c r="C7351" s="4" t="s">
        <v>10</v>
      </c>
      <c r="D7351" s="4" t="s">
        <v>13</v>
      </c>
      <c r="E7351" s="4" t="s">
        <v>9</v>
      </c>
      <c r="F7351" s="4" t="s">
        <v>47</v>
      </c>
      <c r="G7351" s="4" t="s">
        <v>13</v>
      </c>
      <c r="H7351" s="4" t="s">
        <v>13</v>
      </c>
    </row>
    <row r="7352" spans="1:9">
      <c r="A7352" t="n">
        <v>53070</v>
      </c>
      <c r="B7352" s="40" t="n">
        <v>26</v>
      </c>
      <c r="C7352" s="7" t="n">
        <v>5</v>
      </c>
      <c r="D7352" s="7" t="n">
        <v>17</v>
      </c>
      <c r="E7352" s="7" t="n">
        <v>3414</v>
      </c>
      <c r="F7352" s="7" t="s">
        <v>422</v>
      </c>
      <c r="G7352" s="7" t="n">
        <v>2</v>
      </c>
      <c r="H7352" s="7" t="n">
        <v>0</v>
      </c>
    </row>
    <row r="7353" spans="1:9">
      <c r="A7353" t="s">
        <v>4</v>
      </c>
      <c r="B7353" s="4" t="s">
        <v>5</v>
      </c>
    </row>
    <row r="7354" spans="1:9">
      <c r="A7354" t="n">
        <v>53122</v>
      </c>
      <c r="B7354" s="41" t="n">
        <v>28</v>
      </c>
    </row>
    <row r="7355" spans="1:9">
      <c r="A7355" t="s">
        <v>4</v>
      </c>
      <c r="B7355" s="4" t="s">
        <v>5</v>
      </c>
      <c r="C7355" s="4" t="s">
        <v>13</v>
      </c>
      <c r="D7355" s="4" t="s">
        <v>10</v>
      </c>
      <c r="E7355" s="4" t="s">
        <v>6</v>
      </c>
    </row>
    <row r="7356" spans="1:9">
      <c r="A7356" t="n">
        <v>53123</v>
      </c>
      <c r="B7356" s="39" t="n">
        <v>51</v>
      </c>
      <c r="C7356" s="7" t="n">
        <v>4</v>
      </c>
      <c r="D7356" s="7" t="n">
        <v>0</v>
      </c>
      <c r="E7356" s="7" t="s">
        <v>72</v>
      </c>
    </row>
    <row r="7357" spans="1:9">
      <c r="A7357" t="s">
        <v>4</v>
      </c>
      <c r="B7357" s="4" t="s">
        <v>5</v>
      </c>
      <c r="C7357" s="4" t="s">
        <v>10</v>
      </c>
    </row>
    <row r="7358" spans="1:9">
      <c r="A7358" t="n">
        <v>53136</v>
      </c>
      <c r="B7358" s="27" t="n">
        <v>16</v>
      </c>
      <c r="C7358" s="7" t="n">
        <v>0</v>
      </c>
    </row>
    <row r="7359" spans="1:9">
      <c r="A7359" t="s">
        <v>4</v>
      </c>
      <c r="B7359" s="4" t="s">
        <v>5</v>
      </c>
      <c r="C7359" s="4" t="s">
        <v>10</v>
      </c>
      <c r="D7359" s="4" t="s">
        <v>13</v>
      </c>
      <c r="E7359" s="4" t="s">
        <v>9</v>
      </c>
      <c r="F7359" s="4" t="s">
        <v>47</v>
      </c>
      <c r="G7359" s="4" t="s">
        <v>13</v>
      </c>
      <c r="H7359" s="4" t="s">
        <v>13</v>
      </c>
    </row>
    <row r="7360" spans="1:9">
      <c r="A7360" t="n">
        <v>53139</v>
      </c>
      <c r="B7360" s="40" t="n">
        <v>26</v>
      </c>
      <c r="C7360" s="7" t="n">
        <v>0</v>
      </c>
      <c r="D7360" s="7" t="n">
        <v>17</v>
      </c>
      <c r="E7360" s="7" t="n">
        <v>52950</v>
      </c>
      <c r="F7360" s="7" t="s">
        <v>423</v>
      </c>
      <c r="G7360" s="7" t="n">
        <v>2</v>
      </c>
      <c r="H7360" s="7" t="n">
        <v>0</v>
      </c>
    </row>
    <row r="7361" spans="1:8">
      <c r="A7361" t="s">
        <v>4</v>
      </c>
      <c r="B7361" s="4" t="s">
        <v>5</v>
      </c>
    </row>
    <row r="7362" spans="1:8">
      <c r="A7362" t="n">
        <v>53166</v>
      </c>
      <c r="B7362" s="41" t="n">
        <v>28</v>
      </c>
    </row>
    <row r="7363" spans="1:8">
      <c r="A7363" t="s">
        <v>4</v>
      </c>
      <c r="B7363" s="4" t="s">
        <v>5</v>
      </c>
      <c r="C7363" s="4" t="s">
        <v>13</v>
      </c>
      <c r="D7363" s="4" t="s">
        <v>10</v>
      </c>
      <c r="E7363" s="4" t="s">
        <v>6</v>
      </c>
    </row>
    <row r="7364" spans="1:8">
      <c r="A7364" t="n">
        <v>53167</v>
      </c>
      <c r="B7364" s="39" t="n">
        <v>51</v>
      </c>
      <c r="C7364" s="7" t="n">
        <v>4</v>
      </c>
      <c r="D7364" s="7" t="n">
        <v>3</v>
      </c>
      <c r="E7364" s="7" t="s">
        <v>72</v>
      </c>
    </row>
    <row r="7365" spans="1:8">
      <c r="A7365" t="s">
        <v>4</v>
      </c>
      <c r="B7365" s="4" t="s">
        <v>5</v>
      </c>
      <c r="C7365" s="4" t="s">
        <v>10</v>
      </c>
    </row>
    <row r="7366" spans="1:8">
      <c r="A7366" t="n">
        <v>53180</v>
      </c>
      <c r="B7366" s="27" t="n">
        <v>16</v>
      </c>
      <c r="C7366" s="7" t="n">
        <v>0</v>
      </c>
    </row>
    <row r="7367" spans="1:8">
      <c r="A7367" t="s">
        <v>4</v>
      </c>
      <c r="B7367" s="4" t="s">
        <v>5</v>
      </c>
      <c r="C7367" s="4" t="s">
        <v>10</v>
      </c>
      <c r="D7367" s="4" t="s">
        <v>13</v>
      </c>
      <c r="E7367" s="4" t="s">
        <v>9</v>
      </c>
      <c r="F7367" s="4" t="s">
        <v>47</v>
      </c>
      <c r="G7367" s="4" t="s">
        <v>13</v>
      </c>
      <c r="H7367" s="4" t="s">
        <v>13</v>
      </c>
    </row>
    <row r="7368" spans="1:8">
      <c r="A7368" t="n">
        <v>53183</v>
      </c>
      <c r="B7368" s="40" t="n">
        <v>26</v>
      </c>
      <c r="C7368" s="7" t="n">
        <v>3</v>
      </c>
      <c r="D7368" s="7" t="n">
        <v>17</v>
      </c>
      <c r="E7368" s="7" t="n">
        <v>2397</v>
      </c>
      <c r="F7368" s="7" t="s">
        <v>424</v>
      </c>
      <c r="G7368" s="7" t="n">
        <v>2</v>
      </c>
      <c r="H7368" s="7" t="n">
        <v>0</v>
      </c>
    </row>
    <row r="7369" spans="1:8">
      <c r="A7369" t="s">
        <v>4</v>
      </c>
      <c r="B7369" s="4" t="s">
        <v>5</v>
      </c>
    </row>
    <row r="7370" spans="1:8">
      <c r="A7370" t="n">
        <v>53211</v>
      </c>
      <c r="B7370" s="41" t="n">
        <v>28</v>
      </c>
    </row>
    <row r="7371" spans="1:8">
      <c r="A7371" t="s">
        <v>4</v>
      </c>
      <c r="B7371" s="4" t="s">
        <v>5</v>
      </c>
      <c r="C7371" s="4" t="s">
        <v>13</v>
      </c>
      <c r="D7371" s="4" t="s">
        <v>10</v>
      </c>
      <c r="E7371" s="4" t="s">
        <v>10</v>
      </c>
      <c r="F7371" s="4" t="s">
        <v>9</v>
      </c>
    </row>
    <row r="7372" spans="1:8">
      <c r="A7372" t="n">
        <v>53212</v>
      </c>
      <c r="B7372" s="47" t="n">
        <v>84</v>
      </c>
      <c r="C7372" s="7" t="n">
        <v>0</v>
      </c>
      <c r="D7372" s="7" t="n">
        <v>2</v>
      </c>
      <c r="E7372" s="7" t="n">
        <v>0</v>
      </c>
      <c r="F7372" s="7" t="n">
        <v>1045220557</v>
      </c>
    </row>
    <row r="7373" spans="1:8">
      <c r="A7373" t="s">
        <v>4</v>
      </c>
      <c r="B7373" s="4" t="s">
        <v>5</v>
      </c>
      <c r="C7373" s="4" t="s">
        <v>13</v>
      </c>
      <c r="D7373" s="4" t="s">
        <v>13</v>
      </c>
      <c r="E7373" s="4" t="s">
        <v>24</v>
      </c>
      <c r="F7373" s="4" t="s">
        <v>24</v>
      </c>
      <c r="G7373" s="4" t="s">
        <v>24</v>
      </c>
      <c r="H7373" s="4" t="s">
        <v>10</v>
      </c>
    </row>
    <row r="7374" spans="1:8">
      <c r="A7374" t="n">
        <v>53222</v>
      </c>
      <c r="B7374" s="35" t="n">
        <v>45</v>
      </c>
      <c r="C7374" s="7" t="n">
        <v>2</v>
      </c>
      <c r="D7374" s="7" t="n">
        <v>3</v>
      </c>
      <c r="E7374" s="7" t="n">
        <v>0</v>
      </c>
      <c r="F7374" s="7" t="n">
        <v>3.61999988555908</v>
      </c>
      <c r="G7374" s="7" t="n">
        <v>13.5500001907349</v>
      </c>
      <c r="H7374" s="7" t="n">
        <v>1500</v>
      </c>
    </row>
    <row r="7375" spans="1:8">
      <c r="A7375" t="s">
        <v>4</v>
      </c>
      <c r="B7375" s="4" t="s">
        <v>5</v>
      </c>
      <c r="C7375" s="4" t="s">
        <v>13</v>
      </c>
      <c r="D7375" s="4" t="s">
        <v>13</v>
      </c>
      <c r="E7375" s="4" t="s">
        <v>24</v>
      </c>
      <c r="F7375" s="4" t="s">
        <v>24</v>
      </c>
      <c r="G7375" s="4" t="s">
        <v>24</v>
      </c>
      <c r="H7375" s="4" t="s">
        <v>10</v>
      </c>
      <c r="I7375" s="4" t="s">
        <v>13</v>
      </c>
    </row>
    <row r="7376" spans="1:8">
      <c r="A7376" t="n">
        <v>53239</v>
      </c>
      <c r="B7376" s="35" t="n">
        <v>45</v>
      </c>
      <c r="C7376" s="7" t="n">
        <v>4</v>
      </c>
      <c r="D7376" s="7" t="n">
        <v>3</v>
      </c>
      <c r="E7376" s="7" t="n">
        <v>337.239990234375</v>
      </c>
      <c r="F7376" s="7" t="n">
        <v>2.97000002861023</v>
      </c>
      <c r="G7376" s="7" t="n">
        <v>348</v>
      </c>
      <c r="H7376" s="7" t="n">
        <v>1500</v>
      </c>
      <c r="I7376" s="7" t="n">
        <v>1</v>
      </c>
    </row>
    <row r="7377" spans="1:9">
      <c r="A7377" t="s">
        <v>4</v>
      </c>
      <c r="B7377" s="4" t="s">
        <v>5</v>
      </c>
      <c r="C7377" s="4" t="s">
        <v>13</v>
      </c>
      <c r="D7377" s="4" t="s">
        <v>13</v>
      </c>
      <c r="E7377" s="4" t="s">
        <v>24</v>
      </c>
      <c r="F7377" s="4" t="s">
        <v>10</v>
      </c>
    </row>
    <row r="7378" spans="1:9">
      <c r="A7378" t="n">
        <v>53257</v>
      </c>
      <c r="B7378" s="35" t="n">
        <v>45</v>
      </c>
      <c r="C7378" s="7" t="n">
        <v>5</v>
      </c>
      <c r="D7378" s="7" t="n">
        <v>3</v>
      </c>
      <c r="E7378" s="7" t="n">
        <v>5</v>
      </c>
      <c r="F7378" s="7" t="n">
        <v>1500</v>
      </c>
    </row>
    <row r="7379" spans="1:9">
      <c r="A7379" t="s">
        <v>4</v>
      </c>
      <c r="B7379" s="4" t="s">
        <v>5</v>
      </c>
      <c r="C7379" s="4" t="s">
        <v>13</v>
      </c>
      <c r="D7379" s="4" t="s">
        <v>13</v>
      </c>
      <c r="E7379" s="4" t="s">
        <v>24</v>
      </c>
      <c r="F7379" s="4" t="s">
        <v>10</v>
      </c>
    </row>
    <row r="7380" spans="1:9">
      <c r="A7380" t="n">
        <v>53266</v>
      </c>
      <c r="B7380" s="35" t="n">
        <v>45</v>
      </c>
      <c r="C7380" s="7" t="n">
        <v>11</v>
      </c>
      <c r="D7380" s="7" t="n">
        <v>3</v>
      </c>
      <c r="E7380" s="7" t="n">
        <v>42.5</v>
      </c>
      <c r="F7380" s="7" t="n">
        <v>1500</v>
      </c>
    </row>
    <row r="7381" spans="1:9">
      <c r="A7381" t="s">
        <v>4</v>
      </c>
      <c r="B7381" s="4" t="s">
        <v>5</v>
      </c>
      <c r="C7381" s="4" t="s">
        <v>10</v>
      </c>
      <c r="D7381" s="4" t="s">
        <v>13</v>
      </c>
      <c r="E7381" s="4" t="s">
        <v>6</v>
      </c>
      <c r="F7381" s="4" t="s">
        <v>24</v>
      </c>
      <c r="G7381" s="4" t="s">
        <v>24</v>
      </c>
      <c r="H7381" s="4" t="s">
        <v>24</v>
      </c>
    </row>
    <row r="7382" spans="1:9">
      <c r="A7382" t="n">
        <v>53275</v>
      </c>
      <c r="B7382" s="50" t="n">
        <v>48</v>
      </c>
      <c r="C7382" s="7" t="n">
        <v>1661</v>
      </c>
      <c r="D7382" s="7" t="n">
        <v>0</v>
      </c>
      <c r="E7382" s="7" t="s">
        <v>413</v>
      </c>
      <c r="F7382" s="7" t="n">
        <v>-1</v>
      </c>
      <c r="G7382" s="7" t="n">
        <v>1</v>
      </c>
      <c r="H7382" s="7" t="n">
        <v>0</v>
      </c>
    </row>
    <row r="7383" spans="1:9">
      <c r="A7383" t="s">
        <v>4</v>
      </c>
      <c r="B7383" s="4" t="s">
        <v>5</v>
      </c>
      <c r="C7383" s="4" t="s">
        <v>13</v>
      </c>
      <c r="D7383" s="4" t="s">
        <v>10</v>
      </c>
      <c r="E7383" s="4" t="s">
        <v>24</v>
      </c>
      <c r="F7383" s="4" t="s">
        <v>10</v>
      </c>
      <c r="G7383" s="4" t="s">
        <v>9</v>
      </c>
      <c r="H7383" s="4" t="s">
        <v>9</v>
      </c>
      <c r="I7383" s="4" t="s">
        <v>10</v>
      </c>
      <c r="J7383" s="4" t="s">
        <v>10</v>
      </c>
      <c r="K7383" s="4" t="s">
        <v>9</v>
      </c>
      <c r="L7383" s="4" t="s">
        <v>9</v>
      </c>
      <c r="M7383" s="4" t="s">
        <v>9</v>
      </c>
      <c r="N7383" s="4" t="s">
        <v>9</v>
      </c>
      <c r="O7383" s="4" t="s">
        <v>6</v>
      </c>
    </row>
    <row r="7384" spans="1:9">
      <c r="A7384" t="n">
        <v>53302</v>
      </c>
      <c r="B7384" s="15" t="n">
        <v>50</v>
      </c>
      <c r="C7384" s="7" t="n">
        <v>0</v>
      </c>
      <c r="D7384" s="7" t="n">
        <v>4400</v>
      </c>
      <c r="E7384" s="7" t="n">
        <v>1</v>
      </c>
      <c r="F7384" s="7" t="n">
        <v>100</v>
      </c>
      <c r="G7384" s="7" t="n">
        <v>0</v>
      </c>
      <c r="H7384" s="7" t="n">
        <v>-1069547520</v>
      </c>
      <c r="I7384" s="7" t="n">
        <v>0</v>
      </c>
      <c r="J7384" s="7" t="n">
        <v>65533</v>
      </c>
      <c r="K7384" s="7" t="n">
        <v>0</v>
      </c>
      <c r="L7384" s="7" t="n">
        <v>0</v>
      </c>
      <c r="M7384" s="7" t="n">
        <v>0</v>
      </c>
      <c r="N7384" s="7" t="n">
        <v>0</v>
      </c>
      <c r="O7384" s="7" t="s">
        <v>12</v>
      </c>
    </row>
    <row r="7385" spans="1:9">
      <c r="A7385" t="s">
        <v>4</v>
      </c>
      <c r="B7385" s="4" t="s">
        <v>5</v>
      </c>
      <c r="C7385" s="4" t="s">
        <v>10</v>
      </c>
    </row>
    <row r="7386" spans="1:9">
      <c r="A7386" t="n">
        <v>53341</v>
      </c>
      <c r="B7386" s="27" t="n">
        <v>16</v>
      </c>
      <c r="C7386" s="7" t="n">
        <v>1000</v>
      </c>
    </row>
    <row r="7387" spans="1:9">
      <c r="A7387" t="s">
        <v>4</v>
      </c>
      <c r="B7387" s="4" t="s">
        <v>5</v>
      </c>
      <c r="C7387" s="4" t="s">
        <v>13</v>
      </c>
      <c r="D7387" s="4" t="s">
        <v>10</v>
      </c>
      <c r="E7387" s="4" t="s">
        <v>24</v>
      </c>
      <c r="F7387" s="4" t="s">
        <v>10</v>
      </c>
      <c r="G7387" s="4" t="s">
        <v>9</v>
      </c>
      <c r="H7387" s="4" t="s">
        <v>9</v>
      </c>
      <c r="I7387" s="4" t="s">
        <v>10</v>
      </c>
      <c r="J7387" s="4" t="s">
        <v>10</v>
      </c>
      <c r="K7387" s="4" t="s">
        <v>9</v>
      </c>
      <c r="L7387" s="4" t="s">
        <v>9</v>
      </c>
      <c r="M7387" s="4" t="s">
        <v>9</v>
      </c>
      <c r="N7387" s="4" t="s">
        <v>9</v>
      </c>
      <c r="O7387" s="4" t="s">
        <v>6</v>
      </c>
    </row>
    <row r="7388" spans="1:9">
      <c r="A7388" t="n">
        <v>53344</v>
      </c>
      <c r="B7388" s="15" t="n">
        <v>50</v>
      </c>
      <c r="C7388" s="7" t="n">
        <v>0</v>
      </c>
      <c r="D7388" s="7" t="n">
        <v>4286</v>
      </c>
      <c r="E7388" s="7" t="n">
        <v>1</v>
      </c>
      <c r="F7388" s="7" t="n">
        <v>0</v>
      </c>
      <c r="G7388" s="7" t="n">
        <v>0</v>
      </c>
      <c r="H7388" s="7" t="n">
        <v>-1069547520</v>
      </c>
      <c r="I7388" s="7" t="n">
        <v>0</v>
      </c>
      <c r="J7388" s="7" t="n">
        <v>65533</v>
      </c>
      <c r="K7388" s="7" t="n">
        <v>0</v>
      </c>
      <c r="L7388" s="7" t="n">
        <v>0</v>
      </c>
      <c r="M7388" s="7" t="n">
        <v>0</v>
      </c>
      <c r="N7388" s="7" t="n">
        <v>0</v>
      </c>
      <c r="O7388" s="7" t="s">
        <v>12</v>
      </c>
    </row>
    <row r="7389" spans="1:9">
      <c r="A7389" t="s">
        <v>4</v>
      </c>
      <c r="B7389" s="4" t="s">
        <v>5</v>
      </c>
      <c r="C7389" s="4" t="s">
        <v>10</v>
      </c>
    </row>
    <row r="7390" spans="1:9">
      <c r="A7390" t="n">
        <v>53383</v>
      </c>
      <c r="B7390" s="27" t="n">
        <v>16</v>
      </c>
      <c r="C7390" s="7" t="n">
        <v>500</v>
      </c>
    </row>
    <row r="7391" spans="1:9">
      <c r="A7391" t="s">
        <v>4</v>
      </c>
      <c r="B7391" s="4" t="s">
        <v>5</v>
      </c>
      <c r="C7391" s="4" t="s">
        <v>13</v>
      </c>
      <c r="D7391" s="4" t="s">
        <v>24</v>
      </c>
      <c r="E7391" s="4" t="s">
        <v>10</v>
      </c>
      <c r="F7391" s="4" t="s">
        <v>13</v>
      </c>
    </row>
    <row r="7392" spans="1:9">
      <c r="A7392" t="n">
        <v>53386</v>
      </c>
      <c r="B7392" s="14" t="n">
        <v>49</v>
      </c>
      <c r="C7392" s="7" t="n">
        <v>3</v>
      </c>
      <c r="D7392" s="7" t="n">
        <v>1</v>
      </c>
      <c r="E7392" s="7" t="n">
        <v>500</v>
      </c>
      <c r="F7392" s="7" t="n">
        <v>0</v>
      </c>
    </row>
    <row r="7393" spans="1:15">
      <c r="A7393" t="s">
        <v>4</v>
      </c>
      <c r="B7393" s="4" t="s">
        <v>5</v>
      </c>
      <c r="C7393" s="4" t="s">
        <v>13</v>
      </c>
      <c r="D7393" s="4" t="s">
        <v>10</v>
      </c>
      <c r="E7393" s="4" t="s">
        <v>10</v>
      </c>
      <c r="F7393" s="4" t="s">
        <v>9</v>
      </c>
    </row>
    <row r="7394" spans="1:15">
      <c r="A7394" t="n">
        <v>53395</v>
      </c>
      <c r="B7394" s="47" t="n">
        <v>84</v>
      </c>
      <c r="C7394" s="7" t="n">
        <v>1</v>
      </c>
      <c r="D7394" s="7" t="n">
        <v>0</v>
      </c>
      <c r="E7394" s="7" t="n">
        <v>0</v>
      </c>
      <c r="F7394" s="7" t="n">
        <v>0</v>
      </c>
    </row>
    <row r="7395" spans="1:15">
      <c r="A7395" t="s">
        <v>4</v>
      </c>
      <c r="B7395" s="4" t="s">
        <v>5</v>
      </c>
      <c r="C7395" s="4" t="s">
        <v>10</v>
      </c>
    </row>
    <row r="7396" spans="1:15">
      <c r="A7396" t="n">
        <v>53405</v>
      </c>
      <c r="B7396" s="51" t="n">
        <v>13</v>
      </c>
      <c r="C7396" s="7" t="n">
        <v>6713</v>
      </c>
    </row>
    <row r="7397" spans="1:15">
      <c r="A7397" t="s">
        <v>4</v>
      </c>
      <c r="B7397" s="4" t="s">
        <v>5</v>
      </c>
      <c r="C7397" s="4" t="s">
        <v>13</v>
      </c>
      <c r="D7397" s="4" t="s">
        <v>13</v>
      </c>
      <c r="E7397" s="4" t="s">
        <v>10</v>
      </c>
      <c r="F7397" s="4" t="s">
        <v>10</v>
      </c>
      <c r="G7397" s="4" t="s">
        <v>10</v>
      </c>
      <c r="H7397" s="4" t="s">
        <v>10</v>
      </c>
      <c r="I7397" s="4" t="s">
        <v>10</v>
      </c>
      <c r="J7397" s="4" t="s">
        <v>10</v>
      </c>
      <c r="K7397" s="4" t="s">
        <v>10</v>
      </c>
      <c r="L7397" s="4" t="s">
        <v>10</v>
      </c>
      <c r="M7397" s="4" t="s">
        <v>10</v>
      </c>
      <c r="N7397" s="4" t="s">
        <v>10</v>
      </c>
      <c r="O7397" s="4" t="s">
        <v>10</v>
      </c>
      <c r="P7397" s="4" t="s">
        <v>10</v>
      </c>
      <c r="Q7397" s="4" t="s">
        <v>10</v>
      </c>
      <c r="R7397" s="4" t="s">
        <v>10</v>
      </c>
      <c r="S7397" s="4" t="s">
        <v>10</v>
      </c>
      <c r="T7397" s="4" t="s">
        <v>10</v>
      </c>
    </row>
    <row r="7398" spans="1:15">
      <c r="A7398" t="n">
        <v>53408</v>
      </c>
      <c r="B7398" s="68" t="n">
        <v>154</v>
      </c>
      <c r="C7398" s="7" t="n">
        <v>0</v>
      </c>
      <c r="D7398" s="7" t="n">
        <v>1</v>
      </c>
      <c r="E7398" s="7" t="n">
        <v>1</v>
      </c>
      <c r="F7398" s="7" t="n">
        <v>2</v>
      </c>
      <c r="G7398" s="7" t="n">
        <v>4</v>
      </c>
      <c r="H7398" s="7" t="n">
        <v>6</v>
      </c>
      <c r="I7398" s="7" t="n">
        <v>7</v>
      </c>
      <c r="J7398" s="7" t="n">
        <v>8</v>
      </c>
      <c r="K7398" s="7" t="n">
        <v>9</v>
      </c>
      <c r="L7398" s="7" t="n">
        <v>11</v>
      </c>
      <c r="M7398" s="7" t="n">
        <v>65533</v>
      </c>
      <c r="N7398" s="7" t="n">
        <v>65533</v>
      </c>
      <c r="O7398" s="7" t="n">
        <v>65533</v>
      </c>
      <c r="P7398" s="7" t="n">
        <v>65533</v>
      </c>
      <c r="Q7398" s="7" t="n">
        <v>65533</v>
      </c>
      <c r="R7398" s="7" t="n">
        <v>65533</v>
      </c>
      <c r="S7398" s="7" t="n">
        <v>65533</v>
      </c>
      <c r="T7398" s="7" t="n">
        <v>65533</v>
      </c>
    </row>
    <row r="7399" spans="1:15">
      <c r="A7399" t="s">
        <v>4</v>
      </c>
      <c r="B7399" s="4" t="s">
        <v>5</v>
      </c>
      <c r="C7399" s="4" t="s">
        <v>13</v>
      </c>
      <c r="D7399" s="20" t="s">
        <v>31</v>
      </c>
      <c r="E7399" s="4" t="s">
        <v>5</v>
      </c>
      <c r="F7399" s="4" t="s">
        <v>13</v>
      </c>
      <c r="G7399" s="4" t="s">
        <v>10</v>
      </c>
      <c r="H7399" s="20" t="s">
        <v>32</v>
      </c>
      <c r="I7399" s="4" t="s">
        <v>13</v>
      </c>
      <c r="J7399" s="4" t="s">
        <v>23</v>
      </c>
    </row>
    <row r="7400" spans="1:15">
      <c r="A7400" t="n">
        <v>53443</v>
      </c>
      <c r="B7400" s="12" t="n">
        <v>5</v>
      </c>
      <c r="C7400" s="7" t="n">
        <v>28</v>
      </c>
      <c r="D7400" s="20" t="s">
        <v>3</v>
      </c>
      <c r="E7400" s="25" t="n">
        <v>64</v>
      </c>
      <c r="F7400" s="7" t="n">
        <v>5</v>
      </c>
      <c r="G7400" s="7" t="n">
        <v>1</v>
      </c>
      <c r="H7400" s="20" t="s">
        <v>3</v>
      </c>
      <c r="I7400" s="7" t="n">
        <v>1</v>
      </c>
      <c r="J7400" s="13" t="n">
        <f t="normal" ca="1">A7404</f>
        <v>0</v>
      </c>
    </row>
    <row r="7401" spans="1:15">
      <c r="A7401" t="s">
        <v>4</v>
      </c>
      <c r="B7401" s="4" t="s">
        <v>5</v>
      </c>
      <c r="C7401" s="4" t="s">
        <v>10</v>
      </c>
    </row>
    <row r="7402" spans="1:15">
      <c r="A7402" t="n">
        <v>53454</v>
      </c>
      <c r="B7402" s="28" t="n">
        <v>12</v>
      </c>
      <c r="C7402" s="7" t="n">
        <v>0</v>
      </c>
    </row>
    <row r="7403" spans="1:15">
      <c r="A7403" t="s">
        <v>4</v>
      </c>
      <c r="B7403" s="4" t="s">
        <v>5</v>
      </c>
      <c r="C7403" s="4" t="s">
        <v>13</v>
      </c>
      <c r="D7403" s="20" t="s">
        <v>31</v>
      </c>
      <c r="E7403" s="4" t="s">
        <v>5</v>
      </c>
      <c r="F7403" s="4" t="s">
        <v>13</v>
      </c>
      <c r="G7403" s="4" t="s">
        <v>10</v>
      </c>
      <c r="H7403" s="20" t="s">
        <v>32</v>
      </c>
      <c r="I7403" s="4" t="s">
        <v>13</v>
      </c>
      <c r="J7403" s="4" t="s">
        <v>23</v>
      </c>
    </row>
    <row r="7404" spans="1:15">
      <c r="A7404" t="n">
        <v>53457</v>
      </c>
      <c r="B7404" s="12" t="n">
        <v>5</v>
      </c>
      <c r="C7404" s="7" t="n">
        <v>28</v>
      </c>
      <c r="D7404" s="20" t="s">
        <v>3</v>
      </c>
      <c r="E7404" s="25" t="n">
        <v>64</v>
      </c>
      <c r="F7404" s="7" t="n">
        <v>5</v>
      </c>
      <c r="G7404" s="7" t="n">
        <v>2</v>
      </c>
      <c r="H7404" s="20" t="s">
        <v>3</v>
      </c>
      <c r="I7404" s="7" t="n">
        <v>1</v>
      </c>
      <c r="J7404" s="13" t="n">
        <f t="normal" ca="1">A7408</f>
        <v>0</v>
      </c>
    </row>
    <row r="7405" spans="1:15">
      <c r="A7405" t="s">
        <v>4</v>
      </c>
      <c r="B7405" s="4" t="s">
        <v>5</v>
      </c>
      <c r="C7405" s="4" t="s">
        <v>10</v>
      </c>
    </row>
    <row r="7406" spans="1:15">
      <c r="A7406" t="n">
        <v>53468</v>
      </c>
      <c r="B7406" s="28" t="n">
        <v>12</v>
      </c>
      <c r="C7406" s="7" t="n">
        <v>1</v>
      </c>
    </row>
    <row r="7407" spans="1:15">
      <c r="A7407" t="s">
        <v>4</v>
      </c>
      <c r="B7407" s="4" t="s">
        <v>5</v>
      </c>
      <c r="C7407" s="4" t="s">
        <v>13</v>
      </c>
      <c r="D7407" s="20" t="s">
        <v>31</v>
      </c>
      <c r="E7407" s="4" t="s">
        <v>5</v>
      </c>
      <c r="F7407" s="4" t="s">
        <v>13</v>
      </c>
      <c r="G7407" s="4" t="s">
        <v>10</v>
      </c>
      <c r="H7407" s="20" t="s">
        <v>32</v>
      </c>
      <c r="I7407" s="4" t="s">
        <v>13</v>
      </c>
      <c r="J7407" s="4" t="s">
        <v>23</v>
      </c>
    </row>
    <row r="7408" spans="1:15">
      <c r="A7408" t="n">
        <v>53471</v>
      </c>
      <c r="B7408" s="12" t="n">
        <v>5</v>
      </c>
      <c r="C7408" s="7" t="n">
        <v>28</v>
      </c>
      <c r="D7408" s="20" t="s">
        <v>3</v>
      </c>
      <c r="E7408" s="25" t="n">
        <v>64</v>
      </c>
      <c r="F7408" s="7" t="n">
        <v>5</v>
      </c>
      <c r="G7408" s="7" t="n">
        <v>4</v>
      </c>
      <c r="H7408" s="20" t="s">
        <v>3</v>
      </c>
      <c r="I7408" s="7" t="n">
        <v>1</v>
      </c>
      <c r="J7408" s="13" t="n">
        <f t="normal" ca="1">A7412</f>
        <v>0</v>
      </c>
    </row>
    <row r="7409" spans="1:20">
      <c r="A7409" t="s">
        <v>4</v>
      </c>
      <c r="B7409" s="4" t="s">
        <v>5</v>
      </c>
      <c r="C7409" s="4" t="s">
        <v>10</v>
      </c>
    </row>
    <row r="7410" spans="1:20">
      <c r="A7410" t="n">
        <v>53482</v>
      </c>
      <c r="B7410" s="28" t="n">
        <v>12</v>
      </c>
      <c r="C7410" s="7" t="n">
        <v>3</v>
      </c>
    </row>
    <row r="7411" spans="1:20">
      <c r="A7411" t="s">
        <v>4</v>
      </c>
      <c r="B7411" s="4" t="s">
        <v>5</v>
      </c>
      <c r="C7411" s="4" t="s">
        <v>13</v>
      </c>
      <c r="D7411" s="20" t="s">
        <v>31</v>
      </c>
      <c r="E7411" s="4" t="s">
        <v>5</v>
      </c>
      <c r="F7411" s="4" t="s">
        <v>13</v>
      </c>
      <c r="G7411" s="4" t="s">
        <v>10</v>
      </c>
      <c r="H7411" s="20" t="s">
        <v>32</v>
      </c>
      <c r="I7411" s="4" t="s">
        <v>13</v>
      </c>
      <c r="J7411" s="4" t="s">
        <v>23</v>
      </c>
    </row>
    <row r="7412" spans="1:20">
      <c r="A7412" t="n">
        <v>53485</v>
      </c>
      <c r="B7412" s="12" t="n">
        <v>5</v>
      </c>
      <c r="C7412" s="7" t="n">
        <v>28</v>
      </c>
      <c r="D7412" s="20" t="s">
        <v>3</v>
      </c>
      <c r="E7412" s="25" t="n">
        <v>64</v>
      </c>
      <c r="F7412" s="7" t="n">
        <v>5</v>
      </c>
      <c r="G7412" s="7" t="n">
        <v>6</v>
      </c>
      <c r="H7412" s="20" t="s">
        <v>3</v>
      </c>
      <c r="I7412" s="7" t="n">
        <v>1</v>
      </c>
      <c r="J7412" s="13" t="n">
        <f t="normal" ca="1">A7416</f>
        <v>0</v>
      </c>
    </row>
    <row r="7413" spans="1:20">
      <c r="A7413" t="s">
        <v>4</v>
      </c>
      <c r="B7413" s="4" t="s">
        <v>5</v>
      </c>
      <c r="C7413" s="4" t="s">
        <v>10</v>
      </c>
    </row>
    <row r="7414" spans="1:20">
      <c r="A7414" t="n">
        <v>53496</v>
      </c>
      <c r="B7414" s="28" t="n">
        <v>12</v>
      </c>
      <c r="C7414" s="7" t="n">
        <v>4</v>
      </c>
    </row>
    <row r="7415" spans="1:20">
      <c r="A7415" t="s">
        <v>4</v>
      </c>
      <c r="B7415" s="4" t="s">
        <v>5</v>
      </c>
      <c r="C7415" s="4" t="s">
        <v>13</v>
      </c>
      <c r="D7415" s="20" t="s">
        <v>31</v>
      </c>
      <c r="E7415" s="4" t="s">
        <v>5</v>
      </c>
      <c r="F7415" s="4" t="s">
        <v>13</v>
      </c>
      <c r="G7415" s="4" t="s">
        <v>10</v>
      </c>
      <c r="H7415" s="20" t="s">
        <v>32</v>
      </c>
      <c r="I7415" s="4" t="s">
        <v>13</v>
      </c>
      <c r="J7415" s="4" t="s">
        <v>23</v>
      </c>
    </row>
    <row r="7416" spans="1:20">
      <c r="A7416" t="n">
        <v>53499</v>
      </c>
      <c r="B7416" s="12" t="n">
        <v>5</v>
      </c>
      <c r="C7416" s="7" t="n">
        <v>28</v>
      </c>
      <c r="D7416" s="20" t="s">
        <v>3</v>
      </c>
      <c r="E7416" s="25" t="n">
        <v>64</v>
      </c>
      <c r="F7416" s="7" t="n">
        <v>5</v>
      </c>
      <c r="G7416" s="7" t="n">
        <v>7</v>
      </c>
      <c r="H7416" s="20" t="s">
        <v>3</v>
      </c>
      <c r="I7416" s="7" t="n">
        <v>1</v>
      </c>
      <c r="J7416" s="13" t="n">
        <f t="normal" ca="1">A7420</f>
        <v>0</v>
      </c>
    </row>
    <row r="7417" spans="1:20">
      <c r="A7417" t="s">
        <v>4</v>
      </c>
      <c r="B7417" s="4" t="s">
        <v>5</v>
      </c>
      <c r="C7417" s="4" t="s">
        <v>10</v>
      </c>
    </row>
    <row r="7418" spans="1:20">
      <c r="A7418" t="n">
        <v>53510</v>
      </c>
      <c r="B7418" s="28" t="n">
        <v>12</v>
      </c>
      <c r="C7418" s="7" t="n">
        <v>5</v>
      </c>
    </row>
    <row r="7419" spans="1:20">
      <c r="A7419" t="s">
        <v>4</v>
      </c>
      <c r="B7419" s="4" t="s">
        <v>5</v>
      </c>
      <c r="C7419" s="4" t="s">
        <v>13</v>
      </c>
      <c r="D7419" s="20" t="s">
        <v>31</v>
      </c>
      <c r="E7419" s="4" t="s">
        <v>5</v>
      </c>
      <c r="F7419" s="4" t="s">
        <v>13</v>
      </c>
      <c r="G7419" s="4" t="s">
        <v>10</v>
      </c>
      <c r="H7419" s="20" t="s">
        <v>32</v>
      </c>
      <c r="I7419" s="4" t="s">
        <v>13</v>
      </c>
      <c r="J7419" s="4" t="s">
        <v>23</v>
      </c>
    </row>
    <row r="7420" spans="1:20">
      <c r="A7420" t="n">
        <v>53513</v>
      </c>
      <c r="B7420" s="12" t="n">
        <v>5</v>
      </c>
      <c r="C7420" s="7" t="n">
        <v>28</v>
      </c>
      <c r="D7420" s="20" t="s">
        <v>3</v>
      </c>
      <c r="E7420" s="25" t="n">
        <v>64</v>
      </c>
      <c r="F7420" s="7" t="n">
        <v>5</v>
      </c>
      <c r="G7420" s="7" t="n">
        <v>8</v>
      </c>
      <c r="H7420" s="20" t="s">
        <v>3</v>
      </c>
      <c r="I7420" s="7" t="n">
        <v>1</v>
      </c>
      <c r="J7420" s="13" t="n">
        <f t="normal" ca="1">A7424</f>
        <v>0</v>
      </c>
    </row>
    <row r="7421" spans="1:20">
      <c r="A7421" t="s">
        <v>4</v>
      </c>
      <c r="B7421" s="4" t="s">
        <v>5</v>
      </c>
      <c r="C7421" s="4" t="s">
        <v>10</v>
      </c>
    </row>
    <row r="7422" spans="1:20">
      <c r="A7422" t="n">
        <v>53524</v>
      </c>
      <c r="B7422" s="28" t="n">
        <v>12</v>
      </c>
      <c r="C7422" s="7" t="n">
        <v>6</v>
      </c>
    </row>
    <row r="7423" spans="1:20">
      <c r="A7423" t="s">
        <v>4</v>
      </c>
      <c r="B7423" s="4" t="s">
        <v>5</v>
      </c>
      <c r="C7423" s="4" t="s">
        <v>13</v>
      </c>
      <c r="D7423" s="20" t="s">
        <v>31</v>
      </c>
      <c r="E7423" s="4" t="s">
        <v>5</v>
      </c>
      <c r="F7423" s="4" t="s">
        <v>13</v>
      </c>
      <c r="G7423" s="4" t="s">
        <v>10</v>
      </c>
      <c r="H7423" s="20" t="s">
        <v>32</v>
      </c>
      <c r="I7423" s="4" t="s">
        <v>13</v>
      </c>
      <c r="J7423" s="4" t="s">
        <v>23</v>
      </c>
    </row>
    <row r="7424" spans="1:20">
      <c r="A7424" t="n">
        <v>53527</v>
      </c>
      <c r="B7424" s="12" t="n">
        <v>5</v>
      </c>
      <c r="C7424" s="7" t="n">
        <v>28</v>
      </c>
      <c r="D7424" s="20" t="s">
        <v>3</v>
      </c>
      <c r="E7424" s="25" t="n">
        <v>64</v>
      </c>
      <c r="F7424" s="7" t="n">
        <v>5</v>
      </c>
      <c r="G7424" s="7" t="n">
        <v>9</v>
      </c>
      <c r="H7424" s="20" t="s">
        <v>3</v>
      </c>
      <c r="I7424" s="7" t="n">
        <v>1</v>
      </c>
      <c r="J7424" s="13" t="n">
        <f t="normal" ca="1">A7428</f>
        <v>0</v>
      </c>
    </row>
    <row r="7425" spans="1:10">
      <c r="A7425" t="s">
        <v>4</v>
      </c>
      <c r="B7425" s="4" t="s">
        <v>5</v>
      </c>
      <c r="C7425" s="4" t="s">
        <v>10</v>
      </c>
    </row>
    <row r="7426" spans="1:10">
      <c r="A7426" t="n">
        <v>53538</v>
      </c>
      <c r="B7426" s="28" t="n">
        <v>12</v>
      </c>
      <c r="C7426" s="7" t="n">
        <v>7</v>
      </c>
    </row>
    <row r="7427" spans="1:10">
      <c r="A7427" t="s">
        <v>4</v>
      </c>
      <c r="B7427" s="4" t="s">
        <v>5</v>
      </c>
      <c r="C7427" s="4" t="s">
        <v>13</v>
      </c>
      <c r="D7427" s="20" t="s">
        <v>31</v>
      </c>
      <c r="E7427" s="4" t="s">
        <v>5</v>
      </c>
      <c r="F7427" s="4" t="s">
        <v>13</v>
      </c>
      <c r="G7427" s="4" t="s">
        <v>10</v>
      </c>
      <c r="H7427" s="20" t="s">
        <v>32</v>
      </c>
      <c r="I7427" s="4" t="s">
        <v>13</v>
      </c>
      <c r="J7427" s="4" t="s">
        <v>23</v>
      </c>
    </row>
    <row r="7428" spans="1:10">
      <c r="A7428" t="n">
        <v>53541</v>
      </c>
      <c r="B7428" s="12" t="n">
        <v>5</v>
      </c>
      <c r="C7428" s="7" t="n">
        <v>28</v>
      </c>
      <c r="D7428" s="20" t="s">
        <v>3</v>
      </c>
      <c r="E7428" s="25" t="n">
        <v>64</v>
      </c>
      <c r="F7428" s="7" t="n">
        <v>5</v>
      </c>
      <c r="G7428" s="7" t="n">
        <v>11</v>
      </c>
      <c r="H7428" s="20" t="s">
        <v>3</v>
      </c>
      <c r="I7428" s="7" t="n">
        <v>1</v>
      </c>
      <c r="J7428" s="13" t="n">
        <f t="normal" ca="1">A7432</f>
        <v>0</v>
      </c>
    </row>
    <row r="7429" spans="1:10">
      <c r="A7429" t="s">
        <v>4</v>
      </c>
      <c r="B7429" s="4" t="s">
        <v>5</v>
      </c>
      <c r="C7429" s="4" t="s">
        <v>10</v>
      </c>
    </row>
    <row r="7430" spans="1:10">
      <c r="A7430" t="n">
        <v>53552</v>
      </c>
      <c r="B7430" s="28" t="n">
        <v>12</v>
      </c>
      <c r="C7430" s="7" t="n">
        <v>8</v>
      </c>
    </row>
    <row r="7431" spans="1:10">
      <c r="A7431" t="s">
        <v>4</v>
      </c>
      <c r="B7431" s="4" t="s">
        <v>5</v>
      </c>
      <c r="C7431" s="4" t="s">
        <v>13</v>
      </c>
    </row>
    <row r="7432" spans="1:10">
      <c r="A7432" t="n">
        <v>53555</v>
      </c>
      <c r="B7432" s="25" t="n">
        <v>64</v>
      </c>
      <c r="C7432" s="7" t="n">
        <v>14</v>
      </c>
    </row>
    <row r="7433" spans="1:10">
      <c r="A7433" t="s">
        <v>4</v>
      </c>
      <c r="B7433" s="4" t="s">
        <v>5</v>
      </c>
    </row>
    <row r="7434" spans="1:10">
      <c r="A7434" t="n">
        <v>53557</v>
      </c>
      <c r="B7434" s="5" t="n">
        <v>1</v>
      </c>
    </row>
    <row r="7435" spans="1:10">
      <c r="A7435" t="s">
        <v>4</v>
      </c>
      <c r="B7435" s="4" t="s">
        <v>5</v>
      </c>
      <c r="C7435" s="4" t="s">
        <v>13</v>
      </c>
      <c r="D7435" s="4" t="s">
        <v>13</v>
      </c>
      <c r="E7435" s="4" t="s">
        <v>13</v>
      </c>
      <c r="F7435" s="4" t="s">
        <v>13</v>
      </c>
    </row>
    <row r="7436" spans="1:10">
      <c r="A7436" t="n">
        <v>53558</v>
      </c>
      <c r="B7436" s="19" t="n">
        <v>14</v>
      </c>
      <c r="C7436" s="7" t="n">
        <v>0</v>
      </c>
      <c r="D7436" s="7" t="n">
        <v>16</v>
      </c>
      <c r="E7436" s="7" t="n">
        <v>0</v>
      </c>
      <c r="F7436" s="7" t="n">
        <v>0</v>
      </c>
    </row>
    <row r="7437" spans="1:10">
      <c r="A7437" t="s">
        <v>4</v>
      </c>
      <c r="B7437" s="4" t="s">
        <v>5</v>
      </c>
      <c r="C7437" s="4" t="s">
        <v>13</v>
      </c>
    </row>
    <row r="7438" spans="1:10">
      <c r="A7438" t="n">
        <v>53563</v>
      </c>
      <c r="B7438" s="25" t="n">
        <v>64</v>
      </c>
      <c r="C7438" s="7" t="n">
        <v>18</v>
      </c>
    </row>
    <row r="7439" spans="1:10">
      <c r="A7439" t="s">
        <v>4</v>
      </c>
      <c r="B7439" s="4" t="s">
        <v>5</v>
      </c>
      <c r="C7439" s="4" t="s">
        <v>13</v>
      </c>
      <c r="D7439" s="4" t="s">
        <v>10</v>
      </c>
    </row>
    <row r="7440" spans="1:10">
      <c r="A7440" t="n">
        <v>53565</v>
      </c>
      <c r="B7440" s="25" t="n">
        <v>64</v>
      </c>
      <c r="C7440" s="7" t="n">
        <v>0</v>
      </c>
      <c r="D7440" s="7" t="n">
        <v>0</v>
      </c>
    </row>
    <row r="7441" spans="1:10">
      <c r="A7441" t="s">
        <v>4</v>
      </c>
      <c r="B7441" s="4" t="s">
        <v>5</v>
      </c>
      <c r="C7441" s="4" t="s">
        <v>13</v>
      </c>
      <c r="D7441" s="4" t="s">
        <v>10</v>
      </c>
    </row>
    <row r="7442" spans="1:10">
      <c r="A7442" t="n">
        <v>53569</v>
      </c>
      <c r="B7442" s="25" t="n">
        <v>64</v>
      </c>
      <c r="C7442" s="7" t="n">
        <v>0</v>
      </c>
      <c r="D7442" s="7" t="n">
        <v>5</v>
      </c>
    </row>
    <row r="7443" spans="1:10">
      <c r="A7443" t="s">
        <v>4</v>
      </c>
      <c r="B7443" s="4" t="s">
        <v>5</v>
      </c>
      <c r="C7443" s="4" t="s">
        <v>13</v>
      </c>
      <c r="D7443" s="4" t="s">
        <v>10</v>
      </c>
    </row>
    <row r="7444" spans="1:10">
      <c r="A7444" t="n">
        <v>53573</v>
      </c>
      <c r="B7444" s="25" t="n">
        <v>64</v>
      </c>
      <c r="C7444" s="7" t="n">
        <v>0</v>
      </c>
      <c r="D7444" s="7" t="n">
        <v>3</v>
      </c>
    </row>
    <row r="7445" spans="1:10">
      <c r="A7445" t="s">
        <v>4</v>
      </c>
      <c r="B7445" s="4" t="s">
        <v>5</v>
      </c>
      <c r="C7445" s="4" t="s">
        <v>13</v>
      </c>
      <c r="D7445" s="4" t="s">
        <v>13</v>
      </c>
      <c r="E7445" s="4" t="s">
        <v>13</v>
      </c>
      <c r="F7445" s="4" t="s">
        <v>9</v>
      </c>
      <c r="G7445" s="4" t="s">
        <v>13</v>
      </c>
      <c r="H7445" s="4" t="s">
        <v>13</v>
      </c>
      <c r="I7445" s="4" t="s">
        <v>23</v>
      </c>
    </row>
    <row r="7446" spans="1:10">
      <c r="A7446" t="n">
        <v>53577</v>
      </c>
      <c r="B7446" s="12" t="n">
        <v>5</v>
      </c>
      <c r="C7446" s="7" t="n">
        <v>35</v>
      </c>
      <c r="D7446" s="7" t="n">
        <v>30</v>
      </c>
      <c r="E7446" s="7" t="n">
        <v>0</v>
      </c>
      <c r="F7446" s="7" t="n">
        <v>1</v>
      </c>
      <c r="G7446" s="7" t="n">
        <v>2</v>
      </c>
      <c r="H7446" s="7" t="n">
        <v>1</v>
      </c>
      <c r="I7446" s="13" t="n">
        <f t="normal" ca="1">A7454</f>
        <v>0</v>
      </c>
    </row>
    <row r="7447" spans="1:10">
      <c r="A7447" t="s">
        <v>4</v>
      </c>
      <c r="B7447" s="4" t="s">
        <v>5</v>
      </c>
      <c r="C7447" s="4" t="s">
        <v>13</v>
      </c>
      <c r="D7447" s="4" t="s">
        <v>10</v>
      </c>
    </row>
    <row r="7448" spans="1:10">
      <c r="A7448" t="n">
        <v>53591</v>
      </c>
      <c r="B7448" s="25" t="n">
        <v>64</v>
      </c>
      <c r="C7448" s="7" t="n">
        <v>0</v>
      </c>
      <c r="D7448" s="7" t="n">
        <v>1</v>
      </c>
    </row>
    <row r="7449" spans="1:10">
      <c r="A7449" t="s">
        <v>4</v>
      </c>
      <c r="B7449" s="4" t="s">
        <v>5</v>
      </c>
      <c r="C7449" s="4" t="s">
        <v>10</v>
      </c>
    </row>
    <row r="7450" spans="1:10">
      <c r="A7450" t="n">
        <v>53595</v>
      </c>
      <c r="B7450" s="51" t="n">
        <v>13</v>
      </c>
      <c r="C7450" s="7" t="n">
        <v>0</v>
      </c>
    </row>
    <row r="7451" spans="1:10">
      <c r="A7451" t="s">
        <v>4</v>
      </c>
      <c r="B7451" s="4" t="s">
        <v>5</v>
      </c>
      <c r="C7451" s="4" t="s">
        <v>23</v>
      </c>
    </row>
    <row r="7452" spans="1:10">
      <c r="A7452" t="n">
        <v>53598</v>
      </c>
      <c r="B7452" s="17" t="n">
        <v>3</v>
      </c>
      <c r="C7452" s="13" t="n">
        <f t="normal" ca="1">A7508</f>
        <v>0</v>
      </c>
    </row>
    <row r="7453" spans="1:10">
      <c r="A7453" t="s">
        <v>4</v>
      </c>
      <c r="B7453" s="4" t="s">
        <v>5</v>
      </c>
      <c r="C7453" s="4" t="s">
        <v>13</v>
      </c>
      <c r="D7453" s="4" t="s">
        <v>13</v>
      </c>
      <c r="E7453" s="4" t="s">
        <v>13</v>
      </c>
      <c r="F7453" s="4" t="s">
        <v>9</v>
      </c>
      <c r="G7453" s="4" t="s">
        <v>13</v>
      </c>
      <c r="H7453" s="4" t="s">
        <v>13</v>
      </c>
      <c r="I7453" s="4" t="s">
        <v>23</v>
      </c>
    </row>
    <row r="7454" spans="1:10">
      <c r="A7454" t="n">
        <v>53603</v>
      </c>
      <c r="B7454" s="12" t="n">
        <v>5</v>
      </c>
      <c r="C7454" s="7" t="n">
        <v>35</v>
      </c>
      <c r="D7454" s="7" t="n">
        <v>30</v>
      </c>
      <c r="E7454" s="7" t="n">
        <v>0</v>
      </c>
      <c r="F7454" s="7" t="n">
        <v>2</v>
      </c>
      <c r="G7454" s="7" t="n">
        <v>2</v>
      </c>
      <c r="H7454" s="7" t="n">
        <v>1</v>
      </c>
      <c r="I7454" s="13" t="n">
        <f t="normal" ca="1">A7462</f>
        <v>0</v>
      </c>
    </row>
    <row r="7455" spans="1:10">
      <c r="A7455" t="s">
        <v>4</v>
      </c>
      <c r="B7455" s="4" t="s">
        <v>5</v>
      </c>
      <c r="C7455" s="4" t="s">
        <v>13</v>
      </c>
      <c r="D7455" s="4" t="s">
        <v>10</v>
      </c>
    </row>
    <row r="7456" spans="1:10">
      <c r="A7456" t="n">
        <v>53617</v>
      </c>
      <c r="B7456" s="25" t="n">
        <v>64</v>
      </c>
      <c r="C7456" s="7" t="n">
        <v>0</v>
      </c>
      <c r="D7456" s="7" t="n">
        <v>2</v>
      </c>
    </row>
    <row r="7457" spans="1:9">
      <c r="A7457" t="s">
        <v>4</v>
      </c>
      <c r="B7457" s="4" t="s">
        <v>5</v>
      </c>
      <c r="C7457" s="4" t="s">
        <v>10</v>
      </c>
    </row>
    <row r="7458" spans="1:9">
      <c r="A7458" t="n">
        <v>53621</v>
      </c>
      <c r="B7458" s="51" t="n">
        <v>13</v>
      </c>
      <c r="C7458" s="7" t="n">
        <v>1</v>
      </c>
    </row>
    <row r="7459" spans="1:9">
      <c r="A7459" t="s">
        <v>4</v>
      </c>
      <c r="B7459" s="4" t="s">
        <v>5</v>
      </c>
      <c r="C7459" s="4" t="s">
        <v>23</v>
      </c>
    </row>
    <row r="7460" spans="1:9">
      <c r="A7460" t="n">
        <v>53624</v>
      </c>
      <c r="B7460" s="17" t="n">
        <v>3</v>
      </c>
      <c r="C7460" s="13" t="n">
        <f t="normal" ca="1">A7508</f>
        <v>0</v>
      </c>
    </row>
    <row r="7461" spans="1:9">
      <c r="A7461" t="s">
        <v>4</v>
      </c>
      <c r="B7461" s="4" t="s">
        <v>5</v>
      </c>
      <c r="C7461" s="4" t="s">
        <v>13</v>
      </c>
      <c r="D7461" s="4" t="s">
        <v>13</v>
      </c>
      <c r="E7461" s="4" t="s">
        <v>13</v>
      </c>
      <c r="F7461" s="4" t="s">
        <v>9</v>
      </c>
      <c r="G7461" s="4" t="s">
        <v>13</v>
      </c>
      <c r="H7461" s="4" t="s">
        <v>13</v>
      </c>
      <c r="I7461" s="4" t="s">
        <v>23</v>
      </c>
    </row>
    <row r="7462" spans="1:9">
      <c r="A7462" t="n">
        <v>53629</v>
      </c>
      <c r="B7462" s="12" t="n">
        <v>5</v>
      </c>
      <c r="C7462" s="7" t="n">
        <v>35</v>
      </c>
      <c r="D7462" s="7" t="n">
        <v>30</v>
      </c>
      <c r="E7462" s="7" t="n">
        <v>0</v>
      </c>
      <c r="F7462" s="7" t="n">
        <v>4</v>
      </c>
      <c r="G7462" s="7" t="n">
        <v>2</v>
      </c>
      <c r="H7462" s="7" t="n">
        <v>1</v>
      </c>
      <c r="I7462" s="13" t="n">
        <f t="normal" ca="1">A7470</f>
        <v>0</v>
      </c>
    </row>
    <row r="7463" spans="1:9">
      <c r="A7463" t="s">
        <v>4</v>
      </c>
      <c r="B7463" s="4" t="s">
        <v>5</v>
      </c>
      <c r="C7463" s="4" t="s">
        <v>13</v>
      </c>
      <c r="D7463" s="4" t="s">
        <v>10</v>
      </c>
    </row>
    <row r="7464" spans="1:9">
      <c r="A7464" t="n">
        <v>53643</v>
      </c>
      <c r="B7464" s="25" t="n">
        <v>64</v>
      </c>
      <c r="C7464" s="7" t="n">
        <v>0</v>
      </c>
      <c r="D7464" s="7" t="n">
        <v>4</v>
      </c>
    </row>
    <row r="7465" spans="1:9">
      <c r="A7465" t="s">
        <v>4</v>
      </c>
      <c r="B7465" s="4" t="s">
        <v>5</v>
      </c>
      <c r="C7465" s="4" t="s">
        <v>10</v>
      </c>
    </row>
    <row r="7466" spans="1:9">
      <c r="A7466" t="n">
        <v>53647</v>
      </c>
      <c r="B7466" s="51" t="n">
        <v>13</v>
      </c>
      <c r="C7466" s="7" t="n">
        <v>3</v>
      </c>
    </row>
    <row r="7467" spans="1:9">
      <c r="A7467" t="s">
        <v>4</v>
      </c>
      <c r="B7467" s="4" t="s">
        <v>5</v>
      </c>
      <c r="C7467" s="4" t="s">
        <v>23</v>
      </c>
    </row>
    <row r="7468" spans="1:9">
      <c r="A7468" t="n">
        <v>53650</v>
      </c>
      <c r="B7468" s="17" t="n">
        <v>3</v>
      </c>
      <c r="C7468" s="13" t="n">
        <f t="normal" ca="1">A7508</f>
        <v>0</v>
      </c>
    </row>
    <row r="7469" spans="1:9">
      <c r="A7469" t="s">
        <v>4</v>
      </c>
      <c r="B7469" s="4" t="s">
        <v>5</v>
      </c>
      <c r="C7469" s="4" t="s">
        <v>13</v>
      </c>
      <c r="D7469" s="4" t="s">
        <v>13</v>
      </c>
      <c r="E7469" s="4" t="s">
        <v>13</v>
      </c>
      <c r="F7469" s="4" t="s">
        <v>9</v>
      </c>
      <c r="G7469" s="4" t="s">
        <v>13</v>
      </c>
      <c r="H7469" s="4" t="s">
        <v>13</v>
      </c>
      <c r="I7469" s="4" t="s">
        <v>23</v>
      </c>
    </row>
    <row r="7470" spans="1:9">
      <c r="A7470" t="n">
        <v>53655</v>
      </c>
      <c r="B7470" s="12" t="n">
        <v>5</v>
      </c>
      <c r="C7470" s="7" t="n">
        <v>35</v>
      </c>
      <c r="D7470" s="7" t="n">
        <v>30</v>
      </c>
      <c r="E7470" s="7" t="n">
        <v>0</v>
      </c>
      <c r="F7470" s="7" t="n">
        <v>6</v>
      </c>
      <c r="G7470" s="7" t="n">
        <v>2</v>
      </c>
      <c r="H7470" s="7" t="n">
        <v>1</v>
      </c>
      <c r="I7470" s="13" t="n">
        <f t="normal" ca="1">A7478</f>
        <v>0</v>
      </c>
    </row>
    <row r="7471" spans="1:9">
      <c r="A7471" t="s">
        <v>4</v>
      </c>
      <c r="B7471" s="4" t="s">
        <v>5</v>
      </c>
      <c r="C7471" s="4" t="s">
        <v>13</v>
      </c>
      <c r="D7471" s="4" t="s">
        <v>10</v>
      </c>
    </row>
    <row r="7472" spans="1:9">
      <c r="A7472" t="n">
        <v>53669</v>
      </c>
      <c r="B7472" s="25" t="n">
        <v>64</v>
      </c>
      <c r="C7472" s="7" t="n">
        <v>0</v>
      </c>
      <c r="D7472" s="7" t="n">
        <v>6</v>
      </c>
    </row>
    <row r="7473" spans="1:9">
      <c r="A7473" t="s">
        <v>4</v>
      </c>
      <c r="B7473" s="4" t="s">
        <v>5</v>
      </c>
      <c r="C7473" s="4" t="s">
        <v>10</v>
      </c>
    </row>
    <row r="7474" spans="1:9">
      <c r="A7474" t="n">
        <v>53673</v>
      </c>
      <c r="B7474" s="51" t="n">
        <v>13</v>
      </c>
      <c r="C7474" s="7" t="n">
        <v>4</v>
      </c>
    </row>
    <row r="7475" spans="1:9">
      <c r="A7475" t="s">
        <v>4</v>
      </c>
      <c r="B7475" s="4" t="s">
        <v>5</v>
      </c>
      <c r="C7475" s="4" t="s">
        <v>23</v>
      </c>
    </row>
    <row r="7476" spans="1:9">
      <c r="A7476" t="n">
        <v>53676</v>
      </c>
      <c r="B7476" s="17" t="n">
        <v>3</v>
      </c>
      <c r="C7476" s="13" t="n">
        <f t="normal" ca="1">A7508</f>
        <v>0</v>
      </c>
    </row>
    <row r="7477" spans="1:9">
      <c r="A7477" t="s">
        <v>4</v>
      </c>
      <c r="B7477" s="4" t="s">
        <v>5</v>
      </c>
      <c r="C7477" s="4" t="s">
        <v>13</v>
      </c>
      <c r="D7477" s="4" t="s">
        <v>13</v>
      </c>
      <c r="E7477" s="4" t="s">
        <v>13</v>
      </c>
      <c r="F7477" s="4" t="s">
        <v>9</v>
      </c>
      <c r="G7477" s="4" t="s">
        <v>13</v>
      </c>
      <c r="H7477" s="4" t="s">
        <v>13</v>
      </c>
      <c r="I7477" s="4" t="s">
        <v>23</v>
      </c>
    </row>
    <row r="7478" spans="1:9">
      <c r="A7478" t="n">
        <v>53681</v>
      </c>
      <c r="B7478" s="12" t="n">
        <v>5</v>
      </c>
      <c r="C7478" s="7" t="n">
        <v>35</v>
      </c>
      <c r="D7478" s="7" t="n">
        <v>30</v>
      </c>
      <c r="E7478" s="7" t="n">
        <v>0</v>
      </c>
      <c r="F7478" s="7" t="n">
        <v>7</v>
      </c>
      <c r="G7478" s="7" t="n">
        <v>2</v>
      </c>
      <c r="H7478" s="7" t="n">
        <v>1</v>
      </c>
      <c r="I7478" s="13" t="n">
        <f t="normal" ca="1">A7486</f>
        <v>0</v>
      </c>
    </row>
    <row r="7479" spans="1:9">
      <c r="A7479" t="s">
        <v>4</v>
      </c>
      <c r="B7479" s="4" t="s">
        <v>5</v>
      </c>
      <c r="C7479" s="4" t="s">
        <v>13</v>
      </c>
      <c r="D7479" s="4" t="s">
        <v>10</v>
      </c>
    </row>
    <row r="7480" spans="1:9">
      <c r="A7480" t="n">
        <v>53695</v>
      </c>
      <c r="B7480" s="25" t="n">
        <v>64</v>
      </c>
      <c r="C7480" s="7" t="n">
        <v>0</v>
      </c>
      <c r="D7480" s="7" t="n">
        <v>7</v>
      </c>
    </row>
    <row r="7481" spans="1:9">
      <c r="A7481" t="s">
        <v>4</v>
      </c>
      <c r="B7481" s="4" t="s">
        <v>5</v>
      </c>
      <c r="C7481" s="4" t="s">
        <v>10</v>
      </c>
    </row>
    <row r="7482" spans="1:9">
      <c r="A7482" t="n">
        <v>53699</v>
      </c>
      <c r="B7482" s="51" t="n">
        <v>13</v>
      </c>
      <c r="C7482" s="7" t="n">
        <v>5</v>
      </c>
    </row>
    <row r="7483" spans="1:9">
      <c r="A7483" t="s">
        <v>4</v>
      </c>
      <c r="B7483" s="4" t="s">
        <v>5</v>
      </c>
      <c r="C7483" s="4" t="s">
        <v>23</v>
      </c>
    </row>
    <row r="7484" spans="1:9">
      <c r="A7484" t="n">
        <v>53702</v>
      </c>
      <c r="B7484" s="17" t="n">
        <v>3</v>
      </c>
      <c r="C7484" s="13" t="n">
        <f t="normal" ca="1">A7508</f>
        <v>0</v>
      </c>
    </row>
    <row r="7485" spans="1:9">
      <c r="A7485" t="s">
        <v>4</v>
      </c>
      <c r="B7485" s="4" t="s">
        <v>5</v>
      </c>
      <c r="C7485" s="4" t="s">
        <v>13</v>
      </c>
      <c r="D7485" s="4" t="s">
        <v>13</v>
      </c>
      <c r="E7485" s="4" t="s">
        <v>13</v>
      </c>
      <c r="F7485" s="4" t="s">
        <v>9</v>
      </c>
      <c r="G7485" s="4" t="s">
        <v>13</v>
      </c>
      <c r="H7485" s="4" t="s">
        <v>13</v>
      </c>
      <c r="I7485" s="4" t="s">
        <v>23</v>
      </c>
    </row>
    <row r="7486" spans="1:9">
      <c r="A7486" t="n">
        <v>53707</v>
      </c>
      <c r="B7486" s="12" t="n">
        <v>5</v>
      </c>
      <c r="C7486" s="7" t="n">
        <v>35</v>
      </c>
      <c r="D7486" s="7" t="n">
        <v>30</v>
      </c>
      <c r="E7486" s="7" t="n">
        <v>0</v>
      </c>
      <c r="F7486" s="7" t="n">
        <v>8</v>
      </c>
      <c r="G7486" s="7" t="n">
        <v>2</v>
      </c>
      <c r="H7486" s="7" t="n">
        <v>1</v>
      </c>
      <c r="I7486" s="13" t="n">
        <f t="normal" ca="1">A7494</f>
        <v>0</v>
      </c>
    </row>
    <row r="7487" spans="1:9">
      <c r="A7487" t="s">
        <v>4</v>
      </c>
      <c r="B7487" s="4" t="s">
        <v>5</v>
      </c>
      <c r="C7487" s="4" t="s">
        <v>13</v>
      </c>
      <c r="D7487" s="4" t="s">
        <v>10</v>
      </c>
    </row>
    <row r="7488" spans="1:9">
      <c r="A7488" t="n">
        <v>53721</v>
      </c>
      <c r="B7488" s="25" t="n">
        <v>64</v>
      </c>
      <c r="C7488" s="7" t="n">
        <v>0</v>
      </c>
      <c r="D7488" s="7" t="n">
        <v>8</v>
      </c>
    </row>
    <row r="7489" spans="1:9">
      <c r="A7489" t="s">
        <v>4</v>
      </c>
      <c r="B7489" s="4" t="s">
        <v>5</v>
      </c>
      <c r="C7489" s="4" t="s">
        <v>10</v>
      </c>
    </row>
    <row r="7490" spans="1:9">
      <c r="A7490" t="n">
        <v>53725</v>
      </c>
      <c r="B7490" s="51" t="n">
        <v>13</v>
      </c>
      <c r="C7490" s="7" t="n">
        <v>6</v>
      </c>
    </row>
    <row r="7491" spans="1:9">
      <c r="A7491" t="s">
        <v>4</v>
      </c>
      <c r="B7491" s="4" t="s">
        <v>5</v>
      </c>
      <c r="C7491" s="4" t="s">
        <v>23</v>
      </c>
    </row>
    <row r="7492" spans="1:9">
      <c r="A7492" t="n">
        <v>53728</v>
      </c>
      <c r="B7492" s="17" t="n">
        <v>3</v>
      </c>
      <c r="C7492" s="13" t="n">
        <f t="normal" ca="1">A7508</f>
        <v>0</v>
      </c>
    </row>
    <row r="7493" spans="1:9">
      <c r="A7493" t="s">
        <v>4</v>
      </c>
      <c r="B7493" s="4" t="s">
        <v>5</v>
      </c>
      <c r="C7493" s="4" t="s">
        <v>13</v>
      </c>
      <c r="D7493" s="4" t="s">
        <v>13</v>
      </c>
      <c r="E7493" s="4" t="s">
        <v>13</v>
      </c>
      <c r="F7493" s="4" t="s">
        <v>9</v>
      </c>
      <c r="G7493" s="4" t="s">
        <v>13</v>
      </c>
      <c r="H7493" s="4" t="s">
        <v>13</v>
      </c>
      <c r="I7493" s="4" t="s">
        <v>23</v>
      </c>
    </row>
    <row r="7494" spans="1:9">
      <c r="A7494" t="n">
        <v>53733</v>
      </c>
      <c r="B7494" s="12" t="n">
        <v>5</v>
      </c>
      <c r="C7494" s="7" t="n">
        <v>35</v>
      </c>
      <c r="D7494" s="7" t="n">
        <v>30</v>
      </c>
      <c r="E7494" s="7" t="n">
        <v>0</v>
      </c>
      <c r="F7494" s="7" t="n">
        <v>9</v>
      </c>
      <c r="G7494" s="7" t="n">
        <v>2</v>
      </c>
      <c r="H7494" s="7" t="n">
        <v>1</v>
      </c>
      <c r="I7494" s="13" t="n">
        <f t="normal" ca="1">A7502</f>
        <v>0</v>
      </c>
    </row>
    <row r="7495" spans="1:9">
      <c r="A7495" t="s">
        <v>4</v>
      </c>
      <c r="B7495" s="4" t="s">
        <v>5</v>
      </c>
      <c r="C7495" s="4" t="s">
        <v>13</v>
      </c>
      <c r="D7495" s="4" t="s">
        <v>10</v>
      </c>
    </row>
    <row r="7496" spans="1:9">
      <c r="A7496" t="n">
        <v>53747</v>
      </c>
      <c r="B7496" s="25" t="n">
        <v>64</v>
      </c>
      <c r="C7496" s="7" t="n">
        <v>0</v>
      </c>
      <c r="D7496" s="7" t="n">
        <v>9</v>
      </c>
    </row>
    <row r="7497" spans="1:9">
      <c r="A7497" t="s">
        <v>4</v>
      </c>
      <c r="B7497" s="4" t="s">
        <v>5</v>
      </c>
      <c r="C7497" s="4" t="s">
        <v>10</v>
      </c>
    </row>
    <row r="7498" spans="1:9">
      <c r="A7498" t="n">
        <v>53751</v>
      </c>
      <c r="B7498" s="51" t="n">
        <v>13</v>
      </c>
      <c r="C7498" s="7" t="n">
        <v>7</v>
      </c>
    </row>
    <row r="7499" spans="1:9">
      <c r="A7499" t="s">
        <v>4</v>
      </c>
      <c r="B7499" s="4" t="s">
        <v>5</v>
      </c>
      <c r="C7499" s="4" t="s">
        <v>23</v>
      </c>
    </row>
    <row r="7500" spans="1:9">
      <c r="A7500" t="n">
        <v>53754</v>
      </c>
      <c r="B7500" s="17" t="n">
        <v>3</v>
      </c>
      <c r="C7500" s="13" t="n">
        <f t="normal" ca="1">A7508</f>
        <v>0</v>
      </c>
    </row>
    <row r="7501" spans="1:9">
      <c r="A7501" t="s">
        <v>4</v>
      </c>
      <c r="B7501" s="4" t="s">
        <v>5</v>
      </c>
      <c r="C7501" s="4" t="s">
        <v>13</v>
      </c>
      <c r="D7501" s="4" t="s">
        <v>13</v>
      </c>
      <c r="E7501" s="4" t="s">
        <v>13</v>
      </c>
      <c r="F7501" s="4" t="s">
        <v>9</v>
      </c>
      <c r="G7501" s="4" t="s">
        <v>13</v>
      </c>
      <c r="H7501" s="4" t="s">
        <v>13</v>
      </c>
      <c r="I7501" s="4" t="s">
        <v>23</v>
      </c>
    </row>
    <row r="7502" spans="1:9">
      <c r="A7502" t="n">
        <v>53759</v>
      </c>
      <c r="B7502" s="12" t="n">
        <v>5</v>
      </c>
      <c r="C7502" s="7" t="n">
        <v>35</v>
      </c>
      <c r="D7502" s="7" t="n">
        <v>30</v>
      </c>
      <c r="E7502" s="7" t="n">
        <v>0</v>
      </c>
      <c r="F7502" s="7" t="n">
        <v>11</v>
      </c>
      <c r="G7502" s="7" t="n">
        <v>2</v>
      </c>
      <c r="H7502" s="7" t="n">
        <v>1</v>
      </c>
      <c r="I7502" s="13" t="n">
        <f t="normal" ca="1">A7508</f>
        <v>0</v>
      </c>
    </row>
    <row r="7503" spans="1:9">
      <c r="A7503" t="s">
        <v>4</v>
      </c>
      <c r="B7503" s="4" t="s">
        <v>5</v>
      </c>
      <c r="C7503" s="4" t="s">
        <v>13</v>
      </c>
      <c r="D7503" s="4" t="s">
        <v>10</v>
      </c>
    </row>
    <row r="7504" spans="1:9">
      <c r="A7504" t="n">
        <v>53773</v>
      </c>
      <c r="B7504" s="25" t="n">
        <v>64</v>
      </c>
      <c r="C7504" s="7" t="n">
        <v>0</v>
      </c>
      <c r="D7504" s="7" t="n">
        <v>11</v>
      </c>
    </row>
    <row r="7505" spans="1:9">
      <c r="A7505" t="s">
        <v>4</v>
      </c>
      <c r="B7505" s="4" t="s">
        <v>5</v>
      </c>
      <c r="C7505" s="4" t="s">
        <v>10</v>
      </c>
    </row>
    <row r="7506" spans="1:9">
      <c r="A7506" t="n">
        <v>53777</v>
      </c>
      <c r="B7506" s="51" t="n">
        <v>13</v>
      </c>
      <c r="C7506" s="7" t="n">
        <v>8</v>
      </c>
    </row>
    <row r="7507" spans="1:9">
      <c r="A7507" t="s">
        <v>4</v>
      </c>
      <c r="B7507" s="4" t="s">
        <v>5</v>
      </c>
      <c r="C7507" s="4" t="s">
        <v>13</v>
      </c>
      <c r="D7507" s="4" t="s">
        <v>10</v>
      </c>
      <c r="E7507" s="4" t="s">
        <v>13</v>
      </c>
      <c r="F7507" s="4" t="s">
        <v>23</v>
      </c>
    </row>
    <row r="7508" spans="1:9">
      <c r="A7508" t="n">
        <v>53780</v>
      </c>
      <c r="B7508" s="12" t="n">
        <v>5</v>
      </c>
      <c r="C7508" s="7" t="n">
        <v>30</v>
      </c>
      <c r="D7508" s="7" t="n">
        <v>0</v>
      </c>
      <c r="E7508" s="7" t="n">
        <v>1</v>
      </c>
      <c r="F7508" s="13" t="n">
        <f t="normal" ca="1">A7512</f>
        <v>0</v>
      </c>
    </row>
    <row r="7509" spans="1:9">
      <c r="A7509" t="s">
        <v>4</v>
      </c>
      <c r="B7509" s="4" t="s">
        <v>5</v>
      </c>
      <c r="C7509" s="4" t="s">
        <v>13</v>
      </c>
      <c r="D7509" s="4" t="s">
        <v>10</v>
      </c>
    </row>
    <row r="7510" spans="1:9">
      <c r="A7510" t="n">
        <v>53789</v>
      </c>
      <c r="B7510" s="25" t="n">
        <v>64</v>
      </c>
      <c r="C7510" s="7" t="n">
        <v>0</v>
      </c>
      <c r="D7510" s="7" t="n">
        <v>1</v>
      </c>
    </row>
    <row r="7511" spans="1:9">
      <c r="A7511" t="s">
        <v>4</v>
      </c>
      <c r="B7511" s="4" t="s">
        <v>5</v>
      </c>
      <c r="C7511" s="4" t="s">
        <v>13</v>
      </c>
      <c r="D7511" s="4" t="s">
        <v>10</v>
      </c>
      <c r="E7511" s="4" t="s">
        <v>13</v>
      </c>
      <c r="F7511" s="4" t="s">
        <v>23</v>
      </c>
    </row>
    <row r="7512" spans="1:9">
      <c r="A7512" t="n">
        <v>53793</v>
      </c>
      <c r="B7512" s="12" t="n">
        <v>5</v>
      </c>
      <c r="C7512" s="7" t="n">
        <v>30</v>
      </c>
      <c r="D7512" s="7" t="n">
        <v>1</v>
      </c>
      <c r="E7512" s="7" t="n">
        <v>1</v>
      </c>
      <c r="F7512" s="13" t="n">
        <f t="normal" ca="1">A7516</f>
        <v>0</v>
      </c>
    </row>
    <row r="7513" spans="1:9">
      <c r="A7513" t="s">
        <v>4</v>
      </c>
      <c r="B7513" s="4" t="s">
        <v>5</v>
      </c>
      <c r="C7513" s="4" t="s">
        <v>13</v>
      </c>
      <c r="D7513" s="4" t="s">
        <v>10</v>
      </c>
    </row>
    <row r="7514" spans="1:9">
      <c r="A7514" t="n">
        <v>53802</v>
      </c>
      <c r="B7514" s="25" t="n">
        <v>64</v>
      </c>
      <c r="C7514" s="7" t="n">
        <v>0</v>
      </c>
      <c r="D7514" s="7" t="n">
        <v>2</v>
      </c>
    </row>
    <row r="7515" spans="1:9">
      <c r="A7515" t="s">
        <v>4</v>
      </c>
      <c r="B7515" s="4" t="s">
        <v>5</v>
      </c>
      <c r="C7515" s="4" t="s">
        <v>13</v>
      </c>
      <c r="D7515" s="4" t="s">
        <v>10</v>
      </c>
      <c r="E7515" s="4" t="s">
        <v>13</v>
      </c>
      <c r="F7515" s="4" t="s">
        <v>23</v>
      </c>
    </row>
    <row r="7516" spans="1:9">
      <c r="A7516" t="n">
        <v>53806</v>
      </c>
      <c r="B7516" s="12" t="n">
        <v>5</v>
      </c>
      <c r="C7516" s="7" t="n">
        <v>30</v>
      </c>
      <c r="D7516" s="7" t="n">
        <v>3</v>
      </c>
      <c r="E7516" s="7" t="n">
        <v>1</v>
      </c>
      <c r="F7516" s="13" t="n">
        <f t="normal" ca="1">A7520</f>
        <v>0</v>
      </c>
    </row>
    <row r="7517" spans="1:9">
      <c r="A7517" t="s">
        <v>4</v>
      </c>
      <c r="B7517" s="4" t="s">
        <v>5</v>
      </c>
      <c r="C7517" s="4" t="s">
        <v>13</v>
      </c>
      <c r="D7517" s="4" t="s">
        <v>10</v>
      </c>
    </row>
    <row r="7518" spans="1:9">
      <c r="A7518" t="n">
        <v>53815</v>
      </c>
      <c r="B7518" s="25" t="n">
        <v>64</v>
      </c>
      <c r="C7518" s="7" t="n">
        <v>0</v>
      </c>
      <c r="D7518" s="7" t="n">
        <v>4</v>
      </c>
    </row>
    <row r="7519" spans="1:9">
      <c r="A7519" t="s">
        <v>4</v>
      </c>
      <c r="B7519" s="4" t="s">
        <v>5</v>
      </c>
      <c r="C7519" s="4" t="s">
        <v>13</v>
      </c>
      <c r="D7519" s="4" t="s">
        <v>10</v>
      </c>
      <c r="E7519" s="4" t="s">
        <v>13</v>
      </c>
      <c r="F7519" s="4" t="s">
        <v>23</v>
      </c>
    </row>
    <row r="7520" spans="1:9">
      <c r="A7520" t="n">
        <v>53819</v>
      </c>
      <c r="B7520" s="12" t="n">
        <v>5</v>
      </c>
      <c r="C7520" s="7" t="n">
        <v>30</v>
      </c>
      <c r="D7520" s="7" t="n">
        <v>4</v>
      </c>
      <c r="E7520" s="7" t="n">
        <v>1</v>
      </c>
      <c r="F7520" s="13" t="n">
        <f t="normal" ca="1">A7524</f>
        <v>0</v>
      </c>
    </row>
    <row r="7521" spans="1:6">
      <c r="A7521" t="s">
        <v>4</v>
      </c>
      <c r="B7521" s="4" t="s">
        <v>5</v>
      </c>
      <c r="C7521" s="4" t="s">
        <v>13</v>
      </c>
      <c r="D7521" s="4" t="s">
        <v>10</v>
      </c>
    </row>
    <row r="7522" spans="1:6">
      <c r="A7522" t="n">
        <v>53828</v>
      </c>
      <c r="B7522" s="25" t="n">
        <v>64</v>
      </c>
      <c r="C7522" s="7" t="n">
        <v>0</v>
      </c>
      <c r="D7522" s="7" t="n">
        <v>6</v>
      </c>
    </row>
    <row r="7523" spans="1:6">
      <c r="A7523" t="s">
        <v>4</v>
      </c>
      <c r="B7523" s="4" t="s">
        <v>5</v>
      </c>
      <c r="C7523" s="4" t="s">
        <v>13</v>
      </c>
      <c r="D7523" s="4" t="s">
        <v>10</v>
      </c>
      <c r="E7523" s="4" t="s">
        <v>13</v>
      </c>
      <c r="F7523" s="4" t="s">
        <v>23</v>
      </c>
    </row>
    <row r="7524" spans="1:6">
      <c r="A7524" t="n">
        <v>53832</v>
      </c>
      <c r="B7524" s="12" t="n">
        <v>5</v>
      </c>
      <c r="C7524" s="7" t="n">
        <v>30</v>
      </c>
      <c r="D7524" s="7" t="n">
        <v>5</v>
      </c>
      <c r="E7524" s="7" t="n">
        <v>1</v>
      </c>
      <c r="F7524" s="13" t="n">
        <f t="normal" ca="1">A7528</f>
        <v>0</v>
      </c>
    </row>
    <row r="7525" spans="1:6">
      <c r="A7525" t="s">
        <v>4</v>
      </c>
      <c r="B7525" s="4" t="s">
        <v>5</v>
      </c>
      <c r="C7525" s="4" t="s">
        <v>13</v>
      </c>
      <c r="D7525" s="4" t="s">
        <v>10</v>
      </c>
    </row>
    <row r="7526" spans="1:6">
      <c r="A7526" t="n">
        <v>53841</v>
      </c>
      <c r="B7526" s="25" t="n">
        <v>64</v>
      </c>
      <c r="C7526" s="7" t="n">
        <v>0</v>
      </c>
      <c r="D7526" s="7" t="n">
        <v>7</v>
      </c>
    </row>
    <row r="7527" spans="1:6">
      <c r="A7527" t="s">
        <v>4</v>
      </c>
      <c r="B7527" s="4" t="s">
        <v>5</v>
      </c>
      <c r="C7527" s="4" t="s">
        <v>13</v>
      </c>
      <c r="D7527" s="4" t="s">
        <v>10</v>
      </c>
      <c r="E7527" s="4" t="s">
        <v>13</v>
      </c>
      <c r="F7527" s="4" t="s">
        <v>23</v>
      </c>
    </row>
    <row r="7528" spans="1:6">
      <c r="A7528" t="n">
        <v>53845</v>
      </c>
      <c r="B7528" s="12" t="n">
        <v>5</v>
      </c>
      <c r="C7528" s="7" t="n">
        <v>30</v>
      </c>
      <c r="D7528" s="7" t="n">
        <v>6</v>
      </c>
      <c r="E7528" s="7" t="n">
        <v>1</v>
      </c>
      <c r="F7528" s="13" t="n">
        <f t="normal" ca="1">A7532</f>
        <v>0</v>
      </c>
    </row>
    <row r="7529" spans="1:6">
      <c r="A7529" t="s">
        <v>4</v>
      </c>
      <c r="B7529" s="4" t="s">
        <v>5</v>
      </c>
      <c r="C7529" s="4" t="s">
        <v>13</v>
      </c>
      <c r="D7529" s="4" t="s">
        <v>10</v>
      </c>
    </row>
    <row r="7530" spans="1:6">
      <c r="A7530" t="n">
        <v>53854</v>
      </c>
      <c r="B7530" s="25" t="n">
        <v>64</v>
      </c>
      <c r="C7530" s="7" t="n">
        <v>0</v>
      </c>
      <c r="D7530" s="7" t="n">
        <v>8</v>
      </c>
    </row>
    <row r="7531" spans="1:6">
      <c r="A7531" t="s">
        <v>4</v>
      </c>
      <c r="B7531" s="4" t="s">
        <v>5</v>
      </c>
      <c r="C7531" s="4" t="s">
        <v>13</v>
      </c>
      <c r="D7531" s="4" t="s">
        <v>10</v>
      </c>
      <c r="E7531" s="4" t="s">
        <v>13</v>
      </c>
      <c r="F7531" s="4" t="s">
        <v>23</v>
      </c>
    </row>
    <row r="7532" spans="1:6">
      <c r="A7532" t="n">
        <v>53858</v>
      </c>
      <c r="B7532" s="12" t="n">
        <v>5</v>
      </c>
      <c r="C7532" s="7" t="n">
        <v>30</v>
      </c>
      <c r="D7532" s="7" t="n">
        <v>7</v>
      </c>
      <c r="E7532" s="7" t="n">
        <v>1</v>
      </c>
      <c r="F7532" s="13" t="n">
        <f t="normal" ca="1">A7536</f>
        <v>0</v>
      </c>
    </row>
    <row r="7533" spans="1:6">
      <c r="A7533" t="s">
        <v>4</v>
      </c>
      <c r="B7533" s="4" t="s">
        <v>5</v>
      </c>
      <c r="C7533" s="4" t="s">
        <v>13</v>
      </c>
      <c r="D7533" s="4" t="s">
        <v>10</v>
      </c>
    </row>
    <row r="7534" spans="1:6">
      <c r="A7534" t="n">
        <v>53867</v>
      </c>
      <c r="B7534" s="25" t="n">
        <v>64</v>
      </c>
      <c r="C7534" s="7" t="n">
        <v>0</v>
      </c>
      <c r="D7534" s="7" t="n">
        <v>9</v>
      </c>
    </row>
    <row r="7535" spans="1:6">
      <c r="A7535" t="s">
        <v>4</v>
      </c>
      <c r="B7535" s="4" t="s">
        <v>5</v>
      </c>
      <c r="C7535" s="4" t="s">
        <v>13</v>
      </c>
      <c r="D7535" s="4" t="s">
        <v>10</v>
      </c>
      <c r="E7535" s="4" t="s">
        <v>13</v>
      </c>
      <c r="F7535" s="4" t="s">
        <v>23</v>
      </c>
    </row>
    <row r="7536" spans="1:6">
      <c r="A7536" t="n">
        <v>53871</v>
      </c>
      <c r="B7536" s="12" t="n">
        <v>5</v>
      </c>
      <c r="C7536" s="7" t="n">
        <v>30</v>
      </c>
      <c r="D7536" s="7" t="n">
        <v>8</v>
      </c>
      <c r="E7536" s="7" t="n">
        <v>1</v>
      </c>
      <c r="F7536" s="13" t="n">
        <f t="normal" ca="1">A7540</f>
        <v>0</v>
      </c>
    </row>
    <row r="7537" spans="1:6">
      <c r="A7537" t="s">
        <v>4</v>
      </c>
      <c r="B7537" s="4" t="s">
        <v>5</v>
      </c>
      <c r="C7537" s="4" t="s">
        <v>13</v>
      </c>
      <c r="D7537" s="4" t="s">
        <v>10</v>
      </c>
    </row>
    <row r="7538" spans="1:6">
      <c r="A7538" t="n">
        <v>53880</v>
      </c>
      <c r="B7538" s="25" t="n">
        <v>64</v>
      </c>
      <c r="C7538" s="7" t="n">
        <v>0</v>
      </c>
      <c r="D7538" s="7" t="n">
        <v>11</v>
      </c>
    </row>
    <row r="7539" spans="1:6">
      <c r="A7539" t="s">
        <v>4</v>
      </c>
      <c r="B7539" s="4" t="s">
        <v>5</v>
      </c>
      <c r="C7539" s="4" t="s">
        <v>13</v>
      </c>
      <c r="D7539" s="4" t="s">
        <v>10</v>
      </c>
      <c r="E7539" s="4" t="s">
        <v>10</v>
      </c>
      <c r="F7539" s="4" t="s">
        <v>10</v>
      </c>
    </row>
    <row r="7540" spans="1:6">
      <c r="A7540" t="n">
        <v>53884</v>
      </c>
      <c r="B7540" s="69" t="n">
        <v>63</v>
      </c>
      <c r="C7540" s="7" t="n">
        <v>0</v>
      </c>
      <c r="D7540" s="7" t="n">
        <v>65535</v>
      </c>
      <c r="E7540" s="7" t="n">
        <v>45</v>
      </c>
      <c r="F7540" s="7" t="n">
        <v>0</v>
      </c>
    </row>
    <row r="7541" spans="1:6">
      <c r="A7541" t="s">
        <v>4</v>
      </c>
      <c r="B7541" s="4" t="s">
        <v>5</v>
      </c>
      <c r="C7541" s="4" t="s">
        <v>13</v>
      </c>
      <c r="D7541" s="4" t="s">
        <v>10</v>
      </c>
      <c r="E7541" s="4" t="s">
        <v>10</v>
      </c>
      <c r="F7541" s="4" t="s">
        <v>13</v>
      </c>
      <c r="G7541" s="4" t="s">
        <v>9</v>
      </c>
    </row>
    <row r="7542" spans="1:6">
      <c r="A7542" t="n">
        <v>53892</v>
      </c>
      <c r="B7542" s="70" t="n">
        <v>95</v>
      </c>
      <c r="C7542" s="7" t="n">
        <v>0</v>
      </c>
      <c r="D7542" s="7" t="n">
        <v>61440</v>
      </c>
      <c r="E7542" s="7" t="n">
        <v>61441</v>
      </c>
      <c r="F7542" s="7" t="n">
        <v>255</v>
      </c>
      <c r="G7542" s="7" t="n">
        <v>0</v>
      </c>
    </row>
    <row r="7543" spans="1:6">
      <c r="A7543" t="s">
        <v>4</v>
      </c>
      <c r="B7543" s="4" t="s">
        <v>5</v>
      </c>
      <c r="C7543" s="4" t="s">
        <v>13</v>
      </c>
      <c r="D7543" s="4" t="s">
        <v>10</v>
      </c>
      <c r="E7543" s="4" t="s">
        <v>10</v>
      </c>
      <c r="F7543" s="4" t="s">
        <v>13</v>
      </c>
      <c r="G7543" s="4" t="s">
        <v>9</v>
      </c>
    </row>
    <row r="7544" spans="1:6">
      <c r="A7544" t="n">
        <v>53903</v>
      </c>
      <c r="B7544" s="70" t="n">
        <v>95</v>
      </c>
      <c r="C7544" s="7" t="n">
        <v>0</v>
      </c>
      <c r="D7544" s="7" t="n">
        <v>61442</v>
      </c>
      <c r="E7544" s="7" t="n">
        <v>61443</v>
      </c>
      <c r="F7544" s="7" t="n">
        <v>255</v>
      </c>
      <c r="G7544" s="7" t="n">
        <v>0</v>
      </c>
    </row>
    <row r="7545" spans="1:6">
      <c r="A7545" t="s">
        <v>4</v>
      </c>
      <c r="B7545" s="4" t="s">
        <v>5</v>
      </c>
      <c r="C7545" s="4" t="s">
        <v>9</v>
      </c>
    </row>
    <row r="7546" spans="1:6">
      <c r="A7546" t="n">
        <v>53914</v>
      </c>
      <c r="B7546" s="55" t="n">
        <v>15</v>
      </c>
      <c r="C7546" s="7" t="n">
        <v>4096</v>
      </c>
    </row>
    <row r="7547" spans="1:6">
      <c r="A7547" t="s">
        <v>4</v>
      </c>
      <c r="B7547" s="4" t="s">
        <v>5</v>
      </c>
      <c r="C7547" s="4" t="s">
        <v>10</v>
      </c>
    </row>
    <row r="7548" spans="1:6">
      <c r="A7548" t="n">
        <v>53919</v>
      </c>
      <c r="B7548" s="28" t="n">
        <v>12</v>
      </c>
      <c r="C7548" s="7" t="n">
        <v>6468</v>
      </c>
    </row>
    <row r="7549" spans="1:6">
      <c r="A7549" t="s">
        <v>4</v>
      </c>
      <c r="B7549" s="4" t="s">
        <v>5</v>
      </c>
      <c r="C7549" s="4" t="s">
        <v>13</v>
      </c>
      <c r="D7549" s="4" t="s">
        <v>9</v>
      </c>
      <c r="E7549" s="4" t="s">
        <v>13</v>
      </c>
      <c r="F7549" s="4" t="s">
        <v>13</v>
      </c>
      <c r="G7549" s="4" t="s">
        <v>9</v>
      </c>
      <c r="H7549" s="4" t="s">
        <v>13</v>
      </c>
      <c r="I7549" s="4" t="s">
        <v>9</v>
      </c>
      <c r="J7549" s="4" t="s">
        <v>13</v>
      </c>
    </row>
    <row r="7550" spans="1:6">
      <c r="A7550" t="n">
        <v>53922</v>
      </c>
      <c r="B7550" s="52" t="n">
        <v>33</v>
      </c>
      <c r="C7550" s="7" t="n">
        <v>0</v>
      </c>
      <c r="D7550" s="7" t="n">
        <v>2</v>
      </c>
      <c r="E7550" s="7" t="n">
        <v>0</v>
      </c>
      <c r="F7550" s="7" t="n">
        <v>0</v>
      </c>
      <c r="G7550" s="7" t="n">
        <v>-1</v>
      </c>
      <c r="H7550" s="7" t="n">
        <v>0</v>
      </c>
      <c r="I7550" s="7" t="n">
        <v>-1</v>
      </c>
      <c r="J7550" s="7" t="n">
        <v>0</v>
      </c>
    </row>
    <row r="7551" spans="1:6">
      <c r="A7551" t="s">
        <v>4</v>
      </c>
      <c r="B7551" s="4" t="s">
        <v>5</v>
      </c>
    </row>
    <row r="7552" spans="1:6">
      <c r="A7552" t="n">
        <v>53940</v>
      </c>
      <c r="B7552" s="5" t="n">
        <v>1</v>
      </c>
    </row>
    <row r="7553" spans="1:10" s="3" customFormat="1" customHeight="0">
      <c r="A7553" s="3" t="s">
        <v>2</v>
      </c>
      <c r="B7553" s="3" t="s">
        <v>425</v>
      </c>
    </row>
    <row r="7554" spans="1:10">
      <c r="A7554" t="s">
        <v>4</v>
      </c>
      <c r="B7554" s="4" t="s">
        <v>5</v>
      </c>
      <c r="C7554" s="4" t="s">
        <v>10</v>
      </c>
      <c r="D7554" s="4" t="s">
        <v>13</v>
      </c>
      <c r="E7554" s="4" t="s">
        <v>24</v>
      </c>
      <c r="F7554" s="4" t="s">
        <v>10</v>
      </c>
    </row>
    <row r="7555" spans="1:10">
      <c r="A7555" t="n">
        <v>53944</v>
      </c>
      <c r="B7555" s="43" t="n">
        <v>59</v>
      </c>
      <c r="C7555" s="7" t="n">
        <v>65534</v>
      </c>
      <c r="D7555" s="7" t="n">
        <v>1</v>
      </c>
      <c r="E7555" s="7" t="n">
        <v>0.150000005960464</v>
      </c>
      <c r="F7555" s="7" t="n">
        <v>0</v>
      </c>
    </row>
    <row r="7556" spans="1:10">
      <c r="A7556" t="s">
        <v>4</v>
      </c>
      <c r="B7556" s="4" t="s">
        <v>5</v>
      </c>
      <c r="C7556" s="4" t="s">
        <v>10</v>
      </c>
      <c r="D7556" s="4" t="s">
        <v>24</v>
      </c>
      <c r="E7556" s="4" t="s">
        <v>24</v>
      </c>
      <c r="F7556" s="4" t="s">
        <v>24</v>
      </c>
      <c r="G7556" s="4" t="s">
        <v>10</v>
      </c>
      <c r="H7556" s="4" t="s">
        <v>10</v>
      </c>
    </row>
    <row r="7557" spans="1:10">
      <c r="A7557" t="n">
        <v>53954</v>
      </c>
      <c r="B7557" s="42" t="n">
        <v>60</v>
      </c>
      <c r="C7557" s="7" t="n">
        <v>65534</v>
      </c>
      <c r="D7557" s="7" t="n">
        <v>0</v>
      </c>
      <c r="E7557" s="7" t="n">
        <v>0</v>
      </c>
      <c r="F7557" s="7" t="n">
        <v>0</v>
      </c>
      <c r="G7557" s="7" t="n">
        <v>300</v>
      </c>
      <c r="H7557" s="7" t="n">
        <v>0</v>
      </c>
    </row>
    <row r="7558" spans="1:10">
      <c r="A7558" t="s">
        <v>4</v>
      </c>
      <c r="B7558" s="4" t="s">
        <v>5</v>
      </c>
      <c r="C7558" s="4" t="s">
        <v>10</v>
      </c>
      <c r="D7558" s="4" t="s">
        <v>10</v>
      </c>
      <c r="E7558" s="4" t="s">
        <v>10</v>
      </c>
    </row>
    <row r="7559" spans="1:10">
      <c r="A7559" t="n">
        <v>53973</v>
      </c>
      <c r="B7559" s="53" t="n">
        <v>61</v>
      </c>
      <c r="C7559" s="7" t="n">
        <v>65534</v>
      </c>
      <c r="D7559" s="7" t="n">
        <v>1660</v>
      </c>
      <c r="E7559" s="7" t="n">
        <v>1000</v>
      </c>
    </row>
    <row r="7560" spans="1:10">
      <c r="A7560" t="s">
        <v>4</v>
      </c>
      <c r="B7560" s="4" t="s">
        <v>5</v>
      </c>
      <c r="C7560" s="4" t="s">
        <v>10</v>
      </c>
    </row>
    <row r="7561" spans="1:10">
      <c r="A7561" t="n">
        <v>53980</v>
      </c>
      <c r="B7561" s="27" t="n">
        <v>16</v>
      </c>
      <c r="C7561" s="7" t="n">
        <v>300</v>
      </c>
    </row>
    <row r="7562" spans="1:10">
      <c r="A7562" t="s">
        <v>4</v>
      </c>
      <c r="B7562" s="4" t="s">
        <v>5</v>
      </c>
      <c r="C7562" s="4" t="s">
        <v>13</v>
      </c>
      <c r="D7562" s="4" t="s">
        <v>10</v>
      </c>
      <c r="E7562" s="4" t="s">
        <v>6</v>
      </c>
      <c r="F7562" s="4" t="s">
        <v>6</v>
      </c>
      <c r="G7562" s="4" t="s">
        <v>6</v>
      </c>
      <c r="H7562" s="4" t="s">
        <v>6</v>
      </c>
    </row>
    <row r="7563" spans="1:10">
      <c r="A7563" t="n">
        <v>53983</v>
      </c>
      <c r="B7563" s="39" t="n">
        <v>51</v>
      </c>
      <c r="C7563" s="7" t="n">
        <v>3</v>
      </c>
      <c r="D7563" s="7" t="n">
        <v>65534</v>
      </c>
      <c r="E7563" s="7" t="s">
        <v>86</v>
      </c>
      <c r="F7563" s="7" t="s">
        <v>426</v>
      </c>
      <c r="G7563" s="7" t="s">
        <v>51</v>
      </c>
      <c r="H7563" s="7" t="s">
        <v>18</v>
      </c>
    </row>
    <row r="7564" spans="1:10">
      <c r="A7564" t="s">
        <v>4</v>
      </c>
      <c r="B7564" s="4" t="s">
        <v>5</v>
      </c>
      <c r="C7564" s="4" t="s">
        <v>10</v>
      </c>
    </row>
    <row r="7565" spans="1:10">
      <c r="A7565" t="n">
        <v>54012</v>
      </c>
      <c r="B7565" s="27" t="n">
        <v>16</v>
      </c>
      <c r="C7565" s="7" t="n">
        <v>1500</v>
      </c>
    </row>
    <row r="7566" spans="1:10">
      <c r="A7566" t="s">
        <v>4</v>
      </c>
      <c r="B7566" s="4" t="s">
        <v>5</v>
      </c>
    </row>
    <row r="7567" spans="1:10">
      <c r="A7567" t="n">
        <v>54015</v>
      </c>
      <c r="B7567" s="5" t="n">
        <v>1</v>
      </c>
    </row>
    <row r="7568" spans="1:10" s="3" customFormat="1" customHeight="0">
      <c r="A7568" s="3" t="s">
        <v>2</v>
      </c>
      <c r="B7568" s="3" t="s">
        <v>427</v>
      </c>
    </row>
    <row r="7569" spans="1:8">
      <c r="A7569" t="s">
        <v>4</v>
      </c>
      <c r="B7569" s="4" t="s">
        <v>5</v>
      </c>
      <c r="C7569" s="4" t="s">
        <v>13</v>
      </c>
      <c r="D7569" s="4" t="s">
        <v>10</v>
      </c>
      <c r="E7569" s="4" t="s">
        <v>6</v>
      </c>
      <c r="F7569" s="4" t="s">
        <v>6</v>
      </c>
      <c r="G7569" s="4" t="s">
        <v>6</v>
      </c>
      <c r="H7569" s="4" t="s">
        <v>6</v>
      </c>
    </row>
    <row r="7570" spans="1:8">
      <c r="A7570" t="n">
        <v>54016</v>
      </c>
      <c r="B7570" s="39" t="n">
        <v>51</v>
      </c>
      <c r="C7570" s="7" t="n">
        <v>3</v>
      </c>
      <c r="D7570" s="7" t="n">
        <v>65534</v>
      </c>
      <c r="E7570" s="7" t="s">
        <v>86</v>
      </c>
      <c r="F7570" s="7" t="s">
        <v>426</v>
      </c>
      <c r="G7570" s="7" t="s">
        <v>51</v>
      </c>
      <c r="H7570" s="7" t="s">
        <v>18</v>
      </c>
    </row>
    <row r="7571" spans="1:8">
      <c r="A7571" t="s">
        <v>4</v>
      </c>
      <c r="B7571" s="4" t="s">
        <v>5</v>
      </c>
      <c r="C7571" s="4" t="s">
        <v>10</v>
      </c>
      <c r="D7571" s="4" t="s">
        <v>13</v>
      </c>
      <c r="E7571" s="4" t="s">
        <v>6</v>
      </c>
      <c r="F7571" s="4" t="s">
        <v>24</v>
      </c>
      <c r="G7571" s="4" t="s">
        <v>24</v>
      </c>
      <c r="H7571" s="4" t="s">
        <v>24</v>
      </c>
    </row>
    <row r="7572" spans="1:8">
      <c r="A7572" t="n">
        <v>54045</v>
      </c>
      <c r="B7572" s="50" t="n">
        <v>48</v>
      </c>
      <c r="C7572" s="7" t="n">
        <v>65534</v>
      </c>
      <c r="D7572" s="7" t="n">
        <v>0</v>
      </c>
      <c r="E7572" s="7" t="s">
        <v>43</v>
      </c>
      <c r="F7572" s="7" t="n">
        <v>-1</v>
      </c>
      <c r="G7572" s="7" t="n">
        <v>1</v>
      </c>
      <c r="H7572" s="7" t="n">
        <v>0</v>
      </c>
    </row>
    <row r="7573" spans="1:8">
      <c r="A7573" t="s">
        <v>4</v>
      </c>
      <c r="B7573" s="4" t="s">
        <v>5</v>
      </c>
      <c r="C7573" s="4" t="s">
        <v>10</v>
      </c>
    </row>
    <row r="7574" spans="1:8">
      <c r="A7574" t="n">
        <v>54071</v>
      </c>
      <c r="B7574" s="27" t="n">
        <v>16</v>
      </c>
      <c r="C7574" s="7" t="n">
        <v>1500</v>
      </c>
    </row>
    <row r="7575" spans="1:8">
      <c r="A7575" t="s">
        <v>4</v>
      </c>
      <c r="B7575" s="4" t="s">
        <v>5</v>
      </c>
      <c r="C7575" s="4" t="s">
        <v>10</v>
      </c>
      <c r="D7575" s="4" t="s">
        <v>9</v>
      </c>
    </row>
    <row r="7576" spans="1:8">
      <c r="A7576" t="n">
        <v>54074</v>
      </c>
      <c r="B7576" s="31" t="n">
        <v>43</v>
      </c>
      <c r="C7576" s="7" t="n">
        <v>65534</v>
      </c>
      <c r="D7576" s="7" t="n">
        <v>16</v>
      </c>
    </row>
    <row r="7577" spans="1:8">
      <c r="A7577" t="s">
        <v>4</v>
      </c>
      <c r="B7577" s="4" t="s">
        <v>5</v>
      </c>
    </row>
    <row r="7578" spans="1:8">
      <c r="A7578" t="n">
        <v>54081</v>
      </c>
      <c r="B7578" s="5" t="n">
        <v>1</v>
      </c>
    </row>
    <row r="7579" spans="1:8" s="3" customFormat="1" customHeight="0">
      <c r="A7579" s="3" t="s">
        <v>2</v>
      </c>
      <c r="B7579" s="3" t="s">
        <v>428</v>
      </c>
    </row>
    <row r="7580" spans="1:8">
      <c r="A7580" t="s">
        <v>4</v>
      </c>
      <c r="B7580" s="4" t="s">
        <v>5</v>
      </c>
      <c r="C7580" s="4" t="s">
        <v>13</v>
      </c>
    </row>
    <row r="7581" spans="1:8">
      <c r="A7581" t="n">
        <v>54084</v>
      </c>
      <c r="B7581" s="35" t="n">
        <v>45</v>
      </c>
      <c r="C7581" s="7" t="n">
        <v>0</v>
      </c>
    </row>
    <row r="7582" spans="1:8">
      <c r="A7582" t="s">
        <v>4</v>
      </c>
      <c r="B7582" s="4" t="s">
        <v>5</v>
      </c>
      <c r="C7582" s="4" t="s">
        <v>13</v>
      </c>
      <c r="D7582" s="4" t="s">
        <v>13</v>
      </c>
      <c r="E7582" s="4" t="s">
        <v>24</v>
      </c>
      <c r="F7582" s="4" t="s">
        <v>24</v>
      </c>
      <c r="G7582" s="4" t="s">
        <v>24</v>
      </c>
      <c r="H7582" s="4" t="s">
        <v>10</v>
      </c>
    </row>
    <row r="7583" spans="1:8">
      <c r="A7583" t="n">
        <v>54086</v>
      </c>
      <c r="B7583" s="35" t="n">
        <v>45</v>
      </c>
      <c r="C7583" s="7" t="n">
        <v>2</v>
      </c>
      <c r="D7583" s="7" t="n">
        <v>3</v>
      </c>
      <c r="E7583" s="7" t="n">
        <v>0</v>
      </c>
      <c r="F7583" s="7" t="n">
        <v>14.75</v>
      </c>
      <c r="G7583" s="7" t="n">
        <v>5</v>
      </c>
      <c r="H7583" s="7" t="n">
        <v>0</v>
      </c>
    </row>
    <row r="7584" spans="1:8">
      <c r="A7584" t="s">
        <v>4</v>
      </c>
      <c r="B7584" s="4" t="s">
        <v>5</v>
      </c>
      <c r="C7584" s="4" t="s">
        <v>13</v>
      </c>
      <c r="D7584" s="4" t="s">
        <v>13</v>
      </c>
      <c r="E7584" s="4" t="s">
        <v>24</v>
      </c>
      <c r="F7584" s="4" t="s">
        <v>24</v>
      </c>
      <c r="G7584" s="4" t="s">
        <v>24</v>
      </c>
      <c r="H7584" s="4" t="s">
        <v>10</v>
      </c>
      <c r="I7584" s="4" t="s">
        <v>13</v>
      </c>
    </row>
    <row r="7585" spans="1:9">
      <c r="A7585" t="n">
        <v>54103</v>
      </c>
      <c r="B7585" s="35" t="n">
        <v>45</v>
      </c>
      <c r="C7585" s="7" t="n">
        <v>4</v>
      </c>
      <c r="D7585" s="7" t="n">
        <v>3</v>
      </c>
      <c r="E7585" s="7" t="n">
        <v>350</v>
      </c>
      <c r="F7585" s="7" t="n">
        <v>330</v>
      </c>
      <c r="G7585" s="7" t="n">
        <v>354</v>
      </c>
      <c r="H7585" s="7" t="n">
        <v>0</v>
      </c>
      <c r="I7585" s="7" t="n">
        <v>0</v>
      </c>
    </row>
    <row r="7586" spans="1:9">
      <c r="A7586" t="s">
        <v>4</v>
      </c>
      <c r="B7586" s="4" t="s">
        <v>5</v>
      </c>
      <c r="C7586" s="4" t="s">
        <v>13</v>
      </c>
      <c r="D7586" s="4" t="s">
        <v>13</v>
      </c>
      <c r="E7586" s="4" t="s">
        <v>24</v>
      </c>
      <c r="F7586" s="4" t="s">
        <v>10</v>
      </c>
    </row>
    <row r="7587" spans="1:9">
      <c r="A7587" t="n">
        <v>54121</v>
      </c>
      <c r="B7587" s="35" t="n">
        <v>45</v>
      </c>
      <c r="C7587" s="7" t="n">
        <v>5</v>
      </c>
      <c r="D7587" s="7" t="n">
        <v>3</v>
      </c>
      <c r="E7587" s="7" t="n">
        <v>3</v>
      </c>
      <c r="F7587" s="7" t="n">
        <v>0</v>
      </c>
    </row>
    <row r="7588" spans="1:9">
      <c r="A7588" t="s">
        <v>4</v>
      </c>
      <c r="B7588" s="4" t="s">
        <v>5</v>
      </c>
      <c r="C7588" s="4" t="s">
        <v>13</v>
      </c>
      <c r="D7588" s="4" t="s">
        <v>13</v>
      </c>
      <c r="E7588" s="4" t="s">
        <v>24</v>
      </c>
      <c r="F7588" s="4" t="s">
        <v>10</v>
      </c>
    </row>
    <row r="7589" spans="1:9">
      <c r="A7589" t="n">
        <v>54130</v>
      </c>
      <c r="B7589" s="35" t="n">
        <v>45</v>
      </c>
      <c r="C7589" s="7" t="n">
        <v>11</v>
      </c>
      <c r="D7589" s="7" t="n">
        <v>3</v>
      </c>
      <c r="E7589" s="7" t="n">
        <v>42.5</v>
      </c>
      <c r="F7589" s="7" t="n">
        <v>0</v>
      </c>
    </row>
    <row r="7590" spans="1:9">
      <c r="A7590" t="s">
        <v>4</v>
      </c>
      <c r="B7590" s="4" t="s">
        <v>5</v>
      </c>
      <c r="C7590" s="4" t="s">
        <v>13</v>
      </c>
      <c r="D7590" s="4" t="s">
        <v>13</v>
      </c>
      <c r="E7590" s="4" t="s">
        <v>24</v>
      </c>
      <c r="F7590" s="4" t="s">
        <v>24</v>
      </c>
      <c r="G7590" s="4" t="s">
        <v>24</v>
      </c>
      <c r="H7590" s="4" t="s">
        <v>10</v>
      </c>
    </row>
    <row r="7591" spans="1:9">
      <c r="A7591" t="n">
        <v>54139</v>
      </c>
      <c r="B7591" s="35" t="n">
        <v>45</v>
      </c>
      <c r="C7591" s="7" t="n">
        <v>2</v>
      </c>
      <c r="D7591" s="7" t="n">
        <v>0</v>
      </c>
      <c r="E7591" s="7" t="n">
        <v>0</v>
      </c>
      <c r="F7591" s="7" t="n">
        <v>5.19999980926514</v>
      </c>
      <c r="G7591" s="7" t="n">
        <v>5</v>
      </c>
      <c r="H7591" s="7" t="n">
        <v>8300</v>
      </c>
    </row>
    <row r="7592" spans="1:9">
      <c r="A7592" t="s">
        <v>4</v>
      </c>
      <c r="B7592" s="4" t="s">
        <v>5</v>
      </c>
      <c r="C7592" s="4" t="s">
        <v>13</v>
      </c>
      <c r="D7592" s="4" t="s">
        <v>13</v>
      </c>
      <c r="E7592" s="4" t="s">
        <v>24</v>
      </c>
      <c r="F7592" s="4" t="s">
        <v>24</v>
      </c>
      <c r="G7592" s="4" t="s">
        <v>24</v>
      </c>
      <c r="H7592" s="4" t="s">
        <v>10</v>
      </c>
      <c r="I7592" s="4" t="s">
        <v>13</v>
      </c>
    </row>
    <row r="7593" spans="1:9">
      <c r="A7593" t="n">
        <v>54156</v>
      </c>
      <c r="B7593" s="35" t="n">
        <v>45</v>
      </c>
      <c r="C7593" s="7" t="n">
        <v>4</v>
      </c>
      <c r="D7593" s="7" t="n">
        <v>3</v>
      </c>
      <c r="E7593" s="7" t="n">
        <v>11.3000001907349</v>
      </c>
      <c r="F7593" s="7" t="n">
        <v>30</v>
      </c>
      <c r="G7593" s="7" t="n">
        <v>354</v>
      </c>
      <c r="H7593" s="7" t="n">
        <v>8300</v>
      </c>
      <c r="I7593" s="7" t="n">
        <v>1</v>
      </c>
    </row>
    <row r="7594" spans="1:9">
      <c r="A7594" t="s">
        <v>4</v>
      </c>
      <c r="B7594" s="4" t="s">
        <v>5</v>
      </c>
      <c r="C7594" s="4" t="s">
        <v>13</v>
      </c>
      <c r="D7594" s="4" t="s">
        <v>13</v>
      </c>
      <c r="E7594" s="4" t="s">
        <v>24</v>
      </c>
      <c r="F7594" s="4" t="s">
        <v>10</v>
      </c>
    </row>
    <row r="7595" spans="1:9">
      <c r="A7595" t="n">
        <v>54174</v>
      </c>
      <c r="B7595" s="35" t="n">
        <v>45</v>
      </c>
      <c r="C7595" s="7" t="n">
        <v>5</v>
      </c>
      <c r="D7595" s="7" t="n">
        <v>3</v>
      </c>
      <c r="E7595" s="7" t="n">
        <v>1.5</v>
      </c>
      <c r="F7595" s="7" t="n">
        <v>8300</v>
      </c>
    </row>
    <row r="7596" spans="1:9">
      <c r="A7596" t="s">
        <v>4</v>
      </c>
      <c r="B7596" s="4" t="s">
        <v>5</v>
      </c>
      <c r="C7596" s="4" t="s">
        <v>10</v>
      </c>
    </row>
    <row r="7597" spans="1:9">
      <c r="A7597" t="n">
        <v>54183</v>
      </c>
      <c r="B7597" s="27" t="n">
        <v>16</v>
      </c>
      <c r="C7597" s="7" t="n">
        <v>8000</v>
      </c>
    </row>
    <row r="7598" spans="1:9">
      <c r="A7598" t="s">
        <v>4</v>
      </c>
      <c r="B7598" s="4" t="s">
        <v>5</v>
      </c>
      <c r="C7598" s="4" t="s">
        <v>13</v>
      </c>
      <c r="D7598" s="4" t="s">
        <v>13</v>
      </c>
      <c r="E7598" s="4" t="s">
        <v>24</v>
      </c>
      <c r="F7598" s="4" t="s">
        <v>24</v>
      </c>
      <c r="G7598" s="4" t="s">
        <v>24</v>
      </c>
      <c r="H7598" s="4" t="s">
        <v>10</v>
      </c>
    </row>
    <row r="7599" spans="1:9">
      <c r="A7599" t="n">
        <v>54186</v>
      </c>
      <c r="B7599" s="35" t="n">
        <v>45</v>
      </c>
      <c r="C7599" s="7" t="n">
        <v>2</v>
      </c>
      <c r="D7599" s="7" t="n">
        <v>3</v>
      </c>
      <c r="E7599" s="7" t="n">
        <v>0</v>
      </c>
      <c r="F7599" s="7" t="n">
        <v>5.19999980926514</v>
      </c>
      <c r="G7599" s="7" t="n">
        <v>5</v>
      </c>
      <c r="H7599" s="7" t="n">
        <v>300</v>
      </c>
    </row>
    <row r="7600" spans="1:9">
      <c r="A7600" t="s">
        <v>4</v>
      </c>
      <c r="B7600" s="4" t="s">
        <v>5</v>
      </c>
      <c r="C7600" s="4" t="s">
        <v>13</v>
      </c>
      <c r="D7600" s="4" t="s">
        <v>10</v>
      </c>
    </row>
    <row r="7601" spans="1:9">
      <c r="A7601" t="n">
        <v>54203</v>
      </c>
      <c r="B7601" s="35" t="n">
        <v>45</v>
      </c>
      <c r="C7601" s="7" t="n">
        <v>7</v>
      </c>
      <c r="D7601" s="7" t="n">
        <v>255</v>
      </c>
    </row>
    <row r="7602" spans="1:9">
      <c r="A7602" t="s">
        <v>4</v>
      </c>
      <c r="B7602" s="4" t="s">
        <v>5</v>
      </c>
    </row>
    <row r="7603" spans="1:9">
      <c r="A7603" t="n">
        <v>54207</v>
      </c>
      <c r="B7603" s="5" t="n">
        <v>1</v>
      </c>
    </row>
    <row r="7604" spans="1:9" s="3" customFormat="1" customHeight="0">
      <c r="A7604" s="3" t="s">
        <v>2</v>
      </c>
      <c r="B7604" s="3" t="s">
        <v>429</v>
      </c>
    </row>
    <row r="7605" spans="1:9">
      <c r="A7605" t="s">
        <v>4</v>
      </c>
      <c r="B7605" s="4" t="s">
        <v>5</v>
      </c>
      <c r="C7605" s="4" t="s">
        <v>13</v>
      </c>
      <c r="D7605" s="4" t="s">
        <v>9</v>
      </c>
      <c r="E7605" s="4" t="s">
        <v>13</v>
      </c>
      <c r="F7605" s="4" t="s">
        <v>23</v>
      </c>
    </row>
    <row r="7606" spans="1:9">
      <c r="A7606" t="n">
        <v>54208</v>
      </c>
      <c r="B7606" s="12" t="n">
        <v>5</v>
      </c>
      <c r="C7606" s="7" t="n">
        <v>0</v>
      </c>
      <c r="D7606" s="7" t="n">
        <v>1</v>
      </c>
      <c r="E7606" s="7" t="n">
        <v>1</v>
      </c>
      <c r="F7606" s="13" t="n">
        <f t="normal" ca="1">A7618</f>
        <v>0</v>
      </c>
    </row>
    <row r="7607" spans="1:9">
      <c r="A7607" t="s">
        <v>4</v>
      </c>
      <c r="B7607" s="4" t="s">
        <v>5</v>
      </c>
      <c r="C7607" s="4" t="s">
        <v>13</v>
      </c>
      <c r="D7607" s="4" t="s">
        <v>10</v>
      </c>
      <c r="E7607" s="4" t="s">
        <v>24</v>
      </c>
      <c r="F7607" s="4" t="s">
        <v>10</v>
      </c>
      <c r="G7607" s="4" t="s">
        <v>9</v>
      </c>
      <c r="H7607" s="4" t="s">
        <v>9</v>
      </c>
      <c r="I7607" s="4" t="s">
        <v>10</v>
      </c>
      <c r="J7607" s="4" t="s">
        <v>10</v>
      </c>
      <c r="K7607" s="4" t="s">
        <v>9</v>
      </c>
      <c r="L7607" s="4" t="s">
        <v>9</v>
      </c>
      <c r="M7607" s="4" t="s">
        <v>9</v>
      </c>
      <c r="N7607" s="4" t="s">
        <v>9</v>
      </c>
      <c r="O7607" s="4" t="s">
        <v>6</v>
      </c>
    </row>
    <row r="7608" spans="1:9">
      <c r="A7608" t="n">
        <v>54219</v>
      </c>
      <c r="B7608" s="15" t="n">
        <v>50</v>
      </c>
      <c r="C7608" s="7" t="n">
        <v>0</v>
      </c>
      <c r="D7608" s="7" t="n">
        <v>2209</v>
      </c>
      <c r="E7608" s="7" t="n">
        <v>0.400000005960464</v>
      </c>
      <c r="F7608" s="7" t="n">
        <v>0</v>
      </c>
      <c r="G7608" s="7" t="n">
        <v>0</v>
      </c>
      <c r="H7608" s="7" t="n">
        <v>0</v>
      </c>
      <c r="I7608" s="7" t="n">
        <v>1</v>
      </c>
      <c r="J7608" s="7" t="n">
        <v>65534</v>
      </c>
      <c r="K7608" s="7" t="n">
        <v>0</v>
      </c>
      <c r="L7608" s="7" t="n">
        <v>0</v>
      </c>
      <c r="M7608" s="7" t="n">
        <v>0</v>
      </c>
      <c r="N7608" s="7" t="n">
        <v>1090519040</v>
      </c>
      <c r="O7608" s="7" t="s">
        <v>12</v>
      </c>
    </row>
    <row r="7609" spans="1:9">
      <c r="A7609" t="s">
        <v>4</v>
      </c>
      <c r="B7609" s="4" t="s">
        <v>5</v>
      </c>
      <c r="C7609" s="4" t="s">
        <v>10</v>
      </c>
    </row>
    <row r="7610" spans="1:9">
      <c r="A7610" t="n">
        <v>54258</v>
      </c>
      <c r="B7610" s="27" t="n">
        <v>16</v>
      </c>
      <c r="C7610" s="7" t="n">
        <v>640</v>
      </c>
    </row>
    <row r="7611" spans="1:9">
      <c r="A7611" t="s">
        <v>4</v>
      </c>
      <c r="B7611" s="4" t="s">
        <v>5</v>
      </c>
      <c r="C7611" s="4" t="s">
        <v>13</v>
      </c>
      <c r="D7611" s="4" t="s">
        <v>10</v>
      </c>
      <c r="E7611" s="4" t="s">
        <v>24</v>
      </c>
      <c r="F7611" s="4" t="s">
        <v>10</v>
      </c>
      <c r="G7611" s="4" t="s">
        <v>9</v>
      </c>
      <c r="H7611" s="4" t="s">
        <v>9</v>
      </c>
      <c r="I7611" s="4" t="s">
        <v>10</v>
      </c>
      <c r="J7611" s="4" t="s">
        <v>10</v>
      </c>
      <c r="K7611" s="4" t="s">
        <v>9</v>
      </c>
      <c r="L7611" s="4" t="s">
        <v>9</v>
      </c>
      <c r="M7611" s="4" t="s">
        <v>9</v>
      </c>
      <c r="N7611" s="4" t="s">
        <v>9</v>
      </c>
      <c r="O7611" s="4" t="s">
        <v>6</v>
      </c>
    </row>
    <row r="7612" spans="1:9">
      <c r="A7612" t="n">
        <v>54261</v>
      </c>
      <c r="B7612" s="15" t="n">
        <v>50</v>
      </c>
      <c r="C7612" s="7" t="n">
        <v>0</v>
      </c>
      <c r="D7612" s="7" t="n">
        <v>2209</v>
      </c>
      <c r="E7612" s="7" t="n">
        <v>0.400000005960464</v>
      </c>
      <c r="F7612" s="7" t="n">
        <v>0</v>
      </c>
      <c r="G7612" s="7" t="n">
        <v>0</v>
      </c>
      <c r="H7612" s="7" t="n">
        <v>0</v>
      </c>
      <c r="I7612" s="7" t="n">
        <v>1</v>
      </c>
      <c r="J7612" s="7" t="n">
        <v>65534</v>
      </c>
      <c r="K7612" s="7" t="n">
        <v>0</v>
      </c>
      <c r="L7612" s="7" t="n">
        <v>0</v>
      </c>
      <c r="M7612" s="7" t="n">
        <v>0</v>
      </c>
      <c r="N7612" s="7" t="n">
        <v>1090519040</v>
      </c>
      <c r="O7612" s="7" t="s">
        <v>12</v>
      </c>
    </row>
    <row r="7613" spans="1:9">
      <c r="A7613" t="s">
        <v>4</v>
      </c>
      <c r="B7613" s="4" t="s">
        <v>5</v>
      </c>
      <c r="C7613" s="4" t="s">
        <v>10</v>
      </c>
    </row>
    <row r="7614" spans="1:9">
      <c r="A7614" t="n">
        <v>54300</v>
      </c>
      <c r="B7614" s="27" t="n">
        <v>16</v>
      </c>
      <c r="C7614" s="7" t="n">
        <v>640</v>
      </c>
    </row>
    <row r="7615" spans="1:9">
      <c r="A7615" t="s">
        <v>4</v>
      </c>
      <c r="B7615" s="4" t="s">
        <v>5</v>
      </c>
      <c r="C7615" s="4" t="s">
        <v>23</v>
      </c>
    </row>
    <row r="7616" spans="1:9">
      <c r="A7616" t="n">
        <v>54303</v>
      </c>
      <c r="B7616" s="17" t="n">
        <v>3</v>
      </c>
      <c r="C7616" s="13" t="n">
        <f t="normal" ca="1">A7606</f>
        <v>0</v>
      </c>
    </row>
    <row r="7617" spans="1:15">
      <c r="A7617" t="s">
        <v>4</v>
      </c>
      <c r="B7617" s="4" t="s">
        <v>5</v>
      </c>
    </row>
    <row r="7618" spans="1:15">
      <c r="A7618" t="n">
        <v>54308</v>
      </c>
      <c r="B7618" s="5" t="n">
        <v>1</v>
      </c>
    </row>
    <row r="7619" spans="1:15" s="3" customFormat="1" customHeight="0">
      <c r="A7619" s="3" t="s">
        <v>2</v>
      </c>
      <c r="B7619" s="3" t="s">
        <v>430</v>
      </c>
    </row>
    <row r="7620" spans="1:15">
      <c r="A7620" t="s">
        <v>4</v>
      </c>
      <c r="B7620" s="4" t="s">
        <v>5</v>
      </c>
      <c r="C7620" s="4" t="s">
        <v>10</v>
      </c>
    </row>
    <row r="7621" spans="1:15">
      <c r="A7621" t="n">
        <v>54312</v>
      </c>
      <c r="B7621" s="27" t="n">
        <v>16</v>
      </c>
      <c r="C7621" s="7" t="n">
        <v>250</v>
      </c>
    </row>
    <row r="7622" spans="1:15">
      <c r="A7622" t="s">
        <v>4</v>
      </c>
      <c r="B7622" s="4" t="s">
        <v>5</v>
      </c>
      <c r="C7622" s="4" t="s">
        <v>13</v>
      </c>
      <c r="D7622" s="4" t="s">
        <v>9</v>
      </c>
      <c r="E7622" s="4" t="s">
        <v>13</v>
      </c>
      <c r="F7622" s="4" t="s">
        <v>23</v>
      </c>
    </row>
    <row r="7623" spans="1:15">
      <c r="A7623" t="n">
        <v>54315</v>
      </c>
      <c r="B7623" s="12" t="n">
        <v>5</v>
      </c>
      <c r="C7623" s="7" t="n">
        <v>0</v>
      </c>
      <c r="D7623" s="7" t="n">
        <v>1</v>
      </c>
      <c r="E7623" s="7" t="n">
        <v>1</v>
      </c>
      <c r="F7623" s="13" t="n">
        <f t="normal" ca="1">A7635</f>
        <v>0</v>
      </c>
    </row>
    <row r="7624" spans="1:15">
      <c r="A7624" t="s">
        <v>4</v>
      </c>
      <c r="B7624" s="4" t="s">
        <v>5</v>
      </c>
      <c r="C7624" s="4" t="s">
        <v>13</v>
      </c>
      <c r="D7624" s="4" t="s">
        <v>10</v>
      </c>
      <c r="E7624" s="4" t="s">
        <v>24</v>
      </c>
      <c r="F7624" s="4" t="s">
        <v>10</v>
      </c>
      <c r="G7624" s="4" t="s">
        <v>9</v>
      </c>
      <c r="H7624" s="4" t="s">
        <v>9</v>
      </c>
      <c r="I7624" s="4" t="s">
        <v>10</v>
      </c>
      <c r="J7624" s="4" t="s">
        <v>10</v>
      </c>
      <c r="K7624" s="4" t="s">
        <v>9</v>
      </c>
      <c r="L7624" s="4" t="s">
        <v>9</v>
      </c>
      <c r="M7624" s="4" t="s">
        <v>9</v>
      </c>
      <c r="N7624" s="4" t="s">
        <v>9</v>
      </c>
      <c r="O7624" s="4" t="s">
        <v>6</v>
      </c>
    </row>
    <row r="7625" spans="1:15">
      <c r="A7625" t="n">
        <v>54326</v>
      </c>
      <c r="B7625" s="15" t="n">
        <v>50</v>
      </c>
      <c r="C7625" s="7" t="n">
        <v>0</v>
      </c>
      <c r="D7625" s="7" t="n">
        <v>2209</v>
      </c>
      <c r="E7625" s="7" t="n">
        <v>0.400000005960464</v>
      </c>
      <c r="F7625" s="7" t="n">
        <v>0</v>
      </c>
      <c r="G7625" s="7" t="n">
        <v>0</v>
      </c>
      <c r="H7625" s="7" t="n">
        <v>0</v>
      </c>
      <c r="I7625" s="7" t="n">
        <v>1</v>
      </c>
      <c r="J7625" s="7" t="n">
        <v>65534</v>
      </c>
      <c r="K7625" s="7" t="n">
        <v>0</v>
      </c>
      <c r="L7625" s="7" t="n">
        <v>0</v>
      </c>
      <c r="M7625" s="7" t="n">
        <v>0</v>
      </c>
      <c r="N7625" s="7" t="n">
        <v>1092616192</v>
      </c>
      <c r="O7625" s="7" t="s">
        <v>12</v>
      </c>
    </row>
    <row r="7626" spans="1:15">
      <c r="A7626" t="s">
        <v>4</v>
      </c>
      <c r="B7626" s="4" t="s">
        <v>5</v>
      </c>
      <c r="C7626" s="4" t="s">
        <v>10</v>
      </c>
    </row>
    <row r="7627" spans="1:15">
      <c r="A7627" t="n">
        <v>54365</v>
      </c>
      <c r="B7627" s="27" t="n">
        <v>16</v>
      </c>
      <c r="C7627" s="7" t="n">
        <v>500</v>
      </c>
    </row>
    <row r="7628" spans="1:15">
      <c r="A7628" t="s">
        <v>4</v>
      </c>
      <c r="B7628" s="4" t="s">
        <v>5</v>
      </c>
      <c r="C7628" s="4" t="s">
        <v>13</v>
      </c>
      <c r="D7628" s="4" t="s">
        <v>10</v>
      </c>
      <c r="E7628" s="4" t="s">
        <v>24</v>
      </c>
      <c r="F7628" s="4" t="s">
        <v>10</v>
      </c>
      <c r="G7628" s="4" t="s">
        <v>9</v>
      </c>
      <c r="H7628" s="4" t="s">
        <v>9</v>
      </c>
      <c r="I7628" s="4" t="s">
        <v>10</v>
      </c>
      <c r="J7628" s="4" t="s">
        <v>10</v>
      </c>
      <c r="K7628" s="4" t="s">
        <v>9</v>
      </c>
      <c r="L7628" s="4" t="s">
        <v>9</v>
      </c>
      <c r="M7628" s="4" t="s">
        <v>9</v>
      </c>
      <c r="N7628" s="4" t="s">
        <v>9</v>
      </c>
      <c r="O7628" s="4" t="s">
        <v>6</v>
      </c>
    </row>
    <row r="7629" spans="1:15">
      <c r="A7629" t="n">
        <v>54368</v>
      </c>
      <c r="B7629" s="15" t="n">
        <v>50</v>
      </c>
      <c r="C7629" s="7" t="n">
        <v>0</v>
      </c>
      <c r="D7629" s="7" t="n">
        <v>2209</v>
      </c>
      <c r="E7629" s="7" t="n">
        <v>0.400000005960464</v>
      </c>
      <c r="F7629" s="7" t="n">
        <v>0</v>
      </c>
      <c r="G7629" s="7" t="n">
        <v>0</v>
      </c>
      <c r="H7629" s="7" t="n">
        <v>0</v>
      </c>
      <c r="I7629" s="7" t="n">
        <v>1</v>
      </c>
      <c r="J7629" s="7" t="n">
        <v>65534</v>
      </c>
      <c r="K7629" s="7" t="n">
        <v>0</v>
      </c>
      <c r="L7629" s="7" t="n">
        <v>0</v>
      </c>
      <c r="M7629" s="7" t="n">
        <v>0</v>
      </c>
      <c r="N7629" s="7" t="n">
        <v>1092616192</v>
      </c>
      <c r="O7629" s="7" t="s">
        <v>12</v>
      </c>
    </row>
    <row r="7630" spans="1:15">
      <c r="A7630" t="s">
        <v>4</v>
      </c>
      <c r="B7630" s="4" t="s">
        <v>5</v>
      </c>
      <c r="C7630" s="4" t="s">
        <v>10</v>
      </c>
    </row>
    <row r="7631" spans="1:15">
      <c r="A7631" t="n">
        <v>54407</v>
      </c>
      <c r="B7631" s="27" t="n">
        <v>16</v>
      </c>
      <c r="C7631" s="7" t="n">
        <v>1000</v>
      </c>
    </row>
    <row r="7632" spans="1:15">
      <c r="A7632" t="s">
        <v>4</v>
      </c>
      <c r="B7632" s="4" t="s">
        <v>5</v>
      </c>
      <c r="C7632" s="4" t="s">
        <v>23</v>
      </c>
    </row>
    <row r="7633" spans="1:15">
      <c r="A7633" t="n">
        <v>54410</v>
      </c>
      <c r="B7633" s="17" t="n">
        <v>3</v>
      </c>
      <c r="C7633" s="13" t="n">
        <f t="normal" ca="1">A7623</f>
        <v>0</v>
      </c>
    </row>
    <row r="7634" spans="1:15">
      <c r="A7634" t="s">
        <v>4</v>
      </c>
      <c r="B7634" s="4" t="s">
        <v>5</v>
      </c>
    </row>
    <row r="7635" spans="1:15">
      <c r="A7635" t="n">
        <v>54415</v>
      </c>
      <c r="B7635" s="5" t="n">
        <v>1</v>
      </c>
    </row>
    <row r="7636" spans="1:15" s="3" customFormat="1" customHeight="0">
      <c r="A7636" s="3" t="s">
        <v>2</v>
      </c>
      <c r="B7636" s="3" t="s">
        <v>431</v>
      </c>
    </row>
    <row r="7637" spans="1:15">
      <c r="A7637" t="s">
        <v>4</v>
      </c>
      <c r="B7637" s="4" t="s">
        <v>5</v>
      </c>
      <c r="C7637" s="4" t="s">
        <v>10</v>
      </c>
    </row>
    <row r="7638" spans="1:15">
      <c r="A7638" t="n">
        <v>54416</v>
      </c>
      <c r="B7638" s="27" t="n">
        <v>16</v>
      </c>
      <c r="C7638" s="7" t="n">
        <v>250</v>
      </c>
    </row>
    <row r="7639" spans="1:15">
      <c r="A7639" t="s">
        <v>4</v>
      </c>
      <c r="B7639" s="4" t="s">
        <v>5</v>
      </c>
      <c r="C7639" s="4" t="s">
        <v>13</v>
      </c>
      <c r="D7639" s="4" t="s">
        <v>9</v>
      </c>
      <c r="E7639" s="4" t="s">
        <v>13</v>
      </c>
      <c r="F7639" s="4" t="s">
        <v>23</v>
      </c>
    </row>
    <row r="7640" spans="1:15">
      <c r="A7640" t="n">
        <v>54419</v>
      </c>
      <c r="B7640" s="12" t="n">
        <v>5</v>
      </c>
      <c r="C7640" s="7" t="n">
        <v>0</v>
      </c>
      <c r="D7640" s="7" t="n">
        <v>1</v>
      </c>
      <c r="E7640" s="7" t="n">
        <v>1</v>
      </c>
      <c r="F7640" s="13" t="n">
        <f t="normal" ca="1">A7652</f>
        <v>0</v>
      </c>
    </row>
    <row r="7641" spans="1:15">
      <c r="A7641" t="s">
        <v>4</v>
      </c>
      <c r="B7641" s="4" t="s">
        <v>5</v>
      </c>
      <c r="C7641" s="4" t="s">
        <v>13</v>
      </c>
      <c r="D7641" s="4" t="s">
        <v>10</v>
      </c>
      <c r="E7641" s="4" t="s">
        <v>24</v>
      </c>
      <c r="F7641" s="4" t="s">
        <v>10</v>
      </c>
      <c r="G7641" s="4" t="s">
        <v>9</v>
      </c>
      <c r="H7641" s="4" t="s">
        <v>9</v>
      </c>
      <c r="I7641" s="4" t="s">
        <v>10</v>
      </c>
      <c r="J7641" s="4" t="s">
        <v>10</v>
      </c>
      <c r="K7641" s="4" t="s">
        <v>9</v>
      </c>
      <c r="L7641" s="4" t="s">
        <v>9</v>
      </c>
      <c r="M7641" s="4" t="s">
        <v>9</v>
      </c>
      <c r="N7641" s="4" t="s">
        <v>9</v>
      </c>
      <c r="O7641" s="4" t="s">
        <v>6</v>
      </c>
    </row>
    <row r="7642" spans="1:15">
      <c r="A7642" t="n">
        <v>54430</v>
      </c>
      <c r="B7642" s="15" t="n">
        <v>50</v>
      </c>
      <c r="C7642" s="7" t="n">
        <v>0</v>
      </c>
      <c r="D7642" s="7" t="n">
        <v>2209</v>
      </c>
      <c r="E7642" s="7" t="n">
        <v>0.400000005960464</v>
      </c>
      <c r="F7642" s="7" t="n">
        <v>0</v>
      </c>
      <c r="G7642" s="7" t="n">
        <v>0</v>
      </c>
      <c r="H7642" s="7" t="n">
        <v>0</v>
      </c>
      <c r="I7642" s="7" t="n">
        <v>1</v>
      </c>
      <c r="J7642" s="7" t="n">
        <v>65534</v>
      </c>
      <c r="K7642" s="7" t="n">
        <v>0</v>
      </c>
      <c r="L7642" s="7" t="n">
        <v>0</v>
      </c>
      <c r="M7642" s="7" t="n">
        <v>0</v>
      </c>
      <c r="N7642" s="7" t="n">
        <v>1092616192</v>
      </c>
      <c r="O7642" s="7" t="s">
        <v>12</v>
      </c>
    </row>
    <row r="7643" spans="1:15">
      <c r="A7643" t="s">
        <v>4</v>
      </c>
      <c r="B7643" s="4" t="s">
        <v>5</v>
      </c>
      <c r="C7643" s="4" t="s">
        <v>10</v>
      </c>
    </row>
    <row r="7644" spans="1:15">
      <c r="A7644" t="n">
        <v>54469</v>
      </c>
      <c r="B7644" s="27" t="n">
        <v>16</v>
      </c>
      <c r="C7644" s="7" t="n">
        <v>1000</v>
      </c>
    </row>
    <row r="7645" spans="1:15">
      <c r="A7645" t="s">
        <v>4</v>
      </c>
      <c r="B7645" s="4" t="s">
        <v>5</v>
      </c>
      <c r="C7645" s="4" t="s">
        <v>13</v>
      </c>
      <c r="D7645" s="4" t="s">
        <v>10</v>
      </c>
      <c r="E7645" s="4" t="s">
        <v>24</v>
      </c>
      <c r="F7645" s="4" t="s">
        <v>10</v>
      </c>
      <c r="G7645" s="4" t="s">
        <v>9</v>
      </c>
      <c r="H7645" s="4" t="s">
        <v>9</v>
      </c>
      <c r="I7645" s="4" t="s">
        <v>10</v>
      </c>
      <c r="J7645" s="4" t="s">
        <v>10</v>
      </c>
      <c r="K7645" s="4" t="s">
        <v>9</v>
      </c>
      <c r="L7645" s="4" t="s">
        <v>9</v>
      </c>
      <c r="M7645" s="4" t="s">
        <v>9</v>
      </c>
      <c r="N7645" s="4" t="s">
        <v>9</v>
      </c>
      <c r="O7645" s="4" t="s">
        <v>6</v>
      </c>
    </row>
    <row r="7646" spans="1:15">
      <c r="A7646" t="n">
        <v>54472</v>
      </c>
      <c r="B7646" s="15" t="n">
        <v>50</v>
      </c>
      <c r="C7646" s="7" t="n">
        <v>0</v>
      </c>
      <c r="D7646" s="7" t="n">
        <v>2209</v>
      </c>
      <c r="E7646" s="7" t="n">
        <v>0.400000005960464</v>
      </c>
      <c r="F7646" s="7" t="n">
        <v>0</v>
      </c>
      <c r="G7646" s="7" t="n">
        <v>0</v>
      </c>
      <c r="H7646" s="7" t="n">
        <v>0</v>
      </c>
      <c r="I7646" s="7" t="n">
        <v>1</v>
      </c>
      <c r="J7646" s="7" t="n">
        <v>65534</v>
      </c>
      <c r="K7646" s="7" t="n">
        <v>0</v>
      </c>
      <c r="L7646" s="7" t="n">
        <v>0</v>
      </c>
      <c r="M7646" s="7" t="n">
        <v>0</v>
      </c>
      <c r="N7646" s="7" t="n">
        <v>1092616192</v>
      </c>
      <c r="O7646" s="7" t="s">
        <v>12</v>
      </c>
    </row>
    <row r="7647" spans="1:15">
      <c r="A7647" t="s">
        <v>4</v>
      </c>
      <c r="B7647" s="4" t="s">
        <v>5</v>
      </c>
      <c r="C7647" s="4" t="s">
        <v>10</v>
      </c>
    </row>
    <row r="7648" spans="1:15">
      <c r="A7648" t="n">
        <v>54511</v>
      </c>
      <c r="B7648" s="27" t="n">
        <v>16</v>
      </c>
      <c r="C7648" s="7" t="n">
        <v>1000</v>
      </c>
    </row>
    <row r="7649" spans="1:15">
      <c r="A7649" t="s">
        <v>4</v>
      </c>
      <c r="B7649" s="4" t="s">
        <v>5</v>
      </c>
      <c r="C7649" s="4" t="s">
        <v>23</v>
      </c>
    </row>
    <row r="7650" spans="1:15">
      <c r="A7650" t="n">
        <v>54514</v>
      </c>
      <c r="B7650" s="17" t="n">
        <v>3</v>
      </c>
      <c r="C7650" s="13" t="n">
        <f t="normal" ca="1">A7640</f>
        <v>0</v>
      </c>
    </row>
    <row r="7651" spans="1:15">
      <c r="A7651" t="s">
        <v>4</v>
      </c>
      <c r="B7651" s="4" t="s">
        <v>5</v>
      </c>
    </row>
    <row r="7652" spans="1:15">
      <c r="A7652" t="n">
        <v>54519</v>
      </c>
      <c r="B7652" s="5" t="n">
        <v>1</v>
      </c>
    </row>
    <row r="7653" spans="1:15" s="3" customFormat="1" customHeight="0">
      <c r="A7653" s="3" t="s">
        <v>2</v>
      </c>
      <c r="B7653" s="3" t="s">
        <v>432</v>
      </c>
    </row>
    <row r="7654" spans="1:15">
      <c r="A7654" t="s">
        <v>4</v>
      </c>
      <c r="B7654" s="4" t="s">
        <v>5</v>
      </c>
      <c r="C7654" s="4" t="s">
        <v>13</v>
      </c>
      <c r="D7654" s="4" t="s">
        <v>13</v>
      </c>
      <c r="E7654" s="4" t="s">
        <v>13</v>
      </c>
      <c r="F7654" s="4" t="s">
        <v>13</v>
      </c>
    </row>
    <row r="7655" spans="1:15">
      <c r="A7655" t="n">
        <v>54520</v>
      </c>
      <c r="B7655" s="19" t="n">
        <v>14</v>
      </c>
      <c r="C7655" s="7" t="n">
        <v>2</v>
      </c>
      <c r="D7655" s="7" t="n">
        <v>0</v>
      </c>
      <c r="E7655" s="7" t="n">
        <v>0</v>
      </c>
      <c r="F7655" s="7" t="n">
        <v>0</v>
      </c>
    </row>
    <row r="7656" spans="1:15">
      <c r="A7656" t="s">
        <v>4</v>
      </c>
      <c r="B7656" s="4" t="s">
        <v>5</v>
      </c>
      <c r="C7656" s="4" t="s">
        <v>13</v>
      </c>
      <c r="D7656" s="20" t="s">
        <v>31</v>
      </c>
      <c r="E7656" s="4" t="s">
        <v>5</v>
      </c>
      <c r="F7656" s="4" t="s">
        <v>13</v>
      </c>
      <c r="G7656" s="4" t="s">
        <v>10</v>
      </c>
      <c r="H7656" s="20" t="s">
        <v>32</v>
      </c>
      <c r="I7656" s="4" t="s">
        <v>13</v>
      </c>
      <c r="J7656" s="4" t="s">
        <v>9</v>
      </c>
      <c r="K7656" s="4" t="s">
        <v>13</v>
      </c>
      <c r="L7656" s="4" t="s">
        <v>13</v>
      </c>
      <c r="M7656" s="20" t="s">
        <v>31</v>
      </c>
      <c r="N7656" s="4" t="s">
        <v>5</v>
      </c>
      <c r="O7656" s="4" t="s">
        <v>13</v>
      </c>
      <c r="P7656" s="4" t="s">
        <v>10</v>
      </c>
      <c r="Q7656" s="20" t="s">
        <v>32</v>
      </c>
      <c r="R7656" s="4" t="s">
        <v>13</v>
      </c>
      <c r="S7656" s="4" t="s">
        <v>9</v>
      </c>
      <c r="T7656" s="4" t="s">
        <v>13</v>
      </c>
      <c r="U7656" s="4" t="s">
        <v>13</v>
      </c>
      <c r="V7656" s="4" t="s">
        <v>13</v>
      </c>
      <c r="W7656" s="4" t="s">
        <v>23</v>
      </c>
    </row>
    <row r="7657" spans="1:15">
      <c r="A7657" t="n">
        <v>54525</v>
      </c>
      <c r="B7657" s="12" t="n">
        <v>5</v>
      </c>
      <c r="C7657" s="7" t="n">
        <v>28</v>
      </c>
      <c r="D7657" s="20" t="s">
        <v>3</v>
      </c>
      <c r="E7657" s="9" t="n">
        <v>162</v>
      </c>
      <c r="F7657" s="7" t="n">
        <v>3</v>
      </c>
      <c r="G7657" s="7" t="n">
        <v>12489</v>
      </c>
      <c r="H7657" s="20" t="s">
        <v>3</v>
      </c>
      <c r="I7657" s="7" t="n">
        <v>0</v>
      </c>
      <c r="J7657" s="7" t="n">
        <v>1</v>
      </c>
      <c r="K7657" s="7" t="n">
        <v>2</v>
      </c>
      <c r="L7657" s="7" t="n">
        <v>28</v>
      </c>
      <c r="M7657" s="20" t="s">
        <v>3</v>
      </c>
      <c r="N7657" s="9" t="n">
        <v>162</v>
      </c>
      <c r="O7657" s="7" t="n">
        <v>3</v>
      </c>
      <c r="P7657" s="7" t="n">
        <v>12489</v>
      </c>
      <c r="Q7657" s="20" t="s">
        <v>3</v>
      </c>
      <c r="R7657" s="7" t="n">
        <v>0</v>
      </c>
      <c r="S7657" s="7" t="n">
        <v>2</v>
      </c>
      <c r="T7657" s="7" t="n">
        <v>2</v>
      </c>
      <c r="U7657" s="7" t="n">
        <v>11</v>
      </c>
      <c r="V7657" s="7" t="n">
        <v>1</v>
      </c>
      <c r="W7657" s="13" t="n">
        <f t="normal" ca="1">A7661</f>
        <v>0</v>
      </c>
    </row>
    <row r="7658" spans="1:15">
      <c r="A7658" t="s">
        <v>4</v>
      </c>
      <c r="B7658" s="4" t="s">
        <v>5</v>
      </c>
      <c r="C7658" s="4" t="s">
        <v>13</v>
      </c>
      <c r="D7658" s="4" t="s">
        <v>10</v>
      </c>
      <c r="E7658" s="4" t="s">
        <v>24</v>
      </c>
    </row>
    <row r="7659" spans="1:15">
      <c r="A7659" t="n">
        <v>54554</v>
      </c>
      <c r="B7659" s="21" t="n">
        <v>58</v>
      </c>
      <c r="C7659" s="7" t="n">
        <v>0</v>
      </c>
      <c r="D7659" s="7" t="n">
        <v>0</v>
      </c>
      <c r="E7659" s="7" t="n">
        <v>1</v>
      </c>
    </row>
    <row r="7660" spans="1:15">
      <c r="A7660" t="s">
        <v>4</v>
      </c>
      <c r="B7660" s="4" t="s">
        <v>5</v>
      </c>
      <c r="C7660" s="4" t="s">
        <v>13</v>
      </c>
      <c r="D7660" s="20" t="s">
        <v>31</v>
      </c>
      <c r="E7660" s="4" t="s">
        <v>5</v>
      </c>
      <c r="F7660" s="4" t="s">
        <v>13</v>
      </c>
      <c r="G7660" s="4" t="s">
        <v>10</v>
      </c>
      <c r="H7660" s="20" t="s">
        <v>32</v>
      </c>
      <c r="I7660" s="4" t="s">
        <v>13</v>
      </c>
      <c r="J7660" s="4" t="s">
        <v>9</v>
      </c>
      <c r="K7660" s="4" t="s">
        <v>13</v>
      </c>
      <c r="L7660" s="4" t="s">
        <v>13</v>
      </c>
      <c r="M7660" s="20" t="s">
        <v>31</v>
      </c>
      <c r="N7660" s="4" t="s">
        <v>5</v>
      </c>
      <c r="O7660" s="4" t="s">
        <v>13</v>
      </c>
      <c r="P7660" s="4" t="s">
        <v>10</v>
      </c>
      <c r="Q7660" s="20" t="s">
        <v>32</v>
      </c>
      <c r="R7660" s="4" t="s">
        <v>13</v>
      </c>
      <c r="S7660" s="4" t="s">
        <v>9</v>
      </c>
      <c r="T7660" s="4" t="s">
        <v>13</v>
      </c>
      <c r="U7660" s="4" t="s">
        <v>13</v>
      </c>
      <c r="V7660" s="4" t="s">
        <v>13</v>
      </c>
      <c r="W7660" s="4" t="s">
        <v>23</v>
      </c>
    </row>
    <row r="7661" spans="1:15">
      <c r="A7661" t="n">
        <v>54562</v>
      </c>
      <c r="B7661" s="12" t="n">
        <v>5</v>
      </c>
      <c r="C7661" s="7" t="n">
        <v>28</v>
      </c>
      <c r="D7661" s="20" t="s">
        <v>3</v>
      </c>
      <c r="E7661" s="9" t="n">
        <v>162</v>
      </c>
      <c r="F7661" s="7" t="n">
        <v>3</v>
      </c>
      <c r="G7661" s="7" t="n">
        <v>12489</v>
      </c>
      <c r="H7661" s="20" t="s">
        <v>3</v>
      </c>
      <c r="I7661" s="7" t="n">
        <v>0</v>
      </c>
      <c r="J7661" s="7" t="n">
        <v>1</v>
      </c>
      <c r="K7661" s="7" t="n">
        <v>3</v>
      </c>
      <c r="L7661" s="7" t="n">
        <v>28</v>
      </c>
      <c r="M7661" s="20" t="s">
        <v>3</v>
      </c>
      <c r="N7661" s="9" t="n">
        <v>162</v>
      </c>
      <c r="O7661" s="7" t="n">
        <v>3</v>
      </c>
      <c r="P7661" s="7" t="n">
        <v>12489</v>
      </c>
      <c r="Q7661" s="20" t="s">
        <v>3</v>
      </c>
      <c r="R7661" s="7" t="n">
        <v>0</v>
      </c>
      <c r="S7661" s="7" t="n">
        <v>2</v>
      </c>
      <c r="T7661" s="7" t="n">
        <v>3</v>
      </c>
      <c r="U7661" s="7" t="n">
        <v>9</v>
      </c>
      <c r="V7661" s="7" t="n">
        <v>1</v>
      </c>
      <c r="W7661" s="13" t="n">
        <f t="normal" ca="1">A7671</f>
        <v>0</v>
      </c>
    </row>
    <row r="7662" spans="1:15">
      <c r="A7662" t="s">
        <v>4</v>
      </c>
      <c r="B7662" s="4" t="s">
        <v>5</v>
      </c>
      <c r="C7662" s="4" t="s">
        <v>13</v>
      </c>
      <c r="D7662" s="20" t="s">
        <v>31</v>
      </c>
      <c r="E7662" s="4" t="s">
        <v>5</v>
      </c>
      <c r="F7662" s="4" t="s">
        <v>10</v>
      </c>
      <c r="G7662" s="4" t="s">
        <v>13</v>
      </c>
      <c r="H7662" s="4" t="s">
        <v>13</v>
      </c>
      <c r="I7662" s="4" t="s">
        <v>6</v>
      </c>
      <c r="J7662" s="20" t="s">
        <v>32</v>
      </c>
      <c r="K7662" s="4" t="s">
        <v>13</v>
      </c>
      <c r="L7662" s="4" t="s">
        <v>13</v>
      </c>
      <c r="M7662" s="20" t="s">
        <v>31</v>
      </c>
      <c r="N7662" s="4" t="s">
        <v>5</v>
      </c>
      <c r="O7662" s="4" t="s">
        <v>13</v>
      </c>
      <c r="P7662" s="20" t="s">
        <v>32</v>
      </c>
      <c r="Q7662" s="4" t="s">
        <v>13</v>
      </c>
      <c r="R7662" s="4" t="s">
        <v>9</v>
      </c>
      <c r="S7662" s="4" t="s">
        <v>13</v>
      </c>
      <c r="T7662" s="4" t="s">
        <v>13</v>
      </c>
      <c r="U7662" s="4" t="s">
        <v>13</v>
      </c>
      <c r="V7662" s="20" t="s">
        <v>31</v>
      </c>
      <c r="W7662" s="4" t="s">
        <v>5</v>
      </c>
      <c r="X7662" s="4" t="s">
        <v>13</v>
      </c>
      <c r="Y7662" s="20" t="s">
        <v>32</v>
      </c>
      <c r="Z7662" s="4" t="s">
        <v>13</v>
      </c>
      <c r="AA7662" s="4" t="s">
        <v>9</v>
      </c>
      <c r="AB7662" s="4" t="s">
        <v>13</v>
      </c>
      <c r="AC7662" s="4" t="s">
        <v>13</v>
      </c>
      <c r="AD7662" s="4" t="s">
        <v>13</v>
      </c>
      <c r="AE7662" s="4" t="s">
        <v>23</v>
      </c>
    </row>
    <row r="7663" spans="1:15">
      <c r="A7663" t="n">
        <v>54591</v>
      </c>
      <c r="B7663" s="12" t="n">
        <v>5</v>
      </c>
      <c r="C7663" s="7" t="n">
        <v>28</v>
      </c>
      <c r="D7663" s="20" t="s">
        <v>3</v>
      </c>
      <c r="E7663" s="22" t="n">
        <v>47</v>
      </c>
      <c r="F7663" s="7" t="n">
        <v>61456</v>
      </c>
      <c r="G7663" s="7" t="n">
        <v>2</v>
      </c>
      <c r="H7663" s="7" t="n">
        <v>0</v>
      </c>
      <c r="I7663" s="7" t="s">
        <v>33</v>
      </c>
      <c r="J7663" s="20" t="s">
        <v>3</v>
      </c>
      <c r="K7663" s="7" t="n">
        <v>8</v>
      </c>
      <c r="L7663" s="7" t="n">
        <v>28</v>
      </c>
      <c r="M7663" s="20" t="s">
        <v>3</v>
      </c>
      <c r="N7663" s="11" t="n">
        <v>74</v>
      </c>
      <c r="O7663" s="7" t="n">
        <v>65</v>
      </c>
      <c r="P7663" s="20" t="s">
        <v>3</v>
      </c>
      <c r="Q7663" s="7" t="n">
        <v>0</v>
      </c>
      <c r="R7663" s="7" t="n">
        <v>1</v>
      </c>
      <c r="S7663" s="7" t="n">
        <v>3</v>
      </c>
      <c r="T7663" s="7" t="n">
        <v>9</v>
      </c>
      <c r="U7663" s="7" t="n">
        <v>28</v>
      </c>
      <c r="V7663" s="20" t="s">
        <v>3</v>
      </c>
      <c r="W7663" s="11" t="n">
        <v>74</v>
      </c>
      <c r="X7663" s="7" t="n">
        <v>65</v>
      </c>
      <c r="Y7663" s="20" t="s">
        <v>3</v>
      </c>
      <c r="Z7663" s="7" t="n">
        <v>0</v>
      </c>
      <c r="AA7663" s="7" t="n">
        <v>2</v>
      </c>
      <c r="AB7663" s="7" t="n">
        <v>3</v>
      </c>
      <c r="AC7663" s="7" t="n">
        <v>9</v>
      </c>
      <c r="AD7663" s="7" t="n">
        <v>1</v>
      </c>
      <c r="AE7663" s="13" t="n">
        <f t="normal" ca="1">A7667</f>
        <v>0</v>
      </c>
    </row>
    <row r="7664" spans="1:15">
      <c r="A7664" t="s">
        <v>4</v>
      </c>
      <c r="B7664" s="4" t="s">
        <v>5</v>
      </c>
      <c r="C7664" s="4" t="s">
        <v>10</v>
      </c>
      <c r="D7664" s="4" t="s">
        <v>13</v>
      </c>
      <c r="E7664" s="4" t="s">
        <v>13</v>
      </c>
      <c r="F7664" s="4" t="s">
        <v>6</v>
      </c>
    </row>
    <row r="7665" spans="1:31">
      <c r="A7665" t="n">
        <v>54639</v>
      </c>
      <c r="B7665" s="22" t="n">
        <v>47</v>
      </c>
      <c r="C7665" s="7" t="n">
        <v>61456</v>
      </c>
      <c r="D7665" s="7" t="n">
        <v>0</v>
      </c>
      <c r="E7665" s="7" t="n">
        <v>0</v>
      </c>
      <c r="F7665" s="7" t="s">
        <v>34</v>
      </c>
    </row>
    <row r="7666" spans="1:31">
      <c r="A7666" t="s">
        <v>4</v>
      </c>
      <c r="B7666" s="4" t="s">
        <v>5</v>
      </c>
      <c r="C7666" s="4" t="s">
        <v>13</v>
      </c>
      <c r="D7666" s="4" t="s">
        <v>10</v>
      </c>
      <c r="E7666" s="4" t="s">
        <v>24</v>
      </c>
    </row>
    <row r="7667" spans="1:31">
      <c r="A7667" t="n">
        <v>54652</v>
      </c>
      <c r="B7667" s="21" t="n">
        <v>58</v>
      </c>
      <c r="C7667" s="7" t="n">
        <v>0</v>
      </c>
      <c r="D7667" s="7" t="n">
        <v>300</v>
      </c>
      <c r="E7667" s="7" t="n">
        <v>1</v>
      </c>
    </row>
    <row r="7668" spans="1:31">
      <c r="A7668" t="s">
        <v>4</v>
      </c>
      <c r="B7668" s="4" t="s">
        <v>5</v>
      </c>
      <c r="C7668" s="4" t="s">
        <v>13</v>
      </c>
      <c r="D7668" s="4" t="s">
        <v>10</v>
      </c>
    </row>
    <row r="7669" spans="1:31">
      <c r="A7669" t="n">
        <v>54660</v>
      </c>
      <c r="B7669" s="21" t="n">
        <v>58</v>
      </c>
      <c r="C7669" s="7" t="n">
        <v>255</v>
      </c>
      <c r="D7669" s="7" t="n">
        <v>0</v>
      </c>
    </row>
    <row r="7670" spans="1:31">
      <c r="A7670" t="s">
        <v>4</v>
      </c>
      <c r="B7670" s="4" t="s">
        <v>5</v>
      </c>
      <c r="C7670" s="4" t="s">
        <v>13</v>
      </c>
      <c r="D7670" s="4" t="s">
        <v>13</v>
      </c>
      <c r="E7670" s="4" t="s">
        <v>13</v>
      </c>
      <c r="F7670" s="4" t="s">
        <v>13</v>
      </c>
    </row>
    <row r="7671" spans="1:31">
      <c r="A7671" t="n">
        <v>54664</v>
      </c>
      <c r="B7671" s="19" t="n">
        <v>14</v>
      </c>
      <c r="C7671" s="7" t="n">
        <v>0</v>
      </c>
      <c r="D7671" s="7" t="n">
        <v>0</v>
      </c>
      <c r="E7671" s="7" t="n">
        <v>0</v>
      </c>
      <c r="F7671" s="7" t="n">
        <v>64</v>
      </c>
    </row>
    <row r="7672" spans="1:31">
      <c r="A7672" t="s">
        <v>4</v>
      </c>
      <c r="B7672" s="4" t="s">
        <v>5</v>
      </c>
      <c r="C7672" s="4" t="s">
        <v>13</v>
      </c>
      <c r="D7672" s="4" t="s">
        <v>10</v>
      </c>
    </row>
    <row r="7673" spans="1:31">
      <c r="A7673" t="n">
        <v>54669</v>
      </c>
      <c r="B7673" s="23" t="n">
        <v>22</v>
      </c>
      <c r="C7673" s="7" t="n">
        <v>0</v>
      </c>
      <c r="D7673" s="7" t="n">
        <v>12489</v>
      </c>
    </row>
    <row r="7674" spans="1:31">
      <c r="A7674" t="s">
        <v>4</v>
      </c>
      <c r="B7674" s="4" t="s">
        <v>5</v>
      </c>
      <c r="C7674" s="4" t="s">
        <v>13</v>
      </c>
      <c r="D7674" s="4" t="s">
        <v>10</v>
      </c>
    </row>
    <row r="7675" spans="1:31">
      <c r="A7675" t="n">
        <v>54673</v>
      </c>
      <c r="B7675" s="21" t="n">
        <v>58</v>
      </c>
      <c r="C7675" s="7" t="n">
        <v>5</v>
      </c>
      <c r="D7675" s="7" t="n">
        <v>300</v>
      </c>
    </row>
    <row r="7676" spans="1:31">
      <c r="A7676" t="s">
        <v>4</v>
      </c>
      <c r="B7676" s="4" t="s">
        <v>5</v>
      </c>
      <c r="C7676" s="4" t="s">
        <v>24</v>
      </c>
      <c r="D7676" s="4" t="s">
        <v>10</v>
      </c>
    </row>
    <row r="7677" spans="1:31">
      <c r="A7677" t="n">
        <v>54677</v>
      </c>
      <c r="B7677" s="24" t="n">
        <v>103</v>
      </c>
      <c r="C7677" s="7" t="n">
        <v>0</v>
      </c>
      <c r="D7677" s="7" t="n">
        <v>300</v>
      </c>
    </row>
    <row r="7678" spans="1:31">
      <c r="A7678" t="s">
        <v>4</v>
      </c>
      <c r="B7678" s="4" t="s">
        <v>5</v>
      </c>
      <c r="C7678" s="4" t="s">
        <v>13</v>
      </c>
    </row>
    <row r="7679" spans="1:31">
      <c r="A7679" t="n">
        <v>54684</v>
      </c>
      <c r="B7679" s="25" t="n">
        <v>64</v>
      </c>
      <c r="C7679" s="7" t="n">
        <v>7</v>
      </c>
    </row>
    <row r="7680" spans="1:31">
      <c r="A7680" t="s">
        <v>4</v>
      </c>
      <c r="B7680" s="4" t="s">
        <v>5</v>
      </c>
      <c r="C7680" s="4" t="s">
        <v>13</v>
      </c>
      <c r="D7680" s="4" t="s">
        <v>10</v>
      </c>
    </row>
    <row r="7681" spans="1:6">
      <c r="A7681" t="n">
        <v>54686</v>
      </c>
      <c r="B7681" s="26" t="n">
        <v>72</v>
      </c>
      <c r="C7681" s="7" t="n">
        <v>5</v>
      </c>
      <c r="D7681" s="7" t="n">
        <v>0</v>
      </c>
    </row>
    <row r="7682" spans="1:6">
      <c r="A7682" t="s">
        <v>4</v>
      </c>
      <c r="B7682" s="4" t="s">
        <v>5</v>
      </c>
      <c r="C7682" s="4" t="s">
        <v>13</v>
      </c>
      <c r="D7682" s="20" t="s">
        <v>31</v>
      </c>
      <c r="E7682" s="4" t="s">
        <v>5</v>
      </c>
      <c r="F7682" s="4" t="s">
        <v>13</v>
      </c>
      <c r="G7682" s="4" t="s">
        <v>10</v>
      </c>
      <c r="H7682" s="20" t="s">
        <v>32</v>
      </c>
      <c r="I7682" s="4" t="s">
        <v>13</v>
      </c>
      <c r="J7682" s="4" t="s">
        <v>9</v>
      </c>
      <c r="K7682" s="4" t="s">
        <v>13</v>
      </c>
      <c r="L7682" s="4" t="s">
        <v>13</v>
      </c>
      <c r="M7682" s="4" t="s">
        <v>23</v>
      </c>
    </row>
    <row r="7683" spans="1:6">
      <c r="A7683" t="n">
        <v>54690</v>
      </c>
      <c r="B7683" s="12" t="n">
        <v>5</v>
      </c>
      <c r="C7683" s="7" t="n">
        <v>28</v>
      </c>
      <c r="D7683" s="20" t="s">
        <v>3</v>
      </c>
      <c r="E7683" s="9" t="n">
        <v>162</v>
      </c>
      <c r="F7683" s="7" t="n">
        <v>4</v>
      </c>
      <c r="G7683" s="7" t="n">
        <v>12489</v>
      </c>
      <c r="H7683" s="20" t="s">
        <v>3</v>
      </c>
      <c r="I7683" s="7" t="n">
        <v>0</v>
      </c>
      <c r="J7683" s="7" t="n">
        <v>1</v>
      </c>
      <c r="K7683" s="7" t="n">
        <v>2</v>
      </c>
      <c r="L7683" s="7" t="n">
        <v>1</v>
      </c>
      <c r="M7683" s="13" t="n">
        <f t="normal" ca="1">A7689</f>
        <v>0</v>
      </c>
    </row>
    <row r="7684" spans="1:6">
      <c r="A7684" t="s">
        <v>4</v>
      </c>
      <c r="B7684" s="4" t="s">
        <v>5</v>
      </c>
      <c r="C7684" s="4" t="s">
        <v>13</v>
      </c>
      <c r="D7684" s="4" t="s">
        <v>6</v>
      </c>
    </row>
    <row r="7685" spans="1:6">
      <c r="A7685" t="n">
        <v>54707</v>
      </c>
      <c r="B7685" s="8" t="n">
        <v>2</v>
      </c>
      <c r="C7685" s="7" t="n">
        <v>10</v>
      </c>
      <c r="D7685" s="7" t="s">
        <v>35</v>
      </c>
    </row>
    <row r="7686" spans="1:6">
      <c r="A7686" t="s">
        <v>4</v>
      </c>
      <c r="B7686" s="4" t="s">
        <v>5</v>
      </c>
      <c r="C7686" s="4" t="s">
        <v>10</v>
      </c>
    </row>
    <row r="7687" spans="1:6">
      <c r="A7687" t="n">
        <v>54724</v>
      </c>
      <c r="B7687" s="27" t="n">
        <v>16</v>
      </c>
      <c r="C7687" s="7" t="n">
        <v>0</v>
      </c>
    </row>
    <row r="7688" spans="1:6">
      <c r="A7688" t="s">
        <v>4</v>
      </c>
      <c r="B7688" s="4" t="s">
        <v>5</v>
      </c>
      <c r="C7688" s="4" t="s">
        <v>10</v>
      </c>
    </row>
    <row r="7689" spans="1:6">
      <c r="A7689" t="n">
        <v>54727</v>
      </c>
      <c r="B7689" s="28" t="n">
        <v>12</v>
      </c>
      <c r="C7689" s="7" t="n">
        <v>6713</v>
      </c>
    </row>
    <row r="7690" spans="1:6">
      <c r="A7690" t="s">
        <v>4</v>
      </c>
      <c r="B7690" s="4" t="s">
        <v>5</v>
      </c>
      <c r="C7690" s="4" t="s">
        <v>13</v>
      </c>
      <c r="D7690" s="4" t="s">
        <v>10</v>
      </c>
      <c r="E7690" s="4" t="s">
        <v>13</v>
      </c>
      <c r="F7690" s="4" t="s">
        <v>6</v>
      </c>
    </row>
    <row r="7691" spans="1:6">
      <c r="A7691" t="n">
        <v>54730</v>
      </c>
      <c r="B7691" s="10" t="n">
        <v>39</v>
      </c>
      <c r="C7691" s="7" t="n">
        <v>10</v>
      </c>
      <c r="D7691" s="7" t="n">
        <v>65533</v>
      </c>
      <c r="E7691" s="7" t="n">
        <v>203</v>
      </c>
      <c r="F7691" s="7" t="s">
        <v>433</v>
      </c>
    </row>
    <row r="7692" spans="1:6">
      <c r="A7692" t="s">
        <v>4</v>
      </c>
      <c r="B7692" s="4" t="s">
        <v>5</v>
      </c>
      <c r="C7692" s="4" t="s">
        <v>13</v>
      </c>
      <c r="D7692" s="4" t="s">
        <v>10</v>
      </c>
      <c r="E7692" s="4" t="s">
        <v>13</v>
      </c>
      <c r="F7692" s="4" t="s">
        <v>6</v>
      </c>
    </row>
    <row r="7693" spans="1:6">
      <c r="A7693" t="n">
        <v>54754</v>
      </c>
      <c r="B7693" s="10" t="n">
        <v>39</v>
      </c>
      <c r="C7693" s="7" t="n">
        <v>10</v>
      </c>
      <c r="D7693" s="7" t="n">
        <v>65533</v>
      </c>
      <c r="E7693" s="7" t="n">
        <v>204</v>
      </c>
      <c r="F7693" s="7" t="s">
        <v>219</v>
      </c>
    </row>
    <row r="7694" spans="1:6">
      <c r="A7694" t="s">
        <v>4</v>
      </c>
      <c r="B7694" s="4" t="s">
        <v>5</v>
      </c>
      <c r="C7694" s="4" t="s">
        <v>13</v>
      </c>
      <c r="D7694" s="4" t="s">
        <v>10</v>
      </c>
      <c r="E7694" s="4" t="s">
        <v>13</v>
      </c>
      <c r="F7694" s="4" t="s">
        <v>6</v>
      </c>
    </row>
    <row r="7695" spans="1:6">
      <c r="A7695" t="n">
        <v>54778</v>
      </c>
      <c r="B7695" s="10" t="n">
        <v>39</v>
      </c>
      <c r="C7695" s="7" t="n">
        <v>10</v>
      </c>
      <c r="D7695" s="7" t="n">
        <v>65533</v>
      </c>
      <c r="E7695" s="7" t="n">
        <v>205</v>
      </c>
      <c r="F7695" s="7" t="s">
        <v>434</v>
      </c>
    </row>
    <row r="7696" spans="1:6">
      <c r="A7696" t="s">
        <v>4</v>
      </c>
      <c r="B7696" s="4" t="s">
        <v>5</v>
      </c>
      <c r="C7696" s="4" t="s">
        <v>10</v>
      </c>
      <c r="D7696" s="4" t="s">
        <v>6</v>
      </c>
      <c r="E7696" s="4" t="s">
        <v>6</v>
      </c>
      <c r="F7696" s="4" t="s">
        <v>6</v>
      </c>
      <c r="G7696" s="4" t="s">
        <v>13</v>
      </c>
      <c r="H7696" s="4" t="s">
        <v>9</v>
      </c>
      <c r="I7696" s="4" t="s">
        <v>24</v>
      </c>
      <c r="J7696" s="4" t="s">
        <v>24</v>
      </c>
      <c r="K7696" s="4" t="s">
        <v>24</v>
      </c>
      <c r="L7696" s="4" t="s">
        <v>24</v>
      </c>
      <c r="M7696" s="4" t="s">
        <v>24</v>
      </c>
      <c r="N7696" s="4" t="s">
        <v>24</v>
      </c>
      <c r="O7696" s="4" t="s">
        <v>24</v>
      </c>
      <c r="P7696" s="4" t="s">
        <v>6</v>
      </c>
      <c r="Q7696" s="4" t="s">
        <v>6</v>
      </c>
      <c r="R7696" s="4" t="s">
        <v>9</v>
      </c>
      <c r="S7696" s="4" t="s">
        <v>13</v>
      </c>
      <c r="T7696" s="4" t="s">
        <v>9</v>
      </c>
      <c r="U7696" s="4" t="s">
        <v>9</v>
      </c>
      <c r="V7696" s="4" t="s">
        <v>10</v>
      </c>
    </row>
    <row r="7697" spans="1:22">
      <c r="A7697" t="n">
        <v>54802</v>
      </c>
      <c r="B7697" s="29" t="n">
        <v>19</v>
      </c>
      <c r="C7697" s="7" t="n">
        <v>19</v>
      </c>
      <c r="D7697" s="7" t="s">
        <v>224</v>
      </c>
      <c r="E7697" s="7" t="s">
        <v>225</v>
      </c>
      <c r="F7697" s="7" t="s">
        <v>12</v>
      </c>
      <c r="G7697" s="7" t="n">
        <v>0</v>
      </c>
      <c r="H7697" s="7" t="n">
        <v>1</v>
      </c>
      <c r="I7697" s="7" t="n">
        <v>0</v>
      </c>
      <c r="J7697" s="7" t="n">
        <v>0</v>
      </c>
      <c r="K7697" s="7" t="n">
        <v>0</v>
      </c>
      <c r="L7697" s="7" t="n">
        <v>0</v>
      </c>
      <c r="M7697" s="7" t="n">
        <v>1</v>
      </c>
      <c r="N7697" s="7" t="n">
        <v>1.60000002384186</v>
      </c>
      <c r="O7697" s="7" t="n">
        <v>0.0900000035762787</v>
      </c>
      <c r="P7697" s="7" t="s">
        <v>12</v>
      </c>
      <c r="Q7697" s="7" t="s">
        <v>12</v>
      </c>
      <c r="R7697" s="7" t="n">
        <v>-1</v>
      </c>
      <c r="S7697" s="7" t="n">
        <v>0</v>
      </c>
      <c r="T7697" s="7" t="n">
        <v>0</v>
      </c>
      <c r="U7697" s="7" t="n">
        <v>0</v>
      </c>
      <c r="V7697" s="7" t="n">
        <v>0</v>
      </c>
    </row>
    <row r="7698" spans="1:22">
      <c r="A7698" t="s">
        <v>4</v>
      </c>
      <c r="B7698" s="4" t="s">
        <v>5</v>
      </c>
      <c r="C7698" s="4" t="s">
        <v>10</v>
      </c>
      <c r="D7698" s="4" t="s">
        <v>6</v>
      </c>
      <c r="E7698" s="4" t="s">
        <v>6</v>
      </c>
      <c r="F7698" s="4" t="s">
        <v>6</v>
      </c>
      <c r="G7698" s="4" t="s">
        <v>13</v>
      </c>
      <c r="H7698" s="4" t="s">
        <v>9</v>
      </c>
      <c r="I7698" s="4" t="s">
        <v>24</v>
      </c>
      <c r="J7698" s="4" t="s">
        <v>24</v>
      </c>
      <c r="K7698" s="4" t="s">
        <v>24</v>
      </c>
      <c r="L7698" s="4" t="s">
        <v>24</v>
      </c>
      <c r="M7698" s="4" t="s">
        <v>24</v>
      </c>
      <c r="N7698" s="4" t="s">
        <v>24</v>
      </c>
      <c r="O7698" s="4" t="s">
        <v>24</v>
      </c>
      <c r="P7698" s="4" t="s">
        <v>6</v>
      </c>
      <c r="Q7698" s="4" t="s">
        <v>6</v>
      </c>
      <c r="R7698" s="4" t="s">
        <v>9</v>
      </c>
      <c r="S7698" s="4" t="s">
        <v>13</v>
      </c>
      <c r="T7698" s="4" t="s">
        <v>9</v>
      </c>
      <c r="U7698" s="4" t="s">
        <v>9</v>
      </c>
      <c r="V7698" s="4" t="s">
        <v>10</v>
      </c>
    </row>
    <row r="7699" spans="1:22">
      <c r="A7699" t="n">
        <v>54883</v>
      </c>
      <c r="B7699" s="29" t="n">
        <v>19</v>
      </c>
      <c r="C7699" s="7" t="n">
        <v>7032</v>
      </c>
      <c r="D7699" s="7" t="s">
        <v>38</v>
      </c>
      <c r="E7699" s="7" t="s">
        <v>39</v>
      </c>
      <c r="F7699" s="7" t="s">
        <v>12</v>
      </c>
      <c r="G7699" s="7" t="n">
        <v>0</v>
      </c>
      <c r="H7699" s="7" t="n">
        <v>1</v>
      </c>
      <c r="I7699" s="7" t="n">
        <v>0</v>
      </c>
      <c r="J7699" s="7" t="n">
        <v>0</v>
      </c>
      <c r="K7699" s="7" t="n">
        <v>0</v>
      </c>
      <c r="L7699" s="7" t="n">
        <v>0</v>
      </c>
      <c r="M7699" s="7" t="n">
        <v>1</v>
      </c>
      <c r="N7699" s="7" t="n">
        <v>1.60000002384186</v>
      </c>
      <c r="O7699" s="7" t="n">
        <v>0.0900000035762787</v>
      </c>
      <c r="P7699" s="7" t="s">
        <v>12</v>
      </c>
      <c r="Q7699" s="7" t="s">
        <v>12</v>
      </c>
      <c r="R7699" s="7" t="n">
        <v>-1</v>
      </c>
      <c r="S7699" s="7" t="n">
        <v>0</v>
      </c>
      <c r="T7699" s="7" t="n">
        <v>0</v>
      </c>
      <c r="U7699" s="7" t="n">
        <v>0</v>
      </c>
      <c r="V7699" s="7" t="n">
        <v>0</v>
      </c>
    </row>
    <row r="7700" spans="1:22">
      <c r="A7700" t="s">
        <v>4</v>
      </c>
      <c r="B7700" s="4" t="s">
        <v>5</v>
      </c>
      <c r="C7700" s="4" t="s">
        <v>10</v>
      </c>
      <c r="D7700" s="4" t="s">
        <v>6</v>
      </c>
      <c r="E7700" s="4" t="s">
        <v>6</v>
      </c>
      <c r="F7700" s="4" t="s">
        <v>6</v>
      </c>
      <c r="G7700" s="4" t="s">
        <v>13</v>
      </c>
      <c r="H7700" s="4" t="s">
        <v>9</v>
      </c>
      <c r="I7700" s="4" t="s">
        <v>24</v>
      </c>
      <c r="J7700" s="4" t="s">
        <v>24</v>
      </c>
      <c r="K7700" s="4" t="s">
        <v>24</v>
      </c>
      <c r="L7700" s="4" t="s">
        <v>24</v>
      </c>
      <c r="M7700" s="4" t="s">
        <v>24</v>
      </c>
      <c r="N7700" s="4" t="s">
        <v>24</v>
      </c>
      <c r="O7700" s="4" t="s">
        <v>24</v>
      </c>
      <c r="P7700" s="4" t="s">
        <v>6</v>
      </c>
      <c r="Q7700" s="4" t="s">
        <v>6</v>
      </c>
      <c r="R7700" s="4" t="s">
        <v>9</v>
      </c>
      <c r="S7700" s="4" t="s">
        <v>13</v>
      </c>
      <c r="T7700" s="4" t="s">
        <v>9</v>
      </c>
      <c r="U7700" s="4" t="s">
        <v>9</v>
      </c>
      <c r="V7700" s="4" t="s">
        <v>10</v>
      </c>
    </row>
    <row r="7701" spans="1:22">
      <c r="A7701" t="n">
        <v>54953</v>
      </c>
      <c r="B7701" s="29" t="n">
        <v>19</v>
      </c>
      <c r="C7701" s="7" t="n">
        <v>7024</v>
      </c>
      <c r="D7701" s="7" t="s">
        <v>226</v>
      </c>
      <c r="E7701" s="7" t="s">
        <v>227</v>
      </c>
      <c r="F7701" s="7" t="s">
        <v>12</v>
      </c>
      <c r="G7701" s="7" t="n">
        <v>0</v>
      </c>
      <c r="H7701" s="7" t="n">
        <v>1</v>
      </c>
      <c r="I7701" s="7" t="n">
        <v>0</v>
      </c>
      <c r="J7701" s="7" t="n">
        <v>0</v>
      </c>
      <c r="K7701" s="7" t="n">
        <v>0</v>
      </c>
      <c r="L7701" s="7" t="n">
        <v>0</v>
      </c>
      <c r="M7701" s="7" t="n">
        <v>1</v>
      </c>
      <c r="N7701" s="7" t="n">
        <v>1.60000002384186</v>
      </c>
      <c r="O7701" s="7" t="n">
        <v>0.0900000035762787</v>
      </c>
      <c r="P7701" s="7" t="s">
        <v>12</v>
      </c>
      <c r="Q7701" s="7" t="s">
        <v>12</v>
      </c>
      <c r="R7701" s="7" t="n">
        <v>-1</v>
      </c>
      <c r="S7701" s="7" t="n">
        <v>0</v>
      </c>
      <c r="T7701" s="7" t="n">
        <v>0</v>
      </c>
      <c r="U7701" s="7" t="n">
        <v>0</v>
      </c>
      <c r="V7701" s="7" t="n">
        <v>0</v>
      </c>
    </row>
    <row r="7702" spans="1:22">
      <c r="A7702" t="s">
        <v>4</v>
      </c>
      <c r="B7702" s="4" t="s">
        <v>5</v>
      </c>
      <c r="C7702" s="4" t="s">
        <v>10</v>
      </c>
      <c r="D7702" s="4" t="s">
        <v>13</v>
      </c>
      <c r="E7702" s="4" t="s">
        <v>13</v>
      </c>
      <c r="F7702" s="4" t="s">
        <v>6</v>
      </c>
    </row>
    <row r="7703" spans="1:22">
      <c r="A7703" t="n">
        <v>55024</v>
      </c>
      <c r="B7703" s="30" t="n">
        <v>20</v>
      </c>
      <c r="C7703" s="7" t="n">
        <v>0</v>
      </c>
      <c r="D7703" s="7" t="n">
        <v>3</v>
      </c>
      <c r="E7703" s="7" t="n">
        <v>10</v>
      </c>
      <c r="F7703" s="7" t="s">
        <v>42</v>
      </c>
    </row>
    <row r="7704" spans="1:22">
      <c r="A7704" t="s">
        <v>4</v>
      </c>
      <c r="B7704" s="4" t="s">
        <v>5</v>
      </c>
      <c r="C7704" s="4" t="s">
        <v>10</v>
      </c>
    </row>
    <row r="7705" spans="1:22">
      <c r="A7705" t="n">
        <v>55042</v>
      </c>
      <c r="B7705" s="27" t="n">
        <v>16</v>
      </c>
      <c r="C7705" s="7" t="n">
        <v>0</v>
      </c>
    </row>
    <row r="7706" spans="1:22">
      <c r="A7706" t="s">
        <v>4</v>
      </c>
      <c r="B7706" s="4" t="s">
        <v>5</v>
      </c>
      <c r="C7706" s="4" t="s">
        <v>10</v>
      </c>
      <c r="D7706" s="4" t="s">
        <v>13</v>
      </c>
      <c r="E7706" s="4" t="s">
        <v>13</v>
      </c>
      <c r="F7706" s="4" t="s">
        <v>6</v>
      </c>
    </row>
    <row r="7707" spans="1:22">
      <c r="A7707" t="n">
        <v>55045</v>
      </c>
      <c r="B7707" s="30" t="n">
        <v>20</v>
      </c>
      <c r="C7707" s="7" t="n">
        <v>3</v>
      </c>
      <c r="D7707" s="7" t="n">
        <v>3</v>
      </c>
      <c r="E7707" s="7" t="n">
        <v>10</v>
      </c>
      <c r="F7707" s="7" t="s">
        <v>42</v>
      </c>
    </row>
    <row r="7708" spans="1:22">
      <c r="A7708" t="s">
        <v>4</v>
      </c>
      <c r="B7708" s="4" t="s">
        <v>5</v>
      </c>
      <c r="C7708" s="4" t="s">
        <v>10</v>
      </c>
    </row>
    <row r="7709" spans="1:22">
      <c r="A7709" t="n">
        <v>55063</v>
      </c>
      <c r="B7709" s="27" t="n">
        <v>16</v>
      </c>
      <c r="C7709" s="7" t="n">
        <v>0</v>
      </c>
    </row>
    <row r="7710" spans="1:22">
      <c r="A7710" t="s">
        <v>4</v>
      </c>
      <c r="B7710" s="4" t="s">
        <v>5</v>
      </c>
      <c r="C7710" s="4" t="s">
        <v>10</v>
      </c>
      <c r="D7710" s="4" t="s">
        <v>13</v>
      </c>
      <c r="E7710" s="4" t="s">
        <v>13</v>
      </c>
      <c r="F7710" s="4" t="s">
        <v>6</v>
      </c>
    </row>
    <row r="7711" spans="1:22">
      <c r="A7711" t="n">
        <v>55066</v>
      </c>
      <c r="B7711" s="30" t="n">
        <v>20</v>
      </c>
      <c r="C7711" s="7" t="n">
        <v>5</v>
      </c>
      <c r="D7711" s="7" t="n">
        <v>3</v>
      </c>
      <c r="E7711" s="7" t="n">
        <v>10</v>
      </c>
      <c r="F7711" s="7" t="s">
        <v>42</v>
      </c>
    </row>
    <row r="7712" spans="1:22">
      <c r="A7712" t="s">
        <v>4</v>
      </c>
      <c r="B7712" s="4" t="s">
        <v>5</v>
      </c>
      <c r="C7712" s="4" t="s">
        <v>10</v>
      </c>
    </row>
    <row r="7713" spans="1:22">
      <c r="A7713" t="n">
        <v>55084</v>
      </c>
      <c r="B7713" s="27" t="n">
        <v>16</v>
      </c>
      <c r="C7713" s="7" t="n">
        <v>0</v>
      </c>
    </row>
    <row r="7714" spans="1:22">
      <c r="A7714" t="s">
        <v>4</v>
      </c>
      <c r="B7714" s="4" t="s">
        <v>5</v>
      </c>
      <c r="C7714" s="4" t="s">
        <v>10</v>
      </c>
      <c r="D7714" s="4" t="s">
        <v>13</v>
      </c>
      <c r="E7714" s="4" t="s">
        <v>13</v>
      </c>
      <c r="F7714" s="4" t="s">
        <v>6</v>
      </c>
    </row>
    <row r="7715" spans="1:22">
      <c r="A7715" t="n">
        <v>55087</v>
      </c>
      <c r="B7715" s="30" t="n">
        <v>20</v>
      </c>
      <c r="C7715" s="7" t="n">
        <v>61491</v>
      </c>
      <c r="D7715" s="7" t="n">
        <v>3</v>
      </c>
      <c r="E7715" s="7" t="n">
        <v>10</v>
      </c>
      <c r="F7715" s="7" t="s">
        <v>42</v>
      </c>
    </row>
    <row r="7716" spans="1:22">
      <c r="A7716" t="s">
        <v>4</v>
      </c>
      <c r="B7716" s="4" t="s">
        <v>5</v>
      </c>
      <c r="C7716" s="4" t="s">
        <v>10</v>
      </c>
    </row>
    <row r="7717" spans="1:22">
      <c r="A7717" t="n">
        <v>55105</v>
      </c>
      <c r="B7717" s="27" t="n">
        <v>16</v>
      </c>
      <c r="C7717" s="7" t="n">
        <v>0</v>
      </c>
    </row>
    <row r="7718" spans="1:22">
      <c r="A7718" t="s">
        <v>4</v>
      </c>
      <c r="B7718" s="4" t="s">
        <v>5</v>
      </c>
      <c r="C7718" s="4" t="s">
        <v>10</v>
      </c>
      <c r="D7718" s="4" t="s">
        <v>13</v>
      </c>
      <c r="E7718" s="4" t="s">
        <v>13</v>
      </c>
      <c r="F7718" s="4" t="s">
        <v>6</v>
      </c>
    </row>
    <row r="7719" spans="1:22">
      <c r="A7719" t="n">
        <v>55108</v>
      </c>
      <c r="B7719" s="30" t="n">
        <v>20</v>
      </c>
      <c r="C7719" s="7" t="n">
        <v>61492</v>
      </c>
      <c r="D7719" s="7" t="n">
        <v>3</v>
      </c>
      <c r="E7719" s="7" t="n">
        <v>10</v>
      </c>
      <c r="F7719" s="7" t="s">
        <v>42</v>
      </c>
    </row>
    <row r="7720" spans="1:22">
      <c r="A7720" t="s">
        <v>4</v>
      </c>
      <c r="B7720" s="4" t="s">
        <v>5</v>
      </c>
      <c r="C7720" s="4" t="s">
        <v>10</v>
      </c>
    </row>
    <row r="7721" spans="1:22">
      <c r="A7721" t="n">
        <v>55126</v>
      </c>
      <c r="B7721" s="27" t="n">
        <v>16</v>
      </c>
      <c r="C7721" s="7" t="n">
        <v>0</v>
      </c>
    </row>
    <row r="7722" spans="1:22">
      <c r="A7722" t="s">
        <v>4</v>
      </c>
      <c r="B7722" s="4" t="s">
        <v>5</v>
      </c>
      <c r="C7722" s="4" t="s">
        <v>10</v>
      </c>
      <c r="D7722" s="4" t="s">
        <v>13</v>
      </c>
      <c r="E7722" s="4" t="s">
        <v>13</v>
      </c>
      <c r="F7722" s="4" t="s">
        <v>6</v>
      </c>
    </row>
    <row r="7723" spans="1:22">
      <c r="A7723" t="n">
        <v>55129</v>
      </c>
      <c r="B7723" s="30" t="n">
        <v>20</v>
      </c>
      <c r="C7723" s="7" t="n">
        <v>61493</v>
      </c>
      <c r="D7723" s="7" t="n">
        <v>3</v>
      </c>
      <c r="E7723" s="7" t="n">
        <v>10</v>
      </c>
      <c r="F7723" s="7" t="s">
        <v>42</v>
      </c>
    </row>
    <row r="7724" spans="1:22">
      <c r="A7724" t="s">
        <v>4</v>
      </c>
      <c r="B7724" s="4" t="s">
        <v>5</v>
      </c>
      <c r="C7724" s="4" t="s">
        <v>10</v>
      </c>
    </row>
    <row r="7725" spans="1:22">
      <c r="A7725" t="n">
        <v>55147</v>
      </c>
      <c r="B7725" s="27" t="n">
        <v>16</v>
      </c>
      <c r="C7725" s="7" t="n">
        <v>0</v>
      </c>
    </row>
    <row r="7726" spans="1:22">
      <c r="A7726" t="s">
        <v>4</v>
      </c>
      <c r="B7726" s="4" t="s">
        <v>5</v>
      </c>
      <c r="C7726" s="4" t="s">
        <v>10</v>
      </c>
      <c r="D7726" s="4" t="s">
        <v>13</v>
      </c>
      <c r="E7726" s="4" t="s">
        <v>13</v>
      </c>
      <c r="F7726" s="4" t="s">
        <v>6</v>
      </c>
    </row>
    <row r="7727" spans="1:22">
      <c r="A7727" t="n">
        <v>55150</v>
      </c>
      <c r="B7727" s="30" t="n">
        <v>20</v>
      </c>
      <c r="C7727" s="7" t="n">
        <v>19</v>
      </c>
      <c r="D7727" s="7" t="n">
        <v>3</v>
      </c>
      <c r="E7727" s="7" t="n">
        <v>10</v>
      </c>
      <c r="F7727" s="7" t="s">
        <v>42</v>
      </c>
    </row>
    <row r="7728" spans="1:22">
      <c r="A7728" t="s">
        <v>4</v>
      </c>
      <c r="B7728" s="4" t="s">
        <v>5</v>
      </c>
      <c r="C7728" s="4" t="s">
        <v>10</v>
      </c>
    </row>
    <row r="7729" spans="1:6">
      <c r="A7729" t="n">
        <v>55168</v>
      </c>
      <c r="B7729" s="27" t="n">
        <v>16</v>
      </c>
      <c r="C7729" s="7" t="n">
        <v>0</v>
      </c>
    </row>
    <row r="7730" spans="1:6">
      <c r="A7730" t="s">
        <v>4</v>
      </c>
      <c r="B7730" s="4" t="s">
        <v>5</v>
      </c>
      <c r="C7730" s="4" t="s">
        <v>10</v>
      </c>
      <c r="D7730" s="4" t="s">
        <v>13</v>
      </c>
      <c r="E7730" s="4" t="s">
        <v>13</v>
      </c>
      <c r="F7730" s="4" t="s">
        <v>6</v>
      </c>
    </row>
    <row r="7731" spans="1:6">
      <c r="A7731" t="n">
        <v>55171</v>
      </c>
      <c r="B7731" s="30" t="n">
        <v>20</v>
      </c>
      <c r="C7731" s="7" t="n">
        <v>7032</v>
      </c>
      <c r="D7731" s="7" t="n">
        <v>3</v>
      </c>
      <c r="E7731" s="7" t="n">
        <v>10</v>
      </c>
      <c r="F7731" s="7" t="s">
        <v>42</v>
      </c>
    </row>
    <row r="7732" spans="1:6">
      <c r="A7732" t="s">
        <v>4</v>
      </c>
      <c r="B7732" s="4" t="s">
        <v>5</v>
      </c>
      <c r="C7732" s="4" t="s">
        <v>10</v>
      </c>
    </row>
    <row r="7733" spans="1:6">
      <c r="A7733" t="n">
        <v>55189</v>
      </c>
      <c r="B7733" s="27" t="n">
        <v>16</v>
      </c>
      <c r="C7733" s="7" t="n">
        <v>0</v>
      </c>
    </row>
    <row r="7734" spans="1:6">
      <c r="A7734" t="s">
        <v>4</v>
      </c>
      <c r="B7734" s="4" t="s">
        <v>5</v>
      </c>
      <c r="C7734" s="4" t="s">
        <v>10</v>
      </c>
      <c r="D7734" s="4" t="s">
        <v>13</v>
      </c>
      <c r="E7734" s="4" t="s">
        <v>13</v>
      </c>
      <c r="F7734" s="4" t="s">
        <v>6</v>
      </c>
    </row>
    <row r="7735" spans="1:6">
      <c r="A7735" t="n">
        <v>55192</v>
      </c>
      <c r="B7735" s="30" t="n">
        <v>20</v>
      </c>
      <c r="C7735" s="7" t="n">
        <v>7024</v>
      </c>
      <c r="D7735" s="7" t="n">
        <v>3</v>
      </c>
      <c r="E7735" s="7" t="n">
        <v>10</v>
      </c>
      <c r="F7735" s="7" t="s">
        <v>42</v>
      </c>
    </row>
    <row r="7736" spans="1:6">
      <c r="A7736" t="s">
        <v>4</v>
      </c>
      <c r="B7736" s="4" t="s">
        <v>5</v>
      </c>
      <c r="C7736" s="4" t="s">
        <v>10</v>
      </c>
    </row>
    <row r="7737" spans="1:6">
      <c r="A7737" t="n">
        <v>55210</v>
      </c>
      <c r="B7737" s="27" t="n">
        <v>16</v>
      </c>
      <c r="C7737" s="7" t="n">
        <v>0</v>
      </c>
    </row>
    <row r="7738" spans="1:6">
      <c r="A7738" t="s">
        <v>4</v>
      </c>
      <c r="B7738" s="4" t="s">
        <v>5</v>
      </c>
      <c r="C7738" s="4" t="s">
        <v>10</v>
      </c>
    </row>
    <row r="7739" spans="1:6">
      <c r="A7739" t="n">
        <v>55213</v>
      </c>
      <c r="B7739" s="51" t="n">
        <v>13</v>
      </c>
      <c r="C7739" s="7" t="n">
        <v>6468</v>
      </c>
    </row>
    <row r="7740" spans="1:6">
      <c r="A7740" t="s">
        <v>4</v>
      </c>
      <c r="B7740" s="4" t="s">
        <v>5</v>
      </c>
      <c r="C7740" s="4" t="s">
        <v>13</v>
      </c>
    </row>
    <row r="7741" spans="1:6">
      <c r="A7741" t="n">
        <v>55216</v>
      </c>
      <c r="B7741" s="36" t="n">
        <v>116</v>
      </c>
      <c r="C7741" s="7" t="n">
        <v>0</v>
      </c>
    </row>
    <row r="7742" spans="1:6">
      <c r="A7742" t="s">
        <v>4</v>
      </c>
      <c r="B7742" s="4" t="s">
        <v>5</v>
      </c>
      <c r="C7742" s="4" t="s">
        <v>13</v>
      </c>
      <c r="D7742" s="4" t="s">
        <v>10</v>
      </c>
    </row>
    <row r="7743" spans="1:6">
      <c r="A7743" t="n">
        <v>55218</v>
      </c>
      <c r="B7743" s="36" t="n">
        <v>116</v>
      </c>
      <c r="C7743" s="7" t="n">
        <v>2</v>
      </c>
      <c r="D7743" s="7" t="n">
        <v>1</v>
      </c>
    </row>
    <row r="7744" spans="1:6">
      <c r="A7744" t="s">
        <v>4</v>
      </c>
      <c r="B7744" s="4" t="s">
        <v>5</v>
      </c>
      <c r="C7744" s="4" t="s">
        <v>13</v>
      </c>
      <c r="D7744" s="4" t="s">
        <v>9</v>
      </c>
    </row>
    <row r="7745" spans="1:6">
      <c r="A7745" t="n">
        <v>55222</v>
      </c>
      <c r="B7745" s="36" t="n">
        <v>116</v>
      </c>
      <c r="C7745" s="7" t="n">
        <v>5</v>
      </c>
      <c r="D7745" s="7" t="n">
        <v>1101004800</v>
      </c>
    </row>
    <row r="7746" spans="1:6">
      <c r="A7746" t="s">
        <v>4</v>
      </c>
      <c r="B7746" s="4" t="s">
        <v>5</v>
      </c>
      <c r="C7746" s="4" t="s">
        <v>13</v>
      </c>
      <c r="D7746" s="4" t="s">
        <v>10</v>
      </c>
    </row>
    <row r="7747" spans="1:6">
      <c r="A7747" t="n">
        <v>55228</v>
      </c>
      <c r="B7747" s="36" t="n">
        <v>116</v>
      </c>
      <c r="C7747" s="7" t="n">
        <v>6</v>
      </c>
      <c r="D7747" s="7" t="n">
        <v>1</v>
      </c>
    </row>
    <row r="7748" spans="1:6">
      <c r="A7748" t="s">
        <v>4</v>
      </c>
      <c r="B7748" s="4" t="s">
        <v>5</v>
      </c>
      <c r="C7748" s="4" t="s">
        <v>10</v>
      </c>
      <c r="D7748" s="4" t="s">
        <v>9</v>
      </c>
    </row>
    <row r="7749" spans="1:6">
      <c r="A7749" t="n">
        <v>55232</v>
      </c>
      <c r="B7749" s="31" t="n">
        <v>43</v>
      </c>
      <c r="C7749" s="7" t="n">
        <v>19</v>
      </c>
      <c r="D7749" s="7" t="n">
        <v>1</v>
      </c>
    </row>
    <row r="7750" spans="1:6">
      <c r="A7750" t="s">
        <v>4</v>
      </c>
      <c r="B7750" s="4" t="s">
        <v>5</v>
      </c>
      <c r="C7750" s="4" t="s">
        <v>10</v>
      </c>
      <c r="D7750" s="4" t="s">
        <v>9</v>
      </c>
      <c r="E7750" s="4" t="s">
        <v>9</v>
      </c>
      <c r="F7750" s="4" t="s">
        <v>9</v>
      </c>
      <c r="G7750" s="4" t="s">
        <v>9</v>
      </c>
      <c r="H7750" s="4" t="s">
        <v>10</v>
      </c>
      <c r="I7750" s="4" t="s">
        <v>13</v>
      </c>
    </row>
    <row r="7751" spans="1:6">
      <c r="A7751" t="n">
        <v>55239</v>
      </c>
      <c r="B7751" s="32" t="n">
        <v>66</v>
      </c>
      <c r="C7751" s="7" t="n">
        <v>19</v>
      </c>
      <c r="D7751" s="7" t="n">
        <v>1065353216</v>
      </c>
      <c r="E7751" s="7" t="n">
        <v>1065353216</v>
      </c>
      <c r="F7751" s="7" t="n">
        <v>1065353216</v>
      </c>
      <c r="G7751" s="7" t="n">
        <v>0</v>
      </c>
      <c r="H7751" s="7" t="n">
        <v>0</v>
      </c>
      <c r="I7751" s="7" t="n">
        <v>3</v>
      </c>
    </row>
    <row r="7752" spans="1:6">
      <c r="A7752" t="s">
        <v>4</v>
      </c>
      <c r="B7752" s="4" t="s">
        <v>5</v>
      </c>
      <c r="C7752" s="4" t="s">
        <v>13</v>
      </c>
      <c r="D7752" s="4" t="s">
        <v>10</v>
      </c>
      <c r="E7752" s="4" t="s">
        <v>13</v>
      </c>
      <c r="F7752" s="4" t="s">
        <v>6</v>
      </c>
      <c r="G7752" s="4" t="s">
        <v>6</v>
      </c>
      <c r="H7752" s="4" t="s">
        <v>6</v>
      </c>
      <c r="I7752" s="4" t="s">
        <v>6</v>
      </c>
      <c r="J7752" s="4" t="s">
        <v>6</v>
      </c>
      <c r="K7752" s="4" t="s">
        <v>6</v>
      </c>
      <c r="L7752" s="4" t="s">
        <v>6</v>
      </c>
      <c r="M7752" s="4" t="s">
        <v>6</v>
      </c>
      <c r="N7752" s="4" t="s">
        <v>6</v>
      </c>
      <c r="O7752" s="4" t="s">
        <v>6</v>
      </c>
      <c r="P7752" s="4" t="s">
        <v>6</v>
      </c>
      <c r="Q7752" s="4" t="s">
        <v>6</v>
      </c>
      <c r="R7752" s="4" t="s">
        <v>6</v>
      </c>
      <c r="S7752" s="4" t="s">
        <v>6</v>
      </c>
      <c r="T7752" s="4" t="s">
        <v>6</v>
      </c>
      <c r="U7752" s="4" t="s">
        <v>6</v>
      </c>
    </row>
    <row r="7753" spans="1:6">
      <c r="A7753" t="n">
        <v>55261</v>
      </c>
      <c r="B7753" s="33" t="n">
        <v>36</v>
      </c>
      <c r="C7753" s="7" t="n">
        <v>8</v>
      </c>
      <c r="D7753" s="7" t="n">
        <v>3</v>
      </c>
      <c r="E7753" s="7" t="n">
        <v>0</v>
      </c>
      <c r="F7753" s="7" t="s">
        <v>91</v>
      </c>
      <c r="G7753" s="7" t="s">
        <v>12</v>
      </c>
      <c r="H7753" s="7" t="s">
        <v>12</v>
      </c>
      <c r="I7753" s="7" t="s">
        <v>12</v>
      </c>
      <c r="J7753" s="7" t="s">
        <v>12</v>
      </c>
      <c r="K7753" s="7" t="s">
        <v>12</v>
      </c>
      <c r="L7753" s="7" t="s">
        <v>12</v>
      </c>
      <c r="M7753" s="7" t="s">
        <v>12</v>
      </c>
      <c r="N7753" s="7" t="s">
        <v>12</v>
      </c>
      <c r="O7753" s="7" t="s">
        <v>12</v>
      </c>
      <c r="P7753" s="7" t="s">
        <v>12</v>
      </c>
      <c r="Q7753" s="7" t="s">
        <v>12</v>
      </c>
      <c r="R7753" s="7" t="s">
        <v>12</v>
      </c>
      <c r="S7753" s="7" t="s">
        <v>12</v>
      </c>
      <c r="T7753" s="7" t="s">
        <v>12</v>
      </c>
      <c r="U7753" s="7" t="s">
        <v>12</v>
      </c>
    </row>
    <row r="7754" spans="1:6">
      <c r="A7754" t="s">
        <v>4</v>
      </c>
      <c r="B7754" s="4" t="s">
        <v>5</v>
      </c>
      <c r="C7754" s="4" t="s">
        <v>13</v>
      </c>
      <c r="D7754" s="4" t="s">
        <v>10</v>
      </c>
      <c r="E7754" s="4" t="s">
        <v>13</v>
      </c>
      <c r="F7754" s="4" t="s">
        <v>6</v>
      </c>
      <c r="G7754" s="4" t="s">
        <v>6</v>
      </c>
      <c r="H7754" s="4" t="s">
        <v>6</v>
      </c>
      <c r="I7754" s="4" t="s">
        <v>6</v>
      </c>
      <c r="J7754" s="4" t="s">
        <v>6</v>
      </c>
      <c r="K7754" s="4" t="s">
        <v>6</v>
      </c>
      <c r="L7754" s="4" t="s">
        <v>6</v>
      </c>
      <c r="M7754" s="4" t="s">
        <v>6</v>
      </c>
      <c r="N7754" s="4" t="s">
        <v>6</v>
      </c>
      <c r="O7754" s="4" t="s">
        <v>6</v>
      </c>
      <c r="P7754" s="4" t="s">
        <v>6</v>
      </c>
      <c r="Q7754" s="4" t="s">
        <v>6</v>
      </c>
      <c r="R7754" s="4" t="s">
        <v>6</v>
      </c>
      <c r="S7754" s="4" t="s">
        <v>6</v>
      </c>
      <c r="T7754" s="4" t="s">
        <v>6</v>
      </c>
      <c r="U7754" s="4" t="s">
        <v>6</v>
      </c>
    </row>
    <row r="7755" spans="1:6">
      <c r="A7755" t="n">
        <v>55295</v>
      </c>
      <c r="B7755" s="33" t="n">
        <v>36</v>
      </c>
      <c r="C7755" s="7" t="n">
        <v>8</v>
      </c>
      <c r="D7755" s="7" t="n">
        <v>19</v>
      </c>
      <c r="E7755" s="7" t="n">
        <v>0</v>
      </c>
      <c r="F7755" s="7" t="s">
        <v>232</v>
      </c>
      <c r="G7755" s="7" t="s">
        <v>12</v>
      </c>
      <c r="H7755" s="7" t="s">
        <v>12</v>
      </c>
      <c r="I7755" s="7" t="s">
        <v>12</v>
      </c>
      <c r="J7755" s="7" t="s">
        <v>12</v>
      </c>
      <c r="K7755" s="7" t="s">
        <v>12</v>
      </c>
      <c r="L7755" s="7" t="s">
        <v>12</v>
      </c>
      <c r="M7755" s="7" t="s">
        <v>12</v>
      </c>
      <c r="N7755" s="7" t="s">
        <v>12</v>
      </c>
      <c r="O7755" s="7" t="s">
        <v>12</v>
      </c>
      <c r="P7755" s="7" t="s">
        <v>12</v>
      </c>
      <c r="Q7755" s="7" t="s">
        <v>12</v>
      </c>
      <c r="R7755" s="7" t="s">
        <v>12</v>
      </c>
      <c r="S7755" s="7" t="s">
        <v>12</v>
      </c>
      <c r="T7755" s="7" t="s">
        <v>12</v>
      </c>
      <c r="U7755" s="7" t="s">
        <v>12</v>
      </c>
    </row>
    <row r="7756" spans="1:6">
      <c r="A7756" t="s">
        <v>4</v>
      </c>
      <c r="B7756" s="4" t="s">
        <v>5</v>
      </c>
      <c r="C7756" s="4" t="s">
        <v>13</v>
      </c>
      <c r="D7756" s="4" t="s">
        <v>10</v>
      </c>
      <c r="E7756" s="4" t="s">
        <v>13</v>
      </c>
      <c r="F7756" s="4" t="s">
        <v>6</v>
      </c>
      <c r="G7756" s="4" t="s">
        <v>6</v>
      </c>
      <c r="H7756" s="4" t="s">
        <v>6</v>
      </c>
      <c r="I7756" s="4" t="s">
        <v>6</v>
      </c>
      <c r="J7756" s="4" t="s">
        <v>6</v>
      </c>
      <c r="K7756" s="4" t="s">
        <v>6</v>
      </c>
      <c r="L7756" s="4" t="s">
        <v>6</v>
      </c>
      <c r="M7756" s="4" t="s">
        <v>6</v>
      </c>
      <c r="N7756" s="4" t="s">
        <v>6</v>
      </c>
      <c r="O7756" s="4" t="s">
        <v>6</v>
      </c>
      <c r="P7756" s="4" t="s">
        <v>6</v>
      </c>
      <c r="Q7756" s="4" t="s">
        <v>6</v>
      </c>
      <c r="R7756" s="4" t="s">
        <v>6</v>
      </c>
      <c r="S7756" s="4" t="s">
        <v>6</v>
      </c>
      <c r="T7756" s="4" t="s">
        <v>6</v>
      </c>
      <c r="U7756" s="4" t="s">
        <v>6</v>
      </c>
    </row>
    <row r="7757" spans="1:6">
      <c r="A7757" t="n">
        <v>55325</v>
      </c>
      <c r="B7757" s="33" t="n">
        <v>36</v>
      </c>
      <c r="C7757" s="7" t="n">
        <v>8</v>
      </c>
      <c r="D7757" s="7" t="n">
        <v>7032</v>
      </c>
      <c r="E7757" s="7" t="n">
        <v>0</v>
      </c>
      <c r="F7757" s="7" t="s">
        <v>44</v>
      </c>
      <c r="G7757" s="7" t="s">
        <v>12</v>
      </c>
      <c r="H7757" s="7" t="s">
        <v>12</v>
      </c>
      <c r="I7757" s="7" t="s">
        <v>12</v>
      </c>
      <c r="J7757" s="7" t="s">
        <v>12</v>
      </c>
      <c r="K7757" s="7" t="s">
        <v>12</v>
      </c>
      <c r="L7757" s="7" t="s">
        <v>12</v>
      </c>
      <c r="M7757" s="7" t="s">
        <v>12</v>
      </c>
      <c r="N7757" s="7" t="s">
        <v>12</v>
      </c>
      <c r="O7757" s="7" t="s">
        <v>12</v>
      </c>
      <c r="P7757" s="7" t="s">
        <v>12</v>
      </c>
      <c r="Q7757" s="7" t="s">
        <v>12</v>
      </c>
      <c r="R7757" s="7" t="s">
        <v>12</v>
      </c>
      <c r="S7757" s="7" t="s">
        <v>12</v>
      </c>
      <c r="T7757" s="7" t="s">
        <v>12</v>
      </c>
      <c r="U7757" s="7" t="s">
        <v>12</v>
      </c>
    </row>
    <row r="7758" spans="1:6">
      <c r="A7758" t="s">
        <v>4</v>
      </c>
      <c r="B7758" s="4" t="s">
        <v>5</v>
      </c>
      <c r="C7758" s="4" t="s">
        <v>13</v>
      </c>
      <c r="D7758" s="4" t="s">
        <v>10</v>
      </c>
      <c r="E7758" s="4" t="s">
        <v>13</v>
      </c>
      <c r="F7758" s="4" t="s">
        <v>6</v>
      </c>
      <c r="G7758" s="4" t="s">
        <v>6</v>
      </c>
      <c r="H7758" s="4" t="s">
        <v>6</v>
      </c>
      <c r="I7758" s="4" t="s">
        <v>6</v>
      </c>
      <c r="J7758" s="4" t="s">
        <v>6</v>
      </c>
      <c r="K7758" s="4" t="s">
        <v>6</v>
      </c>
      <c r="L7758" s="4" t="s">
        <v>6</v>
      </c>
      <c r="M7758" s="4" t="s">
        <v>6</v>
      </c>
      <c r="N7758" s="4" t="s">
        <v>6</v>
      </c>
      <c r="O7758" s="4" t="s">
        <v>6</v>
      </c>
      <c r="P7758" s="4" t="s">
        <v>6</v>
      </c>
      <c r="Q7758" s="4" t="s">
        <v>6</v>
      </c>
      <c r="R7758" s="4" t="s">
        <v>6</v>
      </c>
      <c r="S7758" s="4" t="s">
        <v>6</v>
      </c>
      <c r="T7758" s="4" t="s">
        <v>6</v>
      </c>
      <c r="U7758" s="4" t="s">
        <v>6</v>
      </c>
    </row>
    <row r="7759" spans="1:6">
      <c r="A7759" t="n">
        <v>55354</v>
      </c>
      <c r="B7759" s="33" t="n">
        <v>36</v>
      </c>
      <c r="C7759" s="7" t="n">
        <v>8</v>
      </c>
      <c r="D7759" s="7" t="n">
        <v>7024</v>
      </c>
      <c r="E7759" s="7" t="n">
        <v>0</v>
      </c>
      <c r="F7759" s="7" t="s">
        <v>435</v>
      </c>
      <c r="G7759" s="7" t="s">
        <v>12</v>
      </c>
      <c r="H7759" s="7" t="s">
        <v>12</v>
      </c>
      <c r="I7759" s="7" t="s">
        <v>12</v>
      </c>
      <c r="J7759" s="7" t="s">
        <v>12</v>
      </c>
      <c r="K7759" s="7" t="s">
        <v>12</v>
      </c>
      <c r="L7759" s="7" t="s">
        <v>12</v>
      </c>
      <c r="M7759" s="7" t="s">
        <v>12</v>
      </c>
      <c r="N7759" s="7" t="s">
        <v>12</v>
      </c>
      <c r="O7759" s="7" t="s">
        <v>12</v>
      </c>
      <c r="P7759" s="7" t="s">
        <v>12</v>
      </c>
      <c r="Q7759" s="7" t="s">
        <v>12</v>
      </c>
      <c r="R7759" s="7" t="s">
        <v>12</v>
      </c>
      <c r="S7759" s="7" t="s">
        <v>12</v>
      </c>
      <c r="T7759" s="7" t="s">
        <v>12</v>
      </c>
      <c r="U7759" s="7" t="s">
        <v>12</v>
      </c>
    </row>
    <row r="7760" spans="1:6">
      <c r="A7760" t="s">
        <v>4</v>
      </c>
      <c r="B7760" s="4" t="s">
        <v>5</v>
      </c>
      <c r="C7760" s="4" t="s">
        <v>10</v>
      </c>
      <c r="D7760" s="4" t="s">
        <v>24</v>
      </c>
      <c r="E7760" s="4" t="s">
        <v>24</v>
      </c>
      <c r="F7760" s="4" t="s">
        <v>24</v>
      </c>
      <c r="G7760" s="4" t="s">
        <v>24</v>
      </c>
    </row>
    <row r="7761" spans="1:21">
      <c r="A7761" t="n">
        <v>55384</v>
      </c>
      <c r="B7761" s="34" t="n">
        <v>46</v>
      </c>
      <c r="C7761" s="7" t="n">
        <v>0</v>
      </c>
      <c r="D7761" s="7" t="n">
        <v>0</v>
      </c>
      <c r="E7761" s="7" t="n">
        <v>1</v>
      </c>
      <c r="F7761" s="7" t="n">
        <v>13.5</v>
      </c>
      <c r="G7761" s="7" t="n">
        <v>180</v>
      </c>
    </row>
    <row r="7762" spans="1:21">
      <c r="A7762" t="s">
        <v>4</v>
      </c>
      <c r="B7762" s="4" t="s">
        <v>5</v>
      </c>
      <c r="C7762" s="4" t="s">
        <v>10</v>
      </c>
      <c r="D7762" s="4" t="s">
        <v>24</v>
      </c>
      <c r="E7762" s="4" t="s">
        <v>24</v>
      </c>
      <c r="F7762" s="4" t="s">
        <v>24</v>
      </c>
      <c r="G7762" s="4" t="s">
        <v>24</v>
      </c>
    </row>
    <row r="7763" spans="1:21">
      <c r="A7763" t="n">
        <v>55403</v>
      </c>
      <c r="B7763" s="34" t="n">
        <v>46</v>
      </c>
      <c r="C7763" s="7" t="n">
        <v>7032</v>
      </c>
      <c r="D7763" s="7" t="n">
        <v>-0.400000005960464</v>
      </c>
      <c r="E7763" s="7" t="n">
        <v>1</v>
      </c>
      <c r="F7763" s="7" t="n">
        <v>13.8999996185303</v>
      </c>
      <c r="G7763" s="7" t="n">
        <v>180</v>
      </c>
    </row>
    <row r="7764" spans="1:21">
      <c r="A7764" t="s">
        <v>4</v>
      </c>
      <c r="B7764" s="4" t="s">
        <v>5</v>
      </c>
      <c r="C7764" s="4" t="s">
        <v>10</v>
      </c>
      <c r="D7764" s="4" t="s">
        <v>24</v>
      </c>
      <c r="E7764" s="4" t="s">
        <v>24</v>
      </c>
      <c r="F7764" s="4" t="s">
        <v>24</v>
      </c>
      <c r="G7764" s="4" t="s">
        <v>24</v>
      </c>
    </row>
    <row r="7765" spans="1:21">
      <c r="A7765" t="n">
        <v>55422</v>
      </c>
      <c r="B7765" s="34" t="n">
        <v>46</v>
      </c>
      <c r="C7765" s="7" t="n">
        <v>3</v>
      </c>
      <c r="D7765" s="7" t="n">
        <v>1.5</v>
      </c>
      <c r="E7765" s="7" t="n">
        <v>1</v>
      </c>
      <c r="F7765" s="7" t="n">
        <v>14.5</v>
      </c>
      <c r="G7765" s="7" t="n">
        <v>180</v>
      </c>
    </row>
    <row r="7766" spans="1:21">
      <c r="A7766" t="s">
        <v>4</v>
      </c>
      <c r="B7766" s="4" t="s">
        <v>5</v>
      </c>
      <c r="C7766" s="4" t="s">
        <v>10</v>
      </c>
      <c r="D7766" s="4" t="s">
        <v>24</v>
      </c>
      <c r="E7766" s="4" t="s">
        <v>24</v>
      </c>
      <c r="F7766" s="4" t="s">
        <v>24</v>
      </c>
      <c r="G7766" s="4" t="s">
        <v>24</v>
      </c>
    </row>
    <row r="7767" spans="1:21">
      <c r="A7767" t="n">
        <v>55441</v>
      </c>
      <c r="B7767" s="34" t="n">
        <v>46</v>
      </c>
      <c r="C7767" s="7" t="n">
        <v>5</v>
      </c>
      <c r="D7767" s="7" t="n">
        <v>-1.25</v>
      </c>
      <c r="E7767" s="7" t="n">
        <v>1</v>
      </c>
      <c r="F7767" s="7" t="n">
        <v>14.8999996185303</v>
      </c>
      <c r="G7767" s="7" t="n">
        <v>180</v>
      </c>
    </row>
    <row r="7768" spans="1:21">
      <c r="A7768" t="s">
        <v>4</v>
      </c>
      <c r="B7768" s="4" t="s">
        <v>5</v>
      </c>
      <c r="C7768" s="4" t="s">
        <v>10</v>
      </c>
      <c r="D7768" s="4" t="s">
        <v>24</v>
      </c>
      <c r="E7768" s="4" t="s">
        <v>24</v>
      </c>
      <c r="F7768" s="4" t="s">
        <v>24</v>
      </c>
      <c r="G7768" s="4" t="s">
        <v>24</v>
      </c>
    </row>
    <row r="7769" spans="1:21">
      <c r="A7769" t="n">
        <v>55460</v>
      </c>
      <c r="B7769" s="34" t="n">
        <v>46</v>
      </c>
      <c r="C7769" s="7" t="n">
        <v>61491</v>
      </c>
      <c r="D7769" s="7" t="n">
        <v>0.200000002980232</v>
      </c>
      <c r="E7769" s="7" t="n">
        <v>1</v>
      </c>
      <c r="F7769" s="7" t="n">
        <v>16.6499996185303</v>
      </c>
      <c r="G7769" s="7" t="n">
        <v>180</v>
      </c>
    </row>
    <row r="7770" spans="1:21">
      <c r="A7770" t="s">
        <v>4</v>
      </c>
      <c r="B7770" s="4" t="s">
        <v>5</v>
      </c>
      <c r="C7770" s="4" t="s">
        <v>10</v>
      </c>
      <c r="D7770" s="4" t="s">
        <v>24</v>
      </c>
      <c r="E7770" s="4" t="s">
        <v>24</v>
      </c>
      <c r="F7770" s="4" t="s">
        <v>24</v>
      </c>
      <c r="G7770" s="4" t="s">
        <v>24</v>
      </c>
    </row>
    <row r="7771" spans="1:21">
      <c r="A7771" t="n">
        <v>55479</v>
      </c>
      <c r="B7771" s="34" t="n">
        <v>46</v>
      </c>
      <c r="C7771" s="7" t="n">
        <v>61492</v>
      </c>
      <c r="D7771" s="7" t="n">
        <v>1.04999995231628</v>
      </c>
      <c r="E7771" s="7" t="n">
        <v>1</v>
      </c>
      <c r="F7771" s="7" t="n">
        <v>16.1499996185303</v>
      </c>
      <c r="G7771" s="7" t="n">
        <v>180</v>
      </c>
    </row>
    <row r="7772" spans="1:21">
      <c r="A7772" t="s">
        <v>4</v>
      </c>
      <c r="B7772" s="4" t="s">
        <v>5</v>
      </c>
      <c r="C7772" s="4" t="s">
        <v>10</v>
      </c>
      <c r="D7772" s="4" t="s">
        <v>24</v>
      </c>
      <c r="E7772" s="4" t="s">
        <v>24</v>
      </c>
      <c r="F7772" s="4" t="s">
        <v>24</v>
      </c>
      <c r="G7772" s="4" t="s">
        <v>24</v>
      </c>
    </row>
    <row r="7773" spans="1:21">
      <c r="A7773" t="n">
        <v>55498</v>
      </c>
      <c r="B7773" s="34" t="n">
        <v>46</v>
      </c>
      <c r="C7773" s="7" t="n">
        <v>61493</v>
      </c>
      <c r="D7773" s="7" t="n">
        <v>-1.14999997615814</v>
      </c>
      <c r="E7773" s="7" t="n">
        <v>1</v>
      </c>
      <c r="F7773" s="7" t="n">
        <v>16.25</v>
      </c>
      <c r="G7773" s="7" t="n">
        <v>180</v>
      </c>
    </row>
    <row r="7774" spans="1:21">
      <c r="A7774" t="s">
        <v>4</v>
      </c>
      <c r="B7774" s="4" t="s">
        <v>5</v>
      </c>
      <c r="C7774" s="4" t="s">
        <v>10</v>
      </c>
      <c r="D7774" s="4" t="s">
        <v>24</v>
      </c>
      <c r="E7774" s="4" t="s">
        <v>24</v>
      </c>
      <c r="F7774" s="4" t="s">
        <v>24</v>
      </c>
      <c r="G7774" s="4" t="s">
        <v>24</v>
      </c>
    </row>
    <row r="7775" spans="1:21">
      <c r="A7775" t="n">
        <v>55517</v>
      </c>
      <c r="B7775" s="34" t="n">
        <v>46</v>
      </c>
      <c r="C7775" s="7" t="n">
        <v>19</v>
      </c>
      <c r="D7775" s="7" t="n">
        <v>-0.300000011920929</v>
      </c>
      <c r="E7775" s="7" t="n">
        <v>14.25</v>
      </c>
      <c r="F7775" s="7" t="n">
        <v>4.59999990463257</v>
      </c>
      <c r="G7775" s="7" t="n">
        <v>0</v>
      </c>
    </row>
    <row r="7776" spans="1:21">
      <c r="A7776" t="s">
        <v>4</v>
      </c>
      <c r="B7776" s="4" t="s">
        <v>5</v>
      </c>
      <c r="C7776" s="4" t="s">
        <v>10</v>
      </c>
      <c r="D7776" s="4" t="s">
        <v>24</v>
      </c>
      <c r="E7776" s="4" t="s">
        <v>24</v>
      </c>
      <c r="F7776" s="4" t="s">
        <v>24</v>
      </c>
      <c r="G7776" s="4" t="s">
        <v>24</v>
      </c>
    </row>
    <row r="7777" spans="1:7">
      <c r="A7777" t="n">
        <v>55536</v>
      </c>
      <c r="B7777" s="34" t="n">
        <v>46</v>
      </c>
      <c r="C7777" s="7" t="n">
        <v>7024</v>
      </c>
      <c r="D7777" s="7" t="n">
        <v>0</v>
      </c>
      <c r="E7777" s="7" t="n">
        <v>15</v>
      </c>
      <c r="F7777" s="7" t="n">
        <v>5</v>
      </c>
      <c r="G7777" s="7" t="n">
        <v>0</v>
      </c>
    </row>
    <row r="7778" spans="1:7">
      <c r="A7778" t="s">
        <v>4</v>
      </c>
      <c r="B7778" s="4" t="s">
        <v>5</v>
      </c>
      <c r="C7778" s="4" t="s">
        <v>13</v>
      </c>
      <c r="D7778" s="4" t="s">
        <v>13</v>
      </c>
      <c r="E7778" s="4" t="s">
        <v>24</v>
      </c>
      <c r="F7778" s="4" t="s">
        <v>24</v>
      </c>
      <c r="G7778" s="4" t="s">
        <v>24</v>
      </c>
      <c r="H7778" s="4" t="s">
        <v>10</v>
      </c>
    </row>
    <row r="7779" spans="1:7">
      <c r="A7779" t="n">
        <v>55555</v>
      </c>
      <c r="B7779" s="35" t="n">
        <v>45</v>
      </c>
      <c r="C7779" s="7" t="n">
        <v>2</v>
      </c>
      <c r="D7779" s="7" t="n">
        <v>3</v>
      </c>
      <c r="E7779" s="7" t="n">
        <v>0.589999973773956</v>
      </c>
      <c r="F7779" s="7" t="n">
        <v>2.04999995231628</v>
      </c>
      <c r="G7779" s="7" t="n">
        <v>12.039999961853</v>
      </c>
      <c r="H7779" s="7" t="n">
        <v>0</v>
      </c>
    </row>
    <row r="7780" spans="1:7">
      <c r="A7780" t="s">
        <v>4</v>
      </c>
      <c r="B7780" s="4" t="s">
        <v>5</v>
      </c>
      <c r="C7780" s="4" t="s">
        <v>13</v>
      </c>
      <c r="D7780" s="4" t="s">
        <v>13</v>
      </c>
      <c r="E7780" s="4" t="s">
        <v>24</v>
      </c>
      <c r="F7780" s="4" t="s">
        <v>24</v>
      </c>
      <c r="G7780" s="4" t="s">
        <v>24</v>
      </c>
      <c r="H7780" s="4" t="s">
        <v>10</v>
      </c>
      <c r="I7780" s="4" t="s">
        <v>13</v>
      </c>
    </row>
    <row r="7781" spans="1:7">
      <c r="A7781" t="n">
        <v>55572</v>
      </c>
      <c r="B7781" s="35" t="n">
        <v>45</v>
      </c>
      <c r="C7781" s="7" t="n">
        <v>4</v>
      </c>
      <c r="D7781" s="7" t="n">
        <v>3</v>
      </c>
      <c r="E7781" s="7" t="n">
        <v>1.04999995231628</v>
      </c>
      <c r="F7781" s="7" t="n">
        <v>210.699996948242</v>
      </c>
      <c r="G7781" s="7" t="n">
        <v>5</v>
      </c>
      <c r="H7781" s="7" t="n">
        <v>0</v>
      </c>
      <c r="I7781" s="7" t="n">
        <v>0</v>
      </c>
    </row>
    <row r="7782" spans="1:7">
      <c r="A7782" t="s">
        <v>4</v>
      </c>
      <c r="B7782" s="4" t="s">
        <v>5</v>
      </c>
      <c r="C7782" s="4" t="s">
        <v>13</v>
      </c>
      <c r="D7782" s="4" t="s">
        <v>13</v>
      </c>
      <c r="E7782" s="4" t="s">
        <v>24</v>
      </c>
      <c r="F7782" s="4" t="s">
        <v>10</v>
      </c>
    </row>
    <row r="7783" spans="1:7">
      <c r="A7783" t="n">
        <v>55590</v>
      </c>
      <c r="B7783" s="35" t="n">
        <v>45</v>
      </c>
      <c r="C7783" s="7" t="n">
        <v>5</v>
      </c>
      <c r="D7783" s="7" t="n">
        <v>3</v>
      </c>
      <c r="E7783" s="7" t="n">
        <v>5</v>
      </c>
      <c r="F7783" s="7" t="n">
        <v>0</v>
      </c>
    </row>
    <row r="7784" spans="1:7">
      <c r="A7784" t="s">
        <v>4</v>
      </c>
      <c r="B7784" s="4" t="s">
        <v>5</v>
      </c>
      <c r="C7784" s="4" t="s">
        <v>13</v>
      </c>
      <c r="D7784" s="4" t="s">
        <v>13</v>
      </c>
      <c r="E7784" s="4" t="s">
        <v>24</v>
      </c>
      <c r="F7784" s="4" t="s">
        <v>10</v>
      </c>
    </row>
    <row r="7785" spans="1:7">
      <c r="A7785" t="n">
        <v>55599</v>
      </c>
      <c r="B7785" s="35" t="n">
        <v>45</v>
      </c>
      <c r="C7785" s="7" t="n">
        <v>11</v>
      </c>
      <c r="D7785" s="7" t="n">
        <v>3</v>
      </c>
      <c r="E7785" s="7" t="n">
        <v>28.7000007629395</v>
      </c>
      <c r="F7785" s="7" t="n">
        <v>0</v>
      </c>
    </row>
    <row r="7786" spans="1:7">
      <c r="A7786" t="s">
        <v>4</v>
      </c>
      <c r="B7786" s="4" t="s">
        <v>5</v>
      </c>
      <c r="C7786" s="4" t="s">
        <v>13</v>
      </c>
      <c r="D7786" s="4" t="s">
        <v>13</v>
      </c>
      <c r="E7786" s="4" t="s">
        <v>24</v>
      </c>
      <c r="F7786" s="4" t="s">
        <v>24</v>
      </c>
      <c r="G7786" s="4" t="s">
        <v>24</v>
      </c>
      <c r="H7786" s="4" t="s">
        <v>10</v>
      </c>
    </row>
    <row r="7787" spans="1:7">
      <c r="A7787" t="n">
        <v>55608</v>
      </c>
      <c r="B7787" s="35" t="n">
        <v>45</v>
      </c>
      <c r="C7787" s="7" t="n">
        <v>2</v>
      </c>
      <c r="D7787" s="7" t="n">
        <v>3</v>
      </c>
      <c r="E7787" s="7" t="n">
        <v>0.349999994039536</v>
      </c>
      <c r="F7787" s="7" t="n">
        <v>2.04999995231628</v>
      </c>
      <c r="G7787" s="7" t="n">
        <v>14.1700000762939</v>
      </c>
      <c r="H7787" s="7" t="n">
        <v>2000</v>
      </c>
    </row>
    <row r="7788" spans="1:7">
      <c r="A7788" t="s">
        <v>4</v>
      </c>
      <c r="B7788" s="4" t="s">
        <v>5</v>
      </c>
      <c r="C7788" s="4" t="s">
        <v>10</v>
      </c>
      <c r="D7788" s="4" t="s">
        <v>9</v>
      </c>
    </row>
    <row r="7789" spans="1:7">
      <c r="A7789" t="n">
        <v>55625</v>
      </c>
      <c r="B7789" s="31" t="n">
        <v>43</v>
      </c>
      <c r="C7789" s="7" t="n">
        <v>0</v>
      </c>
      <c r="D7789" s="7" t="n">
        <v>16</v>
      </c>
    </row>
    <row r="7790" spans="1:7">
      <c r="A7790" t="s">
        <v>4</v>
      </c>
      <c r="B7790" s="4" t="s">
        <v>5</v>
      </c>
      <c r="C7790" s="4" t="s">
        <v>10</v>
      </c>
      <c r="D7790" s="4" t="s">
        <v>13</v>
      </c>
      <c r="E7790" s="4" t="s">
        <v>13</v>
      </c>
      <c r="F7790" s="4" t="s">
        <v>6</v>
      </c>
    </row>
    <row r="7791" spans="1:7">
      <c r="A7791" t="n">
        <v>55632</v>
      </c>
      <c r="B7791" s="22" t="n">
        <v>47</v>
      </c>
      <c r="C7791" s="7" t="n">
        <v>0</v>
      </c>
      <c r="D7791" s="7" t="n">
        <v>0</v>
      </c>
      <c r="E7791" s="7" t="n">
        <v>0</v>
      </c>
      <c r="F7791" s="7" t="s">
        <v>94</v>
      </c>
    </row>
    <row r="7792" spans="1:7">
      <c r="A7792" t="s">
        <v>4</v>
      </c>
      <c r="B7792" s="4" t="s">
        <v>5</v>
      </c>
      <c r="C7792" s="4" t="s">
        <v>10</v>
      </c>
    </row>
    <row r="7793" spans="1:9">
      <c r="A7793" t="n">
        <v>55654</v>
      </c>
      <c r="B7793" s="27" t="n">
        <v>16</v>
      </c>
      <c r="C7793" s="7" t="n">
        <v>0</v>
      </c>
    </row>
    <row r="7794" spans="1:9">
      <c r="A7794" t="s">
        <v>4</v>
      </c>
      <c r="B7794" s="4" t="s">
        <v>5</v>
      </c>
      <c r="C7794" s="4" t="s">
        <v>10</v>
      </c>
      <c r="D7794" s="4" t="s">
        <v>13</v>
      </c>
      <c r="E7794" s="4" t="s">
        <v>6</v>
      </c>
      <c r="F7794" s="4" t="s">
        <v>24</v>
      </c>
      <c r="G7794" s="4" t="s">
        <v>24</v>
      </c>
      <c r="H7794" s="4" t="s">
        <v>24</v>
      </c>
    </row>
    <row r="7795" spans="1:9">
      <c r="A7795" t="n">
        <v>55657</v>
      </c>
      <c r="B7795" s="50" t="n">
        <v>48</v>
      </c>
      <c r="C7795" s="7" t="n">
        <v>0</v>
      </c>
      <c r="D7795" s="7" t="n">
        <v>0</v>
      </c>
      <c r="E7795" s="7" t="s">
        <v>34</v>
      </c>
      <c r="F7795" s="7" t="n">
        <v>0</v>
      </c>
      <c r="G7795" s="7" t="n">
        <v>1</v>
      </c>
      <c r="H7795" s="7" t="n">
        <v>0</v>
      </c>
    </row>
    <row r="7796" spans="1:9">
      <c r="A7796" t="s">
        <v>4</v>
      </c>
      <c r="B7796" s="4" t="s">
        <v>5</v>
      </c>
      <c r="C7796" s="4" t="s">
        <v>10</v>
      </c>
      <c r="D7796" s="4" t="s">
        <v>9</v>
      </c>
    </row>
    <row r="7797" spans="1:9">
      <c r="A7797" t="n">
        <v>55681</v>
      </c>
      <c r="B7797" s="31" t="n">
        <v>43</v>
      </c>
      <c r="C7797" s="7" t="n">
        <v>3</v>
      </c>
      <c r="D7797" s="7" t="n">
        <v>16</v>
      </c>
    </row>
    <row r="7798" spans="1:9">
      <c r="A7798" t="s">
        <v>4</v>
      </c>
      <c r="B7798" s="4" t="s">
        <v>5</v>
      </c>
      <c r="C7798" s="4" t="s">
        <v>10</v>
      </c>
      <c r="D7798" s="4" t="s">
        <v>13</v>
      </c>
      <c r="E7798" s="4" t="s">
        <v>13</v>
      </c>
      <c r="F7798" s="4" t="s">
        <v>6</v>
      </c>
    </row>
    <row r="7799" spans="1:9">
      <c r="A7799" t="n">
        <v>55688</v>
      </c>
      <c r="B7799" s="22" t="n">
        <v>47</v>
      </c>
      <c r="C7799" s="7" t="n">
        <v>3</v>
      </c>
      <c r="D7799" s="7" t="n">
        <v>0</v>
      </c>
      <c r="E7799" s="7" t="n">
        <v>0</v>
      </c>
      <c r="F7799" s="7" t="s">
        <v>94</v>
      </c>
    </row>
    <row r="7800" spans="1:9">
      <c r="A7800" t="s">
        <v>4</v>
      </c>
      <c r="B7800" s="4" t="s">
        <v>5</v>
      </c>
      <c r="C7800" s="4" t="s">
        <v>10</v>
      </c>
    </row>
    <row r="7801" spans="1:9">
      <c r="A7801" t="n">
        <v>55710</v>
      </c>
      <c r="B7801" s="27" t="n">
        <v>16</v>
      </c>
      <c r="C7801" s="7" t="n">
        <v>0</v>
      </c>
    </row>
    <row r="7802" spans="1:9">
      <c r="A7802" t="s">
        <v>4</v>
      </c>
      <c r="B7802" s="4" t="s">
        <v>5</v>
      </c>
      <c r="C7802" s="4" t="s">
        <v>10</v>
      </c>
      <c r="D7802" s="4" t="s">
        <v>13</v>
      </c>
      <c r="E7802" s="4" t="s">
        <v>6</v>
      </c>
      <c r="F7802" s="4" t="s">
        <v>24</v>
      </c>
      <c r="G7802" s="4" t="s">
        <v>24</v>
      </c>
      <c r="H7802" s="4" t="s">
        <v>24</v>
      </c>
    </row>
    <row r="7803" spans="1:9">
      <c r="A7803" t="n">
        <v>55713</v>
      </c>
      <c r="B7803" s="50" t="n">
        <v>48</v>
      </c>
      <c r="C7803" s="7" t="n">
        <v>3</v>
      </c>
      <c r="D7803" s="7" t="n">
        <v>0</v>
      </c>
      <c r="E7803" s="7" t="s">
        <v>34</v>
      </c>
      <c r="F7803" s="7" t="n">
        <v>0</v>
      </c>
      <c r="G7803" s="7" t="n">
        <v>1</v>
      </c>
      <c r="H7803" s="7" t="n">
        <v>0</v>
      </c>
    </row>
    <row r="7804" spans="1:9">
      <c r="A7804" t="s">
        <v>4</v>
      </c>
      <c r="B7804" s="4" t="s">
        <v>5</v>
      </c>
      <c r="C7804" s="4" t="s">
        <v>10</v>
      </c>
      <c r="D7804" s="4" t="s">
        <v>9</v>
      </c>
    </row>
    <row r="7805" spans="1:9">
      <c r="A7805" t="n">
        <v>55737</v>
      </c>
      <c r="B7805" s="31" t="n">
        <v>43</v>
      </c>
      <c r="C7805" s="7" t="n">
        <v>5</v>
      </c>
      <c r="D7805" s="7" t="n">
        <v>16</v>
      </c>
    </row>
    <row r="7806" spans="1:9">
      <c r="A7806" t="s">
        <v>4</v>
      </c>
      <c r="B7806" s="4" t="s">
        <v>5</v>
      </c>
      <c r="C7806" s="4" t="s">
        <v>10</v>
      </c>
      <c r="D7806" s="4" t="s">
        <v>13</v>
      </c>
      <c r="E7806" s="4" t="s">
        <v>13</v>
      </c>
      <c r="F7806" s="4" t="s">
        <v>6</v>
      </c>
    </row>
    <row r="7807" spans="1:9">
      <c r="A7807" t="n">
        <v>55744</v>
      </c>
      <c r="B7807" s="22" t="n">
        <v>47</v>
      </c>
      <c r="C7807" s="7" t="n">
        <v>5</v>
      </c>
      <c r="D7807" s="7" t="n">
        <v>0</v>
      </c>
      <c r="E7807" s="7" t="n">
        <v>0</v>
      </c>
      <c r="F7807" s="7" t="s">
        <v>94</v>
      </c>
    </row>
    <row r="7808" spans="1:9">
      <c r="A7808" t="s">
        <v>4</v>
      </c>
      <c r="B7808" s="4" t="s">
        <v>5</v>
      </c>
      <c r="C7808" s="4" t="s">
        <v>10</v>
      </c>
    </row>
    <row r="7809" spans="1:8">
      <c r="A7809" t="n">
        <v>55766</v>
      </c>
      <c r="B7809" s="27" t="n">
        <v>16</v>
      </c>
      <c r="C7809" s="7" t="n">
        <v>0</v>
      </c>
    </row>
    <row r="7810" spans="1:8">
      <c r="A7810" t="s">
        <v>4</v>
      </c>
      <c r="B7810" s="4" t="s">
        <v>5</v>
      </c>
      <c r="C7810" s="4" t="s">
        <v>10</v>
      </c>
      <c r="D7810" s="4" t="s">
        <v>13</v>
      </c>
      <c r="E7810" s="4" t="s">
        <v>6</v>
      </c>
      <c r="F7810" s="4" t="s">
        <v>24</v>
      </c>
      <c r="G7810" s="4" t="s">
        <v>24</v>
      </c>
      <c r="H7810" s="4" t="s">
        <v>24</v>
      </c>
    </row>
    <row r="7811" spans="1:8">
      <c r="A7811" t="n">
        <v>55769</v>
      </c>
      <c r="B7811" s="50" t="n">
        <v>48</v>
      </c>
      <c r="C7811" s="7" t="n">
        <v>5</v>
      </c>
      <c r="D7811" s="7" t="n">
        <v>0</v>
      </c>
      <c r="E7811" s="7" t="s">
        <v>34</v>
      </c>
      <c r="F7811" s="7" t="n">
        <v>0</v>
      </c>
      <c r="G7811" s="7" t="n">
        <v>1</v>
      </c>
      <c r="H7811" s="7" t="n">
        <v>0</v>
      </c>
    </row>
    <row r="7812" spans="1:8">
      <c r="A7812" t="s">
        <v>4</v>
      </c>
      <c r="B7812" s="4" t="s">
        <v>5</v>
      </c>
      <c r="C7812" s="4" t="s">
        <v>10</v>
      </c>
      <c r="D7812" s="4" t="s">
        <v>9</v>
      </c>
    </row>
    <row r="7813" spans="1:8">
      <c r="A7813" t="n">
        <v>55793</v>
      </c>
      <c r="B7813" s="31" t="n">
        <v>43</v>
      </c>
      <c r="C7813" s="7" t="n">
        <v>61491</v>
      </c>
      <c r="D7813" s="7" t="n">
        <v>16</v>
      </c>
    </row>
    <row r="7814" spans="1:8">
      <c r="A7814" t="s">
        <v>4</v>
      </c>
      <c r="B7814" s="4" t="s">
        <v>5</v>
      </c>
      <c r="C7814" s="4" t="s">
        <v>10</v>
      </c>
      <c r="D7814" s="4" t="s">
        <v>13</v>
      </c>
      <c r="E7814" s="4" t="s">
        <v>13</v>
      </c>
      <c r="F7814" s="4" t="s">
        <v>6</v>
      </c>
    </row>
    <row r="7815" spans="1:8">
      <c r="A7815" t="n">
        <v>55800</v>
      </c>
      <c r="B7815" s="22" t="n">
        <v>47</v>
      </c>
      <c r="C7815" s="7" t="n">
        <v>61491</v>
      </c>
      <c r="D7815" s="7" t="n">
        <v>0</v>
      </c>
      <c r="E7815" s="7" t="n">
        <v>0</v>
      </c>
      <c r="F7815" s="7" t="s">
        <v>94</v>
      </c>
    </row>
    <row r="7816" spans="1:8">
      <c r="A7816" t="s">
        <v>4</v>
      </c>
      <c r="B7816" s="4" t="s">
        <v>5</v>
      </c>
      <c r="C7816" s="4" t="s">
        <v>10</v>
      </c>
    </row>
    <row r="7817" spans="1:8">
      <c r="A7817" t="n">
        <v>55822</v>
      </c>
      <c r="B7817" s="27" t="n">
        <v>16</v>
      </c>
      <c r="C7817" s="7" t="n">
        <v>0</v>
      </c>
    </row>
    <row r="7818" spans="1:8">
      <c r="A7818" t="s">
        <v>4</v>
      </c>
      <c r="B7818" s="4" t="s">
        <v>5</v>
      </c>
      <c r="C7818" s="4" t="s">
        <v>10</v>
      </c>
      <c r="D7818" s="4" t="s">
        <v>13</v>
      </c>
      <c r="E7818" s="4" t="s">
        <v>6</v>
      </c>
      <c r="F7818" s="4" t="s">
        <v>24</v>
      </c>
      <c r="G7818" s="4" t="s">
        <v>24</v>
      </c>
      <c r="H7818" s="4" t="s">
        <v>24</v>
      </c>
    </row>
    <row r="7819" spans="1:8">
      <c r="A7819" t="n">
        <v>55825</v>
      </c>
      <c r="B7819" s="50" t="n">
        <v>48</v>
      </c>
      <c r="C7819" s="7" t="n">
        <v>61491</v>
      </c>
      <c r="D7819" s="7" t="n">
        <v>0</v>
      </c>
      <c r="E7819" s="7" t="s">
        <v>34</v>
      </c>
      <c r="F7819" s="7" t="n">
        <v>0</v>
      </c>
      <c r="G7819" s="7" t="n">
        <v>1</v>
      </c>
      <c r="H7819" s="7" t="n">
        <v>0</v>
      </c>
    </row>
    <row r="7820" spans="1:8">
      <c r="A7820" t="s">
        <v>4</v>
      </c>
      <c r="B7820" s="4" t="s">
        <v>5</v>
      </c>
      <c r="C7820" s="4" t="s">
        <v>10</v>
      </c>
      <c r="D7820" s="4" t="s">
        <v>9</v>
      </c>
    </row>
    <row r="7821" spans="1:8">
      <c r="A7821" t="n">
        <v>55849</v>
      </c>
      <c r="B7821" s="31" t="n">
        <v>43</v>
      </c>
      <c r="C7821" s="7" t="n">
        <v>61492</v>
      </c>
      <c r="D7821" s="7" t="n">
        <v>16</v>
      </c>
    </row>
    <row r="7822" spans="1:8">
      <c r="A7822" t="s">
        <v>4</v>
      </c>
      <c r="B7822" s="4" t="s">
        <v>5</v>
      </c>
      <c r="C7822" s="4" t="s">
        <v>10</v>
      </c>
      <c r="D7822" s="4" t="s">
        <v>13</v>
      </c>
      <c r="E7822" s="4" t="s">
        <v>13</v>
      </c>
      <c r="F7822" s="4" t="s">
        <v>6</v>
      </c>
    </row>
    <row r="7823" spans="1:8">
      <c r="A7823" t="n">
        <v>55856</v>
      </c>
      <c r="B7823" s="22" t="n">
        <v>47</v>
      </c>
      <c r="C7823" s="7" t="n">
        <v>61492</v>
      </c>
      <c r="D7823" s="7" t="n">
        <v>0</v>
      </c>
      <c r="E7823" s="7" t="n">
        <v>0</v>
      </c>
      <c r="F7823" s="7" t="s">
        <v>94</v>
      </c>
    </row>
    <row r="7824" spans="1:8">
      <c r="A7824" t="s">
        <v>4</v>
      </c>
      <c r="B7824" s="4" t="s">
        <v>5</v>
      </c>
      <c r="C7824" s="4" t="s">
        <v>10</v>
      </c>
    </row>
    <row r="7825" spans="1:8">
      <c r="A7825" t="n">
        <v>55878</v>
      </c>
      <c r="B7825" s="27" t="n">
        <v>16</v>
      </c>
      <c r="C7825" s="7" t="n">
        <v>0</v>
      </c>
    </row>
    <row r="7826" spans="1:8">
      <c r="A7826" t="s">
        <v>4</v>
      </c>
      <c r="B7826" s="4" t="s">
        <v>5</v>
      </c>
      <c r="C7826" s="4" t="s">
        <v>10</v>
      </c>
      <c r="D7826" s="4" t="s">
        <v>13</v>
      </c>
      <c r="E7826" s="4" t="s">
        <v>6</v>
      </c>
      <c r="F7826" s="4" t="s">
        <v>24</v>
      </c>
      <c r="G7826" s="4" t="s">
        <v>24</v>
      </c>
      <c r="H7826" s="4" t="s">
        <v>24</v>
      </c>
    </row>
    <row r="7827" spans="1:8">
      <c r="A7827" t="n">
        <v>55881</v>
      </c>
      <c r="B7827" s="50" t="n">
        <v>48</v>
      </c>
      <c r="C7827" s="7" t="n">
        <v>61492</v>
      </c>
      <c r="D7827" s="7" t="n">
        <v>0</v>
      </c>
      <c r="E7827" s="7" t="s">
        <v>34</v>
      </c>
      <c r="F7827" s="7" t="n">
        <v>0</v>
      </c>
      <c r="G7827" s="7" t="n">
        <v>1</v>
      </c>
      <c r="H7827" s="7" t="n">
        <v>0</v>
      </c>
    </row>
    <row r="7828" spans="1:8">
      <c r="A7828" t="s">
        <v>4</v>
      </c>
      <c r="B7828" s="4" t="s">
        <v>5</v>
      </c>
      <c r="C7828" s="4" t="s">
        <v>10</v>
      </c>
      <c r="D7828" s="4" t="s">
        <v>9</v>
      </c>
    </row>
    <row r="7829" spans="1:8">
      <c r="A7829" t="n">
        <v>55905</v>
      </c>
      <c r="B7829" s="31" t="n">
        <v>43</v>
      </c>
      <c r="C7829" s="7" t="n">
        <v>61493</v>
      </c>
      <c r="D7829" s="7" t="n">
        <v>16</v>
      </c>
    </row>
    <row r="7830" spans="1:8">
      <c r="A7830" t="s">
        <v>4</v>
      </c>
      <c r="B7830" s="4" t="s">
        <v>5</v>
      </c>
      <c r="C7830" s="4" t="s">
        <v>10</v>
      </c>
      <c r="D7830" s="4" t="s">
        <v>13</v>
      </c>
      <c r="E7830" s="4" t="s">
        <v>13</v>
      </c>
      <c r="F7830" s="4" t="s">
        <v>6</v>
      </c>
    </row>
    <row r="7831" spans="1:8">
      <c r="A7831" t="n">
        <v>55912</v>
      </c>
      <c r="B7831" s="22" t="n">
        <v>47</v>
      </c>
      <c r="C7831" s="7" t="n">
        <v>61493</v>
      </c>
      <c r="D7831" s="7" t="n">
        <v>0</v>
      </c>
      <c r="E7831" s="7" t="n">
        <v>0</v>
      </c>
      <c r="F7831" s="7" t="s">
        <v>94</v>
      </c>
    </row>
    <row r="7832" spans="1:8">
      <c r="A7832" t="s">
        <v>4</v>
      </c>
      <c r="B7832" s="4" t="s">
        <v>5</v>
      </c>
      <c r="C7832" s="4" t="s">
        <v>10</v>
      </c>
    </row>
    <row r="7833" spans="1:8">
      <c r="A7833" t="n">
        <v>55934</v>
      </c>
      <c r="B7833" s="27" t="n">
        <v>16</v>
      </c>
      <c r="C7833" s="7" t="n">
        <v>0</v>
      </c>
    </row>
    <row r="7834" spans="1:8">
      <c r="A7834" t="s">
        <v>4</v>
      </c>
      <c r="B7834" s="4" t="s">
        <v>5</v>
      </c>
      <c r="C7834" s="4" t="s">
        <v>10</v>
      </c>
      <c r="D7834" s="4" t="s">
        <v>13</v>
      </c>
      <c r="E7834" s="4" t="s">
        <v>6</v>
      </c>
      <c r="F7834" s="4" t="s">
        <v>24</v>
      </c>
      <c r="G7834" s="4" t="s">
        <v>24</v>
      </c>
      <c r="H7834" s="4" t="s">
        <v>24</v>
      </c>
    </row>
    <row r="7835" spans="1:8">
      <c r="A7835" t="n">
        <v>55937</v>
      </c>
      <c r="B7835" s="50" t="n">
        <v>48</v>
      </c>
      <c r="C7835" s="7" t="n">
        <v>61493</v>
      </c>
      <c r="D7835" s="7" t="n">
        <v>0</v>
      </c>
      <c r="E7835" s="7" t="s">
        <v>34</v>
      </c>
      <c r="F7835" s="7" t="n">
        <v>0</v>
      </c>
      <c r="G7835" s="7" t="n">
        <v>1</v>
      </c>
      <c r="H7835" s="7" t="n">
        <v>0</v>
      </c>
    </row>
    <row r="7836" spans="1:8">
      <c r="A7836" t="s">
        <v>4</v>
      </c>
      <c r="B7836" s="4" t="s">
        <v>5</v>
      </c>
      <c r="C7836" s="4" t="s">
        <v>10</v>
      </c>
      <c r="D7836" s="4" t="s">
        <v>13</v>
      </c>
      <c r="E7836" s="4" t="s">
        <v>6</v>
      </c>
      <c r="F7836" s="4" t="s">
        <v>24</v>
      </c>
      <c r="G7836" s="4" t="s">
        <v>24</v>
      </c>
      <c r="H7836" s="4" t="s">
        <v>24</v>
      </c>
    </row>
    <row r="7837" spans="1:8">
      <c r="A7837" t="n">
        <v>55961</v>
      </c>
      <c r="B7837" s="50" t="n">
        <v>48</v>
      </c>
      <c r="C7837" s="7" t="n">
        <v>7032</v>
      </c>
      <c r="D7837" s="7" t="n">
        <v>0</v>
      </c>
      <c r="E7837" s="7" t="s">
        <v>44</v>
      </c>
      <c r="F7837" s="7" t="n">
        <v>-1</v>
      </c>
      <c r="G7837" s="7" t="n">
        <v>1</v>
      </c>
      <c r="H7837" s="7" t="n">
        <v>0</v>
      </c>
    </row>
    <row r="7838" spans="1:8">
      <c r="A7838" t="s">
        <v>4</v>
      </c>
      <c r="B7838" s="4" t="s">
        <v>5</v>
      </c>
      <c r="C7838" s="4" t="s">
        <v>13</v>
      </c>
      <c r="D7838" s="4" t="s">
        <v>10</v>
      </c>
      <c r="E7838" s="4" t="s">
        <v>9</v>
      </c>
      <c r="F7838" s="4" t="s">
        <v>10</v>
      </c>
      <c r="G7838" s="4" t="s">
        <v>9</v>
      </c>
      <c r="H7838" s="4" t="s">
        <v>13</v>
      </c>
    </row>
    <row r="7839" spans="1:8">
      <c r="A7839" t="n">
        <v>55986</v>
      </c>
      <c r="B7839" s="14" t="n">
        <v>49</v>
      </c>
      <c r="C7839" s="7" t="n">
        <v>0</v>
      </c>
      <c r="D7839" s="7" t="n">
        <v>557</v>
      </c>
      <c r="E7839" s="7" t="n">
        <v>1060320051</v>
      </c>
      <c r="F7839" s="7" t="n">
        <v>0</v>
      </c>
      <c r="G7839" s="7" t="n">
        <v>0</v>
      </c>
      <c r="H7839" s="7" t="n">
        <v>0</v>
      </c>
    </row>
    <row r="7840" spans="1:8">
      <c r="A7840" t="s">
        <v>4</v>
      </c>
      <c r="B7840" s="4" t="s">
        <v>5</v>
      </c>
      <c r="C7840" s="4" t="s">
        <v>13</v>
      </c>
      <c r="D7840" s="4" t="s">
        <v>10</v>
      </c>
      <c r="E7840" s="4" t="s">
        <v>24</v>
      </c>
    </row>
    <row r="7841" spans="1:8">
      <c r="A7841" t="n">
        <v>56001</v>
      </c>
      <c r="B7841" s="21" t="n">
        <v>58</v>
      </c>
      <c r="C7841" s="7" t="n">
        <v>100</v>
      </c>
      <c r="D7841" s="7" t="n">
        <v>1000</v>
      </c>
      <c r="E7841" s="7" t="n">
        <v>1</v>
      </c>
    </row>
    <row r="7842" spans="1:8">
      <c r="A7842" t="s">
        <v>4</v>
      </c>
      <c r="B7842" s="4" t="s">
        <v>5</v>
      </c>
      <c r="C7842" s="4" t="s">
        <v>13</v>
      </c>
      <c r="D7842" s="4" t="s">
        <v>10</v>
      </c>
    </row>
    <row r="7843" spans="1:8">
      <c r="A7843" t="n">
        <v>56009</v>
      </c>
      <c r="B7843" s="21" t="n">
        <v>58</v>
      </c>
      <c r="C7843" s="7" t="n">
        <v>255</v>
      </c>
      <c r="D7843" s="7" t="n">
        <v>0</v>
      </c>
    </row>
    <row r="7844" spans="1:8">
      <c r="A7844" t="s">
        <v>4</v>
      </c>
      <c r="B7844" s="4" t="s">
        <v>5</v>
      </c>
      <c r="C7844" s="4" t="s">
        <v>13</v>
      </c>
      <c r="D7844" s="4" t="s">
        <v>10</v>
      </c>
    </row>
    <row r="7845" spans="1:8">
      <c r="A7845" t="n">
        <v>56013</v>
      </c>
      <c r="B7845" s="35" t="n">
        <v>45</v>
      </c>
      <c r="C7845" s="7" t="n">
        <v>7</v>
      </c>
      <c r="D7845" s="7" t="n">
        <v>255</v>
      </c>
    </row>
    <row r="7846" spans="1:8">
      <c r="A7846" t="s">
        <v>4</v>
      </c>
      <c r="B7846" s="4" t="s">
        <v>5</v>
      </c>
      <c r="C7846" s="4" t="s">
        <v>13</v>
      </c>
      <c r="D7846" s="4" t="s">
        <v>10</v>
      </c>
      <c r="E7846" s="4" t="s">
        <v>6</v>
      </c>
    </row>
    <row r="7847" spans="1:8">
      <c r="A7847" t="n">
        <v>56017</v>
      </c>
      <c r="B7847" s="39" t="n">
        <v>51</v>
      </c>
      <c r="C7847" s="7" t="n">
        <v>4</v>
      </c>
      <c r="D7847" s="7" t="n">
        <v>0</v>
      </c>
      <c r="E7847" s="7" t="s">
        <v>72</v>
      </c>
    </row>
    <row r="7848" spans="1:8">
      <c r="A7848" t="s">
        <v>4</v>
      </c>
      <c r="B7848" s="4" t="s">
        <v>5</v>
      </c>
      <c r="C7848" s="4" t="s">
        <v>10</v>
      </c>
    </row>
    <row r="7849" spans="1:8">
      <c r="A7849" t="n">
        <v>56030</v>
      </c>
      <c r="B7849" s="27" t="n">
        <v>16</v>
      </c>
      <c r="C7849" s="7" t="n">
        <v>0</v>
      </c>
    </row>
    <row r="7850" spans="1:8">
      <c r="A7850" t="s">
        <v>4</v>
      </c>
      <c r="B7850" s="4" t="s">
        <v>5</v>
      </c>
      <c r="C7850" s="4" t="s">
        <v>10</v>
      </c>
      <c r="D7850" s="4" t="s">
        <v>13</v>
      </c>
      <c r="E7850" s="4" t="s">
        <v>9</v>
      </c>
      <c r="F7850" s="4" t="s">
        <v>47</v>
      </c>
      <c r="G7850" s="4" t="s">
        <v>13</v>
      </c>
      <c r="H7850" s="4" t="s">
        <v>13</v>
      </c>
    </row>
    <row r="7851" spans="1:8">
      <c r="A7851" t="n">
        <v>56033</v>
      </c>
      <c r="B7851" s="40" t="n">
        <v>26</v>
      </c>
      <c r="C7851" s="7" t="n">
        <v>0</v>
      </c>
      <c r="D7851" s="7" t="n">
        <v>17</v>
      </c>
      <c r="E7851" s="7" t="n">
        <v>52951</v>
      </c>
      <c r="F7851" s="7" t="s">
        <v>436</v>
      </c>
      <c r="G7851" s="7" t="n">
        <v>2</v>
      </c>
      <c r="H7851" s="7" t="n">
        <v>0</v>
      </c>
    </row>
    <row r="7852" spans="1:8">
      <c r="A7852" t="s">
        <v>4</v>
      </c>
      <c r="B7852" s="4" t="s">
        <v>5</v>
      </c>
    </row>
    <row r="7853" spans="1:8">
      <c r="A7853" t="n">
        <v>56070</v>
      </c>
      <c r="B7853" s="41" t="n">
        <v>28</v>
      </c>
    </row>
    <row r="7854" spans="1:8">
      <c r="A7854" t="s">
        <v>4</v>
      </c>
      <c r="B7854" s="4" t="s">
        <v>5</v>
      </c>
      <c r="C7854" s="4" t="s">
        <v>10</v>
      </c>
      <c r="D7854" s="4" t="s">
        <v>13</v>
      </c>
    </row>
    <row r="7855" spans="1:8">
      <c r="A7855" t="n">
        <v>56071</v>
      </c>
      <c r="B7855" s="44" t="n">
        <v>89</v>
      </c>
      <c r="C7855" s="7" t="n">
        <v>65533</v>
      </c>
      <c r="D7855" s="7" t="n">
        <v>1</v>
      </c>
    </row>
    <row r="7856" spans="1:8">
      <c r="A7856" t="s">
        <v>4</v>
      </c>
      <c r="B7856" s="4" t="s">
        <v>5</v>
      </c>
      <c r="C7856" s="4" t="s">
        <v>13</v>
      </c>
      <c r="D7856" s="4" t="s">
        <v>10</v>
      </c>
      <c r="E7856" s="4" t="s">
        <v>6</v>
      </c>
    </row>
    <row r="7857" spans="1:8">
      <c r="A7857" t="n">
        <v>56075</v>
      </c>
      <c r="B7857" s="39" t="n">
        <v>51</v>
      </c>
      <c r="C7857" s="7" t="n">
        <v>4</v>
      </c>
      <c r="D7857" s="7" t="n">
        <v>3</v>
      </c>
      <c r="E7857" s="7" t="s">
        <v>72</v>
      </c>
    </row>
    <row r="7858" spans="1:8">
      <c r="A7858" t="s">
        <v>4</v>
      </c>
      <c r="B7858" s="4" t="s">
        <v>5</v>
      </c>
      <c r="C7858" s="4" t="s">
        <v>10</v>
      </c>
    </row>
    <row r="7859" spans="1:8">
      <c r="A7859" t="n">
        <v>56088</v>
      </c>
      <c r="B7859" s="27" t="n">
        <v>16</v>
      </c>
      <c r="C7859" s="7" t="n">
        <v>0</v>
      </c>
    </row>
    <row r="7860" spans="1:8">
      <c r="A7860" t="s">
        <v>4</v>
      </c>
      <c r="B7860" s="4" t="s">
        <v>5</v>
      </c>
      <c r="C7860" s="4" t="s">
        <v>10</v>
      </c>
      <c r="D7860" s="4" t="s">
        <v>13</v>
      </c>
      <c r="E7860" s="4" t="s">
        <v>9</v>
      </c>
      <c r="F7860" s="4" t="s">
        <v>47</v>
      </c>
      <c r="G7860" s="4" t="s">
        <v>13</v>
      </c>
      <c r="H7860" s="4" t="s">
        <v>13</v>
      </c>
    </row>
    <row r="7861" spans="1:8">
      <c r="A7861" t="n">
        <v>56091</v>
      </c>
      <c r="B7861" s="40" t="n">
        <v>26</v>
      </c>
      <c r="C7861" s="7" t="n">
        <v>3</v>
      </c>
      <c r="D7861" s="7" t="n">
        <v>17</v>
      </c>
      <c r="E7861" s="7" t="n">
        <v>2398</v>
      </c>
      <c r="F7861" s="7" t="s">
        <v>437</v>
      </c>
      <c r="G7861" s="7" t="n">
        <v>2</v>
      </c>
      <c r="H7861" s="7" t="n">
        <v>0</v>
      </c>
    </row>
    <row r="7862" spans="1:8">
      <c r="A7862" t="s">
        <v>4</v>
      </c>
      <c r="B7862" s="4" t="s">
        <v>5</v>
      </c>
    </row>
    <row r="7863" spans="1:8">
      <c r="A7863" t="n">
        <v>56139</v>
      </c>
      <c r="B7863" s="41" t="n">
        <v>28</v>
      </c>
    </row>
    <row r="7864" spans="1:8">
      <c r="A7864" t="s">
        <v>4</v>
      </c>
      <c r="B7864" s="4" t="s">
        <v>5</v>
      </c>
      <c r="C7864" s="4" t="s">
        <v>10</v>
      </c>
      <c r="D7864" s="4" t="s">
        <v>13</v>
      </c>
    </row>
    <row r="7865" spans="1:8">
      <c r="A7865" t="n">
        <v>56140</v>
      </c>
      <c r="B7865" s="44" t="n">
        <v>89</v>
      </c>
      <c r="C7865" s="7" t="n">
        <v>65533</v>
      </c>
      <c r="D7865" s="7" t="n">
        <v>1</v>
      </c>
    </row>
    <row r="7866" spans="1:8">
      <c r="A7866" t="s">
        <v>4</v>
      </c>
      <c r="B7866" s="4" t="s">
        <v>5</v>
      </c>
      <c r="C7866" s="4" t="s">
        <v>13</v>
      </c>
      <c r="D7866" s="4" t="s">
        <v>10</v>
      </c>
      <c r="E7866" s="4" t="s">
        <v>10</v>
      </c>
      <c r="F7866" s="4" t="s">
        <v>13</v>
      </c>
    </row>
    <row r="7867" spans="1:8">
      <c r="A7867" t="n">
        <v>56144</v>
      </c>
      <c r="B7867" s="45" t="n">
        <v>25</v>
      </c>
      <c r="C7867" s="7" t="n">
        <v>1</v>
      </c>
      <c r="D7867" s="7" t="n">
        <v>50</v>
      </c>
      <c r="E7867" s="7" t="n">
        <v>50</v>
      </c>
      <c r="F7867" s="7" t="n">
        <v>5</v>
      </c>
    </row>
    <row r="7868" spans="1:8">
      <c r="A7868" t="s">
        <v>4</v>
      </c>
      <c r="B7868" s="4" t="s">
        <v>5</v>
      </c>
      <c r="C7868" s="4" t="s">
        <v>13</v>
      </c>
      <c r="D7868" s="4" t="s">
        <v>10</v>
      </c>
      <c r="E7868" s="4" t="s">
        <v>6</v>
      </c>
    </row>
    <row r="7869" spans="1:8">
      <c r="A7869" t="n">
        <v>56151</v>
      </c>
      <c r="B7869" s="39" t="n">
        <v>51</v>
      </c>
      <c r="C7869" s="7" t="n">
        <v>4</v>
      </c>
      <c r="D7869" s="7" t="n">
        <v>19</v>
      </c>
      <c r="E7869" s="7" t="s">
        <v>46</v>
      </c>
    </row>
    <row r="7870" spans="1:8">
      <c r="A7870" t="s">
        <v>4</v>
      </c>
      <c r="B7870" s="4" t="s">
        <v>5</v>
      </c>
      <c r="C7870" s="4" t="s">
        <v>10</v>
      </c>
    </row>
    <row r="7871" spans="1:8">
      <c r="A7871" t="n">
        <v>56164</v>
      </c>
      <c r="B7871" s="27" t="n">
        <v>16</v>
      </c>
      <c r="C7871" s="7" t="n">
        <v>0</v>
      </c>
    </row>
    <row r="7872" spans="1:8">
      <c r="A7872" t="s">
        <v>4</v>
      </c>
      <c r="B7872" s="4" t="s">
        <v>5</v>
      </c>
      <c r="C7872" s="4" t="s">
        <v>10</v>
      </c>
      <c r="D7872" s="4" t="s">
        <v>13</v>
      </c>
      <c r="E7872" s="4" t="s">
        <v>9</v>
      </c>
      <c r="F7872" s="4" t="s">
        <v>47</v>
      </c>
      <c r="G7872" s="4" t="s">
        <v>13</v>
      </c>
      <c r="H7872" s="4" t="s">
        <v>13</v>
      </c>
    </row>
    <row r="7873" spans="1:8">
      <c r="A7873" t="n">
        <v>56167</v>
      </c>
      <c r="B7873" s="40" t="n">
        <v>26</v>
      </c>
      <c r="C7873" s="7" t="n">
        <v>19</v>
      </c>
      <c r="D7873" s="7" t="n">
        <v>17</v>
      </c>
      <c r="E7873" s="7" t="n">
        <v>29429</v>
      </c>
      <c r="F7873" s="7" t="s">
        <v>438</v>
      </c>
      <c r="G7873" s="7" t="n">
        <v>2</v>
      </c>
      <c r="H7873" s="7" t="n">
        <v>0</v>
      </c>
    </row>
    <row r="7874" spans="1:8">
      <c r="A7874" t="s">
        <v>4</v>
      </c>
      <c r="B7874" s="4" t="s">
        <v>5</v>
      </c>
    </row>
    <row r="7875" spans="1:8">
      <c r="A7875" t="n">
        <v>56234</v>
      </c>
      <c r="B7875" s="41" t="n">
        <v>28</v>
      </c>
    </row>
    <row r="7876" spans="1:8">
      <c r="A7876" t="s">
        <v>4</v>
      </c>
      <c r="B7876" s="4" t="s">
        <v>5</v>
      </c>
      <c r="C7876" s="4" t="s">
        <v>6</v>
      </c>
      <c r="D7876" s="4" t="s">
        <v>10</v>
      </c>
    </row>
    <row r="7877" spans="1:8">
      <c r="A7877" t="n">
        <v>56235</v>
      </c>
      <c r="B7877" s="65" t="n">
        <v>29</v>
      </c>
      <c r="C7877" s="7" t="s">
        <v>12</v>
      </c>
      <c r="D7877" s="7" t="n">
        <v>65533</v>
      </c>
    </row>
    <row r="7878" spans="1:8">
      <c r="A7878" t="s">
        <v>4</v>
      </c>
      <c r="B7878" s="4" t="s">
        <v>5</v>
      </c>
      <c r="C7878" s="4" t="s">
        <v>13</v>
      </c>
      <c r="D7878" s="4" t="s">
        <v>10</v>
      </c>
      <c r="E7878" s="4" t="s">
        <v>10</v>
      </c>
      <c r="F7878" s="4" t="s">
        <v>13</v>
      </c>
    </row>
    <row r="7879" spans="1:8">
      <c r="A7879" t="n">
        <v>56239</v>
      </c>
      <c r="B7879" s="45" t="n">
        <v>25</v>
      </c>
      <c r="C7879" s="7" t="n">
        <v>1</v>
      </c>
      <c r="D7879" s="7" t="n">
        <v>65535</v>
      </c>
      <c r="E7879" s="7" t="n">
        <v>65535</v>
      </c>
      <c r="F7879" s="7" t="n">
        <v>0</v>
      </c>
    </row>
    <row r="7880" spans="1:8">
      <c r="A7880" t="s">
        <v>4</v>
      </c>
      <c r="B7880" s="4" t="s">
        <v>5</v>
      </c>
      <c r="C7880" s="4" t="s">
        <v>10</v>
      </c>
      <c r="D7880" s="4" t="s">
        <v>13</v>
      </c>
    </row>
    <row r="7881" spans="1:8">
      <c r="A7881" t="n">
        <v>56246</v>
      </c>
      <c r="B7881" s="44" t="n">
        <v>89</v>
      </c>
      <c r="C7881" s="7" t="n">
        <v>65533</v>
      </c>
      <c r="D7881" s="7" t="n">
        <v>1</v>
      </c>
    </row>
    <row r="7882" spans="1:8">
      <c r="A7882" t="s">
        <v>4</v>
      </c>
      <c r="B7882" s="4" t="s">
        <v>5</v>
      </c>
      <c r="C7882" s="4" t="s">
        <v>10</v>
      </c>
      <c r="D7882" s="4" t="s">
        <v>24</v>
      </c>
      <c r="E7882" s="4" t="s">
        <v>24</v>
      </c>
      <c r="F7882" s="4" t="s">
        <v>24</v>
      </c>
      <c r="G7882" s="4" t="s">
        <v>10</v>
      </c>
      <c r="H7882" s="4" t="s">
        <v>10</v>
      </c>
    </row>
    <row r="7883" spans="1:8">
      <c r="A7883" t="n">
        <v>56250</v>
      </c>
      <c r="B7883" s="42" t="n">
        <v>60</v>
      </c>
      <c r="C7883" s="7" t="n">
        <v>0</v>
      </c>
      <c r="D7883" s="7" t="n">
        <v>0</v>
      </c>
      <c r="E7883" s="7" t="n">
        <v>10</v>
      </c>
      <c r="F7883" s="7" t="n">
        <v>0</v>
      </c>
      <c r="G7883" s="7" t="n">
        <v>500</v>
      </c>
      <c r="H7883" s="7" t="n">
        <v>0</v>
      </c>
    </row>
    <row r="7884" spans="1:8">
      <c r="A7884" t="s">
        <v>4</v>
      </c>
      <c r="B7884" s="4" t="s">
        <v>5</v>
      </c>
      <c r="C7884" s="4" t="s">
        <v>10</v>
      </c>
      <c r="D7884" s="4" t="s">
        <v>24</v>
      </c>
      <c r="E7884" s="4" t="s">
        <v>24</v>
      </c>
      <c r="F7884" s="4" t="s">
        <v>24</v>
      </c>
      <c r="G7884" s="4" t="s">
        <v>10</v>
      </c>
      <c r="H7884" s="4" t="s">
        <v>10</v>
      </c>
    </row>
    <row r="7885" spans="1:8">
      <c r="A7885" t="n">
        <v>56269</v>
      </c>
      <c r="B7885" s="42" t="n">
        <v>60</v>
      </c>
      <c r="C7885" s="7" t="n">
        <v>7032</v>
      </c>
      <c r="D7885" s="7" t="n">
        <v>0</v>
      </c>
      <c r="E7885" s="7" t="n">
        <v>10</v>
      </c>
      <c r="F7885" s="7" t="n">
        <v>0</v>
      </c>
      <c r="G7885" s="7" t="n">
        <v>500</v>
      </c>
      <c r="H7885" s="7" t="n">
        <v>0</v>
      </c>
    </row>
    <row r="7886" spans="1:8">
      <c r="A7886" t="s">
        <v>4</v>
      </c>
      <c r="B7886" s="4" t="s">
        <v>5</v>
      </c>
      <c r="C7886" s="4" t="s">
        <v>10</v>
      </c>
    </row>
    <row r="7887" spans="1:8">
      <c r="A7887" t="n">
        <v>56288</v>
      </c>
      <c r="B7887" s="27" t="n">
        <v>16</v>
      </c>
      <c r="C7887" s="7" t="n">
        <v>100</v>
      </c>
    </row>
    <row r="7888" spans="1:8">
      <c r="A7888" t="s">
        <v>4</v>
      </c>
      <c r="B7888" s="4" t="s">
        <v>5</v>
      </c>
      <c r="C7888" s="4" t="s">
        <v>10</v>
      </c>
      <c r="D7888" s="4" t="s">
        <v>24</v>
      </c>
      <c r="E7888" s="4" t="s">
        <v>24</v>
      </c>
      <c r="F7888" s="4" t="s">
        <v>24</v>
      </c>
      <c r="G7888" s="4" t="s">
        <v>10</v>
      </c>
      <c r="H7888" s="4" t="s">
        <v>10</v>
      </c>
    </row>
    <row r="7889" spans="1:8">
      <c r="A7889" t="n">
        <v>56291</v>
      </c>
      <c r="B7889" s="42" t="n">
        <v>60</v>
      </c>
      <c r="C7889" s="7" t="n">
        <v>3</v>
      </c>
      <c r="D7889" s="7" t="n">
        <v>0</v>
      </c>
      <c r="E7889" s="7" t="n">
        <v>10</v>
      </c>
      <c r="F7889" s="7" t="n">
        <v>0</v>
      </c>
      <c r="G7889" s="7" t="n">
        <v>500</v>
      </c>
      <c r="H7889" s="7" t="n">
        <v>0</v>
      </c>
    </row>
    <row r="7890" spans="1:8">
      <c r="A7890" t="s">
        <v>4</v>
      </c>
      <c r="B7890" s="4" t="s">
        <v>5</v>
      </c>
      <c r="C7890" s="4" t="s">
        <v>10</v>
      </c>
      <c r="D7890" s="4" t="s">
        <v>24</v>
      </c>
      <c r="E7890" s="4" t="s">
        <v>24</v>
      </c>
      <c r="F7890" s="4" t="s">
        <v>24</v>
      </c>
      <c r="G7890" s="4" t="s">
        <v>10</v>
      </c>
      <c r="H7890" s="4" t="s">
        <v>10</v>
      </c>
    </row>
    <row r="7891" spans="1:8">
      <c r="A7891" t="n">
        <v>56310</v>
      </c>
      <c r="B7891" s="42" t="n">
        <v>60</v>
      </c>
      <c r="C7891" s="7" t="n">
        <v>5</v>
      </c>
      <c r="D7891" s="7" t="n">
        <v>0</v>
      </c>
      <c r="E7891" s="7" t="n">
        <v>10</v>
      </c>
      <c r="F7891" s="7" t="n">
        <v>0</v>
      </c>
      <c r="G7891" s="7" t="n">
        <v>500</v>
      </c>
      <c r="H7891" s="7" t="n">
        <v>0</v>
      </c>
    </row>
    <row r="7892" spans="1:8">
      <c r="A7892" t="s">
        <v>4</v>
      </c>
      <c r="B7892" s="4" t="s">
        <v>5</v>
      </c>
      <c r="C7892" s="4" t="s">
        <v>10</v>
      </c>
    </row>
    <row r="7893" spans="1:8">
      <c r="A7893" t="n">
        <v>56329</v>
      </c>
      <c r="B7893" s="27" t="n">
        <v>16</v>
      </c>
      <c r="C7893" s="7" t="n">
        <v>100</v>
      </c>
    </row>
    <row r="7894" spans="1:8">
      <c r="A7894" t="s">
        <v>4</v>
      </c>
      <c r="B7894" s="4" t="s">
        <v>5</v>
      </c>
      <c r="C7894" s="4" t="s">
        <v>10</v>
      </c>
      <c r="D7894" s="4" t="s">
        <v>24</v>
      </c>
      <c r="E7894" s="4" t="s">
        <v>24</v>
      </c>
      <c r="F7894" s="4" t="s">
        <v>24</v>
      </c>
      <c r="G7894" s="4" t="s">
        <v>10</v>
      </c>
      <c r="H7894" s="4" t="s">
        <v>10</v>
      </c>
    </row>
    <row r="7895" spans="1:8">
      <c r="A7895" t="n">
        <v>56332</v>
      </c>
      <c r="B7895" s="42" t="n">
        <v>60</v>
      </c>
      <c r="C7895" s="7" t="n">
        <v>61491</v>
      </c>
      <c r="D7895" s="7" t="n">
        <v>0</v>
      </c>
      <c r="E7895" s="7" t="n">
        <v>10</v>
      </c>
      <c r="F7895" s="7" t="n">
        <v>0</v>
      </c>
      <c r="G7895" s="7" t="n">
        <v>500</v>
      </c>
      <c r="H7895" s="7" t="n">
        <v>0</v>
      </c>
    </row>
    <row r="7896" spans="1:8">
      <c r="A7896" t="s">
        <v>4</v>
      </c>
      <c r="B7896" s="4" t="s">
        <v>5</v>
      </c>
      <c r="C7896" s="4" t="s">
        <v>10</v>
      </c>
      <c r="D7896" s="4" t="s">
        <v>24</v>
      </c>
      <c r="E7896" s="4" t="s">
        <v>24</v>
      </c>
      <c r="F7896" s="4" t="s">
        <v>24</v>
      </c>
      <c r="G7896" s="4" t="s">
        <v>10</v>
      </c>
      <c r="H7896" s="4" t="s">
        <v>10</v>
      </c>
    </row>
    <row r="7897" spans="1:8">
      <c r="A7897" t="n">
        <v>56351</v>
      </c>
      <c r="B7897" s="42" t="n">
        <v>60</v>
      </c>
      <c r="C7897" s="7" t="n">
        <v>61492</v>
      </c>
      <c r="D7897" s="7" t="n">
        <v>0</v>
      </c>
      <c r="E7897" s="7" t="n">
        <v>10</v>
      </c>
      <c r="F7897" s="7" t="n">
        <v>0</v>
      </c>
      <c r="G7897" s="7" t="n">
        <v>500</v>
      </c>
      <c r="H7897" s="7" t="n">
        <v>0</v>
      </c>
    </row>
    <row r="7898" spans="1:8">
      <c r="A7898" t="s">
        <v>4</v>
      </c>
      <c r="B7898" s="4" t="s">
        <v>5</v>
      </c>
      <c r="C7898" s="4" t="s">
        <v>10</v>
      </c>
      <c r="D7898" s="4" t="s">
        <v>24</v>
      </c>
      <c r="E7898" s="4" t="s">
        <v>24</v>
      </c>
      <c r="F7898" s="4" t="s">
        <v>24</v>
      </c>
      <c r="G7898" s="4" t="s">
        <v>10</v>
      </c>
      <c r="H7898" s="4" t="s">
        <v>10</v>
      </c>
    </row>
    <row r="7899" spans="1:8">
      <c r="A7899" t="n">
        <v>56370</v>
      </c>
      <c r="B7899" s="42" t="n">
        <v>60</v>
      </c>
      <c r="C7899" s="7" t="n">
        <v>61493</v>
      </c>
      <c r="D7899" s="7" t="n">
        <v>0</v>
      </c>
      <c r="E7899" s="7" t="n">
        <v>10</v>
      </c>
      <c r="F7899" s="7" t="n">
        <v>0</v>
      </c>
      <c r="G7899" s="7" t="n">
        <v>500</v>
      </c>
      <c r="H7899" s="7" t="n">
        <v>0</v>
      </c>
    </row>
    <row r="7900" spans="1:8">
      <c r="A7900" t="s">
        <v>4</v>
      </c>
      <c r="B7900" s="4" t="s">
        <v>5</v>
      </c>
      <c r="C7900" s="4" t="s">
        <v>10</v>
      </c>
    </row>
    <row r="7901" spans="1:8">
      <c r="A7901" t="n">
        <v>56389</v>
      </c>
      <c r="B7901" s="27" t="n">
        <v>16</v>
      </c>
      <c r="C7901" s="7" t="n">
        <v>500</v>
      </c>
    </row>
    <row r="7902" spans="1:8">
      <c r="A7902" t="s">
        <v>4</v>
      </c>
      <c r="B7902" s="4" t="s">
        <v>5</v>
      </c>
      <c r="C7902" s="4" t="s">
        <v>13</v>
      </c>
      <c r="D7902" s="4" t="s">
        <v>10</v>
      </c>
      <c r="E7902" s="4" t="s">
        <v>24</v>
      </c>
    </row>
    <row r="7903" spans="1:8">
      <c r="A7903" t="n">
        <v>56392</v>
      </c>
      <c r="B7903" s="21" t="n">
        <v>58</v>
      </c>
      <c r="C7903" s="7" t="n">
        <v>101</v>
      </c>
      <c r="D7903" s="7" t="n">
        <v>500</v>
      </c>
      <c r="E7903" s="7" t="n">
        <v>1</v>
      </c>
    </row>
    <row r="7904" spans="1:8">
      <c r="A7904" t="s">
        <v>4</v>
      </c>
      <c r="B7904" s="4" t="s">
        <v>5</v>
      </c>
      <c r="C7904" s="4" t="s">
        <v>13</v>
      </c>
      <c r="D7904" s="4" t="s">
        <v>10</v>
      </c>
    </row>
    <row r="7905" spans="1:8">
      <c r="A7905" t="n">
        <v>56400</v>
      </c>
      <c r="B7905" s="21" t="n">
        <v>58</v>
      </c>
      <c r="C7905" s="7" t="n">
        <v>254</v>
      </c>
      <c r="D7905" s="7" t="n">
        <v>0</v>
      </c>
    </row>
    <row r="7906" spans="1:8">
      <c r="A7906" t="s">
        <v>4</v>
      </c>
      <c r="B7906" s="4" t="s">
        <v>5</v>
      </c>
      <c r="C7906" s="4" t="s">
        <v>13</v>
      </c>
    </row>
    <row r="7907" spans="1:8">
      <c r="A7907" t="n">
        <v>56404</v>
      </c>
      <c r="B7907" s="36" t="n">
        <v>116</v>
      </c>
      <c r="C7907" s="7" t="n">
        <v>0</v>
      </c>
    </row>
    <row r="7908" spans="1:8">
      <c r="A7908" t="s">
        <v>4</v>
      </c>
      <c r="B7908" s="4" t="s">
        <v>5</v>
      </c>
      <c r="C7908" s="4" t="s">
        <v>13</v>
      </c>
      <c r="D7908" s="4" t="s">
        <v>10</v>
      </c>
    </row>
    <row r="7909" spans="1:8">
      <c r="A7909" t="n">
        <v>56406</v>
      </c>
      <c r="B7909" s="36" t="n">
        <v>116</v>
      </c>
      <c r="C7909" s="7" t="n">
        <v>2</v>
      </c>
      <c r="D7909" s="7" t="n">
        <v>1</v>
      </c>
    </row>
    <row r="7910" spans="1:8">
      <c r="A7910" t="s">
        <v>4</v>
      </c>
      <c r="B7910" s="4" t="s">
        <v>5</v>
      </c>
      <c r="C7910" s="4" t="s">
        <v>13</v>
      </c>
      <c r="D7910" s="4" t="s">
        <v>9</v>
      </c>
    </row>
    <row r="7911" spans="1:8">
      <c r="A7911" t="n">
        <v>56410</v>
      </c>
      <c r="B7911" s="36" t="n">
        <v>116</v>
      </c>
      <c r="C7911" s="7" t="n">
        <v>5</v>
      </c>
      <c r="D7911" s="7" t="n">
        <v>1133903872</v>
      </c>
    </row>
    <row r="7912" spans="1:8">
      <c r="A7912" t="s">
        <v>4</v>
      </c>
      <c r="B7912" s="4" t="s">
        <v>5</v>
      </c>
      <c r="C7912" s="4" t="s">
        <v>13</v>
      </c>
      <c r="D7912" s="4" t="s">
        <v>10</v>
      </c>
    </row>
    <row r="7913" spans="1:8">
      <c r="A7913" t="n">
        <v>56416</v>
      </c>
      <c r="B7913" s="36" t="n">
        <v>116</v>
      </c>
      <c r="C7913" s="7" t="n">
        <v>6</v>
      </c>
      <c r="D7913" s="7" t="n">
        <v>1</v>
      </c>
    </row>
    <row r="7914" spans="1:8">
      <c r="A7914" t="s">
        <v>4</v>
      </c>
      <c r="B7914" s="4" t="s">
        <v>5</v>
      </c>
      <c r="C7914" s="4" t="s">
        <v>13</v>
      </c>
      <c r="D7914" s="4" t="s">
        <v>10</v>
      </c>
      <c r="E7914" s="4" t="s">
        <v>10</v>
      </c>
      <c r="F7914" s="4" t="s">
        <v>10</v>
      </c>
      <c r="G7914" s="4" t="s">
        <v>10</v>
      </c>
      <c r="H7914" s="4" t="s">
        <v>10</v>
      </c>
      <c r="I7914" s="4" t="s">
        <v>6</v>
      </c>
      <c r="J7914" s="4" t="s">
        <v>24</v>
      </c>
      <c r="K7914" s="4" t="s">
        <v>24</v>
      </c>
      <c r="L7914" s="4" t="s">
        <v>24</v>
      </c>
      <c r="M7914" s="4" t="s">
        <v>9</v>
      </c>
      <c r="N7914" s="4" t="s">
        <v>9</v>
      </c>
      <c r="O7914" s="4" t="s">
        <v>24</v>
      </c>
      <c r="P7914" s="4" t="s">
        <v>24</v>
      </c>
      <c r="Q7914" s="4" t="s">
        <v>24</v>
      </c>
      <c r="R7914" s="4" t="s">
        <v>24</v>
      </c>
      <c r="S7914" s="4" t="s">
        <v>13</v>
      </c>
    </row>
    <row r="7915" spans="1:8">
      <c r="A7915" t="n">
        <v>56420</v>
      </c>
      <c r="B7915" s="10" t="n">
        <v>39</v>
      </c>
      <c r="C7915" s="7" t="n">
        <v>12</v>
      </c>
      <c r="D7915" s="7" t="n">
        <v>65533</v>
      </c>
      <c r="E7915" s="7" t="n">
        <v>203</v>
      </c>
      <c r="F7915" s="7" t="n">
        <v>0</v>
      </c>
      <c r="G7915" s="7" t="n">
        <v>7024</v>
      </c>
      <c r="H7915" s="7" t="n">
        <v>3</v>
      </c>
      <c r="I7915" s="7" t="s">
        <v>12</v>
      </c>
      <c r="J7915" s="7" t="n">
        <v>0</v>
      </c>
      <c r="K7915" s="7" t="n">
        <v>0</v>
      </c>
      <c r="L7915" s="7" t="n">
        <v>0</v>
      </c>
      <c r="M7915" s="7" t="n">
        <v>0</v>
      </c>
      <c r="N7915" s="7" t="n">
        <v>0</v>
      </c>
      <c r="O7915" s="7" t="n">
        <v>0</v>
      </c>
      <c r="P7915" s="7" t="n">
        <v>1</v>
      </c>
      <c r="Q7915" s="7" t="n">
        <v>1</v>
      </c>
      <c r="R7915" s="7" t="n">
        <v>1</v>
      </c>
      <c r="S7915" s="7" t="n">
        <v>103</v>
      </c>
    </row>
    <row r="7916" spans="1:8">
      <c r="A7916" t="s">
        <v>4</v>
      </c>
      <c r="B7916" s="4" t="s">
        <v>5</v>
      </c>
      <c r="C7916" s="4" t="s">
        <v>10</v>
      </c>
      <c r="D7916" s="4" t="s">
        <v>13</v>
      </c>
      <c r="E7916" s="4" t="s">
        <v>6</v>
      </c>
      <c r="F7916" s="4" t="s">
        <v>24</v>
      </c>
      <c r="G7916" s="4" t="s">
        <v>24</v>
      </c>
      <c r="H7916" s="4" t="s">
        <v>24</v>
      </c>
    </row>
    <row r="7917" spans="1:8">
      <c r="A7917" t="n">
        <v>56470</v>
      </c>
      <c r="B7917" s="50" t="n">
        <v>48</v>
      </c>
      <c r="C7917" s="7" t="n">
        <v>7024</v>
      </c>
      <c r="D7917" s="7" t="n">
        <v>0</v>
      </c>
      <c r="E7917" s="7" t="s">
        <v>435</v>
      </c>
      <c r="F7917" s="7" t="n">
        <v>-1</v>
      </c>
      <c r="G7917" s="7" t="n">
        <v>1</v>
      </c>
      <c r="H7917" s="7" t="n">
        <v>0</v>
      </c>
    </row>
    <row r="7918" spans="1:8">
      <c r="A7918" t="s">
        <v>4</v>
      </c>
      <c r="B7918" s="4" t="s">
        <v>5</v>
      </c>
      <c r="C7918" s="4" t="s">
        <v>10</v>
      </c>
      <c r="D7918" s="4" t="s">
        <v>13</v>
      </c>
      <c r="E7918" s="4" t="s">
        <v>13</v>
      </c>
      <c r="F7918" s="4" t="s">
        <v>6</v>
      </c>
    </row>
    <row r="7919" spans="1:8">
      <c r="A7919" t="n">
        <v>56496</v>
      </c>
      <c r="B7919" s="30" t="n">
        <v>20</v>
      </c>
      <c r="C7919" s="7" t="n">
        <v>7024</v>
      </c>
      <c r="D7919" s="7" t="n">
        <v>3</v>
      </c>
      <c r="E7919" s="7" t="n">
        <v>11</v>
      </c>
      <c r="F7919" s="7" t="s">
        <v>439</v>
      </c>
    </row>
    <row r="7920" spans="1:8">
      <c r="A7920" t="s">
        <v>4</v>
      </c>
      <c r="B7920" s="4" t="s">
        <v>5</v>
      </c>
      <c r="C7920" s="4" t="s">
        <v>13</v>
      </c>
    </row>
    <row r="7921" spans="1:19">
      <c r="A7921" t="n">
        <v>56528</v>
      </c>
      <c r="B7921" s="35" t="n">
        <v>45</v>
      </c>
      <c r="C7921" s="7" t="n">
        <v>0</v>
      </c>
    </row>
    <row r="7922" spans="1:19">
      <c r="A7922" t="s">
        <v>4</v>
      </c>
      <c r="B7922" s="4" t="s">
        <v>5</v>
      </c>
      <c r="C7922" s="4" t="s">
        <v>13</v>
      </c>
      <c r="D7922" s="4" t="s">
        <v>13</v>
      </c>
      <c r="E7922" s="4" t="s">
        <v>24</v>
      </c>
      <c r="F7922" s="4" t="s">
        <v>24</v>
      </c>
      <c r="G7922" s="4" t="s">
        <v>24</v>
      </c>
      <c r="H7922" s="4" t="s">
        <v>10</v>
      </c>
    </row>
    <row r="7923" spans="1:19">
      <c r="A7923" t="n">
        <v>56530</v>
      </c>
      <c r="B7923" s="35" t="n">
        <v>45</v>
      </c>
      <c r="C7923" s="7" t="n">
        <v>2</v>
      </c>
      <c r="D7923" s="7" t="n">
        <v>3</v>
      </c>
      <c r="E7923" s="7" t="n">
        <v>0</v>
      </c>
      <c r="F7923" s="7" t="n">
        <v>2.20000004768372</v>
      </c>
      <c r="G7923" s="7" t="n">
        <v>15.3999996185303</v>
      </c>
      <c r="H7923" s="7" t="n">
        <v>0</v>
      </c>
    </row>
    <row r="7924" spans="1:19">
      <c r="A7924" t="s">
        <v>4</v>
      </c>
      <c r="B7924" s="4" t="s">
        <v>5</v>
      </c>
      <c r="C7924" s="4" t="s">
        <v>13</v>
      </c>
      <c r="D7924" s="4" t="s">
        <v>13</v>
      </c>
      <c r="E7924" s="4" t="s">
        <v>24</v>
      </c>
      <c r="F7924" s="4" t="s">
        <v>24</v>
      </c>
      <c r="G7924" s="4" t="s">
        <v>24</v>
      </c>
      <c r="H7924" s="4" t="s">
        <v>10</v>
      </c>
      <c r="I7924" s="4" t="s">
        <v>13</v>
      </c>
    </row>
    <row r="7925" spans="1:19">
      <c r="A7925" t="n">
        <v>56547</v>
      </c>
      <c r="B7925" s="35" t="n">
        <v>45</v>
      </c>
      <c r="C7925" s="7" t="n">
        <v>4</v>
      </c>
      <c r="D7925" s="7" t="n">
        <v>3</v>
      </c>
      <c r="E7925" s="7" t="n">
        <v>20</v>
      </c>
      <c r="F7925" s="7" t="n">
        <v>17.5</v>
      </c>
      <c r="G7925" s="7" t="n">
        <v>10</v>
      </c>
      <c r="H7925" s="7" t="n">
        <v>0</v>
      </c>
      <c r="I7925" s="7" t="n">
        <v>0</v>
      </c>
    </row>
    <row r="7926" spans="1:19">
      <c r="A7926" t="s">
        <v>4</v>
      </c>
      <c r="B7926" s="4" t="s">
        <v>5</v>
      </c>
      <c r="C7926" s="4" t="s">
        <v>13</v>
      </c>
      <c r="D7926" s="4" t="s">
        <v>13</v>
      </c>
      <c r="E7926" s="4" t="s">
        <v>24</v>
      </c>
      <c r="F7926" s="4" t="s">
        <v>10</v>
      </c>
    </row>
    <row r="7927" spans="1:19">
      <c r="A7927" t="n">
        <v>56565</v>
      </c>
      <c r="B7927" s="35" t="n">
        <v>45</v>
      </c>
      <c r="C7927" s="7" t="n">
        <v>5</v>
      </c>
      <c r="D7927" s="7" t="n">
        <v>3</v>
      </c>
      <c r="E7927" s="7" t="n">
        <v>5.5</v>
      </c>
      <c r="F7927" s="7" t="n">
        <v>0</v>
      </c>
    </row>
    <row r="7928" spans="1:19">
      <c r="A7928" t="s">
        <v>4</v>
      </c>
      <c r="B7928" s="4" t="s">
        <v>5</v>
      </c>
      <c r="C7928" s="4" t="s">
        <v>13</v>
      </c>
      <c r="D7928" s="4" t="s">
        <v>13</v>
      </c>
      <c r="E7928" s="4" t="s">
        <v>24</v>
      </c>
      <c r="F7928" s="4" t="s">
        <v>10</v>
      </c>
    </row>
    <row r="7929" spans="1:19">
      <c r="A7929" t="n">
        <v>56574</v>
      </c>
      <c r="B7929" s="35" t="n">
        <v>45</v>
      </c>
      <c r="C7929" s="7" t="n">
        <v>11</v>
      </c>
      <c r="D7929" s="7" t="n">
        <v>3</v>
      </c>
      <c r="E7929" s="7" t="n">
        <v>42.5</v>
      </c>
      <c r="F7929" s="7" t="n">
        <v>0</v>
      </c>
    </row>
    <row r="7930" spans="1:19">
      <c r="A7930" t="s">
        <v>4</v>
      </c>
      <c r="B7930" s="4" t="s">
        <v>5</v>
      </c>
      <c r="C7930" s="4" t="s">
        <v>13</v>
      </c>
      <c r="D7930" s="4" t="s">
        <v>13</v>
      </c>
      <c r="E7930" s="4" t="s">
        <v>24</v>
      </c>
      <c r="F7930" s="4" t="s">
        <v>24</v>
      </c>
      <c r="G7930" s="4" t="s">
        <v>24</v>
      </c>
      <c r="H7930" s="4" t="s">
        <v>10</v>
      </c>
    </row>
    <row r="7931" spans="1:19">
      <c r="A7931" t="n">
        <v>56583</v>
      </c>
      <c r="B7931" s="35" t="n">
        <v>45</v>
      </c>
      <c r="C7931" s="7" t="n">
        <v>2</v>
      </c>
      <c r="D7931" s="7" t="n">
        <v>3</v>
      </c>
      <c r="E7931" s="7" t="n">
        <v>0</v>
      </c>
      <c r="F7931" s="7" t="n">
        <v>15.1999998092651</v>
      </c>
      <c r="G7931" s="7" t="n">
        <v>5</v>
      </c>
      <c r="H7931" s="7" t="n">
        <v>3000</v>
      </c>
    </row>
    <row r="7932" spans="1:19">
      <c r="A7932" t="s">
        <v>4</v>
      </c>
      <c r="B7932" s="4" t="s">
        <v>5</v>
      </c>
      <c r="C7932" s="4" t="s">
        <v>13</v>
      </c>
      <c r="D7932" s="4" t="s">
        <v>13</v>
      </c>
      <c r="E7932" s="4" t="s">
        <v>24</v>
      </c>
      <c r="F7932" s="4" t="s">
        <v>24</v>
      </c>
      <c r="G7932" s="4" t="s">
        <v>24</v>
      </c>
      <c r="H7932" s="4" t="s">
        <v>10</v>
      </c>
      <c r="I7932" s="4" t="s">
        <v>13</v>
      </c>
    </row>
    <row r="7933" spans="1:19">
      <c r="A7933" t="n">
        <v>56600</v>
      </c>
      <c r="B7933" s="35" t="n">
        <v>45</v>
      </c>
      <c r="C7933" s="7" t="n">
        <v>4</v>
      </c>
      <c r="D7933" s="7" t="n">
        <v>3</v>
      </c>
      <c r="E7933" s="7" t="n">
        <v>335</v>
      </c>
      <c r="F7933" s="7" t="n">
        <v>27.2000007629395</v>
      </c>
      <c r="G7933" s="7" t="n">
        <v>10</v>
      </c>
      <c r="H7933" s="7" t="n">
        <v>3000</v>
      </c>
      <c r="I7933" s="7" t="n">
        <v>1</v>
      </c>
    </row>
    <row r="7934" spans="1:19">
      <c r="A7934" t="s">
        <v>4</v>
      </c>
      <c r="B7934" s="4" t="s">
        <v>5</v>
      </c>
      <c r="C7934" s="4" t="s">
        <v>13</v>
      </c>
      <c r="D7934" s="4" t="s">
        <v>13</v>
      </c>
      <c r="E7934" s="4" t="s">
        <v>24</v>
      </c>
      <c r="F7934" s="4" t="s">
        <v>10</v>
      </c>
    </row>
    <row r="7935" spans="1:19">
      <c r="A7935" t="n">
        <v>56618</v>
      </c>
      <c r="B7935" s="35" t="n">
        <v>45</v>
      </c>
      <c r="C7935" s="7" t="n">
        <v>5</v>
      </c>
      <c r="D7935" s="7" t="n">
        <v>3</v>
      </c>
      <c r="E7935" s="7" t="n">
        <v>3</v>
      </c>
      <c r="F7935" s="7" t="n">
        <v>3000</v>
      </c>
    </row>
    <row r="7936" spans="1:19">
      <c r="A7936" t="s">
        <v>4</v>
      </c>
      <c r="B7936" s="4" t="s">
        <v>5</v>
      </c>
      <c r="C7936" s="4" t="s">
        <v>13</v>
      </c>
      <c r="D7936" s="4" t="s">
        <v>13</v>
      </c>
      <c r="E7936" s="4" t="s">
        <v>24</v>
      </c>
      <c r="F7936" s="4" t="s">
        <v>10</v>
      </c>
    </row>
    <row r="7937" spans="1:9">
      <c r="A7937" t="n">
        <v>56627</v>
      </c>
      <c r="B7937" s="35" t="n">
        <v>45</v>
      </c>
      <c r="C7937" s="7" t="n">
        <v>11</v>
      </c>
      <c r="D7937" s="7" t="n">
        <v>3</v>
      </c>
      <c r="E7937" s="7" t="n">
        <v>42.5</v>
      </c>
      <c r="F7937" s="7" t="n">
        <v>0</v>
      </c>
    </row>
    <row r="7938" spans="1:9">
      <c r="A7938" t="s">
        <v>4</v>
      </c>
      <c r="B7938" s="4" t="s">
        <v>5</v>
      </c>
      <c r="C7938" s="4" t="s">
        <v>13</v>
      </c>
      <c r="D7938" s="4" t="s">
        <v>10</v>
      </c>
    </row>
    <row r="7939" spans="1:9">
      <c r="A7939" t="n">
        <v>56636</v>
      </c>
      <c r="B7939" s="21" t="n">
        <v>58</v>
      </c>
      <c r="C7939" s="7" t="n">
        <v>255</v>
      </c>
      <c r="D7939" s="7" t="n">
        <v>0</v>
      </c>
    </row>
    <row r="7940" spans="1:9">
      <c r="A7940" t="s">
        <v>4</v>
      </c>
      <c r="B7940" s="4" t="s">
        <v>5</v>
      </c>
      <c r="C7940" s="4" t="s">
        <v>13</v>
      </c>
      <c r="D7940" s="4" t="s">
        <v>10</v>
      </c>
    </row>
    <row r="7941" spans="1:9">
      <c r="A7941" t="n">
        <v>56640</v>
      </c>
      <c r="B7941" s="35" t="n">
        <v>45</v>
      </c>
      <c r="C7941" s="7" t="n">
        <v>7</v>
      </c>
      <c r="D7941" s="7" t="n">
        <v>255</v>
      </c>
    </row>
    <row r="7942" spans="1:9">
      <c r="A7942" t="s">
        <v>4</v>
      </c>
      <c r="B7942" s="4" t="s">
        <v>5</v>
      </c>
      <c r="C7942" s="4" t="s">
        <v>13</v>
      </c>
      <c r="D7942" s="4" t="s">
        <v>13</v>
      </c>
      <c r="E7942" s="4" t="s">
        <v>24</v>
      </c>
      <c r="F7942" s="4" t="s">
        <v>24</v>
      </c>
      <c r="G7942" s="4" t="s">
        <v>24</v>
      </c>
      <c r="H7942" s="4" t="s">
        <v>10</v>
      </c>
    </row>
    <row r="7943" spans="1:9">
      <c r="A7943" t="n">
        <v>56644</v>
      </c>
      <c r="B7943" s="35" t="n">
        <v>45</v>
      </c>
      <c r="C7943" s="7" t="n">
        <v>2</v>
      </c>
      <c r="D7943" s="7" t="n">
        <v>0</v>
      </c>
      <c r="E7943" s="7" t="n">
        <v>0</v>
      </c>
      <c r="F7943" s="7" t="n">
        <v>17.2000007629395</v>
      </c>
      <c r="G7943" s="7" t="n">
        <v>5</v>
      </c>
      <c r="H7943" s="7" t="n">
        <v>30000</v>
      </c>
    </row>
    <row r="7944" spans="1:9">
      <c r="A7944" t="s">
        <v>4</v>
      </c>
      <c r="B7944" s="4" t="s">
        <v>5</v>
      </c>
      <c r="C7944" s="4" t="s">
        <v>13</v>
      </c>
      <c r="D7944" s="4" t="s">
        <v>13</v>
      </c>
      <c r="E7944" s="4" t="s">
        <v>24</v>
      </c>
      <c r="F7944" s="4" t="s">
        <v>24</v>
      </c>
      <c r="G7944" s="4" t="s">
        <v>24</v>
      </c>
      <c r="H7944" s="4" t="s">
        <v>10</v>
      </c>
      <c r="I7944" s="4" t="s">
        <v>13</v>
      </c>
    </row>
    <row r="7945" spans="1:9">
      <c r="A7945" t="n">
        <v>56661</v>
      </c>
      <c r="B7945" s="35" t="n">
        <v>45</v>
      </c>
      <c r="C7945" s="7" t="n">
        <v>4</v>
      </c>
      <c r="D7945" s="7" t="n">
        <v>0</v>
      </c>
      <c r="E7945" s="7" t="n">
        <v>330</v>
      </c>
      <c r="F7945" s="7" t="n">
        <v>37.2000007629395</v>
      </c>
      <c r="G7945" s="7" t="n">
        <v>10</v>
      </c>
      <c r="H7945" s="7" t="n">
        <v>30000</v>
      </c>
      <c r="I7945" s="7" t="n">
        <v>1</v>
      </c>
    </row>
    <row r="7946" spans="1:9">
      <c r="A7946" t="s">
        <v>4</v>
      </c>
      <c r="B7946" s="4" t="s">
        <v>5</v>
      </c>
      <c r="C7946" s="4" t="s">
        <v>13</v>
      </c>
      <c r="D7946" s="4" t="s">
        <v>13</v>
      </c>
      <c r="E7946" s="4" t="s">
        <v>24</v>
      </c>
      <c r="F7946" s="4" t="s">
        <v>10</v>
      </c>
    </row>
    <row r="7947" spans="1:9">
      <c r="A7947" t="n">
        <v>56679</v>
      </c>
      <c r="B7947" s="35" t="n">
        <v>45</v>
      </c>
      <c r="C7947" s="7" t="n">
        <v>5</v>
      </c>
      <c r="D7947" s="7" t="n">
        <v>0</v>
      </c>
      <c r="E7947" s="7" t="n">
        <v>3.5</v>
      </c>
      <c r="F7947" s="7" t="n">
        <v>30000</v>
      </c>
    </row>
    <row r="7948" spans="1:9">
      <c r="A7948" t="s">
        <v>4</v>
      </c>
      <c r="B7948" s="4" t="s">
        <v>5</v>
      </c>
      <c r="C7948" s="4" t="s">
        <v>10</v>
      </c>
      <c r="D7948" s="4" t="s">
        <v>9</v>
      </c>
    </row>
    <row r="7949" spans="1:9">
      <c r="A7949" t="n">
        <v>56688</v>
      </c>
      <c r="B7949" s="31" t="n">
        <v>43</v>
      </c>
      <c r="C7949" s="7" t="n">
        <v>7024</v>
      </c>
      <c r="D7949" s="7" t="n">
        <v>512</v>
      </c>
    </row>
    <row r="7950" spans="1:9">
      <c r="A7950" t="s">
        <v>4</v>
      </c>
      <c r="B7950" s="4" t="s">
        <v>5</v>
      </c>
      <c r="C7950" s="4" t="s">
        <v>10</v>
      </c>
      <c r="D7950" s="4" t="s">
        <v>10</v>
      </c>
      <c r="E7950" s="4" t="s">
        <v>24</v>
      </c>
      <c r="F7950" s="4" t="s">
        <v>24</v>
      </c>
      <c r="G7950" s="4" t="s">
        <v>24</v>
      </c>
      <c r="H7950" s="4" t="s">
        <v>24</v>
      </c>
      <c r="I7950" s="4" t="s">
        <v>13</v>
      </c>
      <c r="J7950" s="4" t="s">
        <v>10</v>
      </c>
    </row>
    <row r="7951" spans="1:9">
      <c r="A7951" t="n">
        <v>56695</v>
      </c>
      <c r="B7951" s="37" t="n">
        <v>55</v>
      </c>
      <c r="C7951" s="7" t="n">
        <v>7024</v>
      </c>
      <c r="D7951" s="7" t="n">
        <v>65533</v>
      </c>
      <c r="E7951" s="7" t="n">
        <v>0</v>
      </c>
      <c r="F7951" s="7" t="n">
        <v>20</v>
      </c>
      <c r="G7951" s="7" t="n">
        <v>5</v>
      </c>
      <c r="H7951" s="7" t="n">
        <v>0.150000005960464</v>
      </c>
      <c r="I7951" s="7" t="n">
        <v>0</v>
      </c>
      <c r="J7951" s="7" t="n">
        <v>129</v>
      </c>
    </row>
    <row r="7952" spans="1:9">
      <c r="A7952" t="s">
        <v>4</v>
      </c>
      <c r="B7952" s="4" t="s">
        <v>5</v>
      </c>
      <c r="C7952" s="4" t="s">
        <v>13</v>
      </c>
      <c r="D7952" s="20" t="s">
        <v>31</v>
      </c>
      <c r="E7952" s="4" t="s">
        <v>5</v>
      </c>
      <c r="F7952" s="4" t="s">
        <v>13</v>
      </c>
      <c r="G7952" s="4" t="s">
        <v>10</v>
      </c>
      <c r="H7952" s="20" t="s">
        <v>32</v>
      </c>
      <c r="I7952" s="4" t="s">
        <v>13</v>
      </c>
      <c r="J7952" s="4" t="s">
        <v>23</v>
      </c>
    </row>
    <row r="7953" spans="1:10">
      <c r="A7953" t="n">
        <v>56719</v>
      </c>
      <c r="B7953" s="12" t="n">
        <v>5</v>
      </c>
      <c r="C7953" s="7" t="n">
        <v>28</v>
      </c>
      <c r="D7953" s="20" t="s">
        <v>3</v>
      </c>
      <c r="E7953" s="25" t="n">
        <v>64</v>
      </c>
      <c r="F7953" s="7" t="n">
        <v>5</v>
      </c>
      <c r="G7953" s="7" t="n">
        <v>2</v>
      </c>
      <c r="H7953" s="20" t="s">
        <v>3</v>
      </c>
      <c r="I7953" s="7" t="n">
        <v>1</v>
      </c>
      <c r="J7953" s="13" t="n">
        <f t="normal" ca="1">A7969</f>
        <v>0</v>
      </c>
    </row>
    <row r="7954" spans="1:10">
      <c r="A7954" t="s">
        <v>4</v>
      </c>
      <c r="B7954" s="4" t="s">
        <v>5</v>
      </c>
      <c r="C7954" s="4" t="s">
        <v>13</v>
      </c>
      <c r="D7954" s="4" t="s">
        <v>10</v>
      </c>
      <c r="E7954" s="4" t="s">
        <v>10</v>
      </c>
      <c r="F7954" s="4" t="s">
        <v>13</v>
      </c>
    </row>
    <row r="7955" spans="1:10">
      <c r="A7955" t="n">
        <v>56730</v>
      </c>
      <c r="B7955" s="45" t="n">
        <v>25</v>
      </c>
      <c r="C7955" s="7" t="n">
        <v>1</v>
      </c>
      <c r="D7955" s="7" t="n">
        <v>60</v>
      </c>
      <c r="E7955" s="7" t="n">
        <v>640</v>
      </c>
      <c r="F7955" s="7" t="n">
        <v>1</v>
      </c>
    </row>
    <row r="7956" spans="1:10">
      <c r="A7956" t="s">
        <v>4</v>
      </c>
      <c r="B7956" s="4" t="s">
        <v>5</v>
      </c>
      <c r="C7956" s="4" t="s">
        <v>13</v>
      </c>
      <c r="D7956" s="4" t="s">
        <v>10</v>
      </c>
      <c r="E7956" s="4" t="s">
        <v>6</v>
      </c>
    </row>
    <row r="7957" spans="1:10">
      <c r="A7957" t="n">
        <v>56737</v>
      </c>
      <c r="B7957" s="39" t="n">
        <v>51</v>
      </c>
      <c r="C7957" s="7" t="n">
        <v>4</v>
      </c>
      <c r="D7957" s="7" t="n">
        <v>2</v>
      </c>
      <c r="E7957" s="7" t="s">
        <v>56</v>
      </c>
    </row>
    <row r="7958" spans="1:10">
      <c r="A7958" t="s">
        <v>4</v>
      </c>
      <c r="B7958" s="4" t="s">
        <v>5</v>
      </c>
      <c r="C7958" s="4" t="s">
        <v>10</v>
      </c>
    </row>
    <row r="7959" spans="1:10">
      <c r="A7959" t="n">
        <v>56751</v>
      </c>
      <c r="B7959" s="27" t="n">
        <v>16</v>
      </c>
      <c r="C7959" s="7" t="n">
        <v>0</v>
      </c>
    </row>
    <row r="7960" spans="1:10">
      <c r="A7960" t="s">
        <v>4</v>
      </c>
      <c r="B7960" s="4" t="s">
        <v>5</v>
      </c>
      <c r="C7960" s="4" t="s">
        <v>10</v>
      </c>
      <c r="D7960" s="4" t="s">
        <v>13</v>
      </c>
      <c r="E7960" s="4" t="s">
        <v>9</v>
      </c>
      <c r="F7960" s="4" t="s">
        <v>47</v>
      </c>
      <c r="G7960" s="4" t="s">
        <v>13</v>
      </c>
      <c r="H7960" s="4" t="s">
        <v>13</v>
      </c>
    </row>
    <row r="7961" spans="1:10">
      <c r="A7961" t="n">
        <v>56754</v>
      </c>
      <c r="B7961" s="40" t="n">
        <v>26</v>
      </c>
      <c r="C7961" s="7" t="n">
        <v>2</v>
      </c>
      <c r="D7961" s="7" t="n">
        <v>17</v>
      </c>
      <c r="E7961" s="7" t="n">
        <v>6425</v>
      </c>
      <c r="F7961" s="7" t="s">
        <v>440</v>
      </c>
      <c r="G7961" s="7" t="n">
        <v>2</v>
      </c>
      <c r="H7961" s="7" t="n">
        <v>0</v>
      </c>
    </row>
    <row r="7962" spans="1:10">
      <c r="A7962" t="s">
        <v>4</v>
      </c>
      <c r="B7962" s="4" t="s">
        <v>5</v>
      </c>
    </row>
    <row r="7963" spans="1:10">
      <c r="A7963" t="n">
        <v>56778</v>
      </c>
      <c r="B7963" s="41" t="n">
        <v>28</v>
      </c>
    </row>
    <row r="7964" spans="1:10">
      <c r="A7964" t="s">
        <v>4</v>
      </c>
      <c r="B7964" s="4" t="s">
        <v>5</v>
      </c>
      <c r="C7964" s="4" t="s">
        <v>13</v>
      </c>
      <c r="D7964" s="4" t="s">
        <v>10</v>
      </c>
      <c r="E7964" s="4" t="s">
        <v>10</v>
      </c>
      <c r="F7964" s="4" t="s">
        <v>13</v>
      </c>
    </row>
    <row r="7965" spans="1:10">
      <c r="A7965" t="n">
        <v>56779</v>
      </c>
      <c r="B7965" s="45" t="n">
        <v>25</v>
      </c>
      <c r="C7965" s="7" t="n">
        <v>1</v>
      </c>
      <c r="D7965" s="7" t="n">
        <v>65535</v>
      </c>
      <c r="E7965" s="7" t="n">
        <v>65535</v>
      </c>
      <c r="F7965" s="7" t="n">
        <v>0</v>
      </c>
    </row>
    <row r="7966" spans="1:10">
      <c r="A7966" t="s">
        <v>4</v>
      </c>
      <c r="B7966" s="4" t="s">
        <v>5</v>
      </c>
      <c r="C7966" s="4" t="s">
        <v>23</v>
      </c>
    </row>
    <row r="7967" spans="1:10">
      <c r="A7967" t="n">
        <v>56786</v>
      </c>
      <c r="B7967" s="17" t="n">
        <v>3</v>
      </c>
      <c r="C7967" s="13" t="n">
        <f t="normal" ca="1">A7983</f>
        <v>0</v>
      </c>
    </row>
    <row r="7968" spans="1:10">
      <c r="A7968" t="s">
        <v>4</v>
      </c>
      <c r="B7968" s="4" t="s">
        <v>5</v>
      </c>
      <c r="C7968" s="4" t="s">
        <v>13</v>
      </c>
      <c r="D7968" s="20" t="s">
        <v>31</v>
      </c>
      <c r="E7968" s="4" t="s">
        <v>5</v>
      </c>
      <c r="F7968" s="4" t="s">
        <v>13</v>
      </c>
      <c r="G7968" s="4" t="s">
        <v>10</v>
      </c>
      <c r="H7968" s="20" t="s">
        <v>32</v>
      </c>
      <c r="I7968" s="4" t="s">
        <v>13</v>
      </c>
      <c r="J7968" s="4" t="s">
        <v>23</v>
      </c>
    </row>
    <row r="7969" spans="1:10">
      <c r="A7969" t="n">
        <v>56791</v>
      </c>
      <c r="B7969" s="12" t="n">
        <v>5</v>
      </c>
      <c r="C7969" s="7" t="n">
        <v>28</v>
      </c>
      <c r="D7969" s="20" t="s">
        <v>3</v>
      </c>
      <c r="E7969" s="25" t="n">
        <v>64</v>
      </c>
      <c r="F7969" s="7" t="n">
        <v>5</v>
      </c>
      <c r="G7969" s="7" t="n">
        <v>9</v>
      </c>
      <c r="H7969" s="20" t="s">
        <v>3</v>
      </c>
      <c r="I7969" s="7" t="n">
        <v>1</v>
      </c>
      <c r="J7969" s="13" t="n">
        <f t="normal" ca="1">A7983</f>
        <v>0</v>
      </c>
    </row>
    <row r="7970" spans="1:10">
      <c r="A7970" t="s">
        <v>4</v>
      </c>
      <c r="B7970" s="4" t="s">
        <v>5</v>
      </c>
      <c r="C7970" s="4" t="s">
        <v>13</v>
      </c>
      <c r="D7970" s="4" t="s">
        <v>10</v>
      </c>
      <c r="E7970" s="4" t="s">
        <v>10</v>
      </c>
      <c r="F7970" s="4" t="s">
        <v>13</v>
      </c>
    </row>
    <row r="7971" spans="1:10">
      <c r="A7971" t="n">
        <v>56802</v>
      </c>
      <c r="B7971" s="45" t="n">
        <v>25</v>
      </c>
      <c r="C7971" s="7" t="n">
        <v>1</v>
      </c>
      <c r="D7971" s="7" t="n">
        <v>60</v>
      </c>
      <c r="E7971" s="7" t="n">
        <v>640</v>
      </c>
      <c r="F7971" s="7" t="n">
        <v>1</v>
      </c>
    </row>
    <row r="7972" spans="1:10">
      <c r="A7972" t="s">
        <v>4</v>
      </c>
      <c r="B7972" s="4" t="s">
        <v>5</v>
      </c>
      <c r="C7972" s="4" t="s">
        <v>13</v>
      </c>
      <c r="D7972" s="4" t="s">
        <v>10</v>
      </c>
      <c r="E7972" s="4" t="s">
        <v>6</v>
      </c>
    </row>
    <row r="7973" spans="1:10">
      <c r="A7973" t="n">
        <v>56809</v>
      </c>
      <c r="B7973" s="39" t="n">
        <v>51</v>
      </c>
      <c r="C7973" s="7" t="n">
        <v>4</v>
      </c>
      <c r="D7973" s="7" t="n">
        <v>9</v>
      </c>
      <c r="E7973" s="7" t="s">
        <v>56</v>
      </c>
    </row>
    <row r="7974" spans="1:10">
      <c r="A7974" t="s">
        <v>4</v>
      </c>
      <c r="B7974" s="4" t="s">
        <v>5</v>
      </c>
      <c r="C7974" s="4" t="s">
        <v>10</v>
      </c>
    </row>
    <row r="7975" spans="1:10">
      <c r="A7975" t="n">
        <v>56823</v>
      </c>
      <c r="B7975" s="27" t="n">
        <v>16</v>
      </c>
      <c r="C7975" s="7" t="n">
        <v>0</v>
      </c>
    </row>
    <row r="7976" spans="1:10">
      <c r="A7976" t="s">
        <v>4</v>
      </c>
      <c r="B7976" s="4" t="s">
        <v>5</v>
      </c>
      <c r="C7976" s="4" t="s">
        <v>10</v>
      </c>
      <c r="D7976" s="4" t="s">
        <v>13</v>
      </c>
      <c r="E7976" s="4" t="s">
        <v>9</v>
      </c>
      <c r="F7976" s="4" t="s">
        <v>47</v>
      </c>
      <c r="G7976" s="4" t="s">
        <v>13</v>
      </c>
      <c r="H7976" s="4" t="s">
        <v>13</v>
      </c>
    </row>
    <row r="7977" spans="1:10">
      <c r="A7977" t="n">
        <v>56826</v>
      </c>
      <c r="B7977" s="40" t="n">
        <v>26</v>
      </c>
      <c r="C7977" s="7" t="n">
        <v>9</v>
      </c>
      <c r="D7977" s="7" t="n">
        <v>17</v>
      </c>
      <c r="E7977" s="7" t="n">
        <v>5369</v>
      </c>
      <c r="F7977" s="7" t="s">
        <v>440</v>
      </c>
      <c r="G7977" s="7" t="n">
        <v>2</v>
      </c>
      <c r="H7977" s="7" t="n">
        <v>0</v>
      </c>
    </row>
    <row r="7978" spans="1:10">
      <c r="A7978" t="s">
        <v>4</v>
      </c>
      <c r="B7978" s="4" t="s">
        <v>5</v>
      </c>
    </row>
    <row r="7979" spans="1:10">
      <c r="A7979" t="n">
        <v>56850</v>
      </c>
      <c r="B7979" s="41" t="n">
        <v>28</v>
      </c>
    </row>
    <row r="7980" spans="1:10">
      <c r="A7980" t="s">
        <v>4</v>
      </c>
      <c r="B7980" s="4" t="s">
        <v>5</v>
      </c>
      <c r="C7980" s="4" t="s">
        <v>13</v>
      </c>
      <c r="D7980" s="4" t="s">
        <v>10</v>
      </c>
      <c r="E7980" s="4" t="s">
        <v>10</v>
      </c>
      <c r="F7980" s="4" t="s">
        <v>13</v>
      </c>
    </row>
    <row r="7981" spans="1:10">
      <c r="A7981" t="n">
        <v>56851</v>
      </c>
      <c r="B7981" s="45" t="n">
        <v>25</v>
      </c>
      <c r="C7981" s="7" t="n">
        <v>1</v>
      </c>
      <c r="D7981" s="7" t="n">
        <v>65535</v>
      </c>
      <c r="E7981" s="7" t="n">
        <v>65535</v>
      </c>
      <c r="F7981" s="7" t="n">
        <v>0</v>
      </c>
    </row>
    <row r="7982" spans="1:10">
      <c r="A7982" t="s">
        <v>4</v>
      </c>
      <c r="B7982" s="4" t="s">
        <v>5</v>
      </c>
      <c r="C7982" s="4" t="s">
        <v>13</v>
      </c>
      <c r="D7982" s="20" t="s">
        <v>31</v>
      </c>
      <c r="E7982" s="4" t="s">
        <v>5</v>
      </c>
      <c r="F7982" s="4" t="s">
        <v>13</v>
      </c>
      <c r="G7982" s="4" t="s">
        <v>10</v>
      </c>
      <c r="H7982" s="20" t="s">
        <v>32</v>
      </c>
      <c r="I7982" s="4" t="s">
        <v>13</v>
      </c>
      <c r="J7982" s="4" t="s">
        <v>23</v>
      </c>
    </row>
    <row r="7983" spans="1:10">
      <c r="A7983" t="n">
        <v>56858</v>
      </c>
      <c r="B7983" s="12" t="n">
        <v>5</v>
      </c>
      <c r="C7983" s="7" t="n">
        <v>28</v>
      </c>
      <c r="D7983" s="20" t="s">
        <v>3</v>
      </c>
      <c r="E7983" s="25" t="n">
        <v>64</v>
      </c>
      <c r="F7983" s="7" t="n">
        <v>5</v>
      </c>
      <c r="G7983" s="7" t="n">
        <v>7</v>
      </c>
      <c r="H7983" s="20" t="s">
        <v>3</v>
      </c>
      <c r="I7983" s="7" t="n">
        <v>1</v>
      </c>
      <c r="J7983" s="13" t="n">
        <f t="normal" ca="1">A7997</f>
        <v>0</v>
      </c>
    </row>
    <row r="7984" spans="1:10">
      <c r="A7984" t="s">
        <v>4</v>
      </c>
      <c r="B7984" s="4" t="s">
        <v>5</v>
      </c>
      <c r="C7984" s="4" t="s">
        <v>13</v>
      </c>
      <c r="D7984" s="4" t="s">
        <v>10</v>
      </c>
      <c r="E7984" s="4" t="s">
        <v>10</v>
      </c>
      <c r="F7984" s="4" t="s">
        <v>13</v>
      </c>
    </row>
    <row r="7985" spans="1:10">
      <c r="A7985" t="n">
        <v>56869</v>
      </c>
      <c r="B7985" s="45" t="n">
        <v>25</v>
      </c>
      <c r="C7985" s="7" t="n">
        <v>1</v>
      </c>
      <c r="D7985" s="7" t="n">
        <v>60</v>
      </c>
      <c r="E7985" s="7" t="n">
        <v>500</v>
      </c>
      <c r="F7985" s="7" t="n">
        <v>1</v>
      </c>
    </row>
    <row r="7986" spans="1:10">
      <c r="A7986" t="s">
        <v>4</v>
      </c>
      <c r="B7986" s="4" t="s">
        <v>5</v>
      </c>
      <c r="C7986" s="4" t="s">
        <v>13</v>
      </c>
      <c r="D7986" s="4" t="s">
        <v>10</v>
      </c>
      <c r="E7986" s="4" t="s">
        <v>6</v>
      </c>
    </row>
    <row r="7987" spans="1:10">
      <c r="A7987" t="n">
        <v>56876</v>
      </c>
      <c r="B7987" s="39" t="n">
        <v>51</v>
      </c>
      <c r="C7987" s="7" t="n">
        <v>4</v>
      </c>
      <c r="D7987" s="7" t="n">
        <v>7</v>
      </c>
      <c r="E7987" s="7" t="s">
        <v>163</v>
      </c>
    </row>
    <row r="7988" spans="1:10">
      <c r="A7988" t="s">
        <v>4</v>
      </c>
      <c r="B7988" s="4" t="s">
        <v>5</v>
      </c>
      <c r="C7988" s="4" t="s">
        <v>10</v>
      </c>
    </row>
    <row r="7989" spans="1:10">
      <c r="A7989" t="n">
        <v>56889</v>
      </c>
      <c r="B7989" s="27" t="n">
        <v>16</v>
      </c>
      <c r="C7989" s="7" t="n">
        <v>0</v>
      </c>
    </row>
    <row r="7990" spans="1:10">
      <c r="A7990" t="s">
        <v>4</v>
      </c>
      <c r="B7990" s="4" t="s">
        <v>5</v>
      </c>
      <c r="C7990" s="4" t="s">
        <v>10</v>
      </c>
      <c r="D7990" s="4" t="s">
        <v>13</v>
      </c>
      <c r="E7990" s="4" t="s">
        <v>9</v>
      </c>
      <c r="F7990" s="4" t="s">
        <v>47</v>
      </c>
      <c r="G7990" s="4" t="s">
        <v>13</v>
      </c>
      <c r="H7990" s="4" t="s">
        <v>13</v>
      </c>
    </row>
    <row r="7991" spans="1:10">
      <c r="A7991" t="n">
        <v>56892</v>
      </c>
      <c r="B7991" s="40" t="n">
        <v>26</v>
      </c>
      <c r="C7991" s="7" t="n">
        <v>7</v>
      </c>
      <c r="D7991" s="7" t="n">
        <v>17</v>
      </c>
      <c r="E7991" s="7" t="n">
        <v>4411</v>
      </c>
      <c r="F7991" s="7" t="s">
        <v>441</v>
      </c>
      <c r="G7991" s="7" t="n">
        <v>2</v>
      </c>
      <c r="H7991" s="7" t="n">
        <v>0</v>
      </c>
    </row>
    <row r="7992" spans="1:10">
      <c r="A7992" t="s">
        <v>4</v>
      </c>
      <c r="B7992" s="4" t="s">
        <v>5</v>
      </c>
    </row>
    <row r="7993" spans="1:10">
      <c r="A7993" t="n">
        <v>56932</v>
      </c>
      <c r="B7993" s="41" t="n">
        <v>28</v>
      </c>
    </row>
    <row r="7994" spans="1:10">
      <c r="A7994" t="s">
        <v>4</v>
      </c>
      <c r="B7994" s="4" t="s">
        <v>5</v>
      </c>
      <c r="C7994" s="4" t="s">
        <v>13</v>
      </c>
      <c r="D7994" s="4" t="s">
        <v>10</v>
      </c>
      <c r="E7994" s="4" t="s">
        <v>10</v>
      </c>
      <c r="F7994" s="4" t="s">
        <v>13</v>
      </c>
    </row>
    <row r="7995" spans="1:10">
      <c r="A7995" t="n">
        <v>56933</v>
      </c>
      <c r="B7995" s="45" t="n">
        <v>25</v>
      </c>
      <c r="C7995" s="7" t="n">
        <v>1</v>
      </c>
      <c r="D7995" s="7" t="n">
        <v>65535</v>
      </c>
      <c r="E7995" s="7" t="n">
        <v>65535</v>
      </c>
      <c r="F7995" s="7" t="n">
        <v>0</v>
      </c>
    </row>
    <row r="7996" spans="1:10">
      <c r="A7996" t="s">
        <v>4</v>
      </c>
      <c r="B7996" s="4" t="s">
        <v>5</v>
      </c>
      <c r="C7996" s="4" t="s">
        <v>13</v>
      </c>
      <c r="D7996" s="4" t="s">
        <v>10</v>
      </c>
      <c r="E7996" s="4" t="s">
        <v>10</v>
      </c>
      <c r="F7996" s="4" t="s">
        <v>13</v>
      </c>
    </row>
    <row r="7997" spans="1:10">
      <c r="A7997" t="n">
        <v>56940</v>
      </c>
      <c r="B7997" s="45" t="n">
        <v>25</v>
      </c>
      <c r="C7997" s="7" t="n">
        <v>1</v>
      </c>
      <c r="D7997" s="7" t="n">
        <v>260</v>
      </c>
      <c r="E7997" s="7" t="n">
        <v>640</v>
      </c>
      <c r="F7997" s="7" t="n">
        <v>1</v>
      </c>
    </row>
    <row r="7998" spans="1:10">
      <c r="A7998" t="s">
        <v>4</v>
      </c>
      <c r="B7998" s="4" t="s">
        <v>5</v>
      </c>
      <c r="C7998" s="4" t="s">
        <v>13</v>
      </c>
      <c r="D7998" s="4" t="s">
        <v>10</v>
      </c>
      <c r="E7998" s="4" t="s">
        <v>6</v>
      </c>
    </row>
    <row r="7999" spans="1:10">
      <c r="A7999" t="n">
        <v>56947</v>
      </c>
      <c r="B7999" s="39" t="n">
        <v>51</v>
      </c>
      <c r="C7999" s="7" t="n">
        <v>4</v>
      </c>
      <c r="D7999" s="7" t="n">
        <v>7032</v>
      </c>
      <c r="E7999" s="7" t="s">
        <v>167</v>
      </c>
    </row>
    <row r="8000" spans="1:10">
      <c r="A8000" t="s">
        <v>4</v>
      </c>
      <c r="B8000" s="4" t="s">
        <v>5</v>
      </c>
      <c r="C8000" s="4" t="s">
        <v>10</v>
      </c>
    </row>
    <row r="8001" spans="1:8">
      <c r="A8001" t="n">
        <v>56961</v>
      </c>
      <c r="B8001" s="27" t="n">
        <v>16</v>
      </c>
      <c r="C8001" s="7" t="n">
        <v>0</v>
      </c>
    </row>
    <row r="8002" spans="1:8">
      <c r="A8002" t="s">
        <v>4</v>
      </c>
      <c r="B8002" s="4" t="s">
        <v>5</v>
      </c>
      <c r="C8002" s="4" t="s">
        <v>10</v>
      </c>
      <c r="D8002" s="4" t="s">
        <v>13</v>
      </c>
      <c r="E8002" s="4" t="s">
        <v>9</v>
      </c>
      <c r="F8002" s="4" t="s">
        <v>47</v>
      </c>
      <c r="G8002" s="4" t="s">
        <v>13</v>
      </c>
      <c r="H8002" s="4" t="s">
        <v>13</v>
      </c>
      <c r="I8002" s="4" t="s">
        <v>13</v>
      </c>
      <c r="J8002" s="4" t="s">
        <v>9</v>
      </c>
      <c r="K8002" s="4" t="s">
        <v>47</v>
      </c>
      <c r="L8002" s="4" t="s">
        <v>13</v>
      </c>
      <c r="M8002" s="4" t="s">
        <v>13</v>
      </c>
    </row>
    <row r="8003" spans="1:8">
      <c r="A8003" t="n">
        <v>56964</v>
      </c>
      <c r="B8003" s="40" t="n">
        <v>26</v>
      </c>
      <c r="C8003" s="7" t="n">
        <v>7032</v>
      </c>
      <c r="D8003" s="7" t="n">
        <v>17</v>
      </c>
      <c r="E8003" s="7" t="n">
        <v>18485</v>
      </c>
      <c r="F8003" s="7" t="s">
        <v>442</v>
      </c>
      <c r="G8003" s="7" t="n">
        <v>2</v>
      </c>
      <c r="H8003" s="7" t="n">
        <v>3</v>
      </c>
      <c r="I8003" s="7" t="n">
        <v>17</v>
      </c>
      <c r="J8003" s="7" t="n">
        <v>18486</v>
      </c>
      <c r="K8003" s="7" t="s">
        <v>443</v>
      </c>
      <c r="L8003" s="7" t="n">
        <v>2</v>
      </c>
      <c r="M8003" s="7" t="n">
        <v>0</v>
      </c>
    </row>
    <row r="8004" spans="1:8">
      <c r="A8004" t="s">
        <v>4</v>
      </c>
      <c r="B8004" s="4" t="s">
        <v>5</v>
      </c>
    </row>
    <row r="8005" spans="1:8">
      <c r="A8005" t="n">
        <v>57085</v>
      </c>
      <c r="B8005" s="41" t="n">
        <v>28</v>
      </c>
    </row>
    <row r="8006" spans="1:8">
      <c r="A8006" t="s">
        <v>4</v>
      </c>
      <c r="B8006" s="4" t="s">
        <v>5</v>
      </c>
      <c r="C8006" s="4" t="s">
        <v>10</v>
      </c>
      <c r="D8006" s="4" t="s">
        <v>13</v>
      </c>
    </row>
    <row r="8007" spans="1:8">
      <c r="A8007" t="n">
        <v>57086</v>
      </c>
      <c r="B8007" s="44" t="n">
        <v>89</v>
      </c>
      <c r="C8007" s="7" t="n">
        <v>65533</v>
      </c>
      <c r="D8007" s="7" t="n">
        <v>1</v>
      </c>
    </row>
    <row r="8008" spans="1:8">
      <c r="A8008" t="s">
        <v>4</v>
      </c>
      <c r="B8008" s="4" t="s">
        <v>5</v>
      </c>
      <c r="C8008" s="4" t="s">
        <v>13</v>
      </c>
      <c r="D8008" s="4" t="s">
        <v>10</v>
      </c>
      <c r="E8008" s="4" t="s">
        <v>10</v>
      </c>
      <c r="F8008" s="4" t="s">
        <v>13</v>
      </c>
    </row>
    <row r="8009" spans="1:8">
      <c r="A8009" t="n">
        <v>57090</v>
      </c>
      <c r="B8009" s="45" t="n">
        <v>25</v>
      </c>
      <c r="C8009" s="7" t="n">
        <v>1</v>
      </c>
      <c r="D8009" s="7" t="n">
        <v>65535</v>
      </c>
      <c r="E8009" s="7" t="n">
        <v>65535</v>
      </c>
      <c r="F8009" s="7" t="n">
        <v>0</v>
      </c>
    </row>
    <row r="8010" spans="1:8">
      <c r="A8010" t="s">
        <v>4</v>
      </c>
      <c r="B8010" s="4" t="s">
        <v>5</v>
      </c>
      <c r="C8010" s="4" t="s">
        <v>13</v>
      </c>
      <c r="D8010" s="4" t="s">
        <v>10</v>
      </c>
      <c r="E8010" s="4" t="s">
        <v>24</v>
      </c>
    </row>
    <row r="8011" spans="1:8">
      <c r="A8011" t="n">
        <v>57097</v>
      </c>
      <c r="B8011" s="21" t="n">
        <v>58</v>
      </c>
      <c r="C8011" s="7" t="n">
        <v>101</v>
      </c>
      <c r="D8011" s="7" t="n">
        <v>500</v>
      </c>
      <c r="E8011" s="7" t="n">
        <v>1</v>
      </c>
    </row>
    <row r="8012" spans="1:8">
      <c r="A8012" t="s">
        <v>4</v>
      </c>
      <c r="B8012" s="4" t="s">
        <v>5</v>
      </c>
      <c r="C8012" s="4" t="s">
        <v>13</v>
      </c>
      <c r="D8012" s="4" t="s">
        <v>10</v>
      </c>
    </row>
    <row r="8013" spans="1:8">
      <c r="A8013" t="n">
        <v>57105</v>
      </c>
      <c r="B8013" s="21" t="n">
        <v>58</v>
      </c>
      <c r="C8013" s="7" t="n">
        <v>254</v>
      </c>
      <c r="D8013" s="7" t="n">
        <v>0</v>
      </c>
    </row>
    <row r="8014" spans="1:8">
      <c r="A8014" t="s">
        <v>4</v>
      </c>
      <c r="B8014" s="4" t="s">
        <v>5</v>
      </c>
      <c r="C8014" s="4" t="s">
        <v>10</v>
      </c>
      <c r="D8014" s="4" t="s">
        <v>13</v>
      </c>
    </row>
    <row r="8015" spans="1:8">
      <c r="A8015" t="n">
        <v>57109</v>
      </c>
      <c r="B8015" s="38" t="n">
        <v>56</v>
      </c>
      <c r="C8015" s="7" t="n">
        <v>7024</v>
      </c>
      <c r="D8015" s="7" t="n">
        <v>1</v>
      </c>
    </row>
    <row r="8016" spans="1:8">
      <c r="A8016" t="s">
        <v>4</v>
      </c>
      <c r="B8016" s="4" t="s">
        <v>5</v>
      </c>
      <c r="C8016" s="4" t="s">
        <v>10</v>
      </c>
      <c r="D8016" s="4" t="s">
        <v>9</v>
      </c>
    </row>
    <row r="8017" spans="1:13">
      <c r="A8017" t="n">
        <v>57113</v>
      </c>
      <c r="B8017" s="46" t="n">
        <v>44</v>
      </c>
      <c r="C8017" s="7" t="n">
        <v>19</v>
      </c>
      <c r="D8017" s="7" t="n">
        <v>1</v>
      </c>
    </row>
    <row r="8018" spans="1:13">
      <c r="A8018" t="s">
        <v>4</v>
      </c>
      <c r="B8018" s="4" t="s">
        <v>5</v>
      </c>
      <c r="C8018" s="4" t="s">
        <v>10</v>
      </c>
      <c r="D8018" s="4" t="s">
        <v>24</v>
      </c>
      <c r="E8018" s="4" t="s">
        <v>24</v>
      </c>
      <c r="F8018" s="4" t="s">
        <v>24</v>
      </c>
      <c r="G8018" s="4" t="s">
        <v>24</v>
      </c>
    </row>
    <row r="8019" spans="1:13">
      <c r="A8019" t="n">
        <v>57120</v>
      </c>
      <c r="B8019" s="34" t="n">
        <v>46</v>
      </c>
      <c r="C8019" s="7" t="n">
        <v>7024</v>
      </c>
      <c r="D8019" s="7" t="n">
        <v>-0.300000011920929</v>
      </c>
      <c r="E8019" s="7" t="n">
        <v>15</v>
      </c>
      <c r="F8019" s="7" t="n">
        <v>4.59999990463257</v>
      </c>
      <c r="G8019" s="7" t="n">
        <v>0</v>
      </c>
    </row>
    <row r="8020" spans="1:13">
      <c r="A8020" t="s">
        <v>4</v>
      </c>
      <c r="B8020" s="4" t="s">
        <v>5</v>
      </c>
      <c r="C8020" s="4" t="s">
        <v>10</v>
      </c>
      <c r="D8020" s="4" t="s">
        <v>24</v>
      </c>
      <c r="E8020" s="4" t="s">
        <v>24</v>
      </c>
      <c r="F8020" s="4" t="s">
        <v>24</v>
      </c>
      <c r="G8020" s="4" t="s">
        <v>10</v>
      </c>
      <c r="H8020" s="4" t="s">
        <v>10</v>
      </c>
    </row>
    <row r="8021" spans="1:13">
      <c r="A8021" t="n">
        <v>57139</v>
      </c>
      <c r="B8021" s="42" t="n">
        <v>60</v>
      </c>
      <c r="C8021" s="7" t="n">
        <v>19</v>
      </c>
      <c r="D8021" s="7" t="n">
        <v>0</v>
      </c>
      <c r="E8021" s="7" t="n">
        <v>-15</v>
      </c>
      <c r="F8021" s="7" t="n">
        <v>0</v>
      </c>
      <c r="G8021" s="7" t="n">
        <v>0</v>
      </c>
      <c r="H8021" s="7" t="n">
        <v>0</v>
      </c>
    </row>
    <row r="8022" spans="1:13">
      <c r="A8022" t="s">
        <v>4</v>
      </c>
      <c r="B8022" s="4" t="s">
        <v>5</v>
      </c>
      <c r="C8022" s="4" t="s">
        <v>13</v>
      </c>
      <c r="D8022" s="4" t="s">
        <v>13</v>
      </c>
      <c r="E8022" s="4" t="s">
        <v>24</v>
      </c>
      <c r="F8022" s="4" t="s">
        <v>24</v>
      </c>
      <c r="G8022" s="4" t="s">
        <v>24</v>
      </c>
      <c r="H8022" s="4" t="s">
        <v>10</v>
      </c>
    </row>
    <row r="8023" spans="1:13">
      <c r="A8023" t="n">
        <v>57158</v>
      </c>
      <c r="B8023" s="35" t="n">
        <v>45</v>
      </c>
      <c r="C8023" s="7" t="n">
        <v>2</v>
      </c>
      <c r="D8023" s="7" t="n">
        <v>3</v>
      </c>
      <c r="E8023" s="7" t="n">
        <v>-0.349999994039536</v>
      </c>
      <c r="F8023" s="7" t="n">
        <v>15.3000001907349</v>
      </c>
      <c r="G8023" s="7" t="n">
        <v>4.80000019073486</v>
      </c>
      <c r="H8023" s="7" t="n">
        <v>0</v>
      </c>
    </row>
    <row r="8024" spans="1:13">
      <c r="A8024" t="s">
        <v>4</v>
      </c>
      <c r="B8024" s="4" t="s">
        <v>5</v>
      </c>
      <c r="C8024" s="4" t="s">
        <v>13</v>
      </c>
      <c r="D8024" s="4" t="s">
        <v>13</v>
      </c>
      <c r="E8024" s="4" t="s">
        <v>24</v>
      </c>
      <c r="F8024" s="4" t="s">
        <v>24</v>
      </c>
      <c r="G8024" s="4" t="s">
        <v>24</v>
      </c>
      <c r="H8024" s="4" t="s">
        <v>10</v>
      </c>
      <c r="I8024" s="4" t="s">
        <v>13</v>
      </c>
    </row>
    <row r="8025" spans="1:13">
      <c r="A8025" t="n">
        <v>57175</v>
      </c>
      <c r="B8025" s="35" t="n">
        <v>45</v>
      </c>
      <c r="C8025" s="7" t="n">
        <v>4</v>
      </c>
      <c r="D8025" s="7" t="n">
        <v>3</v>
      </c>
      <c r="E8025" s="7" t="n">
        <v>350</v>
      </c>
      <c r="F8025" s="7" t="n">
        <v>340</v>
      </c>
      <c r="G8025" s="7" t="n">
        <v>0</v>
      </c>
      <c r="H8025" s="7" t="n">
        <v>0</v>
      </c>
      <c r="I8025" s="7" t="n">
        <v>0</v>
      </c>
    </row>
    <row r="8026" spans="1:13">
      <c r="A8026" t="s">
        <v>4</v>
      </c>
      <c r="B8026" s="4" t="s">
        <v>5</v>
      </c>
      <c r="C8026" s="4" t="s">
        <v>13</v>
      </c>
      <c r="D8026" s="4" t="s">
        <v>13</v>
      </c>
      <c r="E8026" s="4" t="s">
        <v>24</v>
      </c>
      <c r="F8026" s="4" t="s">
        <v>10</v>
      </c>
    </row>
    <row r="8027" spans="1:13">
      <c r="A8027" t="n">
        <v>57193</v>
      </c>
      <c r="B8027" s="35" t="n">
        <v>45</v>
      </c>
      <c r="C8027" s="7" t="n">
        <v>5</v>
      </c>
      <c r="D8027" s="7" t="n">
        <v>3</v>
      </c>
      <c r="E8027" s="7" t="n">
        <v>4.40000009536743</v>
      </c>
      <c r="F8027" s="7" t="n">
        <v>0</v>
      </c>
    </row>
    <row r="8028" spans="1:13">
      <c r="A8028" t="s">
        <v>4</v>
      </c>
      <c r="B8028" s="4" t="s">
        <v>5</v>
      </c>
      <c r="C8028" s="4" t="s">
        <v>13</v>
      </c>
      <c r="D8028" s="4" t="s">
        <v>13</v>
      </c>
      <c r="E8028" s="4" t="s">
        <v>24</v>
      </c>
      <c r="F8028" s="4" t="s">
        <v>10</v>
      </c>
    </row>
    <row r="8029" spans="1:13">
      <c r="A8029" t="n">
        <v>57202</v>
      </c>
      <c r="B8029" s="35" t="n">
        <v>45</v>
      </c>
      <c r="C8029" s="7" t="n">
        <v>11</v>
      </c>
      <c r="D8029" s="7" t="n">
        <v>3</v>
      </c>
      <c r="E8029" s="7" t="n">
        <v>23</v>
      </c>
      <c r="F8029" s="7" t="n">
        <v>0</v>
      </c>
    </row>
    <row r="8030" spans="1:13">
      <c r="A8030" t="s">
        <v>4</v>
      </c>
      <c r="B8030" s="4" t="s">
        <v>5</v>
      </c>
      <c r="C8030" s="4" t="s">
        <v>13</v>
      </c>
      <c r="D8030" s="4" t="s">
        <v>13</v>
      </c>
      <c r="E8030" s="4" t="s">
        <v>24</v>
      </c>
      <c r="F8030" s="4" t="s">
        <v>10</v>
      </c>
    </row>
    <row r="8031" spans="1:13">
      <c r="A8031" t="n">
        <v>57211</v>
      </c>
      <c r="B8031" s="35" t="n">
        <v>45</v>
      </c>
      <c r="C8031" s="7" t="n">
        <v>5</v>
      </c>
      <c r="D8031" s="7" t="n">
        <v>3</v>
      </c>
      <c r="E8031" s="7" t="n">
        <v>4.09999990463257</v>
      </c>
      <c r="F8031" s="7" t="n">
        <v>3500</v>
      </c>
    </row>
    <row r="8032" spans="1:13">
      <c r="A8032" t="s">
        <v>4</v>
      </c>
      <c r="B8032" s="4" t="s">
        <v>5</v>
      </c>
      <c r="C8032" s="4" t="s">
        <v>13</v>
      </c>
      <c r="D8032" s="4" t="s">
        <v>13</v>
      </c>
      <c r="E8032" s="4" t="s">
        <v>24</v>
      </c>
      <c r="F8032" s="4" t="s">
        <v>24</v>
      </c>
      <c r="G8032" s="4" t="s">
        <v>24</v>
      </c>
      <c r="H8032" s="4" t="s">
        <v>10</v>
      </c>
      <c r="I8032" s="4" t="s">
        <v>13</v>
      </c>
    </row>
    <row r="8033" spans="1:9">
      <c r="A8033" t="n">
        <v>57220</v>
      </c>
      <c r="B8033" s="35" t="n">
        <v>45</v>
      </c>
      <c r="C8033" s="7" t="n">
        <v>4</v>
      </c>
      <c r="D8033" s="7" t="n">
        <v>3</v>
      </c>
      <c r="E8033" s="7" t="n">
        <v>350</v>
      </c>
      <c r="F8033" s="7" t="n">
        <v>335</v>
      </c>
      <c r="G8033" s="7" t="n">
        <v>0</v>
      </c>
      <c r="H8033" s="7" t="n">
        <v>15000</v>
      </c>
      <c r="I8033" s="7" t="n">
        <v>0</v>
      </c>
    </row>
    <row r="8034" spans="1:9">
      <c r="A8034" t="s">
        <v>4</v>
      </c>
      <c r="B8034" s="4" t="s">
        <v>5</v>
      </c>
      <c r="C8034" s="4" t="s">
        <v>10</v>
      </c>
      <c r="D8034" s="4" t="s">
        <v>13</v>
      </c>
    </row>
    <row r="8035" spans="1:9">
      <c r="A8035" t="n">
        <v>57238</v>
      </c>
      <c r="B8035" s="66" t="n">
        <v>21</v>
      </c>
      <c r="C8035" s="7" t="n">
        <v>7024</v>
      </c>
      <c r="D8035" s="7" t="n">
        <v>3</v>
      </c>
    </row>
    <row r="8036" spans="1:9">
      <c r="A8036" t="s">
        <v>4</v>
      </c>
      <c r="B8036" s="4" t="s">
        <v>5</v>
      </c>
      <c r="C8036" s="4" t="s">
        <v>13</v>
      </c>
      <c r="D8036" s="4" t="s">
        <v>10</v>
      </c>
    </row>
    <row r="8037" spans="1:9">
      <c r="A8037" t="n">
        <v>57242</v>
      </c>
      <c r="B8037" s="21" t="n">
        <v>58</v>
      </c>
      <c r="C8037" s="7" t="n">
        <v>255</v>
      </c>
      <c r="D8037" s="7" t="n">
        <v>0</v>
      </c>
    </row>
    <row r="8038" spans="1:9">
      <c r="A8038" t="s">
        <v>4</v>
      </c>
      <c r="B8038" s="4" t="s">
        <v>5</v>
      </c>
      <c r="C8038" s="4" t="s">
        <v>10</v>
      </c>
      <c r="D8038" s="4" t="s">
        <v>13</v>
      </c>
      <c r="E8038" s="4" t="s">
        <v>6</v>
      </c>
      <c r="F8038" s="4" t="s">
        <v>24</v>
      </c>
      <c r="G8038" s="4" t="s">
        <v>24</v>
      </c>
      <c r="H8038" s="4" t="s">
        <v>24</v>
      </c>
    </row>
    <row r="8039" spans="1:9">
      <c r="A8039" t="n">
        <v>57246</v>
      </c>
      <c r="B8039" s="50" t="n">
        <v>48</v>
      </c>
      <c r="C8039" s="7" t="n">
        <v>7024</v>
      </c>
      <c r="D8039" s="7" t="n">
        <v>0</v>
      </c>
      <c r="E8039" s="7" t="s">
        <v>264</v>
      </c>
      <c r="F8039" s="7" t="n">
        <v>1.5</v>
      </c>
      <c r="G8039" s="7" t="n">
        <v>1</v>
      </c>
      <c r="H8039" s="7" t="n">
        <v>0</v>
      </c>
    </row>
    <row r="8040" spans="1:9">
      <c r="A8040" t="s">
        <v>4</v>
      </c>
      <c r="B8040" s="4" t="s">
        <v>5</v>
      </c>
      <c r="C8040" s="4" t="s">
        <v>10</v>
      </c>
      <c r="D8040" s="4" t="s">
        <v>9</v>
      </c>
    </row>
    <row r="8041" spans="1:9">
      <c r="A8041" t="n">
        <v>57269</v>
      </c>
      <c r="B8041" s="71" t="n">
        <v>98</v>
      </c>
      <c r="C8041" s="7" t="n">
        <v>7024</v>
      </c>
      <c r="D8041" s="7" t="n">
        <v>1061997773</v>
      </c>
    </row>
    <row r="8042" spans="1:9">
      <c r="A8042" t="s">
        <v>4</v>
      </c>
      <c r="B8042" s="4" t="s">
        <v>5</v>
      </c>
      <c r="C8042" s="4" t="s">
        <v>13</v>
      </c>
      <c r="D8042" s="4" t="s">
        <v>10</v>
      </c>
      <c r="E8042" s="4" t="s">
        <v>6</v>
      </c>
      <c r="F8042" s="4" t="s">
        <v>6</v>
      </c>
      <c r="G8042" s="4" t="s">
        <v>6</v>
      </c>
      <c r="H8042" s="4" t="s">
        <v>6</v>
      </c>
    </row>
    <row r="8043" spans="1:9">
      <c r="A8043" t="n">
        <v>57276</v>
      </c>
      <c r="B8043" s="39" t="n">
        <v>51</v>
      </c>
      <c r="C8043" s="7" t="n">
        <v>3</v>
      </c>
      <c r="D8043" s="7" t="n">
        <v>19</v>
      </c>
      <c r="E8043" s="7" t="s">
        <v>356</v>
      </c>
      <c r="F8043" s="7" t="s">
        <v>344</v>
      </c>
      <c r="G8043" s="7" t="s">
        <v>51</v>
      </c>
      <c r="H8043" s="7" t="s">
        <v>18</v>
      </c>
    </row>
    <row r="8044" spans="1:9">
      <c r="A8044" t="s">
        <v>4</v>
      </c>
      <c r="B8044" s="4" t="s">
        <v>5</v>
      </c>
      <c r="C8044" s="4" t="s">
        <v>10</v>
      </c>
      <c r="D8044" s="4" t="s">
        <v>13</v>
      </c>
      <c r="E8044" s="4" t="s">
        <v>6</v>
      </c>
      <c r="F8044" s="4" t="s">
        <v>24</v>
      </c>
      <c r="G8044" s="4" t="s">
        <v>24</v>
      </c>
      <c r="H8044" s="4" t="s">
        <v>24</v>
      </c>
    </row>
    <row r="8045" spans="1:9">
      <c r="A8045" t="n">
        <v>57289</v>
      </c>
      <c r="B8045" s="50" t="n">
        <v>48</v>
      </c>
      <c r="C8045" s="7" t="n">
        <v>19</v>
      </c>
      <c r="D8045" s="7" t="n">
        <v>0</v>
      </c>
      <c r="E8045" s="7" t="s">
        <v>232</v>
      </c>
      <c r="F8045" s="7" t="n">
        <v>0</v>
      </c>
      <c r="G8045" s="7" t="n">
        <v>1</v>
      </c>
      <c r="H8045" s="7" t="n">
        <v>0</v>
      </c>
    </row>
    <row r="8046" spans="1:9">
      <c r="A8046" t="s">
        <v>4</v>
      </c>
      <c r="B8046" s="4" t="s">
        <v>5</v>
      </c>
      <c r="C8046" s="4" t="s">
        <v>13</v>
      </c>
      <c r="D8046" s="4" t="s">
        <v>10</v>
      </c>
      <c r="E8046" s="4" t="s">
        <v>10</v>
      </c>
      <c r="F8046" s="4" t="s">
        <v>10</v>
      </c>
      <c r="G8046" s="4" t="s">
        <v>10</v>
      </c>
      <c r="H8046" s="4" t="s">
        <v>10</v>
      </c>
      <c r="I8046" s="4" t="s">
        <v>6</v>
      </c>
      <c r="J8046" s="4" t="s">
        <v>24</v>
      </c>
      <c r="K8046" s="4" t="s">
        <v>24</v>
      </c>
      <c r="L8046" s="4" t="s">
        <v>24</v>
      </c>
      <c r="M8046" s="4" t="s">
        <v>9</v>
      </c>
      <c r="N8046" s="4" t="s">
        <v>9</v>
      </c>
      <c r="O8046" s="4" t="s">
        <v>24</v>
      </c>
      <c r="P8046" s="4" t="s">
        <v>24</v>
      </c>
      <c r="Q8046" s="4" t="s">
        <v>24</v>
      </c>
      <c r="R8046" s="4" t="s">
        <v>24</v>
      </c>
      <c r="S8046" s="4" t="s">
        <v>13</v>
      </c>
    </row>
    <row r="8047" spans="1:9">
      <c r="A8047" t="n">
        <v>57315</v>
      </c>
      <c r="B8047" s="10" t="n">
        <v>39</v>
      </c>
      <c r="C8047" s="7" t="n">
        <v>12</v>
      </c>
      <c r="D8047" s="7" t="n">
        <v>65533</v>
      </c>
      <c r="E8047" s="7" t="n">
        <v>204</v>
      </c>
      <c r="F8047" s="7" t="n">
        <v>0</v>
      </c>
      <c r="G8047" s="7" t="n">
        <v>19</v>
      </c>
      <c r="H8047" s="7" t="n">
        <v>259</v>
      </c>
      <c r="I8047" s="7" t="s">
        <v>12</v>
      </c>
      <c r="J8047" s="7" t="n">
        <v>0</v>
      </c>
      <c r="K8047" s="7" t="n">
        <v>0</v>
      </c>
      <c r="L8047" s="7" t="n">
        <v>0</v>
      </c>
      <c r="M8047" s="7" t="n">
        <v>0</v>
      </c>
      <c r="N8047" s="7" t="n">
        <v>0</v>
      </c>
      <c r="O8047" s="7" t="n">
        <v>0</v>
      </c>
      <c r="P8047" s="7" t="n">
        <v>1</v>
      </c>
      <c r="Q8047" s="7" t="n">
        <v>1</v>
      </c>
      <c r="R8047" s="7" t="n">
        <v>1</v>
      </c>
      <c r="S8047" s="7" t="n">
        <v>104</v>
      </c>
    </row>
    <row r="8048" spans="1:9">
      <c r="A8048" t="s">
        <v>4</v>
      </c>
      <c r="B8048" s="4" t="s">
        <v>5</v>
      </c>
      <c r="C8048" s="4" t="s">
        <v>13</v>
      </c>
      <c r="D8048" s="4" t="s">
        <v>10</v>
      </c>
      <c r="E8048" s="4" t="s">
        <v>24</v>
      </c>
      <c r="F8048" s="4" t="s">
        <v>10</v>
      </c>
      <c r="G8048" s="4" t="s">
        <v>9</v>
      </c>
      <c r="H8048" s="4" t="s">
        <v>9</v>
      </c>
      <c r="I8048" s="4" t="s">
        <v>10</v>
      </c>
      <c r="J8048" s="4" t="s">
        <v>10</v>
      </c>
      <c r="K8048" s="4" t="s">
        <v>9</v>
      </c>
      <c r="L8048" s="4" t="s">
        <v>9</v>
      </c>
      <c r="M8048" s="4" t="s">
        <v>9</v>
      </c>
      <c r="N8048" s="4" t="s">
        <v>9</v>
      </c>
      <c r="O8048" s="4" t="s">
        <v>6</v>
      </c>
    </row>
    <row r="8049" spans="1:19">
      <c r="A8049" t="n">
        <v>57365</v>
      </c>
      <c r="B8049" s="15" t="n">
        <v>50</v>
      </c>
      <c r="C8049" s="7" t="n">
        <v>0</v>
      </c>
      <c r="D8049" s="7" t="n">
        <v>2118</v>
      </c>
      <c r="E8049" s="7" t="n">
        <v>1</v>
      </c>
      <c r="F8049" s="7" t="n">
        <v>0</v>
      </c>
      <c r="G8049" s="7" t="n">
        <v>0</v>
      </c>
      <c r="H8049" s="7" t="n">
        <v>0</v>
      </c>
      <c r="I8049" s="7" t="n">
        <v>0</v>
      </c>
      <c r="J8049" s="7" t="n">
        <v>65533</v>
      </c>
      <c r="K8049" s="7" t="n">
        <v>0</v>
      </c>
      <c r="L8049" s="7" t="n">
        <v>0</v>
      </c>
      <c r="M8049" s="7" t="n">
        <v>0</v>
      </c>
      <c r="N8049" s="7" t="n">
        <v>0</v>
      </c>
      <c r="O8049" s="7" t="s">
        <v>12</v>
      </c>
    </row>
    <row r="8050" spans="1:19">
      <c r="A8050" t="s">
        <v>4</v>
      </c>
      <c r="B8050" s="4" t="s">
        <v>5</v>
      </c>
      <c r="C8050" s="4" t="s">
        <v>10</v>
      </c>
    </row>
    <row r="8051" spans="1:19">
      <c r="A8051" t="n">
        <v>57404</v>
      </c>
      <c r="B8051" s="27" t="n">
        <v>16</v>
      </c>
      <c r="C8051" s="7" t="n">
        <v>1500</v>
      </c>
    </row>
    <row r="8052" spans="1:19">
      <c r="A8052" t="s">
        <v>4</v>
      </c>
      <c r="B8052" s="4" t="s">
        <v>5</v>
      </c>
      <c r="C8052" s="4" t="s">
        <v>10</v>
      </c>
      <c r="D8052" s="4" t="s">
        <v>9</v>
      </c>
      <c r="E8052" s="4" t="s">
        <v>9</v>
      </c>
      <c r="F8052" s="4" t="s">
        <v>9</v>
      </c>
      <c r="G8052" s="4" t="s">
        <v>9</v>
      </c>
      <c r="H8052" s="4" t="s">
        <v>10</v>
      </c>
      <c r="I8052" s="4" t="s">
        <v>13</v>
      </c>
    </row>
    <row r="8053" spans="1:19">
      <c r="A8053" t="n">
        <v>57407</v>
      </c>
      <c r="B8053" s="32" t="n">
        <v>66</v>
      </c>
      <c r="C8053" s="7" t="n">
        <v>19</v>
      </c>
      <c r="D8053" s="7" t="n">
        <v>1065353216</v>
      </c>
      <c r="E8053" s="7" t="n">
        <v>1065353216</v>
      </c>
      <c r="F8053" s="7" t="n">
        <v>1065353216</v>
      </c>
      <c r="G8053" s="7" t="n">
        <v>1065353216</v>
      </c>
      <c r="H8053" s="7" t="n">
        <v>2000</v>
      </c>
      <c r="I8053" s="7" t="n">
        <v>3</v>
      </c>
    </row>
    <row r="8054" spans="1:19">
      <c r="A8054" t="s">
        <v>4</v>
      </c>
      <c r="B8054" s="4" t="s">
        <v>5</v>
      </c>
      <c r="C8054" s="4" t="s">
        <v>10</v>
      </c>
      <c r="D8054" s="4" t="s">
        <v>9</v>
      </c>
      <c r="E8054" s="4" t="s">
        <v>9</v>
      </c>
      <c r="F8054" s="4" t="s">
        <v>9</v>
      </c>
      <c r="G8054" s="4" t="s">
        <v>9</v>
      </c>
      <c r="H8054" s="4" t="s">
        <v>10</v>
      </c>
      <c r="I8054" s="4" t="s">
        <v>13</v>
      </c>
    </row>
    <row r="8055" spans="1:19">
      <c r="A8055" t="n">
        <v>57429</v>
      </c>
      <c r="B8055" s="32" t="n">
        <v>66</v>
      </c>
      <c r="C8055" s="7" t="n">
        <v>7024</v>
      </c>
      <c r="D8055" s="7" t="n">
        <v>1065353216</v>
      </c>
      <c r="E8055" s="7" t="n">
        <v>1065353216</v>
      </c>
      <c r="F8055" s="7" t="n">
        <v>1065353216</v>
      </c>
      <c r="G8055" s="7" t="n">
        <v>0</v>
      </c>
      <c r="H8055" s="7" t="n">
        <v>2000</v>
      </c>
      <c r="I8055" s="7" t="n">
        <v>3</v>
      </c>
    </row>
    <row r="8056" spans="1:19">
      <c r="A8056" t="s">
        <v>4</v>
      </c>
      <c r="B8056" s="4" t="s">
        <v>5</v>
      </c>
      <c r="C8056" s="4" t="s">
        <v>10</v>
      </c>
    </row>
    <row r="8057" spans="1:19">
      <c r="A8057" t="n">
        <v>57451</v>
      </c>
      <c r="B8057" s="27" t="n">
        <v>16</v>
      </c>
      <c r="C8057" s="7" t="n">
        <v>1000</v>
      </c>
    </row>
    <row r="8058" spans="1:19">
      <c r="A8058" t="s">
        <v>4</v>
      </c>
      <c r="B8058" s="4" t="s">
        <v>5</v>
      </c>
      <c r="C8058" s="4" t="s">
        <v>13</v>
      </c>
      <c r="D8058" s="4" t="s">
        <v>10</v>
      </c>
      <c r="E8058" s="4" t="s">
        <v>13</v>
      </c>
    </row>
    <row r="8059" spans="1:19">
      <c r="A8059" t="n">
        <v>57454</v>
      </c>
      <c r="B8059" s="10" t="n">
        <v>39</v>
      </c>
      <c r="C8059" s="7" t="n">
        <v>14</v>
      </c>
      <c r="D8059" s="7" t="n">
        <v>65533</v>
      </c>
      <c r="E8059" s="7" t="n">
        <v>103</v>
      </c>
    </row>
    <row r="8060" spans="1:19">
      <c r="A8060" t="s">
        <v>4</v>
      </c>
      <c r="B8060" s="4" t="s">
        <v>5</v>
      </c>
      <c r="C8060" s="4" t="s">
        <v>13</v>
      </c>
      <c r="D8060" s="4" t="s">
        <v>10</v>
      </c>
    </row>
    <row r="8061" spans="1:19">
      <c r="A8061" t="n">
        <v>57459</v>
      </c>
      <c r="B8061" s="35" t="n">
        <v>45</v>
      </c>
      <c r="C8061" s="7" t="n">
        <v>7</v>
      </c>
      <c r="D8061" s="7" t="n">
        <v>16</v>
      </c>
    </row>
    <row r="8062" spans="1:19">
      <c r="A8062" t="s">
        <v>4</v>
      </c>
      <c r="B8062" s="4" t="s">
        <v>5</v>
      </c>
      <c r="C8062" s="4" t="s">
        <v>13</v>
      </c>
      <c r="D8062" s="4" t="s">
        <v>10</v>
      </c>
      <c r="E8062" s="4" t="s">
        <v>6</v>
      </c>
    </row>
    <row r="8063" spans="1:19">
      <c r="A8063" t="n">
        <v>57463</v>
      </c>
      <c r="B8063" s="39" t="n">
        <v>51</v>
      </c>
      <c r="C8063" s="7" t="n">
        <v>4</v>
      </c>
      <c r="D8063" s="7" t="n">
        <v>19</v>
      </c>
      <c r="E8063" s="7" t="s">
        <v>122</v>
      </c>
    </row>
    <row r="8064" spans="1:19">
      <c r="A8064" t="s">
        <v>4</v>
      </c>
      <c r="B8064" s="4" t="s">
        <v>5</v>
      </c>
      <c r="C8064" s="4" t="s">
        <v>10</v>
      </c>
    </row>
    <row r="8065" spans="1:15">
      <c r="A8065" t="n">
        <v>57476</v>
      </c>
      <c r="B8065" s="27" t="n">
        <v>16</v>
      </c>
      <c r="C8065" s="7" t="n">
        <v>0</v>
      </c>
    </row>
    <row r="8066" spans="1:15">
      <c r="A8066" t="s">
        <v>4</v>
      </c>
      <c r="B8066" s="4" t="s">
        <v>5</v>
      </c>
      <c r="C8066" s="4" t="s">
        <v>10</v>
      </c>
      <c r="D8066" s="4" t="s">
        <v>13</v>
      </c>
      <c r="E8066" s="4" t="s">
        <v>9</v>
      </c>
      <c r="F8066" s="4" t="s">
        <v>47</v>
      </c>
      <c r="G8066" s="4" t="s">
        <v>13</v>
      </c>
      <c r="H8066" s="4" t="s">
        <v>13</v>
      </c>
      <c r="I8066" s="4" t="s">
        <v>13</v>
      </c>
      <c r="J8066" s="4" t="s">
        <v>9</v>
      </c>
      <c r="K8066" s="4" t="s">
        <v>47</v>
      </c>
      <c r="L8066" s="4" t="s">
        <v>13</v>
      </c>
      <c r="M8066" s="4" t="s">
        <v>13</v>
      </c>
    </row>
    <row r="8067" spans="1:15">
      <c r="A8067" t="n">
        <v>57479</v>
      </c>
      <c r="B8067" s="40" t="n">
        <v>26</v>
      </c>
      <c r="C8067" s="7" t="n">
        <v>19</v>
      </c>
      <c r="D8067" s="7" t="n">
        <v>17</v>
      </c>
      <c r="E8067" s="7" t="n">
        <v>29430</v>
      </c>
      <c r="F8067" s="7" t="s">
        <v>444</v>
      </c>
      <c r="G8067" s="7" t="n">
        <v>2</v>
      </c>
      <c r="H8067" s="7" t="n">
        <v>3</v>
      </c>
      <c r="I8067" s="7" t="n">
        <v>17</v>
      </c>
      <c r="J8067" s="7" t="n">
        <v>29431</v>
      </c>
      <c r="K8067" s="7" t="s">
        <v>445</v>
      </c>
      <c r="L8067" s="7" t="n">
        <v>2</v>
      </c>
      <c r="M8067" s="7" t="n">
        <v>0</v>
      </c>
    </row>
    <row r="8068" spans="1:15">
      <c r="A8068" t="s">
        <v>4</v>
      </c>
      <c r="B8068" s="4" t="s">
        <v>5</v>
      </c>
    </row>
    <row r="8069" spans="1:15">
      <c r="A8069" t="n">
        <v>57604</v>
      </c>
      <c r="B8069" s="41" t="n">
        <v>28</v>
      </c>
    </row>
    <row r="8070" spans="1:15">
      <c r="A8070" t="s">
        <v>4</v>
      </c>
      <c r="B8070" s="4" t="s">
        <v>5</v>
      </c>
      <c r="C8070" s="4" t="s">
        <v>10</v>
      </c>
      <c r="D8070" s="4" t="s">
        <v>13</v>
      </c>
    </row>
    <row r="8071" spans="1:15">
      <c r="A8071" t="n">
        <v>57605</v>
      </c>
      <c r="B8071" s="44" t="n">
        <v>89</v>
      </c>
      <c r="C8071" s="7" t="n">
        <v>65533</v>
      </c>
      <c r="D8071" s="7" t="n">
        <v>1</v>
      </c>
    </row>
    <row r="8072" spans="1:15">
      <c r="A8072" t="s">
        <v>4</v>
      </c>
      <c r="B8072" s="4" t="s">
        <v>5</v>
      </c>
      <c r="C8072" s="4" t="s">
        <v>6</v>
      </c>
      <c r="D8072" s="4" t="s">
        <v>10</v>
      </c>
    </row>
    <row r="8073" spans="1:15">
      <c r="A8073" t="n">
        <v>57609</v>
      </c>
      <c r="B8073" s="65" t="n">
        <v>29</v>
      </c>
      <c r="C8073" s="7" t="s">
        <v>12</v>
      </c>
      <c r="D8073" s="7" t="n">
        <v>65533</v>
      </c>
    </row>
    <row r="8074" spans="1:15">
      <c r="A8074" t="s">
        <v>4</v>
      </c>
      <c r="B8074" s="4" t="s">
        <v>5</v>
      </c>
      <c r="C8074" s="4" t="s">
        <v>13</v>
      </c>
      <c r="D8074" s="4" t="s">
        <v>10</v>
      </c>
      <c r="E8074" s="4" t="s">
        <v>10</v>
      </c>
      <c r="F8074" s="4" t="s">
        <v>13</v>
      </c>
    </row>
    <row r="8075" spans="1:15">
      <c r="A8075" t="n">
        <v>57613</v>
      </c>
      <c r="B8075" s="45" t="n">
        <v>25</v>
      </c>
      <c r="C8075" s="7" t="n">
        <v>1</v>
      </c>
      <c r="D8075" s="7" t="n">
        <v>260</v>
      </c>
      <c r="E8075" s="7" t="n">
        <v>640</v>
      </c>
      <c r="F8075" s="7" t="n">
        <v>2</v>
      </c>
    </row>
    <row r="8076" spans="1:15">
      <c r="A8076" t="s">
        <v>4</v>
      </c>
      <c r="B8076" s="4" t="s">
        <v>5</v>
      </c>
      <c r="C8076" s="4" t="s">
        <v>13</v>
      </c>
      <c r="D8076" s="4" t="s">
        <v>10</v>
      </c>
      <c r="E8076" s="4" t="s">
        <v>6</v>
      </c>
    </row>
    <row r="8077" spans="1:15">
      <c r="A8077" t="n">
        <v>57620</v>
      </c>
      <c r="B8077" s="39" t="n">
        <v>51</v>
      </c>
      <c r="C8077" s="7" t="n">
        <v>4</v>
      </c>
      <c r="D8077" s="7" t="n">
        <v>5</v>
      </c>
      <c r="E8077" s="7" t="s">
        <v>52</v>
      </c>
    </row>
    <row r="8078" spans="1:15">
      <c r="A8078" t="s">
        <v>4</v>
      </c>
      <c r="B8078" s="4" t="s">
        <v>5</v>
      </c>
      <c r="C8078" s="4" t="s">
        <v>10</v>
      </c>
    </row>
    <row r="8079" spans="1:15">
      <c r="A8079" t="n">
        <v>57633</v>
      </c>
      <c r="B8079" s="27" t="n">
        <v>16</v>
      </c>
      <c r="C8079" s="7" t="n">
        <v>0</v>
      </c>
    </row>
    <row r="8080" spans="1:15">
      <c r="A8080" t="s">
        <v>4</v>
      </c>
      <c r="B8080" s="4" t="s">
        <v>5</v>
      </c>
      <c r="C8080" s="4" t="s">
        <v>10</v>
      </c>
      <c r="D8080" s="4" t="s">
        <v>13</v>
      </c>
      <c r="E8080" s="4" t="s">
        <v>9</v>
      </c>
      <c r="F8080" s="4" t="s">
        <v>47</v>
      </c>
      <c r="G8080" s="4" t="s">
        <v>13</v>
      </c>
      <c r="H8080" s="4" t="s">
        <v>13</v>
      </c>
    </row>
    <row r="8081" spans="1:13">
      <c r="A8081" t="n">
        <v>57636</v>
      </c>
      <c r="B8081" s="40" t="n">
        <v>26</v>
      </c>
      <c r="C8081" s="7" t="n">
        <v>5</v>
      </c>
      <c r="D8081" s="7" t="n">
        <v>17</v>
      </c>
      <c r="E8081" s="7" t="n">
        <v>3415</v>
      </c>
      <c r="F8081" s="7" t="s">
        <v>446</v>
      </c>
      <c r="G8081" s="7" t="n">
        <v>2</v>
      </c>
      <c r="H8081" s="7" t="n">
        <v>0</v>
      </c>
    </row>
    <row r="8082" spans="1:13">
      <c r="A8082" t="s">
        <v>4</v>
      </c>
      <c r="B8082" s="4" t="s">
        <v>5</v>
      </c>
    </row>
    <row r="8083" spans="1:13">
      <c r="A8083" t="n">
        <v>57660</v>
      </c>
      <c r="B8083" s="41" t="n">
        <v>28</v>
      </c>
    </row>
    <row r="8084" spans="1:13">
      <c r="A8084" t="s">
        <v>4</v>
      </c>
      <c r="B8084" s="4" t="s">
        <v>5</v>
      </c>
      <c r="C8084" s="4" t="s">
        <v>13</v>
      </c>
      <c r="D8084" s="4" t="s">
        <v>10</v>
      </c>
      <c r="E8084" s="4" t="s">
        <v>10</v>
      </c>
      <c r="F8084" s="4" t="s">
        <v>13</v>
      </c>
    </row>
    <row r="8085" spans="1:13">
      <c r="A8085" t="n">
        <v>57661</v>
      </c>
      <c r="B8085" s="45" t="n">
        <v>25</v>
      </c>
      <c r="C8085" s="7" t="n">
        <v>1</v>
      </c>
      <c r="D8085" s="7" t="n">
        <v>65535</v>
      </c>
      <c r="E8085" s="7" t="n">
        <v>65535</v>
      </c>
      <c r="F8085" s="7" t="n">
        <v>0</v>
      </c>
    </row>
    <row r="8086" spans="1:13">
      <c r="A8086" t="s">
        <v>4</v>
      </c>
      <c r="B8086" s="4" t="s">
        <v>5</v>
      </c>
      <c r="C8086" s="4" t="s">
        <v>10</v>
      </c>
      <c r="D8086" s="4" t="s">
        <v>13</v>
      </c>
    </row>
    <row r="8087" spans="1:13">
      <c r="A8087" t="n">
        <v>57668</v>
      </c>
      <c r="B8087" s="44" t="n">
        <v>89</v>
      </c>
      <c r="C8087" s="7" t="n">
        <v>65533</v>
      </c>
      <c r="D8087" s="7" t="n">
        <v>1</v>
      </c>
    </row>
    <row r="8088" spans="1:13">
      <c r="A8088" t="s">
        <v>4</v>
      </c>
      <c r="B8088" s="4" t="s">
        <v>5</v>
      </c>
      <c r="C8088" s="4" t="s">
        <v>13</v>
      </c>
      <c r="D8088" s="4" t="s">
        <v>10</v>
      </c>
      <c r="E8088" s="4" t="s">
        <v>24</v>
      </c>
    </row>
    <row r="8089" spans="1:13">
      <c r="A8089" t="n">
        <v>57672</v>
      </c>
      <c r="B8089" s="21" t="n">
        <v>58</v>
      </c>
      <c r="C8089" s="7" t="n">
        <v>101</v>
      </c>
      <c r="D8089" s="7" t="n">
        <v>500</v>
      </c>
      <c r="E8089" s="7" t="n">
        <v>1</v>
      </c>
    </row>
    <row r="8090" spans="1:13">
      <c r="A8090" t="s">
        <v>4</v>
      </c>
      <c r="B8090" s="4" t="s">
        <v>5</v>
      </c>
      <c r="C8090" s="4" t="s">
        <v>13</v>
      </c>
      <c r="D8090" s="4" t="s">
        <v>10</v>
      </c>
    </row>
    <row r="8091" spans="1:13">
      <c r="A8091" t="n">
        <v>57680</v>
      </c>
      <c r="B8091" s="21" t="n">
        <v>58</v>
      </c>
      <c r="C8091" s="7" t="n">
        <v>254</v>
      </c>
      <c r="D8091" s="7" t="n">
        <v>0</v>
      </c>
    </row>
    <row r="8092" spans="1:13">
      <c r="A8092" t="s">
        <v>4</v>
      </c>
      <c r="B8092" s="4" t="s">
        <v>5</v>
      </c>
      <c r="C8092" s="4" t="s">
        <v>13</v>
      </c>
      <c r="D8092" s="4" t="s">
        <v>13</v>
      </c>
      <c r="E8092" s="4" t="s">
        <v>24</v>
      </c>
      <c r="F8092" s="4" t="s">
        <v>24</v>
      </c>
      <c r="G8092" s="4" t="s">
        <v>24</v>
      </c>
      <c r="H8092" s="4" t="s">
        <v>10</v>
      </c>
    </row>
    <row r="8093" spans="1:13">
      <c r="A8093" t="n">
        <v>57684</v>
      </c>
      <c r="B8093" s="35" t="n">
        <v>45</v>
      </c>
      <c r="C8093" s="7" t="n">
        <v>2</v>
      </c>
      <c r="D8093" s="7" t="n">
        <v>3</v>
      </c>
      <c r="E8093" s="7" t="n">
        <v>-0.349999994039536</v>
      </c>
      <c r="F8093" s="7" t="n">
        <v>15.4700002670288</v>
      </c>
      <c r="G8093" s="7" t="n">
        <v>4.76999998092651</v>
      </c>
      <c r="H8093" s="7" t="n">
        <v>0</v>
      </c>
    </row>
    <row r="8094" spans="1:13">
      <c r="A8094" t="s">
        <v>4</v>
      </c>
      <c r="B8094" s="4" t="s">
        <v>5</v>
      </c>
      <c r="C8094" s="4" t="s">
        <v>13</v>
      </c>
      <c r="D8094" s="4" t="s">
        <v>13</v>
      </c>
      <c r="E8094" s="4" t="s">
        <v>24</v>
      </c>
      <c r="F8094" s="4" t="s">
        <v>24</v>
      </c>
      <c r="G8094" s="4" t="s">
        <v>24</v>
      </c>
      <c r="H8094" s="4" t="s">
        <v>10</v>
      </c>
      <c r="I8094" s="4" t="s">
        <v>13</v>
      </c>
    </row>
    <row r="8095" spans="1:13">
      <c r="A8095" t="n">
        <v>57701</v>
      </c>
      <c r="B8095" s="35" t="n">
        <v>45</v>
      </c>
      <c r="C8095" s="7" t="n">
        <v>4</v>
      </c>
      <c r="D8095" s="7" t="n">
        <v>3</v>
      </c>
      <c r="E8095" s="7" t="n">
        <v>345.630004882813</v>
      </c>
      <c r="F8095" s="7" t="n">
        <v>337.820007324219</v>
      </c>
      <c r="G8095" s="7" t="n">
        <v>350</v>
      </c>
      <c r="H8095" s="7" t="n">
        <v>0</v>
      </c>
      <c r="I8095" s="7" t="n">
        <v>0</v>
      </c>
    </row>
    <row r="8096" spans="1:13">
      <c r="A8096" t="s">
        <v>4</v>
      </c>
      <c r="B8096" s="4" t="s">
        <v>5</v>
      </c>
      <c r="C8096" s="4" t="s">
        <v>13</v>
      </c>
      <c r="D8096" s="4" t="s">
        <v>13</v>
      </c>
      <c r="E8096" s="4" t="s">
        <v>24</v>
      </c>
      <c r="F8096" s="4" t="s">
        <v>10</v>
      </c>
    </row>
    <row r="8097" spans="1:9">
      <c r="A8097" t="n">
        <v>57719</v>
      </c>
      <c r="B8097" s="35" t="n">
        <v>45</v>
      </c>
      <c r="C8097" s="7" t="n">
        <v>5</v>
      </c>
      <c r="D8097" s="7" t="n">
        <v>3</v>
      </c>
      <c r="E8097" s="7" t="n">
        <v>1.89999997615814</v>
      </c>
      <c r="F8097" s="7" t="n">
        <v>0</v>
      </c>
    </row>
    <row r="8098" spans="1:9">
      <c r="A8098" t="s">
        <v>4</v>
      </c>
      <c r="B8098" s="4" t="s">
        <v>5</v>
      </c>
      <c r="C8098" s="4" t="s">
        <v>13</v>
      </c>
      <c r="D8098" s="4" t="s">
        <v>13</v>
      </c>
      <c r="E8098" s="4" t="s">
        <v>24</v>
      </c>
      <c r="F8098" s="4" t="s">
        <v>10</v>
      </c>
    </row>
    <row r="8099" spans="1:9">
      <c r="A8099" t="n">
        <v>57728</v>
      </c>
      <c r="B8099" s="35" t="n">
        <v>45</v>
      </c>
      <c r="C8099" s="7" t="n">
        <v>5</v>
      </c>
      <c r="D8099" s="7" t="n">
        <v>3</v>
      </c>
      <c r="E8099" s="7" t="n">
        <v>1.60000002384186</v>
      </c>
      <c r="F8099" s="7" t="n">
        <v>3000</v>
      </c>
    </row>
    <row r="8100" spans="1:9">
      <c r="A8100" t="s">
        <v>4</v>
      </c>
      <c r="B8100" s="4" t="s">
        <v>5</v>
      </c>
      <c r="C8100" s="4" t="s">
        <v>13</v>
      </c>
      <c r="D8100" s="4" t="s">
        <v>13</v>
      </c>
      <c r="E8100" s="4" t="s">
        <v>24</v>
      </c>
      <c r="F8100" s="4" t="s">
        <v>10</v>
      </c>
    </row>
    <row r="8101" spans="1:9">
      <c r="A8101" t="n">
        <v>57737</v>
      </c>
      <c r="B8101" s="35" t="n">
        <v>45</v>
      </c>
      <c r="C8101" s="7" t="n">
        <v>11</v>
      </c>
      <c r="D8101" s="7" t="n">
        <v>3</v>
      </c>
      <c r="E8101" s="7" t="n">
        <v>32.7000007629395</v>
      </c>
      <c r="F8101" s="7" t="n">
        <v>0</v>
      </c>
    </row>
    <row r="8102" spans="1:9">
      <c r="A8102" t="s">
        <v>4</v>
      </c>
      <c r="B8102" s="4" t="s">
        <v>5</v>
      </c>
      <c r="C8102" s="4" t="s">
        <v>13</v>
      </c>
      <c r="D8102" s="4" t="s">
        <v>10</v>
      </c>
    </row>
    <row r="8103" spans="1:9">
      <c r="A8103" t="n">
        <v>57746</v>
      </c>
      <c r="B8103" s="21" t="n">
        <v>58</v>
      </c>
      <c r="C8103" s="7" t="n">
        <v>255</v>
      </c>
      <c r="D8103" s="7" t="n">
        <v>0</v>
      </c>
    </row>
    <row r="8104" spans="1:9">
      <c r="A8104" t="s">
        <v>4</v>
      </c>
      <c r="B8104" s="4" t="s">
        <v>5</v>
      </c>
      <c r="C8104" s="4" t="s">
        <v>13</v>
      </c>
      <c r="D8104" s="4" t="s">
        <v>10</v>
      </c>
      <c r="E8104" s="4" t="s">
        <v>6</v>
      </c>
    </row>
    <row r="8105" spans="1:9">
      <c r="A8105" t="n">
        <v>57750</v>
      </c>
      <c r="B8105" s="39" t="n">
        <v>51</v>
      </c>
      <c r="C8105" s="7" t="n">
        <v>4</v>
      </c>
      <c r="D8105" s="7" t="n">
        <v>19</v>
      </c>
      <c r="E8105" s="7" t="s">
        <v>82</v>
      </c>
    </row>
    <row r="8106" spans="1:9">
      <c r="A8106" t="s">
        <v>4</v>
      </c>
      <c r="B8106" s="4" t="s">
        <v>5</v>
      </c>
      <c r="C8106" s="4" t="s">
        <v>10</v>
      </c>
    </row>
    <row r="8107" spans="1:9">
      <c r="A8107" t="n">
        <v>57763</v>
      </c>
      <c r="B8107" s="27" t="n">
        <v>16</v>
      </c>
      <c r="C8107" s="7" t="n">
        <v>0</v>
      </c>
    </row>
    <row r="8108" spans="1:9">
      <c r="A8108" t="s">
        <v>4</v>
      </c>
      <c r="B8108" s="4" t="s">
        <v>5</v>
      </c>
      <c r="C8108" s="4" t="s">
        <v>10</v>
      </c>
      <c r="D8108" s="4" t="s">
        <v>13</v>
      </c>
      <c r="E8108" s="4" t="s">
        <v>9</v>
      </c>
      <c r="F8108" s="4" t="s">
        <v>47</v>
      </c>
      <c r="G8108" s="4" t="s">
        <v>13</v>
      </c>
      <c r="H8108" s="4" t="s">
        <v>13</v>
      </c>
      <c r="I8108" s="4" t="s">
        <v>13</v>
      </c>
      <c r="J8108" s="4" t="s">
        <v>9</v>
      </c>
      <c r="K8108" s="4" t="s">
        <v>47</v>
      </c>
      <c r="L8108" s="4" t="s">
        <v>13</v>
      </c>
      <c r="M8108" s="4" t="s">
        <v>13</v>
      </c>
      <c r="N8108" s="4" t="s">
        <v>13</v>
      </c>
      <c r="O8108" s="4" t="s">
        <v>9</v>
      </c>
      <c r="P8108" s="4" t="s">
        <v>47</v>
      </c>
      <c r="Q8108" s="4" t="s">
        <v>13</v>
      </c>
      <c r="R8108" s="4" t="s">
        <v>13</v>
      </c>
    </row>
    <row r="8109" spans="1:9">
      <c r="A8109" t="n">
        <v>57766</v>
      </c>
      <c r="B8109" s="40" t="n">
        <v>26</v>
      </c>
      <c r="C8109" s="7" t="n">
        <v>19</v>
      </c>
      <c r="D8109" s="7" t="n">
        <v>17</v>
      </c>
      <c r="E8109" s="7" t="n">
        <v>29432</v>
      </c>
      <c r="F8109" s="7" t="s">
        <v>447</v>
      </c>
      <c r="G8109" s="7" t="n">
        <v>2</v>
      </c>
      <c r="H8109" s="7" t="n">
        <v>3</v>
      </c>
      <c r="I8109" s="7" t="n">
        <v>17</v>
      </c>
      <c r="J8109" s="7" t="n">
        <v>29433</v>
      </c>
      <c r="K8109" s="7" t="s">
        <v>448</v>
      </c>
      <c r="L8109" s="7" t="n">
        <v>2</v>
      </c>
      <c r="M8109" s="7" t="n">
        <v>3</v>
      </c>
      <c r="N8109" s="7" t="n">
        <v>17</v>
      </c>
      <c r="O8109" s="7" t="n">
        <v>29434</v>
      </c>
      <c r="P8109" s="7" t="s">
        <v>449</v>
      </c>
      <c r="Q8109" s="7" t="n">
        <v>2</v>
      </c>
      <c r="R8109" s="7" t="n">
        <v>0</v>
      </c>
    </row>
    <row r="8110" spans="1:9">
      <c r="A8110" t="s">
        <v>4</v>
      </c>
      <c r="B8110" s="4" t="s">
        <v>5</v>
      </c>
    </row>
    <row r="8111" spans="1:9">
      <c r="A8111" t="n">
        <v>58005</v>
      </c>
      <c r="B8111" s="41" t="n">
        <v>28</v>
      </c>
    </row>
    <row r="8112" spans="1:9">
      <c r="A8112" t="s">
        <v>4</v>
      </c>
      <c r="B8112" s="4" t="s">
        <v>5</v>
      </c>
      <c r="C8112" s="4" t="s">
        <v>10</v>
      </c>
      <c r="D8112" s="4" t="s">
        <v>13</v>
      </c>
    </row>
    <row r="8113" spans="1:18">
      <c r="A8113" t="n">
        <v>58006</v>
      </c>
      <c r="B8113" s="44" t="n">
        <v>89</v>
      </c>
      <c r="C8113" s="7" t="n">
        <v>65533</v>
      </c>
      <c r="D8113" s="7" t="n">
        <v>1</v>
      </c>
    </row>
    <row r="8114" spans="1:18">
      <c r="A8114" t="s">
        <v>4</v>
      </c>
      <c r="B8114" s="4" t="s">
        <v>5</v>
      </c>
      <c r="C8114" s="4" t="s">
        <v>6</v>
      </c>
      <c r="D8114" s="4" t="s">
        <v>10</v>
      </c>
    </row>
    <row r="8115" spans="1:18">
      <c r="A8115" t="n">
        <v>58010</v>
      </c>
      <c r="B8115" s="65" t="n">
        <v>29</v>
      </c>
      <c r="C8115" s="7" t="s">
        <v>12</v>
      </c>
      <c r="D8115" s="7" t="n">
        <v>65533</v>
      </c>
    </row>
    <row r="8116" spans="1:18">
      <c r="A8116" t="s">
        <v>4</v>
      </c>
      <c r="B8116" s="4" t="s">
        <v>5</v>
      </c>
      <c r="C8116" s="4" t="s">
        <v>13</v>
      </c>
      <c r="D8116" s="4" t="s">
        <v>10</v>
      </c>
      <c r="E8116" s="4" t="s">
        <v>10</v>
      </c>
      <c r="F8116" s="4" t="s">
        <v>13</v>
      </c>
    </row>
    <row r="8117" spans="1:18">
      <c r="A8117" t="n">
        <v>58014</v>
      </c>
      <c r="B8117" s="45" t="n">
        <v>25</v>
      </c>
      <c r="C8117" s="7" t="n">
        <v>1</v>
      </c>
      <c r="D8117" s="7" t="n">
        <v>260</v>
      </c>
      <c r="E8117" s="7" t="n">
        <v>640</v>
      </c>
      <c r="F8117" s="7" t="n">
        <v>2</v>
      </c>
    </row>
    <row r="8118" spans="1:18">
      <c r="A8118" t="s">
        <v>4</v>
      </c>
      <c r="B8118" s="4" t="s">
        <v>5</v>
      </c>
      <c r="C8118" s="4" t="s">
        <v>13</v>
      </c>
      <c r="D8118" s="4" t="s">
        <v>10</v>
      </c>
      <c r="E8118" s="4" t="s">
        <v>6</v>
      </c>
    </row>
    <row r="8119" spans="1:18">
      <c r="A8119" t="n">
        <v>58021</v>
      </c>
      <c r="B8119" s="39" t="n">
        <v>51</v>
      </c>
      <c r="C8119" s="7" t="n">
        <v>4</v>
      </c>
      <c r="D8119" s="7" t="n">
        <v>5</v>
      </c>
      <c r="E8119" s="7" t="s">
        <v>167</v>
      </c>
    </row>
    <row r="8120" spans="1:18">
      <c r="A8120" t="s">
        <v>4</v>
      </c>
      <c r="B8120" s="4" t="s">
        <v>5</v>
      </c>
      <c r="C8120" s="4" t="s">
        <v>10</v>
      </c>
    </row>
    <row r="8121" spans="1:18">
      <c r="A8121" t="n">
        <v>58035</v>
      </c>
      <c r="B8121" s="27" t="n">
        <v>16</v>
      </c>
      <c r="C8121" s="7" t="n">
        <v>0</v>
      </c>
    </row>
    <row r="8122" spans="1:18">
      <c r="A8122" t="s">
        <v>4</v>
      </c>
      <c r="B8122" s="4" t="s">
        <v>5</v>
      </c>
      <c r="C8122" s="4" t="s">
        <v>10</v>
      </c>
      <c r="D8122" s="4" t="s">
        <v>13</v>
      </c>
      <c r="E8122" s="4" t="s">
        <v>9</v>
      </c>
      <c r="F8122" s="4" t="s">
        <v>47</v>
      </c>
      <c r="G8122" s="4" t="s">
        <v>13</v>
      </c>
      <c r="H8122" s="4" t="s">
        <v>13</v>
      </c>
      <c r="I8122" s="4" t="s">
        <v>13</v>
      </c>
      <c r="J8122" s="4" t="s">
        <v>9</v>
      </c>
      <c r="K8122" s="4" t="s">
        <v>47</v>
      </c>
      <c r="L8122" s="4" t="s">
        <v>13</v>
      </c>
      <c r="M8122" s="4" t="s">
        <v>13</v>
      </c>
      <c r="N8122" s="4" t="s">
        <v>13</v>
      </c>
      <c r="O8122" s="4" t="s">
        <v>9</v>
      </c>
      <c r="P8122" s="4" t="s">
        <v>47</v>
      </c>
      <c r="Q8122" s="4" t="s">
        <v>13</v>
      </c>
      <c r="R8122" s="4" t="s">
        <v>13</v>
      </c>
    </row>
    <row r="8123" spans="1:18">
      <c r="A8123" t="n">
        <v>58038</v>
      </c>
      <c r="B8123" s="40" t="n">
        <v>26</v>
      </c>
      <c r="C8123" s="7" t="n">
        <v>5</v>
      </c>
      <c r="D8123" s="7" t="n">
        <v>17</v>
      </c>
      <c r="E8123" s="7" t="n">
        <v>3416</v>
      </c>
      <c r="F8123" s="7" t="s">
        <v>450</v>
      </c>
      <c r="G8123" s="7" t="n">
        <v>2</v>
      </c>
      <c r="H8123" s="7" t="n">
        <v>3</v>
      </c>
      <c r="I8123" s="7" t="n">
        <v>17</v>
      </c>
      <c r="J8123" s="7" t="n">
        <v>3417</v>
      </c>
      <c r="K8123" s="7" t="s">
        <v>451</v>
      </c>
      <c r="L8123" s="7" t="n">
        <v>2</v>
      </c>
      <c r="M8123" s="7" t="n">
        <v>3</v>
      </c>
      <c r="N8123" s="7" t="n">
        <v>17</v>
      </c>
      <c r="O8123" s="7" t="n">
        <v>3418</v>
      </c>
      <c r="P8123" s="7" t="s">
        <v>452</v>
      </c>
      <c r="Q8123" s="7" t="n">
        <v>2</v>
      </c>
      <c r="R8123" s="7" t="n">
        <v>0</v>
      </c>
    </row>
    <row r="8124" spans="1:18">
      <c r="A8124" t="s">
        <v>4</v>
      </c>
      <c r="B8124" s="4" t="s">
        <v>5</v>
      </c>
    </row>
    <row r="8125" spans="1:18">
      <c r="A8125" t="n">
        <v>58163</v>
      </c>
      <c r="B8125" s="41" t="n">
        <v>28</v>
      </c>
    </row>
    <row r="8126" spans="1:18">
      <c r="A8126" t="s">
        <v>4</v>
      </c>
      <c r="B8126" s="4" t="s">
        <v>5</v>
      </c>
      <c r="C8126" s="4" t="s">
        <v>10</v>
      </c>
      <c r="D8126" s="4" t="s">
        <v>13</v>
      </c>
    </row>
    <row r="8127" spans="1:18">
      <c r="A8127" t="n">
        <v>58164</v>
      </c>
      <c r="B8127" s="44" t="n">
        <v>89</v>
      </c>
      <c r="C8127" s="7" t="n">
        <v>65533</v>
      </c>
      <c r="D8127" s="7" t="n">
        <v>1</v>
      </c>
    </row>
    <row r="8128" spans="1:18">
      <c r="A8128" t="s">
        <v>4</v>
      </c>
      <c r="B8128" s="4" t="s">
        <v>5</v>
      </c>
      <c r="C8128" s="4" t="s">
        <v>13</v>
      </c>
      <c r="D8128" s="4" t="s">
        <v>10</v>
      </c>
      <c r="E8128" s="4" t="s">
        <v>10</v>
      </c>
      <c r="F8128" s="4" t="s">
        <v>13</v>
      </c>
    </row>
    <row r="8129" spans="1:18">
      <c r="A8129" t="n">
        <v>58168</v>
      </c>
      <c r="B8129" s="45" t="n">
        <v>25</v>
      </c>
      <c r="C8129" s="7" t="n">
        <v>1</v>
      </c>
      <c r="D8129" s="7" t="n">
        <v>65535</v>
      </c>
      <c r="E8129" s="7" t="n">
        <v>65535</v>
      </c>
      <c r="F8129" s="7" t="n">
        <v>0</v>
      </c>
    </row>
    <row r="8130" spans="1:18">
      <c r="A8130" t="s">
        <v>4</v>
      </c>
      <c r="B8130" s="4" t="s">
        <v>5</v>
      </c>
      <c r="C8130" s="4" t="s">
        <v>13</v>
      </c>
      <c r="D8130" s="20" t="s">
        <v>31</v>
      </c>
      <c r="E8130" s="4" t="s">
        <v>5</v>
      </c>
      <c r="F8130" s="4" t="s">
        <v>13</v>
      </c>
      <c r="G8130" s="4" t="s">
        <v>10</v>
      </c>
      <c r="H8130" s="20" t="s">
        <v>32</v>
      </c>
      <c r="I8130" s="4" t="s">
        <v>13</v>
      </c>
      <c r="J8130" s="4" t="s">
        <v>23</v>
      </c>
    </row>
    <row r="8131" spans="1:18">
      <c r="A8131" t="n">
        <v>58175</v>
      </c>
      <c r="B8131" s="12" t="n">
        <v>5</v>
      </c>
      <c r="C8131" s="7" t="n">
        <v>28</v>
      </c>
      <c r="D8131" s="20" t="s">
        <v>3</v>
      </c>
      <c r="E8131" s="25" t="n">
        <v>64</v>
      </c>
      <c r="F8131" s="7" t="n">
        <v>5</v>
      </c>
      <c r="G8131" s="7" t="n">
        <v>1</v>
      </c>
      <c r="H8131" s="20" t="s">
        <v>3</v>
      </c>
      <c r="I8131" s="7" t="n">
        <v>1</v>
      </c>
      <c r="J8131" s="13" t="n">
        <f t="normal" ca="1">A8147</f>
        <v>0</v>
      </c>
    </row>
    <row r="8132" spans="1:18">
      <c r="A8132" t="s">
        <v>4</v>
      </c>
      <c r="B8132" s="4" t="s">
        <v>5</v>
      </c>
      <c r="C8132" s="4" t="s">
        <v>13</v>
      </c>
      <c r="D8132" s="4" t="s">
        <v>10</v>
      </c>
      <c r="E8132" s="4" t="s">
        <v>10</v>
      </c>
      <c r="F8132" s="4" t="s">
        <v>13</v>
      </c>
    </row>
    <row r="8133" spans="1:18">
      <c r="A8133" t="n">
        <v>58186</v>
      </c>
      <c r="B8133" s="45" t="n">
        <v>25</v>
      </c>
      <c r="C8133" s="7" t="n">
        <v>1</v>
      </c>
      <c r="D8133" s="7" t="n">
        <v>60</v>
      </c>
      <c r="E8133" s="7" t="n">
        <v>640</v>
      </c>
      <c r="F8133" s="7" t="n">
        <v>2</v>
      </c>
    </row>
    <row r="8134" spans="1:18">
      <c r="A8134" t="s">
        <v>4</v>
      </c>
      <c r="B8134" s="4" t="s">
        <v>5</v>
      </c>
      <c r="C8134" s="4" t="s">
        <v>13</v>
      </c>
      <c r="D8134" s="4" t="s">
        <v>10</v>
      </c>
      <c r="E8134" s="4" t="s">
        <v>6</v>
      </c>
    </row>
    <row r="8135" spans="1:18">
      <c r="A8135" t="n">
        <v>58193</v>
      </c>
      <c r="B8135" s="39" t="n">
        <v>51</v>
      </c>
      <c r="C8135" s="7" t="n">
        <v>4</v>
      </c>
      <c r="D8135" s="7" t="n">
        <v>1</v>
      </c>
      <c r="E8135" s="7" t="s">
        <v>58</v>
      </c>
    </row>
    <row r="8136" spans="1:18">
      <c r="A8136" t="s">
        <v>4</v>
      </c>
      <c r="B8136" s="4" t="s">
        <v>5</v>
      </c>
      <c r="C8136" s="4" t="s">
        <v>10</v>
      </c>
    </row>
    <row r="8137" spans="1:18">
      <c r="A8137" t="n">
        <v>58206</v>
      </c>
      <c r="B8137" s="27" t="n">
        <v>16</v>
      </c>
      <c r="C8137" s="7" t="n">
        <v>0</v>
      </c>
    </row>
    <row r="8138" spans="1:18">
      <c r="A8138" t="s">
        <v>4</v>
      </c>
      <c r="B8138" s="4" t="s">
        <v>5</v>
      </c>
      <c r="C8138" s="4" t="s">
        <v>10</v>
      </c>
      <c r="D8138" s="4" t="s">
        <v>13</v>
      </c>
      <c r="E8138" s="4" t="s">
        <v>9</v>
      </c>
      <c r="F8138" s="4" t="s">
        <v>47</v>
      </c>
      <c r="G8138" s="4" t="s">
        <v>13</v>
      </c>
      <c r="H8138" s="4" t="s">
        <v>13</v>
      </c>
    </row>
    <row r="8139" spans="1:18">
      <c r="A8139" t="n">
        <v>58209</v>
      </c>
      <c r="B8139" s="40" t="n">
        <v>26</v>
      </c>
      <c r="C8139" s="7" t="n">
        <v>1</v>
      </c>
      <c r="D8139" s="7" t="n">
        <v>17</v>
      </c>
      <c r="E8139" s="7" t="n">
        <v>1418</v>
      </c>
      <c r="F8139" s="7" t="s">
        <v>453</v>
      </c>
      <c r="G8139" s="7" t="n">
        <v>2</v>
      </c>
      <c r="H8139" s="7" t="n">
        <v>0</v>
      </c>
    </row>
    <row r="8140" spans="1:18">
      <c r="A8140" t="s">
        <v>4</v>
      </c>
      <c r="B8140" s="4" t="s">
        <v>5</v>
      </c>
    </row>
    <row r="8141" spans="1:18">
      <c r="A8141" t="n">
        <v>58231</v>
      </c>
      <c r="B8141" s="41" t="n">
        <v>28</v>
      </c>
    </row>
    <row r="8142" spans="1:18">
      <c r="A8142" t="s">
        <v>4</v>
      </c>
      <c r="B8142" s="4" t="s">
        <v>5</v>
      </c>
      <c r="C8142" s="4" t="s">
        <v>10</v>
      </c>
      <c r="D8142" s="4" t="s">
        <v>13</v>
      </c>
    </row>
    <row r="8143" spans="1:18">
      <c r="A8143" t="n">
        <v>58232</v>
      </c>
      <c r="B8143" s="44" t="n">
        <v>89</v>
      </c>
      <c r="C8143" s="7" t="n">
        <v>65533</v>
      </c>
      <c r="D8143" s="7" t="n">
        <v>1</v>
      </c>
    </row>
    <row r="8144" spans="1:18">
      <c r="A8144" t="s">
        <v>4</v>
      </c>
      <c r="B8144" s="4" t="s">
        <v>5</v>
      </c>
      <c r="C8144" s="4" t="s">
        <v>13</v>
      </c>
      <c r="D8144" s="4" t="s">
        <v>10</v>
      </c>
      <c r="E8144" s="4" t="s">
        <v>10</v>
      </c>
      <c r="F8144" s="4" t="s">
        <v>13</v>
      </c>
    </row>
    <row r="8145" spans="1:10">
      <c r="A8145" t="n">
        <v>58236</v>
      </c>
      <c r="B8145" s="45" t="n">
        <v>25</v>
      </c>
      <c r="C8145" s="7" t="n">
        <v>1</v>
      </c>
      <c r="D8145" s="7" t="n">
        <v>65535</v>
      </c>
      <c r="E8145" s="7" t="n">
        <v>65535</v>
      </c>
      <c r="F8145" s="7" t="n">
        <v>0</v>
      </c>
    </row>
    <row r="8146" spans="1:10">
      <c r="A8146" t="s">
        <v>4</v>
      </c>
      <c r="B8146" s="4" t="s">
        <v>5</v>
      </c>
      <c r="C8146" s="4" t="s">
        <v>13</v>
      </c>
      <c r="D8146" s="20" t="s">
        <v>31</v>
      </c>
      <c r="E8146" s="4" t="s">
        <v>5</v>
      </c>
      <c r="F8146" s="4" t="s">
        <v>13</v>
      </c>
      <c r="G8146" s="4" t="s">
        <v>10</v>
      </c>
      <c r="H8146" s="20" t="s">
        <v>32</v>
      </c>
      <c r="I8146" s="4" t="s">
        <v>13</v>
      </c>
      <c r="J8146" s="4" t="s">
        <v>23</v>
      </c>
    </row>
    <row r="8147" spans="1:10">
      <c r="A8147" t="n">
        <v>58243</v>
      </c>
      <c r="B8147" s="12" t="n">
        <v>5</v>
      </c>
      <c r="C8147" s="7" t="n">
        <v>28</v>
      </c>
      <c r="D8147" s="20" t="s">
        <v>3</v>
      </c>
      <c r="E8147" s="25" t="n">
        <v>64</v>
      </c>
      <c r="F8147" s="7" t="n">
        <v>5</v>
      </c>
      <c r="G8147" s="7" t="n">
        <v>4</v>
      </c>
      <c r="H8147" s="20" t="s">
        <v>3</v>
      </c>
      <c r="I8147" s="7" t="n">
        <v>1</v>
      </c>
      <c r="J8147" s="13" t="n">
        <f t="normal" ca="1">A8163</f>
        <v>0</v>
      </c>
    </row>
    <row r="8148" spans="1:10">
      <c r="A8148" t="s">
        <v>4</v>
      </c>
      <c r="B8148" s="4" t="s">
        <v>5</v>
      </c>
      <c r="C8148" s="4" t="s">
        <v>13</v>
      </c>
      <c r="D8148" s="4" t="s">
        <v>10</v>
      </c>
      <c r="E8148" s="4" t="s">
        <v>10</v>
      </c>
      <c r="F8148" s="4" t="s">
        <v>13</v>
      </c>
    </row>
    <row r="8149" spans="1:10">
      <c r="A8149" t="n">
        <v>58254</v>
      </c>
      <c r="B8149" s="45" t="n">
        <v>25</v>
      </c>
      <c r="C8149" s="7" t="n">
        <v>1</v>
      </c>
      <c r="D8149" s="7" t="n">
        <v>60</v>
      </c>
      <c r="E8149" s="7" t="n">
        <v>500</v>
      </c>
      <c r="F8149" s="7" t="n">
        <v>2</v>
      </c>
    </row>
    <row r="8150" spans="1:10">
      <c r="A8150" t="s">
        <v>4</v>
      </c>
      <c r="B8150" s="4" t="s">
        <v>5</v>
      </c>
      <c r="C8150" s="4" t="s">
        <v>13</v>
      </c>
      <c r="D8150" s="4" t="s">
        <v>10</v>
      </c>
      <c r="E8150" s="4" t="s">
        <v>6</v>
      </c>
    </row>
    <row r="8151" spans="1:10">
      <c r="A8151" t="n">
        <v>58261</v>
      </c>
      <c r="B8151" s="39" t="n">
        <v>51</v>
      </c>
      <c r="C8151" s="7" t="n">
        <v>4</v>
      </c>
      <c r="D8151" s="7" t="n">
        <v>4</v>
      </c>
      <c r="E8151" s="7" t="s">
        <v>58</v>
      </c>
    </row>
    <row r="8152" spans="1:10">
      <c r="A8152" t="s">
        <v>4</v>
      </c>
      <c r="B8152" s="4" t="s">
        <v>5</v>
      </c>
      <c r="C8152" s="4" t="s">
        <v>10</v>
      </c>
    </row>
    <row r="8153" spans="1:10">
      <c r="A8153" t="n">
        <v>58274</v>
      </c>
      <c r="B8153" s="27" t="n">
        <v>16</v>
      </c>
      <c r="C8153" s="7" t="n">
        <v>0</v>
      </c>
    </row>
    <row r="8154" spans="1:10">
      <c r="A8154" t="s">
        <v>4</v>
      </c>
      <c r="B8154" s="4" t="s">
        <v>5</v>
      </c>
      <c r="C8154" s="4" t="s">
        <v>10</v>
      </c>
      <c r="D8154" s="4" t="s">
        <v>13</v>
      </c>
      <c r="E8154" s="4" t="s">
        <v>9</v>
      </c>
      <c r="F8154" s="4" t="s">
        <v>47</v>
      </c>
      <c r="G8154" s="4" t="s">
        <v>13</v>
      </c>
      <c r="H8154" s="4" t="s">
        <v>13</v>
      </c>
    </row>
    <row r="8155" spans="1:10">
      <c r="A8155" t="n">
        <v>58277</v>
      </c>
      <c r="B8155" s="40" t="n">
        <v>26</v>
      </c>
      <c r="C8155" s="7" t="n">
        <v>4</v>
      </c>
      <c r="D8155" s="7" t="n">
        <v>17</v>
      </c>
      <c r="E8155" s="7" t="n">
        <v>7411</v>
      </c>
      <c r="F8155" s="7" t="s">
        <v>453</v>
      </c>
      <c r="G8155" s="7" t="n">
        <v>2</v>
      </c>
      <c r="H8155" s="7" t="n">
        <v>0</v>
      </c>
    </row>
    <row r="8156" spans="1:10">
      <c r="A8156" t="s">
        <v>4</v>
      </c>
      <c r="B8156" s="4" t="s">
        <v>5</v>
      </c>
    </row>
    <row r="8157" spans="1:10">
      <c r="A8157" t="n">
        <v>58299</v>
      </c>
      <c r="B8157" s="41" t="n">
        <v>28</v>
      </c>
    </row>
    <row r="8158" spans="1:10">
      <c r="A8158" t="s">
        <v>4</v>
      </c>
      <c r="B8158" s="4" t="s">
        <v>5</v>
      </c>
      <c r="C8158" s="4" t="s">
        <v>10</v>
      </c>
      <c r="D8158" s="4" t="s">
        <v>13</v>
      </c>
    </row>
    <row r="8159" spans="1:10">
      <c r="A8159" t="n">
        <v>58300</v>
      </c>
      <c r="B8159" s="44" t="n">
        <v>89</v>
      </c>
      <c r="C8159" s="7" t="n">
        <v>65533</v>
      </c>
      <c r="D8159" s="7" t="n">
        <v>1</v>
      </c>
    </row>
    <row r="8160" spans="1:10">
      <c r="A8160" t="s">
        <v>4</v>
      </c>
      <c r="B8160" s="4" t="s">
        <v>5</v>
      </c>
      <c r="C8160" s="4" t="s">
        <v>13</v>
      </c>
      <c r="D8160" s="4" t="s">
        <v>10</v>
      </c>
      <c r="E8160" s="4" t="s">
        <v>10</v>
      </c>
      <c r="F8160" s="4" t="s">
        <v>13</v>
      </c>
    </row>
    <row r="8161" spans="1:10">
      <c r="A8161" t="n">
        <v>58304</v>
      </c>
      <c r="B8161" s="45" t="n">
        <v>25</v>
      </c>
      <c r="C8161" s="7" t="n">
        <v>1</v>
      </c>
      <c r="D8161" s="7" t="n">
        <v>65535</v>
      </c>
      <c r="E8161" s="7" t="n">
        <v>65535</v>
      </c>
      <c r="F8161" s="7" t="n">
        <v>0</v>
      </c>
    </row>
    <row r="8162" spans="1:10">
      <c r="A8162" t="s">
        <v>4</v>
      </c>
      <c r="B8162" s="4" t="s">
        <v>5</v>
      </c>
      <c r="C8162" s="4" t="s">
        <v>13</v>
      </c>
      <c r="D8162" s="20" t="s">
        <v>31</v>
      </c>
      <c r="E8162" s="4" t="s">
        <v>5</v>
      </c>
      <c r="F8162" s="4" t="s">
        <v>13</v>
      </c>
      <c r="G8162" s="4" t="s">
        <v>10</v>
      </c>
      <c r="H8162" s="20" t="s">
        <v>32</v>
      </c>
      <c r="I8162" s="4" t="s">
        <v>13</v>
      </c>
      <c r="J8162" s="4" t="s">
        <v>23</v>
      </c>
    </row>
    <row r="8163" spans="1:10">
      <c r="A8163" t="n">
        <v>58311</v>
      </c>
      <c r="B8163" s="12" t="n">
        <v>5</v>
      </c>
      <c r="C8163" s="7" t="n">
        <v>28</v>
      </c>
      <c r="D8163" s="20" t="s">
        <v>3</v>
      </c>
      <c r="E8163" s="25" t="n">
        <v>64</v>
      </c>
      <c r="F8163" s="7" t="n">
        <v>5</v>
      </c>
      <c r="G8163" s="7" t="n">
        <v>6</v>
      </c>
      <c r="H8163" s="20" t="s">
        <v>3</v>
      </c>
      <c r="I8163" s="7" t="n">
        <v>1</v>
      </c>
      <c r="J8163" s="13" t="n">
        <f t="normal" ca="1">A8179</f>
        <v>0</v>
      </c>
    </row>
    <row r="8164" spans="1:10">
      <c r="A8164" t="s">
        <v>4</v>
      </c>
      <c r="B8164" s="4" t="s">
        <v>5</v>
      </c>
      <c r="C8164" s="4" t="s">
        <v>13</v>
      </c>
      <c r="D8164" s="4" t="s">
        <v>10</v>
      </c>
      <c r="E8164" s="4" t="s">
        <v>10</v>
      </c>
      <c r="F8164" s="4" t="s">
        <v>13</v>
      </c>
    </row>
    <row r="8165" spans="1:10">
      <c r="A8165" t="n">
        <v>58322</v>
      </c>
      <c r="B8165" s="45" t="n">
        <v>25</v>
      </c>
      <c r="C8165" s="7" t="n">
        <v>1</v>
      </c>
      <c r="D8165" s="7" t="n">
        <v>60</v>
      </c>
      <c r="E8165" s="7" t="n">
        <v>640</v>
      </c>
      <c r="F8165" s="7" t="n">
        <v>2</v>
      </c>
    </row>
    <row r="8166" spans="1:10">
      <c r="A8166" t="s">
        <v>4</v>
      </c>
      <c r="B8166" s="4" t="s">
        <v>5</v>
      </c>
      <c r="C8166" s="4" t="s">
        <v>13</v>
      </c>
      <c r="D8166" s="4" t="s">
        <v>10</v>
      </c>
      <c r="E8166" s="4" t="s">
        <v>6</v>
      </c>
    </row>
    <row r="8167" spans="1:10">
      <c r="A8167" t="n">
        <v>58329</v>
      </c>
      <c r="B8167" s="39" t="n">
        <v>51</v>
      </c>
      <c r="C8167" s="7" t="n">
        <v>4</v>
      </c>
      <c r="D8167" s="7" t="n">
        <v>6</v>
      </c>
      <c r="E8167" s="7" t="s">
        <v>454</v>
      </c>
    </row>
    <row r="8168" spans="1:10">
      <c r="A8168" t="s">
        <v>4</v>
      </c>
      <c r="B8168" s="4" t="s">
        <v>5</v>
      </c>
      <c r="C8168" s="4" t="s">
        <v>10</v>
      </c>
    </row>
    <row r="8169" spans="1:10">
      <c r="A8169" t="n">
        <v>58343</v>
      </c>
      <c r="B8169" s="27" t="n">
        <v>16</v>
      </c>
      <c r="C8169" s="7" t="n">
        <v>0</v>
      </c>
    </row>
    <row r="8170" spans="1:10">
      <c r="A8170" t="s">
        <v>4</v>
      </c>
      <c r="B8170" s="4" t="s">
        <v>5</v>
      </c>
      <c r="C8170" s="4" t="s">
        <v>10</v>
      </c>
      <c r="D8170" s="4" t="s">
        <v>13</v>
      </c>
      <c r="E8170" s="4" t="s">
        <v>9</v>
      </c>
      <c r="F8170" s="4" t="s">
        <v>47</v>
      </c>
      <c r="G8170" s="4" t="s">
        <v>13</v>
      </c>
      <c r="H8170" s="4" t="s">
        <v>13</v>
      </c>
    </row>
    <row r="8171" spans="1:10">
      <c r="A8171" t="n">
        <v>58346</v>
      </c>
      <c r="B8171" s="40" t="n">
        <v>26</v>
      </c>
      <c r="C8171" s="7" t="n">
        <v>6</v>
      </c>
      <c r="D8171" s="7" t="n">
        <v>17</v>
      </c>
      <c r="E8171" s="7" t="n">
        <v>8444</v>
      </c>
      <c r="F8171" s="7" t="s">
        <v>455</v>
      </c>
      <c r="G8171" s="7" t="n">
        <v>2</v>
      </c>
      <c r="H8171" s="7" t="n">
        <v>0</v>
      </c>
    </row>
    <row r="8172" spans="1:10">
      <c r="A8172" t="s">
        <v>4</v>
      </c>
      <c r="B8172" s="4" t="s">
        <v>5</v>
      </c>
    </row>
    <row r="8173" spans="1:10">
      <c r="A8173" t="n">
        <v>58384</v>
      </c>
      <c r="B8173" s="41" t="n">
        <v>28</v>
      </c>
    </row>
    <row r="8174" spans="1:10">
      <c r="A8174" t="s">
        <v>4</v>
      </c>
      <c r="B8174" s="4" t="s">
        <v>5</v>
      </c>
      <c r="C8174" s="4" t="s">
        <v>10</v>
      </c>
      <c r="D8174" s="4" t="s">
        <v>13</v>
      </c>
    </row>
    <row r="8175" spans="1:10">
      <c r="A8175" t="n">
        <v>58385</v>
      </c>
      <c r="B8175" s="44" t="n">
        <v>89</v>
      </c>
      <c r="C8175" s="7" t="n">
        <v>65533</v>
      </c>
      <c r="D8175" s="7" t="n">
        <v>1</v>
      </c>
    </row>
    <row r="8176" spans="1:10">
      <c r="A8176" t="s">
        <v>4</v>
      </c>
      <c r="B8176" s="4" t="s">
        <v>5</v>
      </c>
      <c r="C8176" s="4" t="s">
        <v>13</v>
      </c>
      <c r="D8176" s="4" t="s">
        <v>10</v>
      </c>
      <c r="E8176" s="4" t="s">
        <v>10</v>
      </c>
      <c r="F8176" s="4" t="s">
        <v>13</v>
      </c>
    </row>
    <row r="8177" spans="1:10">
      <c r="A8177" t="n">
        <v>58389</v>
      </c>
      <c r="B8177" s="45" t="n">
        <v>25</v>
      </c>
      <c r="C8177" s="7" t="n">
        <v>1</v>
      </c>
      <c r="D8177" s="7" t="n">
        <v>65535</v>
      </c>
      <c r="E8177" s="7" t="n">
        <v>65535</v>
      </c>
      <c r="F8177" s="7" t="n">
        <v>0</v>
      </c>
    </row>
    <row r="8178" spans="1:10">
      <c r="A8178" t="s">
        <v>4</v>
      </c>
      <c r="B8178" s="4" t="s">
        <v>5</v>
      </c>
      <c r="C8178" s="4" t="s">
        <v>13</v>
      </c>
      <c r="D8178" s="4" t="s">
        <v>10</v>
      </c>
      <c r="E8178" s="4" t="s">
        <v>6</v>
      </c>
    </row>
    <row r="8179" spans="1:10">
      <c r="A8179" t="n">
        <v>58396</v>
      </c>
      <c r="B8179" s="39" t="n">
        <v>51</v>
      </c>
      <c r="C8179" s="7" t="n">
        <v>4</v>
      </c>
      <c r="D8179" s="7" t="n">
        <v>19</v>
      </c>
      <c r="E8179" s="7" t="s">
        <v>124</v>
      </c>
    </row>
    <row r="8180" spans="1:10">
      <c r="A8180" t="s">
        <v>4</v>
      </c>
      <c r="B8180" s="4" t="s">
        <v>5</v>
      </c>
      <c r="C8180" s="4" t="s">
        <v>10</v>
      </c>
    </row>
    <row r="8181" spans="1:10">
      <c r="A8181" t="n">
        <v>58410</v>
      </c>
      <c r="B8181" s="27" t="n">
        <v>16</v>
      </c>
      <c r="C8181" s="7" t="n">
        <v>0</v>
      </c>
    </row>
    <row r="8182" spans="1:10">
      <c r="A8182" t="s">
        <v>4</v>
      </c>
      <c r="B8182" s="4" t="s">
        <v>5</v>
      </c>
      <c r="C8182" s="4" t="s">
        <v>10</v>
      </c>
      <c r="D8182" s="4" t="s">
        <v>13</v>
      </c>
      <c r="E8182" s="4" t="s">
        <v>9</v>
      </c>
      <c r="F8182" s="4" t="s">
        <v>47</v>
      </c>
      <c r="G8182" s="4" t="s">
        <v>13</v>
      </c>
      <c r="H8182" s="4" t="s">
        <v>13</v>
      </c>
      <c r="I8182" s="4" t="s">
        <v>13</v>
      </c>
      <c r="J8182" s="4" t="s">
        <v>9</v>
      </c>
      <c r="K8182" s="4" t="s">
        <v>47</v>
      </c>
      <c r="L8182" s="4" t="s">
        <v>13</v>
      </c>
      <c r="M8182" s="4" t="s">
        <v>13</v>
      </c>
    </row>
    <row r="8183" spans="1:10">
      <c r="A8183" t="n">
        <v>58413</v>
      </c>
      <c r="B8183" s="40" t="n">
        <v>26</v>
      </c>
      <c r="C8183" s="7" t="n">
        <v>19</v>
      </c>
      <c r="D8183" s="7" t="n">
        <v>17</v>
      </c>
      <c r="E8183" s="7" t="n">
        <v>29435</v>
      </c>
      <c r="F8183" s="7" t="s">
        <v>456</v>
      </c>
      <c r="G8183" s="7" t="n">
        <v>2</v>
      </c>
      <c r="H8183" s="7" t="n">
        <v>3</v>
      </c>
      <c r="I8183" s="7" t="n">
        <v>17</v>
      </c>
      <c r="J8183" s="7" t="n">
        <v>29436</v>
      </c>
      <c r="K8183" s="7" t="s">
        <v>457</v>
      </c>
      <c r="L8183" s="7" t="n">
        <v>2</v>
      </c>
      <c r="M8183" s="7" t="n">
        <v>0</v>
      </c>
    </row>
    <row r="8184" spans="1:10">
      <c r="A8184" t="s">
        <v>4</v>
      </c>
      <c r="B8184" s="4" t="s">
        <v>5</v>
      </c>
    </row>
    <row r="8185" spans="1:10">
      <c r="A8185" t="n">
        <v>58576</v>
      </c>
      <c r="B8185" s="41" t="n">
        <v>28</v>
      </c>
    </row>
    <row r="8186" spans="1:10">
      <c r="A8186" t="s">
        <v>4</v>
      </c>
      <c r="B8186" s="4" t="s">
        <v>5</v>
      </c>
      <c r="C8186" s="4" t="s">
        <v>13</v>
      </c>
      <c r="D8186" s="4" t="s">
        <v>10</v>
      </c>
      <c r="E8186" s="4" t="s">
        <v>6</v>
      </c>
    </row>
    <row r="8187" spans="1:10">
      <c r="A8187" t="n">
        <v>58577</v>
      </c>
      <c r="B8187" s="39" t="n">
        <v>51</v>
      </c>
      <c r="C8187" s="7" t="n">
        <v>4</v>
      </c>
      <c r="D8187" s="7" t="n">
        <v>19</v>
      </c>
      <c r="E8187" s="7" t="s">
        <v>458</v>
      </c>
    </row>
    <row r="8188" spans="1:10">
      <c r="A8188" t="s">
        <v>4</v>
      </c>
      <c r="B8188" s="4" t="s">
        <v>5</v>
      </c>
      <c r="C8188" s="4" t="s">
        <v>10</v>
      </c>
    </row>
    <row r="8189" spans="1:10">
      <c r="A8189" t="n">
        <v>58610</v>
      </c>
      <c r="B8189" s="27" t="n">
        <v>16</v>
      </c>
      <c r="C8189" s="7" t="n">
        <v>0</v>
      </c>
    </row>
    <row r="8190" spans="1:10">
      <c r="A8190" t="s">
        <v>4</v>
      </c>
      <c r="B8190" s="4" t="s">
        <v>5</v>
      </c>
      <c r="C8190" s="4" t="s">
        <v>10</v>
      </c>
      <c r="D8190" s="4" t="s">
        <v>13</v>
      </c>
      <c r="E8190" s="4" t="s">
        <v>9</v>
      </c>
      <c r="F8190" s="4" t="s">
        <v>47</v>
      </c>
      <c r="G8190" s="4" t="s">
        <v>13</v>
      </c>
      <c r="H8190" s="4" t="s">
        <v>13</v>
      </c>
    </row>
    <row r="8191" spans="1:10">
      <c r="A8191" t="n">
        <v>58613</v>
      </c>
      <c r="B8191" s="40" t="n">
        <v>26</v>
      </c>
      <c r="C8191" s="7" t="n">
        <v>19</v>
      </c>
      <c r="D8191" s="7" t="n">
        <v>17</v>
      </c>
      <c r="E8191" s="7" t="n">
        <v>29437</v>
      </c>
      <c r="F8191" s="7" t="s">
        <v>459</v>
      </c>
      <c r="G8191" s="7" t="n">
        <v>2</v>
      </c>
      <c r="H8191" s="7" t="n">
        <v>0</v>
      </c>
    </row>
    <row r="8192" spans="1:10">
      <c r="A8192" t="s">
        <v>4</v>
      </c>
      <c r="B8192" s="4" t="s">
        <v>5</v>
      </c>
    </row>
    <row r="8193" spans="1:13">
      <c r="A8193" t="n">
        <v>58675</v>
      </c>
      <c r="B8193" s="41" t="n">
        <v>28</v>
      </c>
    </row>
    <row r="8194" spans="1:13">
      <c r="A8194" t="s">
        <v>4</v>
      </c>
      <c r="B8194" s="4" t="s">
        <v>5</v>
      </c>
      <c r="C8194" s="4" t="s">
        <v>10</v>
      </c>
      <c r="D8194" s="4" t="s">
        <v>13</v>
      </c>
    </row>
    <row r="8195" spans="1:13">
      <c r="A8195" t="n">
        <v>58676</v>
      </c>
      <c r="B8195" s="44" t="n">
        <v>89</v>
      </c>
      <c r="C8195" s="7" t="n">
        <v>65533</v>
      </c>
      <c r="D8195" s="7" t="n">
        <v>1</v>
      </c>
    </row>
    <row r="8196" spans="1:13">
      <c r="A8196" t="s">
        <v>4</v>
      </c>
      <c r="B8196" s="4" t="s">
        <v>5</v>
      </c>
      <c r="C8196" s="4" t="s">
        <v>6</v>
      </c>
      <c r="D8196" s="4" t="s">
        <v>10</v>
      </c>
    </row>
    <row r="8197" spans="1:13">
      <c r="A8197" t="n">
        <v>58680</v>
      </c>
      <c r="B8197" s="65" t="n">
        <v>29</v>
      </c>
      <c r="C8197" s="7" t="s">
        <v>12</v>
      </c>
      <c r="D8197" s="7" t="n">
        <v>65533</v>
      </c>
    </row>
    <row r="8198" spans="1:13">
      <c r="A8198" t="s">
        <v>4</v>
      </c>
      <c r="B8198" s="4" t="s">
        <v>5</v>
      </c>
      <c r="C8198" s="4" t="s">
        <v>13</v>
      </c>
      <c r="D8198" s="4" t="s">
        <v>10</v>
      </c>
      <c r="E8198" s="4" t="s">
        <v>24</v>
      </c>
    </row>
    <row r="8199" spans="1:13">
      <c r="A8199" t="n">
        <v>58684</v>
      </c>
      <c r="B8199" s="21" t="n">
        <v>58</v>
      </c>
      <c r="C8199" s="7" t="n">
        <v>101</v>
      </c>
      <c r="D8199" s="7" t="n">
        <v>500</v>
      </c>
      <c r="E8199" s="7" t="n">
        <v>1</v>
      </c>
    </row>
    <row r="8200" spans="1:13">
      <c r="A8200" t="s">
        <v>4</v>
      </c>
      <c r="B8200" s="4" t="s">
        <v>5</v>
      </c>
      <c r="C8200" s="4" t="s">
        <v>13</v>
      </c>
      <c r="D8200" s="4" t="s">
        <v>10</v>
      </c>
    </row>
    <row r="8201" spans="1:13">
      <c r="A8201" t="n">
        <v>58692</v>
      </c>
      <c r="B8201" s="21" t="n">
        <v>58</v>
      </c>
      <c r="C8201" s="7" t="n">
        <v>254</v>
      </c>
      <c r="D8201" s="7" t="n">
        <v>0</v>
      </c>
    </row>
    <row r="8202" spans="1:13">
      <c r="A8202" t="s">
        <v>4</v>
      </c>
      <c r="B8202" s="4" t="s">
        <v>5</v>
      </c>
      <c r="C8202" s="4" t="s">
        <v>13</v>
      </c>
      <c r="D8202" s="4" t="s">
        <v>13</v>
      </c>
      <c r="E8202" s="4" t="s">
        <v>24</v>
      </c>
      <c r="F8202" s="4" t="s">
        <v>24</v>
      </c>
      <c r="G8202" s="4" t="s">
        <v>24</v>
      </c>
      <c r="H8202" s="4" t="s">
        <v>10</v>
      </c>
    </row>
    <row r="8203" spans="1:13">
      <c r="A8203" t="n">
        <v>58696</v>
      </c>
      <c r="B8203" s="35" t="n">
        <v>45</v>
      </c>
      <c r="C8203" s="7" t="n">
        <v>2</v>
      </c>
      <c r="D8203" s="7" t="n">
        <v>3</v>
      </c>
      <c r="E8203" s="7" t="n">
        <v>-0.310000002384186</v>
      </c>
      <c r="F8203" s="7" t="n">
        <v>14.6499996185303</v>
      </c>
      <c r="G8203" s="7" t="n">
        <v>4.55999994277954</v>
      </c>
      <c r="H8203" s="7" t="n">
        <v>0</v>
      </c>
    </row>
    <row r="8204" spans="1:13">
      <c r="A8204" t="s">
        <v>4</v>
      </c>
      <c r="B8204" s="4" t="s">
        <v>5</v>
      </c>
      <c r="C8204" s="4" t="s">
        <v>13</v>
      </c>
      <c r="D8204" s="4" t="s">
        <v>13</v>
      </c>
      <c r="E8204" s="4" t="s">
        <v>24</v>
      </c>
      <c r="F8204" s="4" t="s">
        <v>24</v>
      </c>
      <c r="G8204" s="4" t="s">
        <v>24</v>
      </c>
      <c r="H8204" s="4" t="s">
        <v>10</v>
      </c>
      <c r="I8204" s="4" t="s">
        <v>13</v>
      </c>
    </row>
    <row r="8205" spans="1:13">
      <c r="A8205" t="n">
        <v>58713</v>
      </c>
      <c r="B8205" s="35" t="n">
        <v>45</v>
      </c>
      <c r="C8205" s="7" t="n">
        <v>4</v>
      </c>
      <c r="D8205" s="7" t="n">
        <v>3</v>
      </c>
      <c r="E8205" s="7" t="n">
        <v>7.88000011444092</v>
      </c>
      <c r="F8205" s="7" t="n">
        <v>230.960006713867</v>
      </c>
      <c r="G8205" s="7" t="n">
        <v>350</v>
      </c>
      <c r="H8205" s="7" t="n">
        <v>0</v>
      </c>
      <c r="I8205" s="7" t="n">
        <v>0</v>
      </c>
    </row>
    <row r="8206" spans="1:13">
      <c r="A8206" t="s">
        <v>4</v>
      </c>
      <c r="B8206" s="4" t="s">
        <v>5</v>
      </c>
      <c r="C8206" s="4" t="s">
        <v>13</v>
      </c>
      <c r="D8206" s="4" t="s">
        <v>13</v>
      </c>
      <c r="E8206" s="4" t="s">
        <v>24</v>
      </c>
      <c r="F8206" s="4" t="s">
        <v>10</v>
      </c>
    </row>
    <row r="8207" spans="1:13">
      <c r="A8207" t="n">
        <v>58731</v>
      </c>
      <c r="B8207" s="35" t="n">
        <v>45</v>
      </c>
      <c r="C8207" s="7" t="n">
        <v>5</v>
      </c>
      <c r="D8207" s="7" t="n">
        <v>3</v>
      </c>
      <c r="E8207" s="7" t="n">
        <v>3.40000009536743</v>
      </c>
      <c r="F8207" s="7" t="n">
        <v>0</v>
      </c>
    </row>
    <row r="8208" spans="1:13">
      <c r="A8208" t="s">
        <v>4</v>
      </c>
      <c r="B8208" s="4" t="s">
        <v>5</v>
      </c>
      <c r="C8208" s="4" t="s">
        <v>13</v>
      </c>
      <c r="D8208" s="4" t="s">
        <v>13</v>
      </c>
      <c r="E8208" s="4" t="s">
        <v>24</v>
      </c>
      <c r="F8208" s="4" t="s">
        <v>10</v>
      </c>
    </row>
    <row r="8209" spans="1:9">
      <c r="A8209" t="n">
        <v>58740</v>
      </c>
      <c r="B8209" s="35" t="n">
        <v>45</v>
      </c>
      <c r="C8209" s="7" t="n">
        <v>11</v>
      </c>
      <c r="D8209" s="7" t="n">
        <v>3</v>
      </c>
      <c r="E8209" s="7" t="n">
        <v>32.7000007629395</v>
      </c>
      <c r="F8209" s="7" t="n">
        <v>0</v>
      </c>
    </row>
    <row r="8210" spans="1:9">
      <c r="A8210" t="s">
        <v>4</v>
      </c>
      <c r="B8210" s="4" t="s">
        <v>5</v>
      </c>
      <c r="C8210" s="4" t="s">
        <v>13</v>
      </c>
      <c r="D8210" s="4" t="s">
        <v>13</v>
      </c>
      <c r="E8210" s="4" t="s">
        <v>24</v>
      </c>
      <c r="F8210" s="4" t="s">
        <v>24</v>
      </c>
      <c r="G8210" s="4" t="s">
        <v>24</v>
      </c>
      <c r="H8210" s="4" t="s">
        <v>10</v>
      </c>
    </row>
    <row r="8211" spans="1:9">
      <c r="A8211" t="n">
        <v>58749</v>
      </c>
      <c r="B8211" s="35" t="n">
        <v>45</v>
      </c>
      <c r="C8211" s="7" t="n">
        <v>2</v>
      </c>
      <c r="D8211" s="7" t="n">
        <v>3</v>
      </c>
      <c r="E8211" s="7" t="n">
        <v>-0.310000002384186</v>
      </c>
      <c r="F8211" s="7" t="n">
        <v>15.4399995803833</v>
      </c>
      <c r="G8211" s="7" t="n">
        <v>4.55999994277954</v>
      </c>
      <c r="H8211" s="7" t="n">
        <v>6000</v>
      </c>
    </row>
    <row r="8212" spans="1:9">
      <c r="A8212" t="s">
        <v>4</v>
      </c>
      <c r="B8212" s="4" t="s">
        <v>5</v>
      </c>
      <c r="C8212" s="4" t="s">
        <v>13</v>
      </c>
      <c r="D8212" s="4" t="s">
        <v>13</v>
      </c>
      <c r="E8212" s="4" t="s">
        <v>24</v>
      </c>
      <c r="F8212" s="4" t="s">
        <v>24</v>
      </c>
      <c r="G8212" s="4" t="s">
        <v>24</v>
      </c>
      <c r="H8212" s="4" t="s">
        <v>10</v>
      </c>
      <c r="I8212" s="4" t="s">
        <v>13</v>
      </c>
    </row>
    <row r="8213" spans="1:9">
      <c r="A8213" t="n">
        <v>58766</v>
      </c>
      <c r="B8213" s="35" t="n">
        <v>45</v>
      </c>
      <c r="C8213" s="7" t="n">
        <v>4</v>
      </c>
      <c r="D8213" s="7" t="n">
        <v>3</v>
      </c>
      <c r="E8213" s="7" t="n">
        <v>349.459991455078</v>
      </c>
      <c r="F8213" s="7" t="n">
        <v>184.800003051758</v>
      </c>
      <c r="G8213" s="7" t="n">
        <v>350</v>
      </c>
      <c r="H8213" s="7" t="n">
        <v>6000</v>
      </c>
      <c r="I8213" s="7" t="n">
        <v>1</v>
      </c>
    </row>
    <row r="8214" spans="1:9">
      <c r="A8214" t="s">
        <v>4</v>
      </c>
      <c r="B8214" s="4" t="s">
        <v>5</v>
      </c>
      <c r="C8214" s="4" t="s">
        <v>13</v>
      </c>
      <c r="D8214" s="4" t="s">
        <v>13</v>
      </c>
      <c r="E8214" s="4" t="s">
        <v>24</v>
      </c>
      <c r="F8214" s="4" t="s">
        <v>10</v>
      </c>
    </row>
    <row r="8215" spans="1:9">
      <c r="A8215" t="n">
        <v>58784</v>
      </c>
      <c r="B8215" s="35" t="n">
        <v>45</v>
      </c>
      <c r="C8215" s="7" t="n">
        <v>5</v>
      </c>
      <c r="D8215" s="7" t="n">
        <v>3</v>
      </c>
      <c r="E8215" s="7" t="n">
        <v>2.40000009536743</v>
      </c>
      <c r="F8215" s="7" t="n">
        <v>6000</v>
      </c>
    </row>
    <row r="8216" spans="1:9">
      <c r="A8216" t="s">
        <v>4</v>
      </c>
      <c r="B8216" s="4" t="s">
        <v>5</v>
      </c>
      <c r="C8216" s="4" t="s">
        <v>13</v>
      </c>
      <c r="D8216" s="4" t="s">
        <v>13</v>
      </c>
      <c r="E8216" s="4" t="s">
        <v>24</v>
      </c>
      <c r="F8216" s="4" t="s">
        <v>10</v>
      </c>
    </row>
    <row r="8217" spans="1:9">
      <c r="A8217" t="n">
        <v>58793</v>
      </c>
      <c r="B8217" s="35" t="n">
        <v>45</v>
      </c>
      <c r="C8217" s="7" t="n">
        <v>11</v>
      </c>
      <c r="D8217" s="7" t="n">
        <v>3</v>
      </c>
      <c r="E8217" s="7" t="n">
        <v>32.7000007629395</v>
      </c>
      <c r="F8217" s="7" t="n">
        <v>6000</v>
      </c>
    </row>
    <row r="8218" spans="1:9">
      <c r="A8218" t="s">
        <v>4</v>
      </c>
      <c r="B8218" s="4" t="s">
        <v>5</v>
      </c>
      <c r="C8218" s="4" t="s">
        <v>13</v>
      </c>
      <c r="D8218" s="4" t="s">
        <v>10</v>
      </c>
    </row>
    <row r="8219" spans="1:9">
      <c r="A8219" t="n">
        <v>58802</v>
      </c>
      <c r="B8219" s="21" t="n">
        <v>58</v>
      </c>
      <c r="C8219" s="7" t="n">
        <v>255</v>
      </c>
      <c r="D8219" s="7" t="n">
        <v>0</v>
      </c>
    </row>
    <row r="8220" spans="1:9">
      <c r="A8220" t="s">
        <v>4</v>
      </c>
      <c r="B8220" s="4" t="s">
        <v>5</v>
      </c>
      <c r="C8220" s="4" t="s">
        <v>13</v>
      </c>
      <c r="D8220" s="4" t="s">
        <v>10</v>
      </c>
      <c r="E8220" s="4" t="s">
        <v>10</v>
      </c>
      <c r="F8220" s="4" t="s">
        <v>9</v>
      </c>
    </row>
    <row r="8221" spans="1:9">
      <c r="A8221" t="n">
        <v>58806</v>
      </c>
      <c r="B8221" s="47" t="n">
        <v>84</v>
      </c>
      <c r="C8221" s="7" t="n">
        <v>0</v>
      </c>
      <c r="D8221" s="7" t="n">
        <v>2</v>
      </c>
      <c r="E8221" s="7" t="n">
        <v>0</v>
      </c>
      <c r="F8221" s="7" t="n">
        <v>1045220557</v>
      </c>
    </row>
    <row r="8222" spans="1:9">
      <c r="A8222" t="s">
        <v>4</v>
      </c>
      <c r="B8222" s="4" t="s">
        <v>5</v>
      </c>
      <c r="C8222" s="4" t="s">
        <v>13</v>
      </c>
      <c r="D8222" s="4" t="s">
        <v>10</v>
      </c>
      <c r="E8222" s="4" t="s">
        <v>24</v>
      </c>
      <c r="F8222" s="4" t="s">
        <v>10</v>
      </c>
      <c r="G8222" s="4" t="s">
        <v>9</v>
      </c>
      <c r="H8222" s="4" t="s">
        <v>9</v>
      </c>
      <c r="I8222" s="4" t="s">
        <v>10</v>
      </c>
      <c r="J8222" s="4" t="s">
        <v>10</v>
      </c>
      <c r="K8222" s="4" t="s">
        <v>9</v>
      </c>
      <c r="L8222" s="4" t="s">
        <v>9</v>
      </c>
      <c r="M8222" s="4" t="s">
        <v>9</v>
      </c>
      <c r="N8222" s="4" t="s">
        <v>9</v>
      </c>
      <c r="O8222" s="4" t="s">
        <v>6</v>
      </c>
    </row>
    <row r="8223" spans="1:9">
      <c r="A8223" t="n">
        <v>58816</v>
      </c>
      <c r="B8223" s="15" t="n">
        <v>50</v>
      </c>
      <c r="C8223" s="7" t="n">
        <v>0</v>
      </c>
      <c r="D8223" s="7" t="n">
        <v>5306</v>
      </c>
      <c r="E8223" s="7" t="n">
        <v>0.699999988079071</v>
      </c>
      <c r="F8223" s="7" t="n">
        <v>100</v>
      </c>
      <c r="G8223" s="7" t="n">
        <v>0</v>
      </c>
      <c r="H8223" s="7" t="n">
        <v>-1073741824</v>
      </c>
      <c r="I8223" s="7" t="n">
        <v>0</v>
      </c>
      <c r="J8223" s="7" t="n">
        <v>65533</v>
      </c>
      <c r="K8223" s="7" t="n">
        <v>0</v>
      </c>
      <c r="L8223" s="7" t="n">
        <v>0</v>
      </c>
      <c r="M8223" s="7" t="n">
        <v>0</v>
      </c>
      <c r="N8223" s="7" t="n">
        <v>0</v>
      </c>
      <c r="O8223" s="7" t="s">
        <v>12</v>
      </c>
    </row>
    <row r="8224" spans="1:9">
      <c r="A8224" t="s">
        <v>4</v>
      </c>
      <c r="B8224" s="4" t="s">
        <v>5</v>
      </c>
      <c r="C8224" s="4" t="s">
        <v>13</v>
      </c>
      <c r="D8224" s="4" t="s">
        <v>10</v>
      </c>
      <c r="E8224" s="4" t="s">
        <v>10</v>
      </c>
      <c r="F8224" s="4" t="s">
        <v>10</v>
      </c>
      <c r="G8224" s="4" t="s">
        <v>10</v>
      </c>
      <c r="H8224" s="4" t="s">
        <v>10</v>
      </c>
      <c r="I8224" s="4" t="s">
        <v>6</v>
      </c>
      <c r="J8224" s="4" t="s">
        <v>24</v>
      </c>
      <c r="K8224" s="4" t="s">
        <v>24</v>
      </c>
      <c r="L8224" s="4" t="s">
        <v>24</v>
      </c>
      <c r="M8224" s="4" t="s">
        <v>9</v>
      </c>
      <c r="N8224" s="4" t="s">
        <v>9</v>
      </c>
      <c r="O8224" s="4" t="s">
        <v>24</v>
      </c>
      <c r="P8224" s="4" t="s">
        <v>24</v>
      </c>
      <c r="Q8224" s="4" t="s">
        <v>24</v>
      </c>
      <c r="R8224" s="4" t="s">
        <v>24</v>
      </c>
      <c r="S8224" s="4" t="s">
        <v>13</v>
      </c>
    </row>
    <row r="8225" spans="1:19">
      <c r="A8225" t="n">
        <v>58855</v>
      </c>
      <c r="B8225" s="10" t="n">
        <v>39</v>
      </c>
      <c r="C8225" s="7" t="n">
        <v>12</v>
      </c>
      <c r="D8225" s="7" t="n">
        <v>65533</v>
      </c>
      <c r="E8225" s="7" t="n">
        <v>205</v>
      </c>
      <c r="F8225" s="7" t="n">
        <v>0</v>
      </c>
      <c r="G8225" s="7" t="n">
        <v>19</v>
      </c>
      <c r="H8225" s="7" t="n">
        <v>3</v>
      </c>
      <c r="I8225" s="7" t="s">
        <v>12</v>
      </c>
      <c r="J8225" s="7" t="n">
        <v>0</v>
      </c>
      <c r="K8225" s="7" t="n">
        <v>0</v>
      </c>
      <c r="L8225" s="7" t="n">
        <v>0</v>
      </c>
      <c r="M8225" s="7" t="n">
        <v>0</v>
      </c>
      <c r="N8225" s="7" t="n">
        <v>0</v>
      </c>
      <c r="O8225" s="7" t="n">
        <v>0</v>
      </c>
      <c r="P8225" s="7" t="n">
        <v>1</v>
      </c>
      <c r="Q8225" s="7" t="n">
        <v>1</v>
      </c>
      <c r="R8225" s="7" t="n">
        <v>1</v>
      </c>
      <c r="S8225" s="7" t="n">
        <v>255</v>
      </c>
    </row>
    <row r="8226" spans="1:19">
      <c r="A8226" t="s">
        <v>4</v>
      </c>
      <c r="B8226" s="4" t="s">
        <v>5</v>
      </c>
      <c r="C8226" s="4" t="s">
        <v>10</v>
      </c>
    </row>
    <row r="8227" spans="1:19">
      <c r="A8227" t="n">
        <v>58905</v>
      </c>
      <c r="B8227" s="27" t="n">
        <v>16</v>
      </c>
      <c r="C8227" s="7" t="n">
        <v>1000</v>
      </c>
    </row>
    <row r="8228" spans="1:19">
      <c r="A8228" t="s">
        <v>4</v>
      </c>
      <c r="B8228" s="4" t="s">
        <v>5</v>
      </c>
      <c r="C8228" s="4" t="s">
        <v>13</v>
      </c>
      <c r="D8228" s="4" t="s">
        <v>10</v>
      </c>
      <c r="E8228" s="4" t="s">
        <v>13</v>
      </c>
    </row>
    <row r="8229" spans="1:19">
      <c r="A8229" t="n">
        <v>58908</v>
      </c>
      <c r="B8229" s="10" t="n">
        <v>39</v>
      </c>
      <c r="C8229" s="7" t="n">
        <v>14</v>
      </c>
      <c r="D8229" s="7" t="n">
        <v>65533</v>
      </c>
      <c r="E8229" s="7" t="n">
        <v>104</v>
      </c>
    </row>
    <row r="8230" spans="1:19">
      <c r="A8230" t="s">
        <v>4</v>
      </c>
      <c r="B8230" s="4" t="s">
        <v>5</v>
      </c>
      <c r="C8230" s="4" t="s">
        <v>10</v>
      </c>
      <c r="D8230" s="4" t="s">
        <v>9</v>
      </c>
      <c r="E8230" s="4" t="s">
        <v>9</v>
      </c>
      <c r="F8230" s="4" t="s">
        <v>9</v>
      </c>
      <c r="G8230" s="4" t="s">
        <v>9</v>
      </c>
      <c r="H8230" s="4" t="s">
        <v>10</v>
      </c>
      <c r="I8230" s="4" t="s">
        <v>13</v>
      </c>
    </row>
    <row r="8231" spans="1:19">
      <c r="A8231" t="n">
        <v>58913</v>
      </c>
      <c r="B8231" s="32" t="n">
        <v>66</v>
      </c>
      <c r="C8231" s="7" t="n">
        <v>19</v>
      </c>
      <c r="D8231" s="7" t="n">
        <v>1065353216</v>
      </c>
      <c r="E8231" s="7" t="n">
        <v>1065353216</v>
      </c>
      <c r="F8231" s="7" t="n">
        <v>1065353216</v>
      </c>
      <c r="G8231" s="7" t="n">
        <v>0</v>
      </c>
      <c r="H8231" s="7" t="n">
        <v>1000</v>
      </c>
      <c r="I8231" s="7" t="n">
        <v>3</v>
      </c>
    </row>
    <row r="8232" spans="1:19">
      <c r="A8232" t="s">
        <v>4</v>
      </c>
      <c r="B8232" s="4" t="s">
        <v>5</v>
      </c>
      <c r="C8232" s="4" t="s">
        <v>13</v>
      </c>
      <c r="D8232" s="4" t="s">
        <v>10</v>
      </c>
      <c r="E8232" s="4" t="s">
        <v>24</v>
      </c>
      <c r="F8232" s="4" t="s">
        <v>10</v>
      </c>
      <c r="G8232" s="4" t="s">
        <v>9</v>
      </c>
      <c r="H8232" s="4" t="s">
        <v>9</v>
      </c>
      <c r="I8232" s="4" t="s">
        <v>10</v>
      </c>
      <c r="J8232" s="4" t="s">
        <v>10</v>
      </c>
      <c r="K8232" s="4" t="s">
        <v>9</v>
      </c>
      <c r="L8232" s="4" t="s">
        <v>9</v>
      </c>
      <c r="M8232" s="4" t="s">
        <v>9</v>
      </c>
      <c r="N8232" s="4" t="s">
        <v>9</v>
      </c>
      <c r="O8232" s="4" t="s">
        <v>6</v>
      </c>
    </row>
    <row r="8233" spans="1:19">
      <c r="A8233" t="n">
        <v>58935</v>
      </c>
      <c r="B8233" s="15" t="n">
        <v>50</v>
      </c>
      <c r="C8233" s="7" t="n">
        <v>0</v>
      </c>
      <c r="D8233" s="7" t="n">
        <v>2118</v>
      </c>
      <c r="E8233" s="7" t="n">
        <v>1</v>
      </c>
      <c r="F8233" s="7" t="n">
        <v>0</v>
      </c>
      <c r="G8233" s="7" t="n">
        <v>0</v>
      </c>
      <c r="H8233" s="7" t="n">
        <v>0</v>
      </c>
      <c r="I8233" s="7" t="n">
        <v>0</v>
      </c>
      <c r="J8233" s="7" t="n">
        <v>65533</v>
      </c>
      <c r="K8233" s="7" t="n">
        <v>0</v>
      </c>
      <c r="L8233" s="7" t="n">
        <v>0</v>
      </c>
      <c r="M8233" s="7" t="n">
        <v>0</v>
      </c>
      <c r="N8233" s="7" t="n">
        <v>0</v>
      </c>
      <c r="O8233" s="7" t="s">
        <v>12</v>
      </c>
    </row>
    <row r="8234" spans="1:19">
      <c r="A8234" t="s">
        <v>4</v>
      </c>
      <c r="B8234" s="4" t="s">
        <v>5</v>
      </c>
      <c r="C8234" s="4" t="s">
        <v>10</v>
      </c>
    </row>
    <row r="8235" spans="1:19">
      <c r="A8235" t="n">
        <v>58974</v>
      </c>
      <c r="B8235" s="27" t="n">
        <v>16</v>
      </c>
      <c r="C8235" s="7" t="n">
        <v>1000</v>
      </c>
    </row>
    <row r="8236" spans="1:19">
      <c r="A8236" t="s">
        <v>4</v>
      </c>
      <c r="B8236" s="4" t="s">
        <v>5</v>
      </c>
      <c r="C8236" s="4" t="s">
        <v>13</v>
      </c>
      <c r="D8236" s="4" t="s">
        <v>10</v>
      </c>
      <c r="E8236" s="4" t="s">
        <v>24</v>
      </c>
      <c r="F8236" s="4" t="s">
        <v>10</v>
      </c>
      <c r="G8236" s="4" t="s">
        <v>9</v>
      </c>
      <c r="H8236" s="4" t="s">
        <v>9</v>
      </c>
      <c r="I8236" s="4" t="s">
        <v>10</v>
      </c>
      <c r="J8236" s="4" t="s">
        <v>10</v>
      </c>
      <c r="K8236" s="4" t="s">
        <v>9</v>
      </c>
      <c r="L8236" s="4" t="s">
        <v>9</v>
      </c>
      <c r="M8236" s="4" t="s">
        <v>9</v>
      </c>
      <c r="N8236" s="4" t="s">
        <v>9</v>
      </c>
      <c r="O8236" s="4" t="s">
        <v>6</v>
      </c>
    </row>
    <row r="8237" spans="1:19">
      <c r="A8237" t="n">
        <v>58977</v>
      </c>
      <c r="B8237" s="15" t="n">
        <v>50</v>
      </c>
      <c r="C8237" s="7" t="n">
        <v>0</v>
      </c>
      <c r="D8237" s="7" t="n">
        <v>4120</v>
      </c>
      <c r="E8237" s="7" t="n">
        <v>0.699999988079071</v>
      </c>
      <c r="F8237" s="7" t="n">
        <v>400</v>
      </c>
      <c r="G8237" s="7" t="n">
        <v>0</v>
      </c>
      <c r="H8237" s="7" t="n">
        <v>0</v>
      </c>
      <c r="I8237" s="7" t="n">
        <v>0</v>
      </c>
      <c r="J8237" s="7" t="n">
        <v>65533</v>
      </c>
      <c r="K8237" s="7" t="n">
        <v>0</v>
      </c>
      <c r="L8237" s="7" t="n">
        <v>0</v>
      </c>
      <c r="M8237" s="7" t="n">
        <v>0</v>
      </c>
      <c r="N8237" s="7" t="n">
        <v>0</v>
      </c>
      <c r="O8237" s="7" t="s">
        <v>12</v>
      </c>
    </row>
    <row r="8238" spans="1:19">
      <c r="A8238" t="s">
        <v>4</v>
      </c>
      <c r="B8238" s="4" t="s">
        <v>5</v>
      </c>
      <c r="C8238" s="4" t="s">
        <v>10</v>
      </c>
    </row>
    <row r="8239" spans="1:19">
      <c r="A8239" t="n">
        <v>59016</v>
      </c>
      <c r="B8239" s="27" t="n">
        <v>16</v>
      </c>
      <c r="C8239" s="7" t="n">
        <v>500</v>
      </c>
    </row>
    <row r="8240" spans="1:19">
      <c r="A8240" t="s">
        <v>4</v>
      </c>
      <c r="B8240" s="4" t="s">
        <v>5</v>
      </c>
      <c r="C8240" s="4" t="s">
        <v>13</v>
      </c>
      <c r="D8240" s="4" t="s">
        <v>10</v>
      </c>
      <c r="E8240" s="4" t="s">
        <v>10</v>
      </c>
      <c r="F8240" s="4" t="s">
        <v>9</v>
      </c>
    </row>
    <row r="8241" spans="1:19">
      <c r="A8241" t="n">
        <v>59019</v>
      </c>
      <c r="B8241" s="47" t="n">
        <v>84</v>
      </c>
      <c r="C8241" s="7" t="n">
        <v>1</v>
      </c>
      <c r="D8241" s="7" t="n">
        <v>0</v>
      </c>
      <c r="E8241" s="7" t="n">
        <v>2000</v>
      </c>
      <c r="F8241" s="7" t="n">
        <v>0</v>
      </c>
    </row>
    <row r="8242" spans="1:19">
      <c r="A8242" t="s">
        <v>4</v>
      </c>
      <c r="B8242" s="4" t="s">
        <v>5</v>
      </c>
      <c r="C8242" s="4" t="s">
        <v>13</v>
      </c>
      <c r="D8242" s="4" t="s">
        <v>10</v>
      </c>
    </row>
    <row r="8243" spans="1:19">
      <c r="A8243" t="n">
        <v>59029</v>
      </c>
      <c r="B8243" s="35" t="n">
        <v>45</v>
      </c>
      <c r="C8243" s="7" t="n">
        <v>7</v>
      </c>
      <c r="D8243" s="7" t="n">
        <v>255</v>
      </c>
    </row>
    <row r="8244" spans="1:19">
      <c r="A8244" t="s">
        <v>4</v>
      </c>
      <c r="B8244" s="4" t="s">
        <v>5</v>
      </c>
      <c r="C8244" s="4" t="s">
        <v>13</v>
      </c>
      <c r="D8244" s="4" t="s">
        <v>10</v>
      </c>
      <c r="E8244" s="4" t="s">
        <v>13</v>
      </c>
    </row>
    <row r="8245" spans="1:19">
      <c r="A8245" t="n">
        <v>59033</v>
      </c>
      <c r="B8245" s="14" t="n">
        <v>49</v>
      </c>
      <c r="C8245" s="7" t="n">
        <v>1</v>
      </c>
      <c r="D8245" s="7" t="n">
        <v>4000</v>
      </c>
      <c r="E8245" s="7" t="n">
        <v>0</v>
      </c>
    </row>
    <row r="8246" spans="1:19">
      <c r="A8246" t="s">
        <v>4</v>
      </c>
      <c r="B8246" s="4" t="s">
        <v>5</v>
      </c>
      <c r="C8246" s="4" t="s">
        <v>13</v>
      </c>
      <c r="D8246" s="4" t="s">
        <v>10</v>
      </c>
      <c r="E8246" s="4" t="s">
        <v>24</v>
      </c>
    </row>
    <row r="8247" spans="1:19">
      <c r="A8247" t="n">
        <v>59038</v>
      </c>
      <c r="B8247" s="21" t="n">
        <v>58</v>
      </c>
      <c r="C8247" s="7" t="n">
        <v>101</v>
      </c>
      <c r="D8247" s="7" t="n">
        <v>500</v>
      </c>
      <c r="E8247" s="7" t="n">
        <v>1</v>
      </c>
    </row>
    <row r="8248" spans="1:19">
      <c r="A8248" t="s">
        <v>4</v>
      </c>
      <c r="B8248" s="4" t="s">
        <v>5</v>
      </c>
      <c r="C8248" s="4" t="s">
        <v>13</v>
      </c>
      <c r="D8248" s="4" t="s">
        <v>10</v>
      </c>
    </row>
    <row r="8249" spans="1:19">
      <c r="A8249" t="n">
        <v>59046</v>
      </c>
      <c r="B8249" s="21" t="n">
        <v>58</v>
      </c>
      <c r="C8249" s="7" t="n">
        <v>254</v>
      </c>
      <c r="D8249" s="7" t="n">
        <v>0</v>
      </c>
    </row>
    <row r="8250" spans="1:19">
      <c r="A8250" t="s">
        <v>4</v>
      </c>
      <c r="B8250" s="4" t="s">
        <v>5</v>
      </c>
      <c r="C8250" s="4" t="s">
        <v>13</v>
      </c>
      <c r="D8250" s="4" t="s">
        <v>13</v>
      </c>
      <c r="E8250" s="4" t="s">
        <v>24</v>
      </c>
      <c r="F8250" s="4" t="s">
        <v>24</v>
      </c>
      <c r="G8250" s="4" t="s">
        <v>24</v>
      </c>
      <c r="H8250" s="4" t="s">
        <v>10</v>
      </c>
    </row>
    <row r="8251" spans="1:19">
      <c r="A8251" t="n">
        <v>59050</v>
      </c>
      <c r="B8251" s="35" t="n">
        <v>45</v>
      </c>
      <c r="C8251" s="7" t="n">
        <v>2</v>
      </c>
      <c r="D8251" s="7" t="n">
        <v>3</v>
      </c>
      <c r="E8251" s="7" t="n">
        <v>0.25</v>
      </c>
      <c r="F8251" s="7" t="n">
        <v>2.49000000953674</v>
      </c>
      <c r="G8251" s="7" t="n">
        <v>14.6499996185303</v>
      </c>
      <c r="H8251" s="7" t="n">
        <v>0</v>
      </c>
    </row>
    <row r="8252" spans="1:19">
      <c r="A8252" t="s">
        <v>4</v>
      </c>
      <c r="B8252" s="4" t="s">
        <v>5</v>
      </c>
      <c r="C8252" s="4" t="s">
        <v>13</v>
      </c>
      <c r="D8252" s="4" t="s">
        <v>13</v>
      </c>
      <c r="E8252" s="4" t="s">
        <v>24</v>
      </c>
      <c r="F8252" s="4" t="s">
        <v>24</v>
      </c>
      <c r="G8252" s="4" t="s">
        <v>24</v>
      </c>
      <c r="H8252" s="4" t="s">
        <v>10</v>
      </c>
      <c r="I8252" s="4" t="s">
        <v>13</v>
      </c>
    </row>
    <row r="8253" spans="1:19">
      <c r="A8253" t="n">
        <v>59067</v>
      </c>
      <c r="B8253" s="35" t="n">
        <v>45</v>
      </c>
      <c r="C8253" s="7" t="n">
        <v>4</v>
      </c>
      <c r="D8253" s="7" t="n">
        <v>3</v>
      </c>
      <c r="E8253" s="7" t="n">
        <v>6.98000001907349</v>
      </c>
      <c r="F8253" s="7" t="n">
        <v>156.949996948242</v>
      </c>
      <c r="G8253" s="7" t="n">
        <v>0</v>
      </c>
      <c r="H8253" s="7" t="n">
        <v>0</v>
      </c>
      <c r="I8253" s="7" t="n">
        <v>0</v>
      </c>
    </row>
    <row r="8254" spans="1:19">
      <c r="A8254" t="s">
        <v>4</v>
      </c>
      <c r="B8254" s="4" t="s">
        <v>5</v>
      </c>
      <c r="C8254" s="4" t="s">
        <v>13</v>
      </c>
      <c r="D8254" s="4" t="s">
        <v>13</v>
      </c>
      <c r="E8254" s="4" t="s">
        <v>24</v>
      </c>
      <c r="F8254" s="4" t="s">
        <v>10</v>
      </c>
    </row>
    <row r="8255" spans="1:19">
      <c r="A8255" t="n">
        <v>59085</v>
      </c>
      <c r="B8255" s="35" t="n">
        <v>45</v>
      </c>
      <c r="C8255" s="7" t="n">
        <v>5</v>
      </c>
      <c r="D8255" s="7" t="n">
        <v>3</v>
      </c>
      <c r="E8255" s="7" t="n">
        <v>5.69999980926514</v>
      </c>
      <c r="F8255" s="7" t="n">
        <v>0</v>
      </c>
    </row>
    <row r="8256" spans="1:19">
      <c r="A8256" t="s">
        <v>4</v>
      </c>
      <c r="B8256" s="4" t="s">
        <v>5</v>
      </c>
      <c r="C8256" s="4" t="s">
        <v>13</v>
      </c>
      <c r="D8256" s="4" t="s">
        <v>13</v>
      </c>
      <c r="E8256" s="4" t="s">
        <v>24</v>
      </c>
      <c r="F8256" s="4" t="s">
        <v>10</v>
      </c>
    </row>
    <row r="8257" spans="1:9">
      <c r="A8257" t="n">
        <v>59094</v>
      </c>
      <c r="B8257" s="35" t="n">
        <v>45</v>
      </c>
      <c r="C8257" s="7" t="n">
        <v>11</v>
      </c>
      <c r="D8257" s="7" t="n">
        <v>3</v>
      </c>
      <c r="E8257" s="7" t="n">
        <v>28.7000007629395</v>
      </c>
      <c r="F8257" s="7" t="n">
        <v>0</v>
      </c>
    </row>
    <row r="8258" spans="1:9">
      <c r="A8258" t="s">
        <v>4</v>
      </c>
      <c r="B8258" s="4" t="s">
        <v>5</v>
      </c>
      <c r="C8258" s="4" t="s">
        <v>13</v>
      </c>
      <c r="D8258" s="4" t="s">
        <v>13</v>
      </c>
      <c r="E8258" s="4" t="s">
        <v>24</v>
      </c>
      <c r="F8258" s="4" t="s">
        <v>24</v>
      </c>
      <c r="G8258" s="4" t="s">
        <v>24</v>
      </c>
      <c r="H8258" s="4" t="s">
        <v>10</v>
      </c>
    </row>
    <row r="8259" spans="1:9">
      <c r="A8259" t="n">
        <v>59103</v>
      </c>
      <c r="B8259" s="35" t="n">
        <v>45</v>
      </c>
      <c r="C8259" s="7" t="n">
        <v>2</v>
      </c>
      <c r="D8259" s="7" t="n">
        <v>3</v>
      </c>
      <c r="E8259" s="7" t="n">
        <v>0.25</v>
      </c>
      <c r="F8259" s="7" t="n">
        <v>2.09999990463257</v>
      </c>
      <c r="G8259" s="7" t="n">
        <v>14.6499996185303</v>
      </c>
      <c r="H8259" s="7" t="n">
        <v>3500</v>
      </c>
    </row>
    <row r="8260" spans="1:9">
      <c r="A8260" t="s">
        <v>4</v>
      </c>
      <c r="B8260" s="4" t="s">
        <v>5</v>
      </c>
      <c r="C8260" s="4" t="s">
        <v>13</v>
      </c>
      <c r="D8260" s="4" t="s">
        <v>13</v>
      </c>
      <c r="E8260" s="4" t="s">
        <v>24</v>
      </c>
      <c r="F8260" s="4" t="s">
        <v>24</v>
      </c>
      <c r="G8260" s="4" t="s">
        <v>24</v>
      </c>
      <c r="H8260" s="4" t="s">
        <v>10</v>
      </c>
      <c r="I8260" s="4" t="s">
        <v>13</v>
      </c>
    </row>
    <row r="8261" spans="1:9">
      <c r="A8261" t="n">
        <v>59120</v>
      </c>
      <c r="B8261" s="35" t="n">
        <v>45</v>
      </c>
      <c r="C8261" s="7" t="n">
        <v>4</v>
      </c>
      <c r="D8261" s="7" t="n">
        <v>3</v>
      </c>
      <c r="E8261" s="7" t="n">
        <v>2.36999988555908</v>
      </c>
      <c r="F8261" s="7" t="n">
        <v>169.960006713867</v>
      </c>
      <c r="G8261" s="7" t="n">
        <v>0</v>
      </c>
      <c r="H8261" s="7" t="n">
        <v>3500</v>
      </c>
      <c r="I8261" s="7" t="n">
        <v>1</v>
      </c>
    </row>
    <row r="8262" spans="1:9">
      <c r="A8262" t="s">
        <v>4</v>
      </c>
      <c r="B8262" s="4" t="s">
        <v>5</v>
      </c>
      <c r="C8262" s="4" t="s">
        <v>13</v>
      </c>
      <c r="D8262" s="4" t="s">
        <v>13</v>
      </c>
      <c r="E8262" s="4" t="s">
        <v>24</v>
      </c>
      <c r="F8262" s="4" t="s">
        <v>10</v>
      </c>
    </row>
    <row r="8263" spans="1:9">
      <c r="A8263" t="n">
        <v>59138</v>
      </c>
      <c r="B8263" s="35" t="n">
        <v>45</v>
      </c>
      <c r="C8263" s="7" t="n">
        <v>5</v>
      </c>
      <c r="D8263" s="7" t="n">
        <v>3</v>
      </c>
      <c r="E8263" s="7" t="n">
        <v>5.5</v>
      </c>
      <c r="F8263" s="7" t="n">
        <v>3500</v>
      </c>
    </row>
    <row r="8264" spans="1:9">
      <c r="A8264" t="s">
        <v>4</v>
      </c>
      <c r="B8264" s="4" t="s">
        <v>5</v>
      </c>
      <c r="C8264" s="4" t="s">
        <v>13</v>
      </c>
      <c r="D8264" s="4" t="s">
        <v>10</v>
      </c>
    </row>
    <row r="8265" spans="1:9">
      <c r="A8265" t="n">
        <v>59147</v>
      </c>
      <c r="B8265" s="21" t="n">
        <v>58</v>
      </c>
      <c r="C8265" s="7" t="n">
        <v>255</v>
      </c>
      <c r="D8265" s="7" t="n">
        <v>0</v>
      </c>
    </row>
    <row r="8266" spans="1:9">
      <c r="A8266" t="s">
        <v>4</v>
      </c>
      <c r="B8266" s="4" t="s">
        <v>5</v>
      </c>
      <c r="C8266" s="4" t="s">
        <v>10</v>
      </c>
    </row>
    <row r="8267" spans="1:9">
      <c r="A8267" t="n">
        <v>59151</v>
      </c>
      <c r="B8267" s="27" t="n">
        <v>16</v>
      </c>
      <c r="C8267" s="7" t="n">
        <v>500</v>
      </c>
    </row>
    <row r="8268" spans="1:9">
      <c r="A8268" t="s">
        <v>4</v>
      </c>
      <c r="B8268" s="4" t="s">
        <v>5</v>
      </c>
      <c r="C8268" s="4" t="s">
        <v>10</v>
      </c>
      <c r="D8268" s="4" t="s">
        <v>13</v>
      </c>
      <c r="E8268" s="4" t="s">
        <v>13</v>
      </c>
      <c r="F8268" s="4" t="s">
        <v>6</v>
      </c>
    </row>
    <row r="8269" spans="1:9">
      <c r="A8269" t="n">
        <v>59154</v>
      </c>
      <c r="B8269" s="22" t="n">
        <v>47</v>
      </c>
      <c r="C8269" s="7" t="n">
        <v>0</v>
      </c>
      <c r="D8269" s="7" t="n">
        <v>0</v>
      </c>
      <c r="E8269" s="7" t="n">
        <v>1</v>
      </c>
      <c r="F8269" s="7" t="s">
        <v>95</v>
      </c>
    </row>
    <row r="8270" spans="1:9">
      <c r="A8270" t="s">
        <v>4</v>
      </c>
      <c r="B8270" s="4" t="s">
        <v>5</v>
      </c>
      <c r="C8270" s="4" t="s">
        <v>10</v>
      </c>
    </row>
    <row r="8271" spans="1:9">
      <c r="A8271" t="n">
        <v>59174</v>
      </c>
      <c r="B8271" s="27" t="n">
        <v>16</v>
      </c>
      <c r="C8271" s="7" t="n">
        <v>150</v>
      </c>
    </row>
    <row r="8272" spans="1:9">
      <c r="A8272" t="s">
        <v>4</v>
      </c>
      <c r="B8272" s="4" t="s">
        <v>5</v>
      </c>
      <c r="C8272" s="4" t="s">
        <v>10</v>
      </c>
      <c r="D8272" s="4" t="s">
        <v>13</v>
      </c>
      <c r="E8272" s="4" t="s">
        <v>13</v>
      </c>
      <c r="F8272" s="4" t="s">
        <v>6</v>
      </c>
    </row>
    <row r="8273" spans="1:9">
      <c r="A8273" t="n">
        <v>59177</v>
      </c>
      <c r="B8273" s="22" t="n">
        <v>47</v>
      </c>
      <c r="C8273" s="7" t="n">
        <v>3</v>
      </c>
      <c r="D8273" s="7" t="n">
        <v>0</v>
      </c>
      <c r="E8273" s="7" t="n">
        <v>1</v>
      </c>
      <c r="F8273" s="7" t="s">
        <v>95</v>
      </c>
    </row>
    <row r="8274" spans="1:9">
      <c r="A8274" t="s">
        <v>4</v>
      </c>
      <c r="B8274" s="4" t="s">
        <v>5</v>
      </c>
      <c r="C8274" s="4" t="s">
        <v>10</v>
      </c>
      <c r="D8274" s="4" t="s">
        <v>13</v>
      </c>
      <c r="E8274" s="4" t="s">
        <v>13</v>
      </c>
      <c r="F8274" s="4" t="s">
        <v>6</v>
      </c>
    </row>
    <row r="8275" spans="1:9">
      <c r="A8275" t="n">
        <v>59197</v>
      </c>
      <c r="B8275" s="22" t="n">
        <v>47</v>
      </c>
      <c r="C8275" s="7" t="n">
        <v>5</v>
      </c>
      <c r="D8275" s="7" t="n">
        <v>0</v>
      </c>
      <c r="E8275" s="7" t="n">
        <v>1</v>
      </c>
      <c r="F8275" s="7" t="s">
        <v>95</v>
      </c>
    </row>
    <row r="8276" spans="1:9">
      <c r="A8276" t="s">
        <v>4</v>
      </c>
      <c r="B8276" s="4" t="s">
        <v>5</v>
      </c>
      <c r="C8276" s="4" t="s">
        <v>10</v>
      </c>
    </row>
    <row r="8277" spans="1:9">
      <c r="A8277" t="n">
        <v>59217</v>
      </c>
      <c r="B8277" s="27" t="n">
        <v>16</v>
      </c>
      <c r="C8277" s="7" t="n">
        <v>150</v>
      </c>
    </row>
    <row r="8278" spans="1:9">
      <c r="A8278" t="s">
        <v>4</v>
      </c>
      <c r="B8278" s="4" t="s">
        <v>5</v>
      </c>
      <c r="C8278" s="4" t="s">
        <v>10</v>
      </c>
      <c r="D8278" s="4" t="s">
        <v>13</v>
      </c>
      <c r="E8278" s="4" t="s">
        <v>13</v>
      </c>
      <c r="F8278" s="4" t="s">
        <v>6</v>
      </c>
    </row>
    <row r="8279" spans="1:9">
      <c r="A8279" t="n">
        <v>59220</v>
      </c>
      <c r="B8279" s="22" t="n">
        <v>47</v>
      </c>
      <c r="C8279" s="7" t="n">
        <v>61491</v>
      </c>
      <c r="D8279" s="7" t="n">
        <v>0</v>
      </c>
      <c r="E8279" s="7" t="n">
        <v>1</v>
      </c>
      <c r="F8279" s="7" t="s">
        <v>95</v>
      </c>
    </row>
    <row r="8280" spans="1:9">
      <c r="A8280" t="s">
        <v>4</v>
      </c>
      <c r="B8280" s="4" t="s">
        <v>5</v>
      </c>
      <c r="C8280" s="4" t="s">
        <v>10</v>
      </c>
      <c r="D8280" s="4" t="s">
        <v>13</v>
      </c>
      <c r="E8280" s="4" t="s">
        <v>13</v>
      </c>
      <c r="F8280" s="4" t="s">
        <v>6</v>
      </c>
    </row>
    <row r="8281" spans="1:9">
      <c r="A8281" t="n">
        <v>59240</v>
      </c>
      <c r="B8281" s="22" t="n">
        <v>47</v>
      </c>
      <c r="C8281" s="7" t="n">
        <v>61492</v>
      </c>
      <c r="D8281" s="7" t="n">
        <v>0</v>
      </c>
      <c r="E8281" s="7" t="n">
        <v>1</v>
      </c>
      <c r="F8281" s="7" t="s">
        <v>95</v>
      </c>
    </row>
    <row r="8282" spans="1:9">
      <c r="A8282" t="s">
        <v>4</v>
      </c>
      <c r="B8282" s="4" t="s">
        <v>5</v>
      </c>
      <c r="C8282" s="4" t="s">
        <v>10</v>
      </c>
      <c r="D8282" s="4" t="s">
        <v>13</v>
      </c>
      <c r="E8282" s="4" t="s">
        <v>13</v>
      </c>
      <c r="F8282" s="4" t="s">
        <v>6</v>
      </c>
    </row>
    <row r="8283" spans="1:9">
      <c r="A8283" t="n">
        <v>59260</v>
      </c>
      <c r="B8283" s="22" t="n">
        <v>47</v>
      </c>
      <c r="C8283" s="7" t="n">
        <v>61493</v>
      </c>
      <c r="D8283" s="7" t="n">
        <v>0</v>
      </c>
      <c r="E8283" s="7" t="n">
        <v>1</v>
      </c>
      <c r="F8283" s="7" t="s">
        <v>95</v>
      </c>
    </row>
    <row r="8284" spans="1:9">
      <c r="A8284" t="s">
        <v>4</v>
      </c>
      <c r="B8284" s="4" t="s">
        <v>5</v>
      </c>
      <c r="C8284" s="4" t="s">
        <v>10</v>
      </c>
      <c r="D8284" s="4" t="s">
        <v>13</v>
      </c>
      <c r="E8284" s="4" t="s">
        <v>6</v>
      </c>
      <c r="F8284" s="4" t="s">
        <v>24</v>
      </c>
      <c r="G8284" s="4" t="s">
        <v>24</v>
      </c>
      <c r="H8284" s="4" t="s">
        <v>24</v>
      </c>
    </row>
    <row r="8285" spans="1:9">
      <c r="A8285" t="n">
        <v>59280</v>
      </c>
      <c r="B8285" s="50" t="n">
        <v>48</v>
      </c>
      <c r="C8285" s="7" t="n">
        <v>7032</v>
      </c>
      <c r="D8285" s="7" t="n">
        <v>0</v>
      </c>
      <c r="E8285" s="7" t="s">
        <v>34</v>
      </c>
      <c r="F8285" s="7" t="n">
        <v>-1</v>
      </c>
      <c r="G8285" s="7" t="n">
        <v>1</v>
      </c>
      <c r="H8285" s="7" t="n">
        <v>0</v>
      </c>
    </row>
    <row r="8286" spans="1:9">
      <c r="A8286" t="s">
        <v>4</v>
      </c>
      <c r="B8286" s="4" t="s">
        <v>5</v>
      </c>
      <c r="C8286" s="4" t="s">
        <v>10</v>
      </c>
    </row>
    <row r="8287" spans="1:9">
      <c r="A8287" t="n">
        <v>59304</v>
      </c>
      <c r="B8287" s="27" t="n">
        <v>16</v>
      </c>
      <c r="C8287" s="7" t="n">
        <v>2500</v>
      </c>
    </row>
    <row r="8288" spans="1:9">
      <c r="A8288" t="s">
        <v>4</v>
      </c>
      <c r="B8288" s="4" t="s">
        <v>5</v>
      </c>
      <c r="C8288" s="4" t="s">
        <v>13</v>
      </c>
      <c r="D8288" s="4" t="s">
        <v>10</v>
      </c>
      <c r="E8288" s="4" t="s">
        <v>9</v>
      </c>
      <c r="F8288" s="4" t="s">
        <v>10</v>
      </c>
      <c r="G8288" s="4" t="s">
        <v>9</v>
      </c>
      <c r="H8288" s="4" t="s">
        <v>13</v>
      </c>
    </row>
    <row r="8289" spans="1:8">
      <c r="A8289" t="n">
        <v>59307</v>
      </c>
      <c r="B8289" s="14" t="n">
        <v>49</v>
      </c>
      <c r="C8289" s="7" t="n">
        <v>0</v>
      </c>
      <c r="D8289" s="7" t="n">
        <v>311</v>
      </c>
      <c r="E8289" s="7" t="n">
        <v>1065353216</v>
      </c>
      <c r="F8289" s="7" t="n">
        <v>0</v>
      </c>
      <c r="G8289" s="7" t="n">
        <v>0</v>
      </c>
      <c r="H8289" s="7" t="n">
        <v>0</v>
      </c>
    </row>
    <row r="8290" spans="1:8">
      <c r="A8290" t="s">
        <v>4</v>
      </c>
      <c r="B8290" s="4" t="s">
        <v>5</v>
      </c>
      <c r="C8290" s="4" t="s">
        <v>13</v>
      </c>
      <c r="D8290" s="20" t="s">
        <v>31</v>
      </c>
      <c r="E8290" s="4" t="s">
        <v>5</v>
      </c>
      <c r="F8290" s="4" t="s">
        <v>13</v>
      </c>
      <c r="G8290" s="4" t="s">
        <v>10</v>
      </c>
      <c r="H8290" s="20" t="s">
        <v>32</v>
      </c>
      <c r="I8290" s="4" t="s">
        <v>13</v>
      </c>
      <c r="J8290" s="4" t="s">
        <v>23</v>
      </c>
    </row>
    <row r="8291" spans="1:8">
      <c r="A8291" t="n">
        <v>59322</v>
      </c>
      <c r="B8291" s="12" t="n">
        <v>5</v>
      </c>
      <c r="C8291" s="7" t="n">
        <v>28</v>
      </c>
      <c r="D8291" s="20" t="s">
        <v>3</v>
      </c>
      <c r="E8291" s="25" t="n">
        <v>64</v>
      </c>
      <c r="F8291" s="7" t="n">
        <v>5</v>
      </c>
      <c r="G8291" s="7" t="n">
        <v>8</v>
      </c>
      <c r="H8291" s="20" t="s">
        <v>3</v>
      </c>
      <c r="I8291" s="7" t="n">
        <v>1</v>
      </c>
      <c r="J8291" s="13" t="n">
        <f t="normal" ca="1">A8303</f>
        <v>0</v>
      </c>
    </row>
    <row r="8292" spans="1:8">
      <c r="A8292" t="s">
        <v>4</v>
      </c>
      <c r="B8292" s="4" t="s">
        <v>5</v>
      </c>
      <c r="C8292" s="4" t="s">
        <v>13</v>
      </c>
      <c r="D8292" s="4" t="s">
        <v>10</v>
      </c>
      <c r="E8292" s="4" t="s">
        <v>6</v>
      </c>
    </row>
    <row r="8293" spans="1:8">
      <c r="A8293" t="n">
        <v>59333</v>
      </c>
      <c r="B8293" s="39" t="n">
        <v>51</v>
      </c>
      <c r="C8293" s="7" t="n">
        <v>4</v>
      </c>
      <c r="D8293" s="7" t="n">
        <v>8</v>
      </c>
      <c r="E8293" s="7" t="s">
        <v>100</v>
      </c>
    </row>
    <row r="8294" spans="1:8">
      <c r="A8294" t="s">
        <v>4</v>
      </c>
      <c r="B8294" s="4" t="s">
        <v>5</v>
      </c>
      <c r="C8294" s="4" t="s">
        <v>10</v>
      </c>
    </row>
    <row r="8295" spans="1:8">
      <c r="A8295" t="n">
        <v>59347</v>
      </c>
      <c r="B8295" s="27" t="n">
        <v>16</v>
      </c>
      <c r="C8295" s="7" t="n">
        <v>0</v>
      </c>
    </row>
    <row r="8296" spans="1:8">
      <c r="A8296" t="s">
        <v>4</v>
      </c>
      <c r="B8296" s="4" t="s">
        <v>5</v>
      </c>
      <c r="C8296" s="4" t="s">
        <v>10</v>
      </c>
      <c r="D8296" s="4" t="s">
        <v>47</v>
      </c>
      <c r="E8296" s="4" t="s">
        <v>13</v>
      </c>
      <c r="F8296" s="4" t="s">
        <v>13</v>
      </c>
    </row>
    <row r="8297" spans="1:8">
      <c r="A8297" t="n">
        <v>59350</v>
      </c>
      <c r="B8297" s="40" t="n">
        <v>26</v>
      </c>
      <c r="C8297" s="7" t="n">
        <v>8</v>
      </c>
      <c r="D8297" s="7" t="s">
        <v>460</v>
      </c>
      <c r="E8297" s="7" t="n">
        <v>2</v>
      </c>
      <c r="F8297" s="7" t="n">
        <v>0</v>
      </c>
    </row>
    <row r="8298" spans="1:8">
      <c r="A8298" t="s">
        <v>4</v>
      </c>
      <c r="B8298" s="4" t="s">
        <v>5</v>
      </c>
    </row>
    <row r="8299" spans="1:8">
      <c r="A8299" t="n">
        <v>59378</v>
      </c>
      <c r="B8299" s="41" t="n">
        <v>28</v>
      </c>
    </row>
    <row r="8300" spans="1:8">
      <c r="A8300" t="s">
        <v>4</v>
      </c>
      <c r="B8300" s="4" t="s">
        <v>5</v>
      </c>
      <c r="C8300" s="4" t="s">
        <v>23</v>
      </c>
    </row>
    <row r="8301" spans="1:8">
      <c r="A8301" t="n">
        <v>59379</v>
      </c>
      <c r="B8301" s="17" t="n">
        <v>3</v>
      </c>
      <c r="C8301" s="13" t="n">
        <f t="normal" ca="1">A8323</f>
        <v>0</v>
      </c>
    </row>
    <row r="8302" spans="1:8">
      <c r="A8302" t="s">
        <v>4</v>
      </c>
      <c r="B8302" s="4" t="s">
        <v>5</v>
      </c>
      <c r="C8302" s="4" t="s">
        <v>13</v>
      </c>
      <c r="D8302" s="20" t="s">
        <v>31</v>
      </c>
      <c r="E8302" s="4" t="s">
        <v>5</v>
      </c>
      <c r="F8302" s="4" t="s">
        <v>13</v>
      </c>
      <c r="G8302" s="4" t="s">
        <v>10</v>
      </c>
      <c r="H8302" s="20" t="s">
        <v>32</v>
      </c>
      <c r="I8302" s="4" t="s">
        <v>13</v>
      </c>
      <c r="J8302" s="4" t="s">
        <v>23</v>
      </c>
    </row>
    <row r="8303" spans="1:8">
      <c r="A8303" t="n">
        <v>59384</v>
      </c>
      <c r="B8303" s="12" t="n">
        <v>5</v>
      </c>
      <c r="C8303" s="7" t="n">
        <v>28</v>
      </c>
      <c r="D8303" s="20" t="s">
        <v>3</v>
      </c>
      <c r="E8303" s="25" t="n">
        <v>64</v>
      </c>
      <c r="F8303" s="7" t="n">
        <v>5</v>
      </c>
      <c r="G8303" s="7" t="n">
        <v>11</v>
      </c>
      <c r="H8303" s="20" t="s">
        <v>3</v>
      </c>
      <c r="I8303" s="7" t="n">
        <v>1</v>
      </c>
      <c r="J8303" s="13" t="n">
        <f t="normal" ca="1">A8315</f>
        <v>0</v>
      </c>
    </row>
    <row r="8304" spans="1:8">
      <c r="A8304" t="s">
        <v>4</v>
      </c>
      <c r="B8304" s="4" t="s">
        <v>5</v>
      </c>
      <c r="C8304" s="4" t="s">
        <v>13</v>
      </c>
      <c r="D8304" s="4" t="s">
        <v>10</v>
      </c>
      <c r="E8304" s="4" t="s">
        <v>6</v>
      </c>
    </row>
    <row r="8305" spans="1:10">
      <c r="A8305" t="n">
        <v>59395</v>
      </c>
      <c r="B8305" s="39" t="n">
        <v>51</v>
      </c>
      <c r="C8305" s="7" t="n">
        <v>4</v>
      </c>
      <c r="D8305" s="7" t="n">
        <v>11</v>
      </c>
      <c r="E8305" s="7" t="s">
        <v>167</v>
      </c>
    </row>
    <row r="8306" spans="1:10">
      <c r="A8306" t="s">
        <v>4</v>
      </c>
      <c r="B8306" s="4" t="s">
        <v>5</v>
      </c>
      <c r="C8306" s="4" t="s">
        <v>10</v>
      </c>
    </row>
    <row r="8307" spans="1:10">
      <c r="A8307" t="n">
        <v>59409</v>
      </c>
      <c r="B8307" s="27" t="n">
        <v>16</v>
      </c>
      <c r="C8307" s="7" t="n">
        <v>0</v>
      </c>
    </row>
    <row r="8308" spans="1:10">
      <c r="A8308" t="s">
        <v>4</v>
      </c>
      <c r="B8308" s="4" t="s">
        <v>5</v>
      </c>
      <c r="C8308" s="4" t="s">
        <v>10</v>
      </c>
      <c r="D8308" s="4" t="s">
        <v>47</v>
      </c>
      <c r="E8308" s="4" t="s">
        <v>13</v>
      </c>
      <c r="F8308" s="4" t="s">
        <v>13</v>
      </c>
    </row>
    <row r="8309" spans="1:10">
      <c r="A8309" t="n">
        <v>59412</v>
      </c>
      <c r="B8309" s="40" t="n">
        <v>26</v>
      </c>
      <c r="C8309" s="7" t="n">
        <v>11</v>
      </c>
      <c r="D8309" s="7" t="s">
        <v>461</v>
      </c>
      <c r="E8309" s="7" t="n">
        <v>2</v>
      </c>
      <c r="F8309" s="7" t="n">
        <v>0</v>
      </c>
    </row>
    <row r="8310" spans="1:10">
      <c r="A8310" t="s">
        <v>4</v>
      </c>
      <c r="B8310" s="4" t="s">
        <v>5</v>
      </c>
    </row>
    <row r="8311" spans="1:10">
      <c r="A8311" t="n">
        <v>59449</v>
      </c>
      <c r="B8311" s="41" t="n">
        <v>28</v>
      </c>
    </row>
    <row r="8312" spans="1:10">
      <c r="A8312" t="s">
        <v>4</v>
      </c>
      <c r="B8312" s="4" t="s">
        <v>5</v>
      </c>
      <c r="C8312" s="4" t="s">
        <v>23</v>
      </c>
    </row>
    <row r="8313" spans="1:10">
      <c r="A8313" t="n">
        <v>59450</v>
      </c>
      <c r="B8313" s="17" t="n">
        <v>3</v>
      </c>
      <c r="C8313" s="13" t="n">
        <f t="normal" ca="1">A8323</f>
        <v>0</v>
      </c>
    </row>
    <row r="8314" spans="1:10">
      <c r="A8314" t="s">
        <v>4</v>
      </c>
      <c r="B8314" s="4" t="s">
        <v>5</v>
      </c>
      <c r="C8314" s="4" t="s">
        <v>13</v>
      </c>
      <c r="D8314" s="4" t="s">
        <v>10</v>
      </c>
      <c r="E8314" s="4" t="s">
        <v>6</v>
      </c>
    </row>
    <row r="8315" spans="1:10">
      <c r="A8315" t="n">
        <v>59455</v>
      </c>
      <c r="B8315" s="39" t="n">
        <v>51</v>
      </c>
      <c r="C8315" s="7" t="n">
        <v>4</v>
      </c>
      <c r="D8315" s="7" t="n">
        <v>3</v>
      </c>
      <c r="E8315" s="7" t="s">
        <v>100</v>
      </c>
    </row>
    <row r="8316" spans="1:10">
      <c r="A8316" t="s">
        <v>4</v>
      </c>
      <c r="B8316" s="4" t="s">
        <v>5</v>
      </c>
      <c r="C8316" s="4" t="s">
        <v>10</v>
      </c>
    </row>
    <row r="8317" spans="1:10">
      <c r="A8317" t="n">
        <v>59469</v>
      </c>
      <c r="B8317" s="27" t="n">
        <v>16</v>
      </c>
      <c r="C8317" s="7" t="n">
        <v>0</v>
      </c>
    </row>
    <row r="8318" spans="1:10">
      <c r="A8318" t="s">
        <v>4</v>
      </c>
      <c r="B8318" s="4" t="s">
        <v>5</v>
      </c>
      <c r="C8318" s="4" t="s">
        <v>10</v>
      </c>
      <c r="D8318" s="4" t="s">
        <v>47</v>
      </c>
      <c r="E8318" s="4" t="s">
        <v>13</v>
      </c>
      <c r="F8318" s="4" t="s">
        <v>13</v>
      </c>
    </row>
    <row r="8319" spans="1:10">
      <c r="A8319" t="n">
        <v>59472</v>
      </c>
      <c r="B8319" s="40" t="n">
        <v>26</v>
      </c>
      <c r="C8319" s="7" t="n">
        <v>3</v>
      </c>
      <c r="D8319" s="7" t="s">
        <v>462</v>
      </c>
      <c r="E8319" s="7" t="n">
        <v>2</v>
      </c>
      <c r="F8319" s="7" t="n">
        <v>0</v>
      </c>
    </row>
    <row r="8320" spans="1:10">
      <c r="A8320" t="s">
        <v>4</v>
      </c>
      <c r="B8320" s="4" t="s">
        <v>5</v>
      </c>
    </row>
    <row r="8321" spans="1:6">
      <c r="A8321" t="n">
        <v>59501</v>
      </c>
      <c r="B8321" s="41" t="n">
        <v>28</v>
      </c>
    </row>
    <row r="8322" spans="1:6">
      <c r="A8322" t="s">
        <v>4</v>
      </c>
      <c r="B8322" s="4" t="s">
        <v>5</v>
      </c>
      <c r="C8322" s="4" t="s">
        <v>10</v>
      </c>
      <c r="D8322" s="4" t="s">
        <v>13</v>
      </c>
      <c r="E8322" s="4" t="s">
        <v>6</v>
      </c>
      <c r="F8322" s="4" t="s">
        <v>24</v>
      </c>
      <c r="G8322" s="4" t="s">
        <v>24</v>
      </c>
      <c r="H8322" s="4" t="s">
        <v>24</v>
      </c>
    </row>
    <row r="8323" spans="1:6">
      <c r="A8323" t="n">
        <v>59502</v>
      </c>
      <c r="B8323" s="50" t="n">
        <v>48</v>
      </c>
      <c r="C8323" s="7" t="n">
        <v>3</v>
      </c>
      <c r="D8323" s="7" t="n">
        <v>0</v>
      </c>
      <c r="E8323" s="7" t="s">
        <v>91</v>
      </c>
      <c r="F8323" s="7" t="n">
        <v>-1</v>
      </c>
      <c r="G8323" s="7" t="n">
        <v>1</v>
      </c>
      <c r="H8323" s="7" t="n">
        <v>0</v>
      </c>
    </row>
    <row r="8324" spans="1:6">
      <c r="A8324" t="s">
        <v>4</v>
      </c>
      <c r="B8324" s="4" t="s">
        <v>5</v>
      </c>
      <c r="C8324" s="4" t="s">
        <v>10</v>
      </c>
    </row>
    <row r="8325" spans="1:6">
      <c r="A8325" t="n">
        <v>59532</v>
      </c>
      <c r="B8325" s="27" t="n">
        <v>16</v>
      </c>
      <c r="C8325" s="7" t="n">
        <v>500</v>
      </c>
    </row>
    <row r="8326" spans="1:6">
      <c r="A8326" t="s">
        <v>4</v>
      </c>
      <c r="B8326" s="4" t="s">
        <v>5</v>
      </c>
      <c r="C8326" s="4" t="s">
        <v>13</v>
      </c>
      <c r="D8326" s="4" t="s">
        <v>10</v>
      </c>
      <c r="E8326" s="4" t="s">
        <v>6</v>
      </c>
    </row>
    <row r="8327" spans="1:6">
      <c r="A8327" t="n">
        <v>59535</v>
      </c>
      <c r="B8327" s="39" t="n">
        <v>51</v>
      </c>
      <c r="C8327" s="7" t="n">
        <v>4</v>
      </c>
      <c r="D8327" s="7" t="n">
        <v>3</v>
      </c>
      <c r="E8327" s="7" t="s">
        <v>82</v>
      </c>
    </row>
    <row r="8328" spans="1:6">
      <c r="A8328" t="s">
        <v>4</v>
      </c>
      <c r="B8328" s="4" t="s">
        <v>5</v>
      </c>
      <c r="C8328" s="4" t="s">
        <v>10</v>
      </c>
    </row>
    <row r="8329" spans="1:6">
      <c r="A8329" t="n">
        <v>59548</v>
      </c>
      <c r="B8329" s="27" t="n">
        <v>16</v>
      </c>
      <c r="C8329" s="7" t="n">
        <v>0</v>
      </c>
    </row>
    <row r="8330" spans="1:6">
      <c r="A8330" t="s">
        <v>4</v>
      </c>
      <c r="B8330" s="4" t="s">
        <v>5</v>
      </c>
      <c r="C8330" s="4" t="s">
        <v>10</v>
      </c>
      <c r="D8330" s="4" t="s">
        <v>47</v>
      </c>
      <c r="E8330" s="4" t="s">
        <v>13</v>
      </c>
      <c r="F8330" s="4" t="s">
        <v>13</v>
      </c>
    </row>
    <row r="8331" spans="1:6">
      <c r="A8331" t="n">
        <v>59551</v>
      </c>
      <c r="B8331" s="40" t="n">
        <v>26</v>
      </c>
      <c r="C8331" s="7" t="n">
        <v>3</v>
      </c>
      <c r="D8331" s="7" t="s">
        <v>463</v>
      </c>
      <c r="E8331" s="7" t="n">
        <v>2</v>
      </c>
      <c r="F8331" s="7" t="n">
        <v>0</v>
      </c>
    </row>
    <row r="8332" spans="1:6">
      <c r="A8332" t="s">
        <v>4</v>
      </c>
      <c r="B8332" s="4" t="s">
        <v>5</v>
      </c>
    </row>
    <row r="8333" spans="1:6">
      <c r="A8333" t="n">
        <v>59637</v>
      </c>
      <c r="B8333" s="41" t="n">
        <v>28</v>
      </c>
    </row>
    <row r="8334" spans="1:6">
      <c r="A8334" t="s">
        <v>4</v>
      </c>
      <c r="B8334" s="4" t="s">
        <v>5</v>
      </c>
      <c r="C8334" s="4" t="s">
        <v>13</v>
      </c>
      <c r="D8334" s="4" t="s">
        <v>10</v>
      </c>
      <c r="E8334" s="4" t="s">
        <v>6</v>
      </c>
    </row>
    <row r="8335" spans="1:6">
      <c r="A8335" t="n">
        <v>59638</v>
      </c>
      <c r="B8335" s="39" t="n">
        <v>51</v>
      </c>
      <c r="C8335" s="7" t="n">
        <v>4</v>
      </c>
      <c r="D8335" s="7" t="n">
        <v>0</v>
      </c>
      <c r="E8335" s="7" t="s">
        <v>100</v>
      </c>
    </row>
    <row r="8336" spans="1:6">
      <c r="A8336" t="s">
        <v>4</v>
      </c>
      <c r="B8336" s="4" t="s">
        <v>5</v>
      </c>
      <c r="C8336" s="4" t="s">
        <v>10</v>
      </c>
    </row>
    <row r="8337" spans="1:8">
      <c r="A8337" t="n">
        <v>59652</v>
      </c>
      <c r="B8337" s="27" t="n">
        <v>16</v>
      </c>
      <c r="C8337" s="7" t="n">
        <v>0</v>
      </c>
    </row>
    <row r="8338" spans="1:8">
      <c r="A8338" t="s">
        <v>4</v>
      </c>
      <c r="B8338" s="4" t="s">
        <v>5</v>
      </c>
      <c r="C8338" s="4" t="s">
        <v>10</v>
      </c>
      <c r="D8338" s="4" t="s">
        <v>47</v>
      </c>
      <c r="E8338" s="4" t="s">
        <v>13</v>
      </c>
      <c r="F8338" s="4" t="s">
        <v>13</v>
      </c>
    </row>
    <row r="8339" spans="1:8">
      <c r="A8339" t="n">
        <v>59655</v>
      </c>
      <c r="B8339" s="40" t="n">
        <v>26</v>
      </c>
      <c r="C8339" s="7" t="n">
        <v>0</v>
      </c>
      <c r="D8339" s="7" t="s">
        <v>464</v>
      </c>
      <c r="E8339" s="7" t="n">
        <v>2</v>
      </c>
      <c r="F8339" s="7" t="n">
        <v>0</v>
      </c>
    </row>
    <row r="8340" spans="1:8">
      <c r="A8340" t="s">
        <v>4</v>
      </c>
      <c r="B8340" s="4" t="s">
        <v>5</v>
      </c>
    </row>
    <row r="8341" spans="1:8">
      <c r="A8341" t="n">
        <v>59716</v>
      </c>
      <c r="B8341" s="41" t="n">
        <v>28</v>
      </c>
    </row>
    <row r="8342" spans="1:8">
      <c r="A8342" t="s">
        <v>4</v>
      </c>
      <c r="B8342" s="4" t="s">
        <v>5</v>
      </c>
      <c r="C8342" s="4" t="s">
        <v>13</v>
      </c>
      <c r="D8342" s="4" t="s">
        <v>10</v>
      </c>
      <c r="E8342" s="4" t="s">
        <v>6</v>
      </c>
    </row>
    <row r="8343" spans="1:8">
      <c r="A8343" t="n">
        <v>59717</v>
      </c>
      <c r="B8343" s="39" t="n">
        <v>51</v>
      </c>
      <c r="C8343" s="7" t="n">
        <v>4</v>
      </c>
      <c r="D8343" s="7" t="n">
        <v>5</v>
      </c>
      <c r="E8343" s="7" t="s">
        <v>167</v>
      </c>
    </row>
    <row r="8344" spans="1:8">
      <c r="A8344" t="s">
        <v>4</v>
      </c>
      <c r="B8344" s="4" t="s">
        <v>5</v>
      </c>
      <c r="C8344" s="4" t="s">
        <v>10</v>
      </c>
    </row>
    <row r="8345" spans="1:8">
      <c r="A8345" t="n">
        <v>59731</v>
      </c>
      <c r="B8345" s="27" t="n">
        <v>16</v>
      </c>
      <c r="C8345" s="7" t="n">
        <v>0</v>
      </c>
    </row>
    <row r="8346" spans="1:8">
      <c r="A8346" t="s">
        <v>4</v>
      </c>
      <c r="B8346" s="4" t="s">
        <v>5</v>
      </c>
      <c r="C8346" s="4" t="s">
        <v>10</v>
      </c>
      <c r="D8346" s="4" t="s">
        <v>47</v>
      </c>
      <c r="E8346" s="4" t="s">
        <v>13</v>
      </c>
      <c r="F8346" s="4" t="s">
        <v>13</v>
      </c>
    </row>
    <row r="8347" spans="1:8">
      <c r="A8347" t="n">
        <v>59734</v>
      </c>
      <c r="B8347" s="40" t="n">
        <v>26</v>
      </c>
      <c r="C8347" s="7" t="n">
        <v>5</v>
      </c>
      <c r="D8347" s="7" t="s">
        <v>465</v>
      </c>
      <c r="E8347" s="7" t="n">
        <v>2</v>
      </c>
      <c r="F8347" s="7" t="n">
        <v>0</v>
      </c>
    </row>
    <row r="8348" spans="1:8">
      <c r="A8348" t="s">
        <v>4</v>
      </c>
      <c r="B8348" s="4" t="s">
        <v>5</v>
      </c>
    </row>
    <row r="8349" spans="1:8">
      <c r="A8349" t="n">
        <v>59811</v>
      </c>
      <c r="B8349" s="41" t="n">
        <v>28</v>
      </c>
    </row>
    <row r="8350" spans="1:8">
      <c r="A8350" t="s">
        <v>4</v>
      </c>
      <c r="B8350" s="4" t="s">
        <v>5</v>
      </c>
      <c r="C8350" s="4" t="s">
        <v>13</v>
      </c>
      <c r="D8350" s="4" t="s">
        <v>10</v>
      </c>
      <c r="E8350" s="4" t="s">
        <v>6</v>
      </c>
    </row>
    <row r="8351" spans="1:8">
      <c r="A8351" t="n">
        <v>59812</v>
      </c>
      <c r="B8351" s="39" t="n">
        <v>51</v>
      </c>
      <c r="C8351" s="7" t="n">
        <v>4</v>
      </c>
      <c r="D8351" s="7" t="n">
        <v>7032</v>
      </c>
      <c r="E8351" s="7" t="s">
        <v>100</v>
      </c>
    </row>
    <row r="8352" spans="1:8">
      <c r="A8352" t="s">
        <v>4</v>
      </c>
      <c r="B8352" s="4" t="s">
        <v>5</v>
      </c>
      <c r="C8352" s="4" t="s">
        <v>10</v>
      </c>
    </row>
    <row r="8353" spans="1:6">
      <c r="A8353" t="n">
        <v>59826</v>
      </c>
      <c r="B8353" s="27" t="n">
        <v>16</v>
      </c>
      <c r="C8353" s="7" t="n">
        <v>0</v>
      </c>
    </row>
    <row r="8354" spans="1:6">
      <c r="A8354" t="s">
        <v>4</v>
      </c>
      <c r="B8354" s="4" t="s">
        <v>5</v>
      </c>
      <c r="C8354" s="4" t="s">
        <v>10</v>
      </c>
      <c r="D8354" s="4" t="s">
        <v>47</v>
      </c>
      <c r="E8354" s="4" t="s">
        <v>13</v>
      </c>
      <c r="F8354" s="4" t="s">
        <v>13</v>
      </c>
    </row>
    <row r="8355" spans="1:6">
      <c r="A8355" t="n">
        <v>59829</v>
      </c>
      <c r="B8355" s="40" t="n">
        <v>26</v>
      </c>
      <c r="C8355" s="7" t="n">
        <v>7032</v>
      </c>
      <c r="D8355" s="7" t="s">
        <v>466</v>
      </c>
      <c r="E8355" s="7" t="n">
        <v>2</v>
      </c>
      <c r="F8355" s="7" t="n">
        <v>0</v>
      </c>
    </row>
    <row r="8356" spans="1:6">
      <c r="A8356" t="s">
        <v>4</v>
      </c>
      <c r="B8356" s="4" t="s">
        <v>5</v>
      </c>
    </row>
    <row r="8357" spans="1:6">
      <c r="A8357" t="n">
        <v>59870</v>
      </c>
      <c r="B8357" s="41" t="n">
        <v>28</v>
      </c>
    </row>
    <row r="8358" spans="1:6">
      <c r="A8358" t="s">
        <v>4</v>
      </c>
      <c r="B8358" s="4" t="s">
        <v>5</v>
      </c>
      <c r="C8358" s="4" t="s">
        <v>10</v>
      </c>
      <c r="D8358" s="4" t="s">
        <v>10</v>
      </c>
      <c r="E8358" s="4" t="s">
        <v>10</v>
      </c>
    </row>
    <row r="8359" spans="1:6">
      <c r="A8359" t="n">
        <v>59871</v>
      </c>
      <c r="B8359" s="53" t="n">
        <v>61</v>
      </c>
      <c r="C8359" s="7" t="n">
        <v>7032</v>
      </c>
      <c r="D8359" s="7" t="n">
        <v>0</v>
      </c>
      <c r="E8359" s="7" t="n">
        <v>1000</v>
      </c>
    </row>
    <row r="8360" spans="1:6">
      <c r="A8360" t="s">
        <v>4</v>
      </c>
      <c r="B8360" s="4" t="s">
        <v>5</v>
      </c>
      <c r="C8360" s="4" t="s">
        <v>10</v>
      </c>
    </row>
    <row r="8361" spans="1:6">
      <c r="A8361" t="n">
        <v>59878</v>
      </c>
      <c r="B8361" s="27" t="n">
        <v>16</v>
      </c>
      <c r="C8361" s="7" t="n">
        <v>300</v>
      </c>
    </row>
    <row r="8362" spans="1:6">
      <c r="A8362" t="s">
        <v>4</v>
      </c>
      <c r="B8362" s="4" t="s">
        <v>5</v>
      </c>
      <c r="C8362" s="4" t="s">
        <v>13</v>
      </c>
      <c r="D8362" s="4" t="s">
        <v>10</v>
      </c>
      <c r="E8362" s="4" t="s">
        <v>6</v>
      </c>
    </row>
    <row r="8363" spans="1:6">
      <c r="A8363" t="n">
        <v>59881</v>
      </c>
      <c r="B8363" s="39" t="n">
        <v>51</v>
      </c>
      <c r="C8363" s="7" t="n">
        <v>4</v>
      </c>
      <c r="D8363" s="7" t="n">
        <v>7032</v>
      </c>
      <c r="E8363" s="7" t="s">
        <v>68</v>
      </c>
    </row>
    <row r="8364" spans="1:6">
      <c r="A8364" t="s">
        <v>4</v>
      </c>
      <c r="B8364" s="4" t="s">
        <v>5</v>
      </c>
      <c r="C8364" s="4" t="s">
        <v>10</v>
      </c>
    </row>
    <row r="8365" spans="1:6">
      <c r="A8365" t="n">
        <v>59894</v>
      </c>
      <c r="B8365" s="27" t="n">
        <v>16</v>
      </c>
      <c r="C8365" s="7" t="n">
        <v>0</v>
      </c>
    </row>
    <row r="8366" spans="1:6">
      <c r="A8366" t="s">
        <v>4</v>
      </c>
      <c r="B8366" s="4" t="s">
        <v>5</v>
      </c>
      <c r="C8366" s="4" t="s">
        <v>10</v>
      </c>
      <c r="D8366" s="4" t="s">
        <v>47</v>
      </c>
      <c r="E8366" s="4" t="s">
        <v>13</v>
      </c>
      <c r="F8366" s="4" t="s">
        <v>13</v>
      </c>
    </row>
    <row r="8367" spans="1:6">
      <c r="A8367" t="n">
        <v>59897</v>
      </c>
      <c r="B8367" s="40" t="n">
        <v>26</v>
      </c>
      <c r="C8367" s="7" t="n">
        <v>7032</v>
      </c>
      <c r="D8367" s="7" t="s">
        <v>467</v>
      </c>
      <c r="E8367" s="7" t="n">
        <v>2</v>
      </c>
      <c r="F8367" s="7" t="n">
        <v>0</v>
      </c>
    </row>
    <row r="8368" spans="1:6">
      <c r="A8368" t="s">
        <v>4</v>
      </c>
      <c r="B8368" s="4" t="s">
        <v>5</v>
      </c>
    </row>
    <row r="8369" spans="1:6">
      <c r="A8369" t="n">
        <v>59977</v>
      </c>
      <c r="B8369" s="41" t="n">
        <v>28</v>
      </c>
    </row>
    <row r="8370" spans="1:6">
      <c r="A8370" t="s">
        <v>4</v>
      </c>
      <c r="B8370" s="4" t="s">
        <v>5</v>
      </c>
      <c r="C8370" s="4" t="s">
        <v>10</v>
      </c>
      <c r="D8370" s="4" t="s">
        <v>24</v>
      </c>
      <c r="E8370" s="4" t="s">
        <v>24</v>
      </c>
      <c r="F8370" s="4" t="s">
        <v>24</v>
      </c>
      <c r="G8370" s="4" t="s">
        <v>10</v>
      </c>
      <c r="H8370" s="4" t="s">
        <v>10</v>
      </c>
    </row>
    <row r="8371" spans="1:6">
      <c r="A8371" t="n">
        <v>59978</v>
      </c>
      <c r="B8371" s="42" t="n">
        <v>60</v>
      </c>
      <c r="C8371" s="7" t="n">
        <v>0</v>
      </c>
      <c r="D8371" s="7" t="n">
        <v>20</v>
      </c>
      <c r="E8371" s="7" t="n">
        <v>-5</v>
      </c>
      <c r="F8371" s="7" t="n">
        <v>0</v>
      </c>
      <c r="G8371" s="7" t="n">
        <v>1000</v>
      </c>
      <c r="H8371" s="7" t="n">
        <v>0</v>
      </c>
    </row>
    <row r="8372" spans="1:6">
      <c r="A8372" t="s">
        <v>4</v>
      </c>
      <c r="B8372" s="4" t="s">
        <v>5</v>
      </c>
      <c r="C8372" s="4" t="s">
        <v>10</v>
      </c>
    </row>
    <row r="8373" spans="1:6">
      <c r="A8373" t="n">
        <v>59997</v>
      </c>
      <c r="B8373" s="27" t="n">
        <v>16</v>
      </c>
      <c r="C8373" s="7" t="n">
        <v>300</v>
      </c>
    </row>
    <row r="8374" spans="1:6">
      <c r="A8374" t="s">
        <v>4</v>
      </c>
      <c r="B8374" s="4" t="s">
        <v>5</v>
      </c>
      <c r="C8374" s="4" t="s">
        <v>13</v>
      </c>
      <c r="D8374" s="4" t="s">
        <v>10</v>
      </c>
      <c r="E8374" s="4" t="s">
        <v>6</v>
      </c>
    </row>
    <row r="8375" spans="1:6">
      <c r="A8375" t="n">
        <v>60000</v>
      </c>
      <c r="B8375" s="39" t="n">
        <v>51</v>
      </c>
      <c r="C8375" s="7" t="n">
        <v>4</v>
      </c>
      <c r="D8375" s="7" t="n">
        <v>0</v>
      </c>
      <c r="E8375" s="7" t="s">
        <v>468</v>
      </c>
    </row>
    <row r="8376" spans="1:6">
      <c r="A8376" t="s">
        <v>4</v>
      </c>
      <c r="B8376" s="4" t="s">
        <v>5</v>
      </c>
      <c r="C8376" s="4" t="s">
        <v>10</v>
      </c>
    </row>
    <row r="8377" spans="1:6">
      <c r="A8377" t="n">
        <v>60013</v>
      </c>
      <c r="B8377" s="27" t="n">
        <v>16</v>
      </c>
      <c r="C8377" s="7" t="n">
        <v>0</v>
      </c>
    </row>
    <row r="8378" spans="1:6">
      <c r="A8378" t="s">
        <v>4</v>
      </c>
      <c r="B8378" s="4" t="s">
        <v>5</v>
      </c>
      <c r="C8378" s="4" t="s">
        <v>10</v>
      </c>
      <c r="D8378" s="4" t="s">
        <v>47</v>
      </c>
      <c r="E8378" s="4" t="s">
        <v>13</v>
      </c>
      <c r="F8378" s="4" t="s">
        <v>13</v>
      </c>
    </row>
    <row r="8379" spans="1:6">
      <c r="A8379" t="n">
        <v>60016</v>
      </c>
      <c r="B8379" s="40" t="n">
        <v>26</v>
      </c>
      <c r="C8379" s="7" t="n">
        <v>0</v>
      </c>
      <c r="D8379" s="7" t="s">
        <v>469</v>
      </c>
      <c r="E8379" s="7" t="n">
        <v>2</v>
      </c>
      <c r="F8379" s="7" t="n">
        <v>0</v>
      </c>
    </row>
    <row r="8380" spans="1:6">
      <c r="A8380" t="s">
        <v>4</v>
      </c>
      <c r="B8380" s="4" t="s">
        <v>5</v>
      </c>
    </row>
    <row r="8381" spans="1:6">
      <c r="A8381" t="n">
        <v>60045</v>
      </c>
      <c r="B8381" s="41" t="n">
        <v>28</v>
      </c>
    </row>
    <row r="8382" spans="1:6">
      <c r="A8382" t="s">
        <v>4</v>
      </c>
      <c r="B8382" s="4" t="s">
        <v>5</v>
      </c>
      <c r="C8382" s="4" t="s">
        <v>13</v>
      </c>
      <c r="D8382" s="4" t="s">
        <v>10</v>
      </c>
      <c r="E8382" s="4" t="s">
        <v>24</v>
      </c>
    </row>
    <row r="8383" spans="1:6">
      <c r="A8383" t="n">
        <v>60046</v>
      </c>
      <c r="B8383" s="21" t="n">
        <v>58</v>
      </c>
      <c r="C8383" s="7" t="n">
        <v>0</v>
      </c>
      <c r="D8383" s="7" t="n">
        <v>1000</v>
      </c>
      <c r="E8383" s="7" t="n">
        <v>1</v>
      </c>
    </row>
    <row r="8384" spans="1:6">
      <c r="A8384" t="s">
        <v>4</v>
      </c>
      <c r="B8384" s="4" t="s">
        <v>5</v>
      </c>
      <c r="C8384" s="4" t="s">
        <v>13</v>
      </c>
      <c r="D8384" s="4" t="s">
        <v>10</v>
      </c>
    </row>
    <row r="8385" spans="1:8">
      <c r="A8385" t="n">
        <v>60054</v>
      </c>
      <c r="B8385" s="21" t="n">
        <v>58</v>
      </c>
      <c r="C8385" s="7" t="n">
        <v>255</v>
      </c>
      <c r="D8385" s="7" t="n">
        <v>0</v>
      </c>
    </row>
    <row r="8386" spans="1:8">
      <c r="A8386" t="s">
        <v>4</v>
      </c>
      <c r="B8386" s="4" t="s">
        <v>5</v>
      </c>
      <c r="C8386" s="4" t="s">
        <v>13</v>
      </c>
      <c r="D8386" s="4" t="s">
        <v>10</v>
      </c>
      <c r="E8386" s="4" t="s">
        <v>13</v>
      </c>
    </row>
    <row r="8387" spans="1:8">
      <c r="A8387" t="n">
        <v>60058</v>
      </c>
      <c r="B8387" s="10" t="n">
        <v>39</v>
      </c>
      <c r="C8387" s="7" t="n">
        <v>11</v>
      </c>
      <c r="D8387" s="7" t="n">
        <v>65533</v>
      </c>
      <c r="E8387" s="7" t="n">
        <v>203</v>
      </c>
    </row>
    <row r="8388" spans="1:8">
      <c r="A8388" t="s">
        <v>4</v>
      </c>
      <c r="B8388" s="4" t="s">
        <v>5</v>
      </c>
      <c r="C8388" s="4" t="s">
        <v>13</v>
      </c>
      <c r="D8388" s="4" t="s">
        <v>10</v>
      </c>
      <c r="E8388" s="4" t="s">
        <v>13</v>
      </c>
    </row>
    <row r="8389" spans="1:8">
      <c r="A8389" t="n">
        <v>60063</v>
      </c>
      <c r="B8389" s="10" t="n">
        <v>39</v>
      </c>
      <c r="C8389" s="7" t="n">
        <v>11</v>
      </c>
      <c r="D8389" s="7" t="n">
        <v>65533</v>
      </c>
      <c r="E8389" s="7" t="n">
        <v>204</v>
      </c>
    </row>
    <row r="8390" spans="1:8">
      <c r="A8390" t="s">
        <v>4</v>
      </c>
      <c r="B8390" s="4" t="s">
        <v>5</v>
      </c>
      <c r="C8390" s="4" t="s">
        <v>13</v>
      </c>
      <c r="D8390" s="4" t="s">
        <v>10</v>
      </c>
      <c r="E8390" s="4" t="s">
        <v>13</v>
      </c>
    </row>
    <row r="8391" spans="1:8">
      <c r="A8391" t="n">
        <v>60068</v>
      </c>
      <c r="B8391" s="10" t="n">
        <v>39</v>
      </c>
      <c r="C8391" s="7" t="n">
        <v>11</v>
      </c>
      <c r="D8391" s="7" t="n">
        <v>65533</v>
      </c>
      <c r="E8391" s="7" t="n">
        <v>205</v>
      </c>
    </row>
    <row r="8392" spans="1:8">
      <c r="A8392" t="s">
        <v>4</v>
      </c>
      <c r="B8392" s="4" t="s">
        <v>5</v>
      </c>
      <c r="C8392" s="4" t="s">
        <v>10</v>
      </c>
    </row>
    <row r="8393" spans="1:8">
      <c r="A8393" t="n">
        <v>60073</v>
      </c>
      <c r="B8393" s="28" t="n">
        <v>12</v>
      </c>
      <c r="C8393" s="7" t="n">
        <v>9268</v>
      </c>
    </row>
    <row r="8394" spans="1:8">
      <c r="A8394" t="s">
        <v>4</v>
      </c>
      <c r="B8394" s="4" t="s">
        <v>5</v>
      </c>
      <c r="C8394" s="4" t="s">
        <v>10</v>
      </c>
      <c r="D8394" s="4" t="s">
        <v>13</v>
      </c>
      <c r="E8394" s="4" t="s">
        <v>10</v>
      </c>
    </row>
    <row r="8395" spans="1:8">
      <c r="A8395" t="n">
        <v>60076</v>
      </c>
      <c r="B8395" s="54" t="n">
        <v>104</v>
      </c>
      <c r="C8395" s="7" t="n">
        <v>125</v>
      </c>
      <c r="D8395" s="7" t="n">
        <v>1</v>
      </c>
      <c r="E8395" s="7" t="n">
        <v>11</v>
      </c>
    </row>
    <row r="8396" spans="1:8">
      <c r="A8396" t="s">
        <v>4</v>
      </c>
      <c r="B8396" s="4" t="s">
        <v>5</v>
      </c>
    </row>
    <row r="8397" spans="1:8">
      <c r="A8397" t="n">
        <v>60082</v>
      </c>
      <c r="B8397" s="5" t="n">
        <v>1</v>
      </c>
    </row>
    <row r="8398" spans="1:8">
      <c r="A8398" t="s">
        <v>4</v>
      </c>
      <c r="B8398" s="4" t="s">
        <v>5</v>
      </c>
      <c r="C8398" s="4" t="s">
        <v>13</v>
      </c>
      <c r="D8398" s="4" t="s">
        <v>10</v>
      </c>
      <c r="E8398" s="4" t="s">
        <v>10</v>
      </c>
    </row>
    <row r="8399" spans="1:8">
      <c r="A8399" t="n">
        <v>60083</v>
      </c>
      <c r="B8399" s="72" t="n">
        <v>135</v>
      </c>
      <c r="C8399" s="7" t="n">
        <v>0</v>
      </c>
      <c r="D8399" s="7" t="n">
        <v>5</v>
      </c>
      <c r="E8399" s="7" t="n">
        <v>64</v>
      </c>
    </row>
    <row r="8400" spans="1:8">
      <c r="A8400" t="s">
        <v>4</v>
      </c>
      <c r="B8400" s="4" t="s">
        <v>5</v>
      </c>
      <c r="C8400" s="4" t="s">
        <v>10</v>
      </c>
    </row>
    <row r="8401" spans="1:5">
      <c r="A8401" t="n">
        <v>60089</v>
      </c>
      <c r="B8401" s="51" t="n">
        <v>13</v>
      </c>
      <c r="C8401" s="7" t="n">
        <v>6713</v>
      </c>
    </row>
    <row r="8402" spans="1:5">
      <c r="A8402" t="s">
        <v>4</v>
      </c>
      <c r="B8402" s="4" t="s">
        <v>5</v>
      </c>
      <c r="C8402" s="4" t="s">
        <v>13</v>
      </c>
      <c r="D8402" s="4" t="s">
        <v>10</v>
      </c>
      <c r="E8402" s="4" t="s">
        <v>13</v>
      </c>
    </row>
    <row r="8403" spans="1:5">
      <c r="A8403" t="n">
        <v>60092</v>
      </c>
      <c r="B8403" s="33" t="n">
        <v>36</v>
      </c>
      <c r="C8403" s="7" t="n">
        <v>9</v>
      </c>
      <c r="D8403" s="7" t="n">
        <v>3</v>
      </c>
      <c r="E8403" s="7" t="n">
        <v>0</v>
      </c>
    </row>
    <row r="8404" spans="1:5">
      <c r="A8404" t="s">
        <v>4</v>
      </c>
      <c r="B8404" s="4" t="s">
        <v>5</v>
      </c>
      <c r="C8404" s="4" t="s">
        <v>13</v>
      </c>
      <c r="D8404" s="4" t="s">
        <v>10</v>
      </c>
      <c r="E8404" s="4" t="s">
        <v>13</v>
      </c>
    </row>
    <row r="8405" spans="1:5">
      <c r="A8405" t="n">
        <v>60097</v>
      </c>
      <c r="B8405" s="33" t="n">
        <v>36</v>
      </c>
      <c r="C8405" s="7" t="n">
        <v>9</v>
      </c>
      <c r="D8405" s="7" t="n">
        <v>19</v>
      </c>
      <c r="E8405" s="7" t="n">
        <v>0</v>
      </c>
    </row>
    <row r="8406" spans="1:5">
      <c r="A8406" t="s">
        <v>4</v>
      </c>
      <c r="B8406" s="4" t="s">
        <v>5</v>
      </c>
      <c r="C8406" s="4" t="s">
        <v>13</v>
      </c>
      <c r="D8406" s="4" t="s">
        <v>10</v>
      </c>
      <c r="E8406" s="4" t="s">
        <v>13</v>
      </c>
    </row>
    <row r="8407" spans="1:5">
      <c r="A8407" t="n">
        <v>60102</v>
      </c>
      <c r="B8407" s="33" t="n">
        <v>36</v>
      </c>
      <c r="C8407" s="7" t="n">
        <v>9</v>
      </c>
      <c r="D8407" s="7" t="n">
        <v>7032</v>
      </c>
      <c r="E8407" s="7" t="n">
        <v>0</v>
      </c>
    </row>
    <row r="8408" spans="1:5">
      <c r="A8408" t="s">
        <v>4</v>
      </c>
      <c r="B8408" s="4" t="s">
        <v>5</v>
      </c>
      <c r="C8408" s="4" t="s">
        <v>13</v>
      </c>
      <c r="D8408" s="4" t="s">
        <v>10</v>
      </c>
      <c r="E8408" s="4" t="s">
        <v>13</v>
      </c>
    </row>
    <row r="8409" spans="1:5">
      <c r="A8409" t="n">
        <v>60107</v>
      </c>
      <c r="B8409" s="33" t="n">
        <v>36</v>
      </c>
      <c r="C8409" s="7" t="n">
        <v>9</v>
      </c>
      <c r="D8409" s="7" t="n">
        <v>7024</v>
      </c>
      <c r="E8409" s="7" t="n">
        <v>0</v>
      </c>
    </row>
    <row r="8410" spans="1:5">
      <c r="A8410" t="s">
        <v>4</v>
      </c>
      <c r="B8410" s="4" t="s">
        <v>5</v>
      </c>
      <c r="C8410" s="4" t="s">
        <v>10</v>
      </c>
      <c r="D8410" s="4" t="s">
        <v>24</v>
      </c>
      <c r="E8410" s="4" t="s">
        <v>24</v>
      </c>
      <c r="F8410" s="4" t="s">
        <v>24</v>
      </c>
      <c r="G8410" s="4" t="s">
        <v>24</v>
      </c>
    </row>
    <row r="8411" spans="1:5">
      <c r="A8411" t="n">
        <v>60112</v>
      </c>
      <c r="B8411" s="34" t="n">
        <v>46</v>
      </c>
      <c r="C8411" s="7" t="n">
        <v>61456</v>
      </c>
      <c r="D8411" s="7" t="n">
        <v>0</v>
      </c>
      <c r="E8411" s="7" t="n">
        <v>1</v>
      </c>
      <c r="F8411" s="7" t="n">
        <v>13.5</v>
      </c>
      <c r="G8411" s="7" t="n">
        <v>180</v>
      </c>
    </row>
    <row r="8412" spans="1:5">
      <c r="A8412" t="s">
        <v>4</v>
      </c>
      <c r="B8412" s="4" t="s">
        <v>5</v>
      </c>
      <c r="C8412" s="4" t="s">
        <v>13</v>
      </c>
      <c r="D8412" s="4" t="s">
        <v>13</v>
      </c>
      <c r="E8412" s="4" t="s">
        <v>24</v>
      </c>
      <c r="F8412" s="4" t="s">
        <v>24</v>
      </c>
      <c r="G8412" s="4" t="s">
        <v>24</v>
      </c>
      <c r="H8412" s="4" t="s">
        <v>10</v>
      </c>
      <c r="I8412" s="4" t="s">
        <v>13</v>
      </c>
    </row>
    <row r="8413" spans="1:5">
      <c r="A8413" t="n">
        <v>60131</v>
      </c>
      <c r="B8413" s="35" t="n">
        <v>45</v>
      </c>
      <c r="C8413" s="7" t="n">
        <v>4</v>
      </c>
      <c r="D8413" s="7" t="n">
        <v>3</v>
      </c>
      <c r="E8413" s="7" t="n">
        <v>1.79999995231628</v>
      </c>
      <c r="F8413" s="7" t="n">
        <v>12.710000038147</v>
      </c>
      <c r="G8413" s="7" t="n">
        <v>0</v>
      </c>
      <c r="H8413" s="7" t="n">
        <v>0</v>
      </c>
      <c r="I8413" s="7" t="n">
        <v>0</v>
      </c>
    </row>
    <row r="8414" spans="1:5">
      <c r="A8414" t="s">
        <v>4</v>
      </c>
      <c r="B8414" s="4" t="s">
        <v>5</v>
      </c>
      <c r="C8414" s="4" t="s">
        <v>13</v>
      </c>
      <c r="D8414" s="4" t="s">
        <v>6</v>
      </c>
    </row>
    <row r="8415" spans="1:5">
      <c r="A8415" t="n">
        <v>60149</v>
      </c>
      <c r="B8415" s="8" t="n">
        <v>2</v>
      </c>
      <c r="C8415" s="7" t="n">
        <v>10</v>
      </c>
      <c r="D8415" s="7" t="s">
        <v>107</v>
      </c>
    </row>
    <row r="8416" spans="1:5">
      <c r="A8416" t="s">
        <v>4</v>
      </c>
      <c r="B8416" s="4" t="s">
        <v>5</v>
      </c>
      <c r="C8416" s="4" t="s">
        <v>10</v>
      </c>
    </row>
    <row r="8417" spans="1:9">
      <c r="A8417" t="n">
        <v>60164</v>
      </c>
      <c r="B8417" s="27" t="n">
        <v>16</v>
      </c>
      <c r="C8417" s="7" t="n">
        <v>0</v>
      </c>
    </row>
    <row r="8418" spans="1:9">
      <c r="A8418" t="s">
        <v>4</v>
      </c>
      <c r="B8418" s="4" t="s">
        <v>5</v>
      </c>
      <c r="C8418" s="4" t="s">
        <v>13</v>
      </c>
      <c r="D8418" s="4" t="s">
        <v>10</v>
      </c>
    </row>
    <row r="8419" spans="1:9">
      <c r="A8419" t="n">
        <v>60167</v>
      </c>
      <c r="B8419" s="21" t="n">
        <v>58</v>
      </c>
      <c r="C8419" s="7" t="n">
        <v>105</v>
      </c>
      <c r="D8419" s="7" t="n">
        <v>300</v>
      </c>
    </row>
    <row r="8420" spans="1:9">
      <c r="A8420" t="s">
        <v>4</v>
      </c>
      <c r="B8420" s="4" t="s">
        <v>5</v>
      </c>
      <c r="C8420" s="4" t="s">
        <v>24</v>
      </c>
      <c r="D8420" s="4" t="s">
        <v>10</v>
      </c>
    </row>
    <row r="8421" spans="1:9">
      <c r="A8421" t="n">
        <v>60171</v>
      </c>
      <c r="B8421" s="24" t="n">
        <v>103</v>
      </c>
      <c r="C8421" s="7" t="n">
        <v>1</v>
      </c>
      <c r="D8421" s="7" t="n">
        <v>300</v>
      </c>
    </row>
    <row r="8422" spans="1:9">
      <c r="A8422" t="s">
        <v>4</v>
      </c>
      <c r="B8422" s="4" t="s">
        <v>5</v>
      </c>
      <c r="C8422" s="4" t="s">
        <v>13</v>
      </c>
      <c r="D8422" s="4" t="s">
        <v>10</v>
      </c>
    </row>
    <row r="8423" spans="1:9">
      <c r="A8423" t="n">
        <v>60178</v>
      </c>
      <c r="B8423" s="26" t="n">
        <v>72</v>
      </c>
      <c r="C8423" s="7" t="n">
        <v>4</v>
      </c>
      <c r="D8423" s="7" t="n">
        <v>0</v>
      </c>
    </row>
    <row r="8424" spans="1:9">
      <c r="A8424" t="s">
        <v>4</v>
      </c>
      <c r="B8424" s="4" t="s">
        <v>5</v>
      </c>
      <c r="C8424" s="4" t="s">
        <v>9</v>
      </c>
    </row>
    <row r="8425" spans="1:9">
      <c r="A8425" t="n">
        <v>60182</v>
      </c>
      <c r="B8425" s="55" t="n">
        <v>15</v>
      </c>
      <c r="C8425" s="7" t="n">
        <v>1073741824</v>
      </c>
    </row>
    <row r="8426" spans="1:9">
      <c r="A8426" t="s">
        <v>4</v>
      </c>
      <c r="B8426" s="4" t="s">
        <v>5</v>
      </c>
      <c r="C8426" s="4" t="s">
        <v>13</v>
      </c>
    </row>
    <row r="8427" spans="1:9">
      <c r="A8427" t="n">
        <v>60187</v>
      </c>
      <c r="B8427" s="25" t="n">
        <v>64</v>
      </c>
      <c r="C8427" s="7" t="n">
        <v>3</v>
      </c>
    </row>
    <row r="8428" spans="1:9">
      <c r="A8428" t="s">
        <v>4</v>
      </c>
      <c r="B8428" s="4" t="s">
        <v>5</v>
      </c>
      <c r="C8428" s="4" t="s">
        <v>13</v>
      </c>
    </row>
    <row r="8429" spans="1:9">
      <c r="A8429" t="n">
        <v>60189</v>
      </c>
      <c r="B8429" s="11" t="n">
        <v>74</v>
      </c>
      <c r="C8429" s="7" t="n">
        <v>67</v>
      </c>
    </row>
    <row r="8430" spans="1:9">
      <c r="A8430" t="s">
        <v>4</v>
      </c>
      <c r="B8430" s="4" t="s">
        <v>5</v>
      </c>
      <c r="C8430" s="4" t="s">
        <v>13</v>
      </c>
      <c r="D8430" s="4" t="s">
        <v>13</v>
      </c>
      <c r="E8430" s="4" t="s">
        <v>10</v>
      </c>
    </row>
    <row r="8431" spans="1:9">
      <c r="A8431" t="n">
        <v>60191</v>
      </c>
      <c r="B8431" s="35" t="n">
        <v>45</v>
      </c>
      <c r="C8431" s="7" t="n">
        <v>8</v>
      </c>
      <c r="D8431" s="7" t="n">
        <v>1</v>
      </c>
      <c r="E8431" s="7" t="n">
        <v>0</v>
      </c>
    </row>
    <row r="8432" spans="1:9">
      <c r="A8432" t="s">
        <v>4</v>
      </c>
      <c r="B8432" s="4" t="s">
        <v>5</v>
      </c>
      <c r="C8432" s="4" t="s">
        <v>10</v>
      </c>
    </row>
    <row r="8433" spans="1:5">
      <c r="A8433" t="n">
        <v>60196</v>
      </c>
      <c r="B8433" s="51" t="n">
        <v>13</v>
      </c>
      <c r="C8433" s="7" t="n">
        <v>6409</v>
      </c>
    </row>
    <row r="8434" spans="1:5">
      <c r="A8434" t="s">
        <v>4</v>
      </c>
      <c r="B8434" s="4" t="s">
        <v>5</v>
      </c>
      <c r="C8434" s="4" t="s">
        <v>10</v>
      </c>
    </row>
    <row r="8435" spans="1:5">
      <c r="A8435" t="n">
        <v>60199</v>
      </c>
      <c r="B8435" s="51" t="n">
        <v>13</v>
      </c>
      <c r="C8435" s="7" t="n">
        <v>6408</v>
      </c>
    </row>
    <row r="8436" spans="1:5">
      <c r="A8436" t="s">
        <v>4</v>
      </c>
      <c r="B8436" s="4" t="s">
        <v>5</v>
      </c>
      <c r="C8436" s="4" t="s">
        <v>10</v>
      </c>
    </row>
    <row r="8437" spans="1:5">
      <c r="A8437" t="n">
        <v>60202</v>
      </c>
      <c r="B8437" s="28" t="n">
        <v>12</v>
      </c>
      <c r="C8437" s="7" t="n">
        <v>6464</v>
      </c>
    </row>
    <row r="8438" spans="1:5">
      <c r="A8438" t="s">
        <v>4</v>
      </c>
      <c r="B8438" s="4" t="s">
        <v>5</v>
      </c>
      <c r="C8438" s="4" t="s">
        <v>10</v>
      </c>
    </row>
    <row r="8439" spans="1:5">
      <c r="A8439" t="n">
        <v>60205</v>
      </c>
      <c r="B8439" s="51" t="n">
        <v>13</v>
      </c>
      <c r="C8439" s="7" t="n">
        <v>6465</v>
      </c>
    </row>
    <row r="8440" spans="1:5">
      <c r="A8440" t="s">
        <v>4</v>
      </c>
      <c r="B8440" s="4" t="s">
        <v>5</v>
      </c>
      <c r="C8440" s="4" t="s">
        <v>10</v>
      </c>
    </row>
    <row r="8441" spans="1:5">
      <c r="A8441" t="n">
        <v>60208</v>
      </c>
      <c r="B8441" s="51" t="n">
        <v>13</v>
      </c>
      <c r="C8441" s="7" t="n">
        <v>6466</v>
      </c>
    </row>
    <row r="8442" spans="1:5">
      <c r="A8442" t="s">
        <v>4</v>
      </c>
      <c r="B8442" s="4" t="s">
        <v>5</v>
      </c>
      <c r="C8442" s="4" t="s">
        <v>10</v>
      </c>
    </row>
    <row r="8443" spans="1:5">
      <c r="A8443" t="n">
        <v>60211</v>
      </c>
      <c r="B8443" s="51" t="n">
        <v>13</v>
      </c>
      <c r="C8443" s="7" t="n">
        <v>6467</v>
      </c>
    </row>
    <row r="8444" spans="1:5">
      <c r="A8444" t="s">
        <v>4</v>
      </c>
      <c r="B8444" s="4" t="s">
        <v>5</v>
      </c>
      <c r="C8444" s="4" t="s">
        <v>10</v>
      </c>
    </row>
    <row r="8445" spans="1:5">
      <c r="A8445" t="n">
        <v>60214</v>
      </c>
      <c r="B8445" s="51" t="n">
        <v>13</v>
      </c>
      <c r="C8445" s="7" t="n">
        <v>6468</v>
      </c>
    </row>
    <row r="8446" spans="1:5">
      <c r="A8446" t="s">
        <v>4</v>
      </c>
      <c r="B8446" s="4" t="s">
        <v>5</v>
      </c>
      <c r="C8446" s="4" t="s">
        <v>10</v>
      </c>
    </row>
    <row r="8447" spans="1:5">
      <c r="A8447" t="n">
        <v>60217</v>
      </c>
      <c r="B8447" s="51" t="n">
        <v>13</v>
      </c>
      <c r="C8447" s="7" t="n">
        <v>6469</v>
      </c>
    </row>
    <row r="8448" spans="1:5">
      <c r="A8448" t="s">
        <v>4</v>
      </c>
      <c r="B8448" s="4" t="s">
        <v>5</v>
      </c>
      <c r="C8448" s="4" t="s">
        <v>10</v>
      </c>
    </row>
    <row r="8449" spans="1:3">
      <c r="A8449" t="n">
        <v>60220</v>
      </c>
      <c r="B8449" s="51" t="n">
        <v>13</v>
      </c>
      <c r="C8449" s="7" t="n">
        <v>6470</v>
      </c>
    </row>
    <row r="8450" spans="1:3">
      <c r="A8450" t="s">
        <v>4</v>
      </c>
      <c r="B8450" s="4" t="s">
        <v>5</v>
      </c>
      <c r="C8450" s="4" t="s">
        <v>10</v>
      </c>
    </row>
    <row r="8451" spans="1:3">
      <c r="A8451" t="n">
        <v>60223</v>
      </c>
      <c r="B8451" s="51" t="n">
        <v>13</v>
      </c>
      <c r="C8451" s="7" t="n">
        <v>6471</v>
      </c>
    </row>
    <row r="8452" spans="1:3">
      <c r="A8452" t="s">
        <v>4</v>
      </c>
      <c r="B8452" s="4" t="s">
        <v>5</v>
      </c>
      <c r="C8452" s="4" t="s">
        <v>13</v>
      </c>
    </row>
    <row r="8453" spans="1:3">
      <c r="A8453" t="n">
        <v>60226</v>
      </c>
      <c r="B8453" s="11" t="n">
        <v>74</v>
      </c>
      <c r="C8453" s="7" t="n">
        <v>18</v>
      </c>
    </row>
    <row r="8454" spans="1:3">
      <c r="A8454" t="s">
        <v>4</v>
      </c>
      <c r="B8454" s="4" t="s">
        <v>5</v>
      </c>
      <c r="C8454" s="4" t="s">
        <v>13</v>
      </c>
    </row>
    <row r="8455" spans="1:3">
      <c r="A8455" t="n">
        <v>60228</v>
      </c>
      <c r="B8455" s="11" t="n">
        <v>74</v>
      </c>
      <c r="C8455" s="7" t="n">
        <v>45</v>
      </c>
    </row>
    <row r="8456" spans="1:3">
      <c r="A8456" t="s">
        <v>4</v>
      </c>
      <c r="B8456" s="4" t="s">
        <v>5</v>
      </c>
      <c r="C8456" s="4" t="s">
        <v>10</v>
      </c>
    </row>
    <row r="8457" spans="1:3">
      <c r="A8457" t="n">
        <v>60230</v>
      </c>
      <c r="B8457" s="27" t="n">
        <v>16</v>
      </c>
      <c r="C8457" s="7" t="n">
        <v>0</v>
      </c>
    </row>
    <row r="8458" spans="1:3">
      <c r="A8458" t="s">
        <v>4</v>
      </c>
      <c r="B8458" s="4" t="s">
        <v>5</v>
      </c>
      <c r="C8458" s="4" t="s">
        <v>13</v>
      </c>
      <c r="D8458" s="4" t="s">
        <v>13</v>
      </c>
      <c r="E8458" s="4" t="s">
        <v>13</v>
      </c>
      <c r="F8458" s="4" t="s">
        <v>13</v>
      </c>
    </row>
    <row r="8459" spans="1:3">
      <c r="A8459" t="n">
        <v>60233</v>
      </c>
      <c r="B8459" s="19" t="n">
        <v>14</v>
      </c>
      <c r="C8459" s="7" t="n">
        <v>0</v>
      </c>
      <c r="D8459" s="7" t="n">
        <v>8</v>
      </c>
      <c r="E8459" s="7" t="n">
        <v>0</v>
      </c>
      <c r="F8459" s="7" t="n">
        <v>0</v>
      </c>
    </row>
    <row r="8460" spans="1:3">
      <c r="A8460" t="s">
        <v>4</v>
      </c>
      <c r="B8460" s="4" t="s">
        <v>5</v>
      </c>
      <c r="C8460" s="4" t="s">
        <v>13</v>
      </c>
      <c r="D8460" s="4" t="s">
        <v>6</v>
      </c>
    </row>
    <row r="8461" spans="1:3">
      <c r="A8461" t="n">
        <v>60238</v>
      </c>
      <c r="B8461" s="8" t="n">
        <v>2</v>
      </c>
      <c r="C8461" s="7" t="n">
        <v>11</v>
      </c>
      <c r="D8461" s="7" t="s">
        <v>25</v>
      </c>
    </row>
    <row r="8462" spans="1:3">
      <c r="A8462" t="s">
        <v>4</v>
      </c>
      <c r="B8462" s="4" t="s">
        <v>5</v>
      </c>
      <c r="C8462" s="4" t="s">
        <v>10</v>
      </c>
    </row>
    <row r="8463" spans="1:3">
      <c r="A8463" t="n">
        <v>60252</v>
      </c>
      <c r="B8463" s="27" t="n">
        <v>16</v>
      </c>
      <c r="C8463" s="7" t="n">
        <v>0</v>
      </c>
    </row>
    <row r="8464" spans="1:3">
      <c r="A8464" t="s">
        <v>4</v>
      </c>
      <c r="B8464" s="4" t="s">
        <v>5</v>
      </c>
      <c r="C8464" s="4" t="s">
        <v>13</v>
      </c>
      <c r="D8464" s="4" t="s">
        <v>6</v>
      </c>
    </row>
    <row r="8465" spans="1:6">
      <c r="A8465" t="n">
        <v>60255</v>
      </c>
      <c r="B8465" s="8" t="n">
        <v>2</v>
      </c>
      <c r="C8465" s="7" t="n">
        <v>11</v>
      </c>
      <c r="D8465" s="7" t="s">
        <v>108</v>
      </c>
    </row>
    <row r="8466" spans="1:6">
      <c r="A8466" t="s">
        <v>4</v>
      </c>
      <c r="B8466" s="4" t="s">
        <v>5</v>
      </c>
      <c r="C8466" s="4" t="s">
        <v>10</v>
      </c>
    </row>
    <row r="8467" spans="1:6">
      <c r="A8467" t="n">
        <v>60264</v>
      </c>
      <c r="B8467" s="27" t="n">
        <v>16</v>
      </c>
      <c r="C8467" s="7" t="n">
        <v>0</v>
      </c>
    </row>
    <row r="8468" spans="1:6">
      <c r="A8468" t="s">
        <v>4</v>
      </c>
      <c r="B8468" s="4" t="s">
        <v>5</v>
      </c>
      <c r="C8468" s="4" t="s">
        <v>9</v>
      </c>
    </row>
    <row r="8469" spans="1:6">
      <c r="A8469" t="n">
        <v>60267</v>
      </c>
      <c r="B8469" s="55" t="n">
        <v>15</v>
      </c>
      <c r="C8469" s="7" t="n">
        <v>2048</v>
      </c>
    </row>
    <row r="8470" spans="1:6">
      <c r="A8470" t="s">
        <v>4</v>
      </c>
      <c r="B8470" s="4" t="s">
        <v>5</v>
      </c>
      <c r="C8470" s="4" t="s">
        <v>13</v>
      </c>
      <c r="D8470" s="4" t="s">
        <v>6</v>
      </c>
    </row>
    <row r="8471" spans="1:6">
      <c r="A8471" t="n">
        <v>60272</v>
      </c>
      <c r="B8471" s="8" t="n">
        <v>2</v>
      </c>
      <c r="C8471" s="7" t="n">
        <v>10</v>
      </c>
      <c r="D8471" s="7" t="s">
        <v>109</v>
      </c>
    </row>
    <row r="8472" spans="1:6">
      <c r="A8472" t="s">
        <v>4</v>
      </c>
      <c r="B8472" s="4" t="s">
        <v>5</v>
      </c>
      <c r="C8472" s="4" t="s">
        <v>10</v>
      </c>
    </row>
    <row r="8473" spans="1:6">
      <c r="A8473" t="n">
        <v>60290</v>
      </c>
      <c r="B8473" s="27" t="n">
        <v>16</v>
      </c>
      <c r="C8473" s="7" t="n">
        <v>0</v>
      </c>
    </row>
    <row r="8474" spans="1:6">
      <c r="A8474" t="s">
        <v>4</v>
      </c>
      <c r="B8474" s="4" t="s">
        <v>5</v>
      </c>
      <c r="C8474" s="4" t="s">
        <v>13</v>
      </c>
      <c r="D8474" s="4" t="s">
        <v>6</v>
      </c>
    </row>
    <row r="8475" spans="1:6">
      <c r="A8475" t="n">
        <v>60293</v>
      </c>
      <c r="B8475" s="8" t="n">
        <v>2</v>
      </c>
      <c r="C8475" s="7" t="n">
        <v>10</v>
      </c>
      <c r="D8475" s="7" t="s">
        <v>110</v>
      </c>
    </row>
    <row r="8476" spans="1:6">
      <c r="A8476" t="s">
        <v>4</v>
      </c>
      <c r="B8476" s="4" t="s">
        <v>5</v>
      </c>
      <c r="C8476" s="4" t="s">
        <v>10</v>
      </c>
    </row>
    <row r="8477" spans="1:6">
      <c r="A8477" t="n">
        <v>60312</v>
      </c>
      <c r="B8477" s="27" t="n">
        <v>16</v>
      </c>
      <c r="C8477" s="7" t="n">
        <v>0</v>
      </c>
    </row>
    <row r="8478" spans="1:6">
      <c r="A8478" t="s">
        <v>4</v>
      </c>
      <c r="B8478" s="4" t="s">
        <v>5</v>
      </c>
      <c r="C8478" s="4" t="s">
        <v>13</v>
      </c>
      <c r="D8478" s="4" t="s">
        <v>10</v>
      </c>
      <c r="E8478" s="4" t="s">
        <v>24</v>
      </c>
    </row>
    <row r="8479" spans="1:6">
      <c r="A8479" t="n">
        <v>60315</v>
      </c>
      <c r="B8479" s="21" t="n">
        <v>58</v>
      </c>
      <c r="C8479" s="7" t="n">
        <v>100</v>
      </c>
      <c r="D8479" s="7" t="n">
        <v>300</v>
      </c>
      <c r="E8479" s="7" t="n">
        <v>1</v>
      </c>
    </row>
    <row r="8480" spans="1:6">
      <c r="A8480" t="s">
        <v>4</v>
      </c>
      <c r="B8480" s="4" t="s">
        <v>5</v>
      </c>
      <c r="C8480" s="4" t="s">
        <v>13</v>
      </c>
      <c r="D8480" s="4" t="s">
        <v>10</v>
      </c>
    </row>
    <row r="8481" spans="1:5">
      <c r="A8481" t="n">
        <v>60323</v>
      </c>
      <c r="B8481" s="21" t="n">
        <v>58</v>
      </c>
      <c r="C8481" s="7" t="n">
        <v>255</v>
      </c>
      <c r="D8481" s="7" t="n">
        <v>0</v>
      </c>
    </row>
    <row r="8482" spans="1:5">
      <c r="A8482" t="s">
        <v>4</v>
      </c>
      <c r="B8482" s="4" t="s">
        <v>5</v>
      </c>
      <c r="C8482" s="4" t="s">
        <v>13</v>
      </c>
    </row>
    <row r="8483" spans="1:5">
      <c r="A8483" t="n">
        <v>60327</v>
      </c>
      <c r="B8483" s="56" t="n">
        <v>23</v>
      </c>
      <c r="C8483" s="7" t="n">
        <v>0</v>
      </c>
    </row>
    <row r="8484" spans="1:5">
      <c r="A8484" t="s">
        <v>4</v>
      </c>
      <c r="B8484" s="4" t="s">
        <v>5</v>
      </c>
    </row>
    <row r="8485" spans="1:5">
      <c r="A8485" t="n">
        <v>60329</v>
      </c>
      <c r="B8485" s="5" t="n">
        <v>1</v>
      </c>
    </row>
    <row r="8486" spans="1:5" s="3" customFormat="1" customHeight="0">
      <c r="A8486" s="3" t="s">
        <v>2</v>
      </c>
      <c r="B8486" s="3" t="s">
        <v>470</v>
      </c>
    </row>
    <row r="8487" spans="1:5">
      <c r="A8487" t="s">
        <v>4</v>
      </c>
      <c r="B8487" s="4" t="s">
        <v>5</v>
      </c>
      <c r="C8487" s="4" t="s">
        <v>13</v>
      </c>
      <c r="D8487" s="4" t="s">
        <v>13</v>
      </c>
      <c r="E8487" s="4" t="s">
        <v>13</v>
      </c>
      <c r="F8487" s="4" t="s">
        <v>13</v>
      </c>
    </row>
    <row r="8488" spans="1:5">
      <c r="A8488" t="n">
        <v>60332</v>
      </c>
      <c r="B8488" s="19" t="n">
        <v>14</v>
      </c>
      <c r="C8488" s="7" t="n">
        <v>2</v>
      </c>
      <c r="D8488" s="7" t="n">
        <v>0</v>
      </c>
      <c r="E8488" s="7" t="n">
        <v>0</v>
      </c>
      <c r="F8488" s="7" t="n">
        <v>0</v>
      </c>
    </row>
    <row r="8489" spans="1:5">
      <c r="A8489" t="s">
        <v>4</v>
      </c>
      <c r="B8489" s="4" t="s">
        <v>5</v>
      </c>
      <c r="C8489" s="4" t="s">
        <v>13</v>
      </c>
      <c r="D8489" s="20" t="s">
        <v>31</v>
      </c>
      <c r="E8489" s="4" t="s">
        <v>5</v>
      </c>
      <c r="F8489" s="4" t="s">
        <v>13</v>
      </c>
      <c r="G8489" s="4" t="s">
        <v>10</v>
      </c>
      <c r="H8489" s="20" t="s">
        <v>32</v>
      </c>
      <c r="I8489" s="4" t="s">
        <v>13</v>
      </c>
      <c r="J8489" s="4" t="s">
        <v>9</v>
      </c>
      <c r="K8489" s="4" t="s">
        <v>13</v>
      </c>
      <c r="L8489" s="4" t="s">
        <v>13</v>
      </c>
      <c r="M8489" s="20" t="s">
        <v>31</v>
      </c>
      <c r="N8489" s="4" t="s">
        <v>5</v>
      </c>
      <c r="O8489" s="4" t="s">
        <v>13</v>
      </c>
      <c r="P8489" s="4" t="s">
        <v>10</v>
      </c>
      <c r="Q8489" s="20" t="s">
        <v>32</v>
      </c>
      <c r="R8489" s="4" t="s">
        <v>13</v>
      </c>
      <c r="S8489" s="4" t="s">
        <v>9</v>
      </c>
      <c r="T8489" s="4" t="s">
        <v>13</v>
      </c>
      <c r="U8489" s="4" t="s">
        <v>13</v>
      </c>
      <c r="V8489" s="4" t="s">
        <v>13</v>
      </c>
      <c r="W8489" s="4" t="s">
        <v>23</v>
      </c>
    </row>
    <row r="8490" spans="1:5">
      <c r="A8490" t="n">
        <v>60337</v>
      </c>
      <c r="B8490" s="12" t="n">
        <v>5</v>
      </c>
      <c r="C8490" s="7" t="n">
        <v>28</v>
      </c>
      <c r="D8490" s="20" t="s">
        <v>3</v>
      </c>
      <c r="E8490" s="9" t="n">
        <v>162</v>
      </c>
      <c r="F8490" s="7" t="n">
        <v>3</v>
      </c>
      <c r="G8490" s="7" t="n">
        <v>12440</v>
      </c>
      <c r="H8490" s="20" t="s">
        <v>3</v>
      </c>
      <c r="I8490" s="7" t="n">
        <v>0</v>
      </c>
      <c r="J8490" s="7" t="n">
        <v>1</v>
      </c>
      <c r="K8490" s="7" t="n">
        <v>2</v>
      </c>
      <c r="L8490" s="7" t="n">
        <v>28</v>
      </c>
      <c r="M8490" s="20" t="s">
        <v>3</v>
      </c>
      <c r="N8490" s="9" t="n">
        <v>162</v>
      </c>
      <c r="O8490" s="7" t="n">
        <v>3</v>
      </c>
      <c r="P8490" s="7" t="n">
        <v>12440</v>
      </c>
      <c r="Q8490" s="20" t="s">
        <v>3</v>
      </c>
      <c r="R8490" s="7" t="n">
        <v>0</v>
      </c>
      <c r="S8490" s="7" t="n">
        <v>2</v>
      </c>
      <c r="T8490" s="7" t="n">
        <v>2</v>
      </c>
      <c r="U8490" s="7" t="n">
        <v>11</v>
      </c>
      <c r="V8490" s="7" t="n">
        <v>1</v>
      </c>
      <c r="W8490" s="13" t="n">
        <f t="normal" ca="1">A8494</f>
        <v>0</v>
      </c>
    </row>
    <row r="8491" spans="1:5">
      <c r="A8491" t="s">
        <v>4</v>
      </c>
      <c r="B8491" s="4" t="s">
        <v>5</v>
      </c>
      <c r="C8491" s="4" t="s">
        <v>13</v>
      </c>
      <c r="D8491" s="4" t="s">
        <v>10</v>
      </c>
      <c r="E8491" s="4" t="s">
        <v>24</v>
      </c>
    </row>
    <row r="8492" spans="1:5">
      <c r="A8492" t="n">
        <v>60366</v>
      </c>
      <c r="B8492" s="21" t="n">
        <v>58</v>
      </c>
      <c r="C8492" s="7" t="n">
        <v>0</v>
      </c>
      <c r="D8492" s="7" t="n">
        <v>0</v>
      </c>
      <c r="E8492" s="7" t="n">
        <v>1</v>
      </c>
    </row>
    <row r="8493" spans="1:5">
      <c r="A8493" t="s">
        <v>4</v>
      </c>
      <c r="B8493" s="4" t="s">
        <v>5</v>
      </c>
      <c r="C8493" s="4" t="s">
        <v>13</v>
      </c>
      <c r="D8493" s="20" t="s">
        <v>31</v>
      </c>
      <c r="E8493" s="4" t="s">
        <v>5</v>
      </c>
      <c r="F8493" s="4" t="s">
        <v>13</v>
      </c>
      <c r="G8493" s="4" t="s">
        <v>10</v>
      </c>
      <c r="H8493" s="20" t="s">
        <v>32</v>
      </c>
      <c r="I8493" s="4" t="s">
        <v>13</v>
      </c>
      <c r="J8493" s="4" t="s">
        <v>9</v>
      </c>
      <c r="K8493" s="4" t="s">
        <v>13</v>
      </c>
      <c r="L8493" s="4" t="s">
        <v>13</v>
      </c>
      <c r="M8493" s="20" t="s">
        <v>31</v>
      </c>
      <c r="N8493" s="4" t="s">
        <v>5</v>
      </c>
      <c r="O8493" s="4" t="s">
        <v>13</v>
      </c>
      <c r="P8493" s="4" t="s">
        <v>10</v>
      </c>
      <c r="Q8493" s="20" t="s">
        <v>32</v>
      </c>
      <c r="R8493" s="4" t="s">
        <v>13</v>
      </c>
      <c r="S8493" s="4" t="s">
        <v>9</v>
      </c>
      <c r="T8493" s="4" t="s">
        <v>13</v>
      </c>
      <c r="U8493" s="4" t="s">
        <v>13</v>
      </c>
      <c r="V8493" s="4" t="s">
        <v>13</v>
      </c>
      <c r="W8493" s="4" t="s">
        <v>23</v>
      </c>
    </row>
    <row r="8494" spans="1:5">
      <c r="A8494" t="n">
        <v>60374</v>
      </c>
      <c r="B8494" s="12" t="n">
        <v>5</v>
      </c>
      <c r="C8494" s="7" t="n">
        <v>28</v>
      </c>
      <c r="D8494" s="20" t="s">
        <v>3</v>
      </c>
      <c r="E8494" s="9" t="n">
        <v>162</v>
      </c>
      <c r="F8494" s="7" t="n">
        <v>3</v>
      </c>
      <c r="G8494" s="7" t="n">
        <v>12440</v>
      </c>
      <c r="H8494" s="20" t="s">
        <v>3</v>
      </c>
      <c r="I8494" s="7" t="n">
        <v>0</v>
      </c>
      <c r="J8494" s="7" t="n">
        <v>1</v>
      </c>
      <c r="K8494" s="7" t="n">
        <v>3</v>
      </c>
      <c r="L8494" s="7" t="n">
        <v>28</v>
      </c>
      <c r="M8494" s="20" t="s">
        <v>3</v>
      </c>
      <c r="N8494" s="9" t="n">
        <v>162</v>
      </c>
      <c r="O8494" s="7" t="n">
        <v>3</v>
      </c>
      <c r="P8494" s="7" t="n">
        <v>12440</v>
      </c>
      <c r="Q8494" s="20" t="s">
        <v>3</v>
      </c>
      <c r="R8494" s="7" t="n">
        <v>0</v>
      </c>
      <c r="S8494" s="7" t="n">
        <v>2</v>
      </c>
      <c r="T8494" s="7" t="n">
        <v>3</v>
      </c>
      <c r="U8494" s="7" t="n">
        <v>9</v>
      </c>
      <c r="V8494" s="7" t="n">
        <v>1</v>
      </c>
      <c r="W8494" s="13" t="n">
        <f t="normal" ca="1">A8504</f>
        <v>0</v>
      </c>
    </row>
    <row r="8495" spans="1:5">
      <c r="A8495" t="s">
        <v>4</v>
      </c>
      <c r="B8495" s="4" t="s">
        <v>5</v>
      </c>
      <c r="C8495" s="4" t="s">
        <v>13</v>
      </c>
      <c r="D8495" s="20" t="s">
        <v>31</v>
      </c>
      <c r="E8495" s="4" t="s">
        <v>5</v>
      </c>
      <c r="F8495" s="4" t="s">
        <v>10</v>
      </c>
      <c r="G8495" s="4" t="s">
        <v>13</v>
      </c>
      <c r="H8495" s="4" t="s">
        <v>13</v>
      </c>
      <c r="I8495" s="4" t="s">
        <v>6</v>
      </c>
      <c r="J8495" s="20" t="s">
        <v>32</v>
      </c>
      <c r="K8495" s="4" t="s">
        <v>13</v>
      </c>
      <c r="L8495" s="4" t="s">
        <v>13</v>
      </c>
      <c r="M8495" s="20" t="s">
        <v>31</v>
      </c>
      <c r="N8495" s="4" t="s">
        <v>5</v>
      </c>
      <c r="O8495" s="4" t="s">
        <v>13</v>
      </c>
      <c r="P8495" s="20" t="s">
        <v>32</v>
      </c>
      <c r="Q8495" s="4" t="s">
        <v>13</v>
      </c>
      <c r="R8495" s="4" t="s">
        <v>9</v>
      </c>
      <c r="S8495" s="4" t="s">
        <v>13</v>
      </c>
      <c r="T8495" s="4" t="s">
        <v>13</v>
      </c>
      <c r="U8495" s="4" t="s">
        <v>13</v>
      </c>
      <c r="V8495" s="20" t="s">
        <v>31</v>
      </c>
      <c r="W8495" s="4" t="s">
        <v>5</v>
      </c>
      <c r="X8495" s="4" t="s">
        <v>13</v>
      </c>
      <c r="Y8495" s="20" t="s">
        <v>32</v>
      </c>
      <c r="Z8495" s="4" t="s">
        <v>13</v>
      </c>
      <c r="AA8495" s="4" t="s">
        <v>9</v>
      </c>
      <c r="AB8495" s="4" t="s">
        <v>13</v>
      </c>
      <c r="AC8495" s="4" t="s">
        <v>13</v>
      </c>
      <c r="AD8495" s="4" t="s">
        <v>13</v>
      </c>
      <c r="AE8495" s="4" t="s">
        <v>23</v>
      </c>
    </row>
    <row r="8496" spans="1:5">
      <c r="A8496" t="n">
        <v>60403</v>
      </c>
      <c r="B8496" s="12" t="n">
        <v>5</v>
      </c>
      <c r="C8496" s="7" t="n">
        <v>28</v>
      </c>
      <c r="D8496" s="20" t="s">
        <v>3</v>
      </c>
      <c r="E8496" s="22" t="n">
        <v>47</v>
      </c>
      <c r="F8496" s="7" t="n">
        <v>61456</v>
      </c>
      <c r="G8496" s="7" t="n">
        <v>2</v>
      </c>
      <c r="H8496" s="7" t="n">
        <v>0</v>
      </c>
      <c r="I8496" s="7" t="s">
        <v>33</v>
      </c>
      <c r="J8496" s="20" t="s">
        <v>3</v>
      </c>
      <c r="K8496" s="7" t="n">
        <v>8</v>
      </c>
      <c r="L8496" s="7" t="n">
        <v>28</v>
      </c>
      <c r="M8496" s="20" t="s">
        <v>3</v>
      </c>
      <c r="N8496" s="11" t="n">
        <v>74</v>
      </c>
      <c r="O8496" s="7" t="n">
        <v>65</v>
      </c>
      <c r="P8496" s="20" t="s">
        <v>3</v>
      </c>
      <c r="Q8496" s="7" t="n">
        <v>0</v>
      </c>
      <c r="R8496" s="7" t="n">
        <v>1</v>
      </c>
      <c r="S8496" s="7" t="n">
        <v>3</v>
      </c>
      <c r="T8496" s="7" t="n">
        <v>9</v>
      </c>
      <c r="U8496" s="7" t="n">
        <v>28</v>
      </c>
      <c r="V8496" s="20" t="s">
        <v>3</v>
      </c>
      <c r="W8496" s="11" t="n">
        <v>74</v>
      </c>
      <c r="X8496" s="7" t="n">
        <v>65</v>
      </c>
      <c r="Y8496" s="20" t="s">
        <v>3</v>
      </c>
      <c r="Z8496" s="7" t="n">
        <v>0</v>
      </c>
      <c r="AA8496" s="7" t="n">
        <v>2</v>
      </c>
      <c r="AB8496" s="7" t="n">
        <v>3</v>
      </c>
      <c r="AC8496" s="7" t="n">
        <v>9</v>
      </c>
      <c r="AD8496" s="7" t="n">
        <v>1</v>
      </c>
      <c r="AE8496" s="13" t="n">
        <f t="normal" ca="1">A8500</f>
        <v>0</v>
      </c>
    </row>
    <row r="8497" spans="1:31">
      <c r="A8497" t="s">
        <v>4</v>
      </c>
      <c r="B8497" s="4" t="s">
        <v>5</v>
      </c>
      <c r="C8497" s="4" t="s">
        <v>10</v>
      </c>
      <c r="D8497" s="4" t="s">
        <v>13</v>
      </c>
      <c r="E8497" s="4" t="s">
        <v>13</v>
      </c>
      <c r="F8497" s="4" t="s">
        <v>6</v>
      </c>
    </row>
    <row r="8498" spans="1:31">
      <c r="A8498" t="n">
        <v>60451</v>
      </c>
      <c r="B8498" s="22" t="n">
        <v>47</v>
      </c>
      <c r="C8498" s="7" t="n">
        <v>61456</v>
      </c>
      <c r="D8498" s="7" t="n">
        <v>0</v>
      </c>
      <c r="E8498" s="7" t="n">
        <v>0</v>
      </c>
      <c r="F8498" s="7" t="s">
        <v>34</v>
      </c>
    </row>
    <row r="8499" spans="1:31">
      <c r="A8499" t="s">
        <v>4</v>
      </c>
      <c r="B8499" s="4" t="s">
        <v>5</v>
      </c>
      <c r="C8499" s="4" t="s">
        <v>13</v>
      </c>
      <c r="D8499" s="4" t="s">
        <v>10</v>
      </c>
      <c r="E8499" s="4" t="s">
        <v>24</v>
      </c>
    </row>
    <row r="8500" spans="1:31">
      <c r="A8500" t="n">
        <v>60464</v>
      </c>
      <c r="B8500" s="21" t="n">
        <v>58</v>
      </c>
      <c r="C8500" s="7" t="n">
        <v>0</v>
      </c>
      <c r="D8500" s="7" t="n">
        <v>300</v>
      </c>
      <c r="E8500" s="7" t="n">
        <v>1</v>
      </c>
    </row>
    <row r="8501" spans="1:31">
      <c r="A8501" t="s">
        <v>4</v>
      </c>
      <c r="B8501" s="4" t="s">
        <v>5</v>
      </c>
      <c r="C8501" s="4" t="s">
        <v>13</v>
      </c>
      <c r="D8501" s="4" t="s">
        <v>10</v>
      </c>
    </row>
    <row r="8502" spans="1:31">
      <c r="A8502" t="n">
        <v>60472</v>
      </c>
      <c r="B8502" s="21" t="n">
        <v>58</v>
      </c>
      <c r="C8502" s="7" t="n">
        <v>255</v>
      </c>
      <c r="D8502" s="7" t="n">
        <v>0</v>
      </c>
    </row>
    <row r="8503" spans="1:31">
      <c r="A8503" t="s">
        <v>4</v>
      </c>
      <c r="B8503" s="4" t="s">
        <v>5</v>
      </c>
      <c r="C8503" s="4" t="s">
        <v>13</v>
      </c>
      <c r="D8503" s="4" t="s">
        <v>13</v>
      </c>
      <c r="E8503" s="4" t="s">
        <v>13</v>
      </c>
      <c r="F8503" s="4" t="s">
        <v>13</v>
      </c>
    </row>
    <row r="8504" spans="1:31">
      <c r="A8504" t="n">
        <v>60476</v>
      </c>
      <c r="B8504" s="19" t="n">
        <v>14</v>
      </c>
      <c r="C8504" s="7" t="n">
        <v>0</v>
      </c>
      <c r="D8504" s="7" t="n">
        <v>0</v>
      </c>
      <c r="E8504" s="7" t="n">
        <v>0</v>
      </c>
      <c r="F8504" s="7" t="n">
        <v>64</v>
      </c>
    </row>
    <row r="8505" spans="1:31">
      <c r="A8505" t="s">
        <v>4</v>
      </c>
      <c r="B8505" s="4" t="s">
        <v>5</v>
      </c>
      <c r="C8505" s="4" t="s">
        <v>13</v>
      </c>
      <c r="D8505" s="4" t="s">
        <v>10</v>
      </c>
    </row>
    <row r="8506" spans="1:31">
      <c r="A8506" t="n">
        <v>60481</v>
      </c>
      <c r="B8506" s="23" t="n">
        <v>22</v>
      </c>
      <c r="C8506" s="7" t="n">
        <v>0</v>
      </c>
      <c r="D8506" s="7" t="n">
        <v>12440</v>
      </c>
    </row>
    <row r="8507" spans="1:31">
      <c r="A8507" t="s">
        <v>4</v>
      </c>
      <c r="B8507" s="4" t="s">
        <v>5</v>
      </c>
      <c r="C8507" s="4" t="s">
        <v>13</v>
      </c>
      <c r="D8507" s="4" t="s">
        <v>10</v>
      </c>
    </row>
    <row r="8508" spans="1:31">
      <c r="A8508" t="n">
        <v>60485</v>
      </c>
      <c r="B8508" s="21" t="n">
        <v>58</v>
      </c>
      <c r="C8508" s="7" t="n">
        <v>5</v>
      </c>
      <c r="D8508" s="7" t="n">
        <v>300</v>
      </c>
    </row>
    <row r="8509" spans="1:31">
      <c r="A8509" t="s">
        <v>4</v>
      </c>
      <c r="B8509" s="4" t="s">
        <v>5</v>
      </c>
      <c r="C8509" s="4" t="s">
        <v>24</v>
      </c>
      <c r="D8509" s="4" t="s">
        <v>10</v>
      </c>
    </row>
    <row r="8510" spans="1:31">
      <c r="A8510" t="n">
        <v>60489</v>
      </c>
      <c r="B8510" s="24" t="n">
        <v>103</v>
      </c>
      <c r="C8510" s="7" t="n">
        <v>0</v>
      </c>
      <c r="D8510" s="7" t="n">
        <v>300</v>
      </c>
    </row>
    <row r="8511" spans="1:31">
      <c r="A8511" t="s">
        <v>4</v>
      </c>
      <c r="B8511" s="4" t="s">
        <v>5</v>
      </c>
      <c r="C8511" s="4" t="s">
        <v>13</v>
      </c>
    </row>
    <row r="8512" spans="1:31">
      <c r="A8512" t="n">
        <v>60496</v>
      </c>
      <c r="B8512" s="25" t="n">
        <v>64</v>
      </c>
      <c r="C8512" s="7" t="n">
        <v>7</v>
      </c>
    </row>
    <row r="8513" spans="1:6">
      <c r="A8513" t="s">
        <v>4</v>
      </c>
      <c r="B8513" s="4" t="s">
        <v>5</v>
      </c>
      <c r="C8513" s="4" t="s">
        <v>13</v>
      </c>
      <c r="D8513" s="4" t="s">
        <v>10</v>
      </c>
    </row>
    <row r="8514" spans="1:6">
      <c r="A8514" t="n">
        <v>60498</v>
      </c>
      <c r="B8514" s="26" t="n">
        <v>72</v>
      </c>
      <c r="C8514" s="7" t="n">
        <v>5</v>
      </c>
      <c r="D8514" s="7" t="n">
        <v>0</v>
      </c>
    </row>
    <row r="8515" spans="1:6">
      <c r="A8515" t="s">
        <v>4</v>
      </c>
      <c r="B8515" s="4" t="s">
        <v>5</v>
      </c>
      <c r="C8515" s="4" t="s">
        <v>13</v>
      </c>
      <c r="D8515" s="20" t="s">
        <v>31</v>
      </c>
      <c r="E8515" s="4" t="s">
        <v>5</v>
      </c>
      <c r="F8515" s="4" t="s">
        <v>13</v>
      </c>
      <c r="G8515" s="4" t="s">
        <v>10</v>
      </c>
      <c r="H8515" s="20" t="s">
        <v>32</v>
      </c>
      <c r="I8515" s="4" t="s">
        <v>13</v>
      </c>
      <c r="J8515" s="4" t="s">
        <v>9</v>
      </c>
      <c r="K8515" s="4" t="s">
        <v>13</v>
      </c>
      <c r="L8515" s="4" t="s">
        <v>13</v>
      </c>
      <c r="M8515" s="4" t="s">
        <v>23</v>
      </c>
    </row>
    <row r="8516" spans="1:6">
      <c r="A8516" t="n">
        <v>60502</v>
      </c>
      <c r="B8516" s="12" t="n">
        <v>5</v>
      </c>
      <c r="C8516" s="7" t="n">
        <v>28</v>
      </c>
      <c r="D8516" s="20" t="s">
        <v>3</v>
      </c>
      <c r="E8516" s="9" t="n">
        <v>162</v>
      </c>
      <c r="F8516" s="7" t="n">
        <v>4</v>
      </c>
      <c r="G8516" s="7" t="n">
        <v>12440</v>
      </c>
      <c r="H8516" s="20" t="s">
        <v>3</v>
      </c>
      <c r="I8516" s="7" t="n">
        <v>0</v>
      </c>
      <c r="J8516" s="7" t="n">
        <v>1</v>
      </c>
      <c r="K8516" s="7" t="n">
        <v>2</v>
      </c>
      <c r="L8516" s="7" t="n">
        <v>1</v>
      </c>
      <c r="M8516" s="13" t="n">
        <f t="normal" ca="1">A8522</f>
        <v>0</v>
      </c>
    </row>
    <row r="8517" spans="1:6">
      <c r="A8517" t="s">
        <v>4</v>
      </c>
      <c r="B8517" s="4" t="s">
        <v>5</v>
      </c>
      <c r="C8517" s="4" t="s">
        <v>13</v>
      </c>
      <c r="D8517" s="4" t="s">
        <v>6</v>
      </c>
    </row>
    <row r="8518" spans="1:6">
      <c r="A8518" t="n">
        <v>60519</v>
      </c>
      <c r="B8518" s="8" t="n">
        <v>2</v>
      </c>
      <c r="C8518" s="7" t="n">
        <v>10</v>
      </c>
      <c r="D8518" s="7" t="s">
        <v>35</v>
      </c>
    </row>
    <row r="8519" spans="1:6">
      <c r="A8519" t="s">
        <v>4</v>
      </c>
      <c r="B8519" s="4" t="s">
        <v>5</v>
      </c>
      <c r="C8519" s="4" t="s">
        <v>10</v>
      </c>
    </row>
    <row r="8520" spans="1:6">
      <c r="A8520" t="n">
        <v>60536</v>
      </c>
      <c r="B8520" s="27" t="n">
        <v>16</v>
      </c>
      <c r="C8520" s="7" t="n">
        <v>0</v>
      </c>
    </row>
    <row r="8521" spans="1:6">
      <c r="A8521" t="s">
        <v>4</v>
      </c>
      <c r="B8521" s="4" t="s">
        <v>5</v>
      </c>
      <c r="C8521" s="4" t="s">
        <v>10</v>
      </c>
    </row>
    <row r="8522" spans="1:6">
      <c r="A8522" t="n">
        <v>60539</v>
      </c>
      <c r="B8522" s="28" t="n">
        <v>12</v>
      </c>
      <c r="C8522" s="7" t="n">
        <v>6713</v>
      </c>
    </row>
    <row r="8523" spans="1:6">
      <c r="A8523" t="s">
        <v>4</v>
      </c>
      <c r="B8523" s="4" t="s">
        <v>5</v>
      </c>
      <c r="C8523" s="4" t="s">
        <v>10</v>
      </c>
      <c r="D8523" s="4" t="s">
        <v>6</v>
      </c>
      <c r="E8523" s="4" t="s">
        <v>6</v>
      </c>
      <c r="F8523" s="4" t="s">
        <v>6</v>
      </c>
      <c r="G8523" s="4" t="s">
        <v>13</v>
      </c>
      <c r="H8523" s="4" t="s">
        <v>9</v>
      </c>
      <c r="I8523" s="4" t="s">
        <v>24</v>
      </c>
      <c r="J8523" s="4" t="s">
        <v>24</v>
      </c>
      <c r="K8523" s="4" t="s">
        <v>24</v>
      </c>
      <c r="L8523" s="4" t="s">
        <v>24</v>
      </c>
      <c r="M8523" s="4" t="s">
        <v>24</v>
      </c>
      <c r="N8523" s="4" t="s">
        <v>24</v>
      </c>
      <c r="O8523" s="4" t="s">
        <v>24</v>
      </c>
      <c r="P8523" s="4" t="s">
        <v>6</v>
      </c>
      <c r="Q8523" s="4" t="s">
        <v>6</v>
      </c>
      <c r="R8523" s="4" t="s">
        <v>9</v>
      </c>
      <c r="S8523" s="4" t="s">
        <v>13</v>
      </c>
      <c r="T8523" s="4" t="s">
        <v>9</v>
      </c>
      <c r="U8523" s="4" t="s">
        <v>9</v>
      </c>
      <c r="V8523" s="4" t="s">
        <v>10</v>
      </c>
    </row>
    <row r="8524" spans="1:6">
      <c r="A8524" t="n">
        <v>60542</v>
      </c>
      <c r="B8524" s="29" t="n">
        <v>19</v>
      </c>
      <c r="C8524" s="7" t="n">
        <v>7032</v>
      </c>
      <c r="D8524" s="7" t="s">
        <v>38</v>
      </c>
      <c r="E8524" s="7" t="s">
        <v>39</v>
      </c>
      <c r="F8524" s="7" t="s">
        <v>12</v>
      </c>
      <c r="G8524" s="7" t="n">
        <v>0</v>
      </c>
      <c r="H8524" s="7" t="n">
        <v>1</v>
      </c>
      <c r="I8524" s="7" t="n">
        <v>0</v>
      </c>
      <c r="J8524" s="7" t="n">
        <v>0</v>
      </c>
      <c r="K8524" s="7" t="n">
        <v>0</v>
      </c>
      <c r="L8524" s="7" t="n">
        <v>0</v>
      </c>
      <c r="M8524" s="7" t="n">
        <v>1</v>
      </c>
      <c r="N8524" s="7" t="n">
        <v>1.60000002384186</v>
      </c>
      <c r="O8524" s="7" t="n">
        <v>0.0900000035762787</v>
      </c>
      <c r="P8524" s="7" t="s">
        <v>12</v>
      </c>
      <c r="Q8524" s="7" t="s">
        <v>12</v>
      </c>
      <c r="R8524" s="7" t="n">
        <v>-1</v>
      </c>
      <c r="S8524" s="7" t="n">
        <v>0</v>
      </c>
      <c r="T8524" s="7" t="n">
        <v>0</v>
      </c>
      <c r="U8524" s="7" t="n">
        <v>0</v>
      </c>
      <c r="V8524" s="7" t="n">
        <v>0</v>
      </c>
    </row>
    <row r="8525" spans="1:6">
      <c r="A8525" t="s">
        <v>4</v>
      </c>
      <c r="B8525" s="4" t="s">
        <v>5</v>
      </c>
      <c r="C8525" s="4" t="s">
        <v>10</v>
      </c>
      <c r="D8525" s="4" t="s">
        <v>13</v>
      </c>
      <c r="E8525" s="4" t="s">
        <v>13</v>
      </c>
      <c r="F8525" s="4" t="s">
        <v>6</v>
      </c>
    </row>
    <row r="8526" spans="1:6">
      <c r="A8526" t="n">
        <v>60612</v>
      </c>
      <c r="B8526" s="30" t="n">
        <v>20</v>
      </c>
      <c r="C8526" s="7" t="n">
        <v>0</v>
      </c>
      <c r="D8526" s="7" t="n">
        <v>3</v>
      </c>
      <c r="E8526" s="7" t="n">
        <v>10</v>
      </c>
      <c r="F8526" s="7" t="s">
        <v>42</v>
      </c>
    </row>
    <row r="8527" spans="1:6">
      <c r="A8527" t="s">
        <v>4</v>
      </c>
      <c r="B8527" s="4" t="s">
        <v>5</v>
      </c>
      <c r="C8527" s="4" t="s">
        <v>10</v>
      </c>
    </row>
    <row r="8528" spans="1:6">
      <c r="A8528" t="n">
        <v>60630</v>
      </c>
      <c r="B8528" s="27" t="n">
        <v>16</v>
      </c>
      <c r="C8528" s="7" t="n">
        <v>0</v>
      </c>
    </row>
    <row r="8529" spans="1:22">
      <c r="A8529" t="s">
        <v>4</v>
      </c>
      <c r="B8529" s="4" t="s">
        <v>5</v>
      </c>
      <c r="C8529" s="4" t="s">
        <v>10</v>
      </c>
      <c r="D8529" s="4" t="s">
        <v>13</v>
      </c>
      <c r="E8529" s="4" t="s">
        <v>13</v>
      </c>
      <c r="F8529" s="4" t="s">
        <v>6</v>
      </c>
    </row>
    <row r="8530" spans="1:22">
      <c r="A8530" t="n">
        <v>60633</v>
      </c>
      <c r="B8530" s="30" t="n">
        <v>20</v>
      </c>
      <c r="C8530" s="7" t="n">
        <v>3</v>
      </c>
      <c r="D8530" s="7" t="n">
        <v>3</v>
      </c>
      <c r="E8530" s="7" t="n">
        <v>10</v>
      </c>
      <c r="F8530" s="7" t="s">
        <v>42</v>
      </c>
    </row>
    <row r="8531" spans="1:22">
      <c r="A8531" t="s">
        <v>4</v>
      </c>
      <c r="B8531" s="4" t="s">
        <v>5</v>
      </c>
      <c r="C8531" s="4" t="s">
        <v>10</v>
      </c>
    </row>
    <row r="8532" spans="1:22">
      <c r="A8532" t="n">
        <v>60651</v>
      </c>
      <c r="B8532" s="27" t="n">
        <v>16</v>
      </c>
      <c r="C8532" s="7" t="n">
        <v>0</v>
      </c>
    </row>
    <row r="8533" spans="1:22">
      <c r="A8533" t="s">
        <v>4</v>
      </c>
      <c r="B8533" s="4" t="s">
        <v>5</v>
      </c>
      <c r="C8533" s="4" t="s">
        <v>10</v>
      </c>
      <c r="D8533" s="4" t="s">
        <v>13</v>
      </c>
      <c r="E8533" s="4" t="s">
        <v>13</v>
      </c>
      <c r="F8533" s="4" t="s">
        <v>6</v>
      </c>
    </row>
    <row r="8534" spans="1:22">
      <c r="A8534" t="n">
        <v>60654</v>
      </c>
      <c r="B8534" s="30" t="n">
        <v>20</v>
      </c>
      <c r="C8534" s="7" t="n">
        <v>5</v>
      </c>
      <c r="D8534" s="7" t="n">
        <v>3</v>
      </c>
      <c r="E8534" s="7" t="n">
        <v>10</v>
      </c>
      <c r="F8534" s="7" t="s">
        <v>42</v>
      </c>
    </row>
    <row r="8535" spans="1:22">
      <c r="A8535" t="s">
        <v>4</v>
      </c>
      <c r="B8535" s="4" t="s">
        <v>5</v>
      </c>
      <c r="C8535" s="4" t="s">
        <v>10</v>
      </c>
    </row>
    <row r="8536" spans="1:22">
      <c r="A8536" t="n">
        <v>60672</v>
      </c>
      <c r="B8536" s="27" t="n">
        <v>16</v>
      </c>
      <c r="C8536" s="7" t="n">
        <v>0</v>
      </c>
    </row>
    <row r="8537" spans="1:22">
      <c r="A8537" t="s">
        <v>4</v>
      </c>
      <c r="B8537" s="4" t="s">
        <v>5</v>
      </c>
      <c r="C8537" s="4" t="s">
        <v>10</v>
      </c>
      <c r="D8537" s="4" t="s">
        <v>13</v>
      </c>
      <c r="E8537" s="4" t="s">
        <v>13</v>
      </c>
      <c r="F8537" s="4" t="s">
        <v>6</v>
      </c>
    </row>
    <row r="8538" spans="1:22">
      <c r="A8538" t="n">
        <v>60675</v>
      </c>
      <c r="B8538" s="30" t="n">
        <v>20</v>
      </c>
      <c r="C8538" s="7" t="n">
        <v>61491</v>
      </c>
      <c r="D8538" s="7" t="n">
        <v>3</v>
      </c>
      <c r="E8538" s="7" t="n">
        <v>10</v>
      </c>
      <c r="F8538" s="7" t="s">
        <v>42</v>
      </c>
    </row>
    <row r="8539" spans="1:22">
      <c r="A8539" t="s">
        <v>4</v>
      </c>
      <c r="B8539" s="4" t="s">
        <v>5</v>
      </c>
      <c r="C8539" s="4" t="s">
        <v>10</v>
      </c>
    </row>
    <row r="8540" spans="1:22">
      <c r="A8540" t="n">
        <v>60693</v>
      </c>
      <c r="B8540" s="27" t="n">
        <v>16</v>
      </c>
      <c r="C8540" s="7" t="n">
        <v>0</v>
      </c>
    </row>
    <row r="8541" spans="1:22">
      <c r="A8541" t="s">
        <v>4</v>
      </c>
      <c r="B8541" s="4" t="s">
        <v>5</v>
      </c>
      <c r="C8541" s="4" t="s">
        <v>10</v>
      </c>
      <c r="D8541" s="4" t="s">
        <v>13</v>
      </c>
      <c r="E8541" s="4" t="s">
        <v>13</v>
      </c>
      <c r="F8541" s="4" t="s">
        <v>6</v>
      </c>
    </row>
    <row r="8542" spans="1:22">
      <c r="A8542" t="n">
        <v>60696</v>
      </c>
      <c r="B8542" s="30" t="n">
        <v>20</v>
      </c>
      <c r="C8542" s="7" t="n">
        <v>61492</v>
      </c>
      <c r="D8542" s="7" t="n">
        <v>3</v>
      </c>
      <c r="E8542" s="7" t="n">
        <v>10</v>
      </c>
      <c r="F8542" s="7" t="s">
        <v>42</v>
      </c>
    </row>
    <row r="8543" spans="1:22">
      <c r="A8543" t="s">
        <v>4</v>
      </c>
      <c r="B8543" s="4" t="s">
        <v>5</v>
      </c>
      <c r="C8543" s="4" t="s">
        <v>10</v>
      </c>
    </row>
    <row r="8544" spans="1:22">
      <c r="A8544" t="n">
        <v>60714</v>
      </c>
      <c r="B8544" s="27" t="n">
        <v>16</v>
      </c>
      <c r="C8544" s="7" t="n">
        <v>0</v>
      </c>
    </row>
    <row r="8545" spans="1:6">
      <c r="A8545" t="s">
        <v>4</v>
      </c>
      <c r="B8545" s="4" t="s">
        <v>5</v>
      </c>
      <c r="C8545" s="4" t="s">
        <v>10</v>
      </c>
      <c r="D8545" s="4" t="s">
        <v>13</v>
      </c>
      <c r="E8545" s="4" t="s">
        <v>13</v>
      </c>
      <c r="F8545" s="4" t="s">
        <v>6</v>
      </c>
    </row>
    <row r="8546" spans="1:6">
      <c r="A8546" t="n">
        <v>60717</v>
      </c>
      <c r="B8546" s="30" t="n">
        <v>20</v>
      </c>
      <c r="C8546" s="7" t="n">
        <v>61493</v>
      </c>
      <c r="D8546" s="7" t="n">
        <v>3</v>
      </c>
      <c r="E8546" s="7" t="n">
        <v>10</v>
      </c>
      <c r="F8546" s="7" t="s">
        <v>42</v>
      </c>
    </row>
    <row r="8547" spans="1:6">
      <c r="A8547" t="s">
        <v>4</v>
      </c>
      <c r="B8547" s="4" t="s">
        <v>5</v>
      </c>
      <c r="C8547" s="4" t="s">
        <v>10</v>
      </c>
    </row>
    <row r="8548" spans="1:6">
      <c r="A8548" t="n">
        <v>60735</v>
      </c>
      <c r="B8548" s="27" t="n">
        <v>16</v>
      </c>
      <c r="C8548" s="7" t="n">
        <v>0</v>
      </c>
    </row>
    <row r="8549" spans="1:6">
      <c r="A8549" t="s">
        <v>4</v>
      </c>
      <c r="B8549" s="4" t="s">
        <v>5</v>
      </c>
      <c r="C8549" s="4" t="s">
        <v>10</v>
      </c>
      <c r="D8549" s="4" t="s">
        <v>13</v>
      </c>
      <c r="E8549" s="4" t="s">
        <v>13</v>
      </c>
      <c r="F8549" s="4" t="s">
        <v>6</v>
      </c>
    </row>
    <row r="8550" spans="1:6">
      <c r="A8550" t="n">
        <v>60738</v>
      </c>
      <c r="B8550" s="30" t="n">
        <v>20</v>
      </c>
      <c r="C8550" s="7" t="n">
        <v>7032</v>
      </c>
      <c r="D8550" s="7" t="n">
        <v>3</v>
      </c>
      <c r="E8550" s="7" t="n">
        <v>10</v>
      </c>
      <c r="F8550" s="7" t="s">
        <v>42</v>
      </c>
    </row>
    <row r="8551" spans="1:6">
      <c r="A8551" t="s">
        <v>4</v>
      </c>
      <c r="B8551" s="4" t="s">
        <v>5</v>
      </c>
      <c r="C8551" s="4" t="s">
        <v>10</v>
      </c>
    </row>
    <row r="8552" spans="1:6">
      <c r="A8552" t="n">
        <v>60756</v>
      </c>
      <c r="B8552" s="27" t="n">
        <v>16</v>
      </c>
      <c r="C8552" s="7" t="n">
        <v>0</v>
      </c>
    </row>
    <row r="8553" spans="1:6">
      <c r="A8553" t="s">
        <v>4</v>
      </c>
      <c r="B8553" s="4" t="s">
        <v>5</v>
      </c>
      <c r="C8553" s="4" t="s">
        <v>13</v>
      </c>
    </row>
    <row r="8554" spans="1:6">
      <c r="A8554" t="n">
        <v>60759</v>
      </c>
      <c r="B8554" s="36" t="n">
        <v>116</v>
      </c>
      <c r="C8554" s="7" t="n">
        <v>0</v>
      </c>
    </row>
    <row r="8555" spans="1:6">
      <c r="A8555" t="s">
        <v>4</v>
      </c>
      <c r="B8555" s="4" t="s">
        <v>5</v>
      </c>
      <c r="C8555" s="4" t="s">
        <v>13</v>
      </c>
      <c r="D8555" s="4" t="s">
        <v>10</v>
      </c>
    </row>
    <row r="8556" spans="1:6">
      <c r="A8556" t="n">
        <v>60761</v>
      </c>
      <c r="B8556" s="36" t="n">
        <v>116</v>
      </c>
      <c r="C8556" s="7" t="n">
        <v>2</v>
      </c>
      <c r="D8556" s="7" t="n">
        <v>1</v>
      </c>
    </row>
    <row r="8557" spans="1:6">
      <c r="A8557" t="s">
        <v>4</v>
      </c>
      <c r="B8557" s="4" t="s">
        <v>5</v>
      </c>
      <c r="C8557" s="4" t="s">
        <v>13</v>
      </c>
      <c r="D8557" s="4" t="s">
        <v>9</v>
      </c>
    </row>
    <row r="8558" spans="1:6">
      <c r="A8558" t="n">
        <v>60765</v>
      </c>
      <c r="B8558" s="36" t="n">
        <v>116</v>
      </c>
      <c r="C8558" s="7" t="n">
        <v>5</v>
      </c>
      <c r="D8558" s="7" t="n">
        <v>1133903872</v>
      </c>
    </row>
    <row r="8559" spans="1:6">
      <c r="A8559" t="s">
        <v>4</v>
      </c>
      <c r="B8559" s="4" t="s">
        <v>5</v>
      </c>
      <c r="C8559" s="4" t="s">
        <v>13</v>
      </c>
      <c r="D8559" s="4" t="s">
        <v>10</v>
      </c>
    </row>
    <row r="8560" spans="1:6">
      <c r="A8560" t="n">
        <v>60771</v>
      </c>
      <c r="B8560" s="36" t="n">
        <v>116</v>
      </c>
      <c r="C8560" s="7" t="n">
        <v>6</v>
      </c>
      <c r="D8560" s="7" t="n">
        <v>1</v>
      </c>
    </row>
    <row r="8561" spans="1:6">
      <c r="A8561" t="s">
        <v>4</v>
      </c>
      <c r="B8561" s="4" t="s">
        <v>5</v>
      </c>
      <c r="C8561" s="4" t="s">
        <v>13</v>
      </c>
      <c r="D8561" s="4" t="s">
        <v>10</v>
      </c>
      <c r="E8561" s="4" t="s">
        <v>13</v>
      </c>
      <c r="F8561" s="4" t="s">
        <v>6</v>
      </c>
      <c r="G8561" s="4" t="s">
        <v>6</v>
      </c>
      <c r="H8561" s="4" t="s">
        <v>6</v>
      </c>
      <c r="I8561" s="4" t="s">
        <v>6</v>
      </c>
      <c r="J8561" s="4" t="s">
        <v>6</v>
      </c>
      <c r="K8561" s="4" t="s">
        <v>6</v>
      </c>
      <c r="L8561" s="4" t="s">
        <v>6</v>
      </c>
      <c r="M8561" s="4" t="s">
        <v>6</v>
      </c>
      <c r="N8561" s="4" t="s">
        <v>6</v>
      </c>
      <c r="O8561" s="4" t="s">
        <v>6</v>
      </c>
      <c r="P8561" s="4" t="s">
        <v>6</v>
      </c>
      <c r="Q8561" s="4" t="s">
        <v>6</v>
      </c>
      <c r="R8561" s="4" t="s">
        <v>6</v>
      </c>
      <c r="S8561" s="4" t="s">
        <v>6</v>
      </c>
      <c r="T8561" s="4" t="s">
        <v>6</v>
      </c>
      <c r="U8561" s="4" t="s">
        <v>6</v>
      </c>
    </row>
    <row r="8562" spans="1:6">
      <c r="A8562" t="n">
        <v>60775</v>
      </c>
      <c r="B8562" s="33" t="n">
        <v>36</v>
      </c>
      <c r="C8562" s="7" t="n">
        <v>8</v>
      </c>
      <c r="D8562" s="7" t="n">
        <v>0</v>
      </c>
      <c r="E8562" s="7" t="n">
        <v>0</v>
      </c>
      <c r="F8562" s="7" t="s">
        <v>153</v>
      </c>
      <c r="G8562" s="7" t="s">
        <v>12</v>
      </c>
      <c r="H8562" s="7" t="s">
        <v>12</v>
      </c>
      <c r="I8562" s="7" t="s">
        <v>12</v>
      </c>
      <c r="J8562" s="7" t="s">
        <v>12</v>
      </c>
      <c r="K8562" s="7" t="s">
        <v>12</v>
      </c>
      <c r="L8562" s="7" t="s">
        <v>12</v>
      </c>
      <c r="M8562" s="7" t="s">
        <v>12</v>
      </c>
      <c r="N8562" s="7" t="s">
        <v>12</v>
      </c>
      <c r="O8562" s="7" t="s">
        <v>12</v>
      </c>
      <c r="P8562" s="7" t="s">
        <v>12</v>
      </c>
      <c r="Q8562" s="7" t="s">
        <v>12</v>
      </c>
      <c r="R8562" s="7" t="s">
        <v>12</v>
      </c>
      <c r="S8562" s="7" t="s">
        <v>12</v>
      </c>
      <c r="T8562" s="7" t="s">
        <v>12</v>
      </c>
      <c r="U8562" s="7" t="s">
        <v>12</v>
      </c>
    </row>
    <row r="8563" spans="1:6">
      <c r="A8563" t="s">
        <v>4</v>
      </c>
      <c r="B8563" s="4" t="s">
        <v>5</v>
      </c>
      <c r="C8563" s="4" t="s">
        <v>13</v>
      </c>
      <c r="D8563" s="4" t="s">
        <v>10</v>
      </c>
      <c r="E8563" s="4" t="s">
        <v>13</v>
      </c>
      <c r="F8563" s="4" t="s">
        <v>6</v>
      </c>
      <c r="G8563" s="4" t="s">
        <v>6</v>
      </c>
      <c r="H8563" s="4" t="s">
        <v>6</v>
      </c>
      <c r="I8563" s="4" t="s">
        <v>6</v>
      </c>
      <c r="J8563" s="4" t="s">
        <v>6</v>
      </c>
      <c r="K8563" s="4" t="s">
        <v>6</v>
      </c>
      <c r="L8563" s="4" t="s">
        <v>6</v>
      </c>
      <c r="M8563" s="4" t="s">
        <v>6</v>
      </c>
      <c r="N8563" s="4" t="s">
        <v>6</v>
      </c>
      <c r="O8563" s="4" t="s">
        <v>6</v>
      </c>
      <c r="P8563" s="4" t="s">
        <v>6</v>
      </c>
      <c r="Q8563" s="4" t="s">
        <v>6</v>
      </c>
      <c r="R8563" s="4" t="s">
        <v>6</v>
      </c>
      <c r="S8563" s="4" t="s">
        <v>6</v>
      </c>
      <c r="T8563" s="4" t="s">
        <v>6</v>
      </c>
      <c r="U8563" s="4" t="s">
        <v>6</v>
      </c>
    </row>
    <row r="8564" spans="1:6">
      <c r="A8564" t="n">
        <v>60810</v>
      </c>
      <c r="B8564" s="33" t="n">
        <v>36</v>
      </c>
      <c r="C8564" s="7" t="n">
        <v>8</v>
      </c>
      <c r="D8564" s="7" t="n">
        <v>5</v>
      </c>
      <c r="E8564" s="7" t="n">
        <v>0</v>
      </c>
      <c r="F8564" s="7" t="s">
        <v>471</v>
      </c>
      <c r="G8564" s="7" t="s">
        <v>12</v>
      </c>
      <c r="H8564" s="7" t="s">
        <v>12</v>
      </c>
      <c r="I8564" s="7" t="s">
        <v>12</v>
      </c>
      <c r="J8564" s="7" t="s">
        <v>12</v>
      </c>
      <c r="K8564" s="7" t="s">
        <v>12</v>
      </c>
      <c r="L8564" s="7" t="s">
        <v>12</v>
      </c>
      <c r="M8564" s="7" t="s">
        <v>12</v>
      </c>
      <c r="N8564" s="7" t="s">
        <v>12</v>
      </c>
      <c r="O8564" s="7" t="s">
        <v>12</v>
      </c>
      <c r="P8564" s="7" t="s">
        <v>12</v>
      </c>
      <c r="Q8564" s="7" t="s">
        <v>12</v>
      </c>
      <c r="R8564" s="7" t="s">
        <v>12</v>
      </c>
      <c r="S8564" s="7" t="s">
        <v>12</v>
      </c>
      <c r="T8564" s="7" t="s">
        <v>12</v>
      </c>
      <c r="U8564" s="7" t="s">
        <v>12</v>
      </c>
    </row>
    <row r="8565" spans="1:6">
      <c r="A8565" t="s">
        <v>4</v>
      </c>
      <c r="B8565" s="4" t="s">
        <v>5</v>
      </c>
      <c r="C8565" s="4" t="s">
        <v>13</v>
      </c>
      <c r="D8565" s="4" t="s">
        <v>10</v>
      </c>
      <c r="E8565" s="4" t="s">
        <v>13</v>
      </c>
      <c r="F8565" s="4" t="s">
        <v>6</v>
      </c>
      <c r="G8565" s="4" t="s">
        <v>6</v>
      </c>
      <c r="H8565" s="4" t="s">
        <v>6</v>
      </c>
      <c r="I8565" s="4" t="s">
        <v>6</v>
      </c>
      <c r="J8565" s="4" t="s">
        <v>6</v>
      </c>
      <c r="K8565" s="4" t="s">
        <v>6</v>
      </c>
      <c r="L8565" s="4" t="s">
        <v>6</v>
      </c>
      <c r="M8565" s="4" t="s">
        <v>6</v>
      </c>
      <c r="N8565" s="4" t="s">
        <v>6</v>
      </c>
      <c r="O8565" s="4" t="s">
        <v>6</v>
      </c>
      <c r="P8565" s="4" t="s">
        <v>6</v>
      </c>
      <c r="Q8565" s="4" t="s">
        <v>6</v>
      </c>
      <c r="R8565" s="4" t="s">
        <v>6</v>
      </c>
      <c r="S8565" s="4" t="s">
        <v>6</v>
      </c>
      <c r="T8565" s="4" t="s">
        <v>6</v>
      </c>
      <c r="U8565" s="4" t="s">
        <v>6</v>
      </c>
    </row>
    <row r="8566" spans="1:6">
      <c r="A8566" t="n">
        <v>60842</v>
      </c>
      <c r="B8566" s="33" t="n">
        <v>36</v>
      </c>
      <c r="C8566" s="7" t="n">
        <v>8</v>
      </c>
      <c r="D8566" s="7" t="n">
        <v>3</v>
      </c>
      <c r="E8566" s="7" t="n">
        <v>0</v>
      </c>
      <c r="F8566" s="7" t="s">
        <v>91</v>
      </c>
      <c r="G8566" s="7" t="s">
        <v>12</v>
      </c>
      <c r="H8566" s="7" t="s">
        <v>12</v>
      </c>
      <c r="I8566" s="7" t="s">
        <v>12</v>
      </c>
      <c r="J8566" s="7" t="s">
        <v>12</v>
      </c>
      <c r="K8566" s="7" t="s">
        <v>12</v>
      </c>
      <c r="L8566" s="7" t="s">
        <v>12</v>
      </c>
      <c r="M8566" s="7" t="s">
        <v>12</v>
      </c>
      <c r="N8566" s="7" t="s">
        <v>12</v>
      </c>
      <c r="O8566" s="7" t="s">
        <v>12</v>
      </c>
      <c r="P8566" s="7" t="s">
        <v>12</v>
      </c>
      <c r="Q8566" s="7" t="s">
        <v>12</v>
      </c>
      <c r="R8566" s="7" t="s">
        <v>12</v>
      </c>
      <c r="S8566" s="7" t="s">
        <v>12</v>
      </c>
      <c r="T8566" s="7" t="s">
        <v>12</v>
      </c>
      <c r="U8566" s="7" t="s">
        <v>12</v>
      </c>
    </row>
    <row r="8567" spans="1:6">
      <c r="A8567" t="s">
        <v>4</v>
      </c>
      <c r="B8567" s="4" t="s">
        <v>5</v>
      </c>
      <c r="C8567" s="4" t="s">
        <v>10</v>
      </c>
      <c r="D8567" s="4" t="s">
        <v>24</v>
      </c>
      <c r="E8567" s="4" t="s">
        <v>24</v>
      </c>
      <c r="F8567" s="4" t="s">
        <v>24</v>
      </c>
      <c r="G8567" s="4" t="s">
        <v>24</v>
      </c>
    </row>
    <row r="8568" spans="1:6">
      <c r="A8568" t="n">
        <v>60876</v>
      </c>
      <c r="B8568" s="34" t="n">
        <v>46</v>
      </c>
      <c r="C8568" s="7" t="n">
        <v>0</v>
      </c>
      <c r="D8568" s="7" t="n">
        <v>-2.09999990463257</v>
      </c>
      <c r="E8568" s="7" t="n">
        <v>23.3700008392334</v>
      </c>
      <c r="F8568" s="7" t="n">
        <v>-64.9499969482422</v>
      </c>
      <c r="G8568" s="7" t="n">
        <v>135</v>
      </c>
    </row>
    <row r="8569" spans="1:6">
      <c r="A8569" t="s">
        <v>4</v>
      </c>
      <c r="B8569" s="4" t="s">
        <v>5</v>
      </c>
      <c r="C8569" s="4" t="s">
        <v>10</v>
      </c>
      <c r="D8569" s="4" t="s">
        <v>24</v>
      </c>
      <c r="E8569" s="4" t="s">
        <v>24</v>
      </c>
      <c r="F8569" s="4" t="s">
        <v>24</v>
      </c>
      <c r="G8569" s="4" t="s">
        <v>24</v>
      </c>
    </row>
    <row r="8570" spans="1:6">
      <c r="A8570" t="n">
        <v>60895</v>
      </c>
      <c r="B8570" s="34" t="n">
        <v>46</v>
      </c>
      <c r="C8570" s="7" t="n">
        <v>7032</v>
      </c>
      <c r="D8570" s="7" t="n">
        <v>-2.69000005722046</v>
      </c>
      <c r="E8570" s="7" t="n">
        <v>23.3700008392334</v>
      </c>
      <c r="F8570" s="7" t="n">
        <v>-65.3600006103516</v>
      </c>
      <c r="G8570" s="7" t="n">
        <v>2.29999995231628</v>
      </c>
    </row>
    <row r="8571" spans="1:6">
      <c r="A8571" t="s">
        <v>4</v>
      </c>
      <c r="B8571" s="4" t="s">
        <v>5</v>
      </c>
      <c r="C8571" s="4" t="s">
        <v>10</v>
      </c>
      <c r="D8571" s="4" t="s">
        <v>24</v>
      </c>
      <c r="E8571" s="4" t="s">
        <v>24</v>
      </c>
      <c r="F8571" s="4" t="s">
        <v>24</v>
      </c>
      <c r="G8571" s="4" t="s">
        <v>24</v>
      </c>
    </row>
    <row r="8572" spans="1:6">
      <c r="A8572" t="n">
        <v>60914</v>
      </c>
      <c r="B8572" s="34" t="n">
        <v>46</v>
      </c>
      <c r="C8572" s="7" t="n">
        <v>3</v>
      </c>
      <c r="D8572" s="7" t="n">
        <v>-1.5</v>
      </c>
      <c r="E8572" s="7" t="n">
        <v>23.3700008392334</v>
      </c>
      <c r="F8572" s="7" t="n">
        <v>-63.7799987792969</v>
      </c>
      <c r="G8572" s="7" t="n">
        <v>180.399993896484</v>
      </c>
    </row>
    <row r="8573" spans="1:6">
      <c r="A8573" t="s">
        <v>4</v>
      </c>
      <c r="B8573" s="4" t="s">
        <v>5</v>
      </c>
      <c r="C8573" s="4" t="s">
        <v>10</v>
      </c>
      <c r="D8573" s="4" t="s">
        <v>24</v>
      </c>
      <c r="E8573" s="4" t="s">
        <v>24</v>
      </c>
      <c r="F8573" s="4" t="s">
        <v>24</v>
      </c>
      <c r="G8573" s="4" t="s">
        <v>24</v>
      </c>
    </row>
    <row r="8574" spans="1:6">
      <c r="A8574" t="n">
        <v>60933</v>
      </c>
      <c r="B8574" s="34" t="n">
        <v>46</v>
      </c>
      <c r="C8574" s="7" t="n">
        <v>5</v>
      </c>
      <c r="D8574" s="7" t="n">
        <v>-3.19000005722046</v>
      </c>
      <c r="E8574" s="7" t="n">
        <v>23.3700008392334</v>
      </c>
      <c r="F8574" s="7" t="n">
        <v>-65.3300018310547</v>
      </c>
      <c r="G8574" s="7" t="n">
        <v>90.0999984741211</v>
      </c>
    </row>
    <row r="8575" spans="1:6">
      <c r="A8575" t="s">
        <v>4</v>
      </c>
      <c r="B8575" s="4" t="s">
        <v>5</v>
      </c>
      <c r="C8575" s="4" t="s">
        <v>10</v>
      </c>
      <c r="D8575" s="4" t="s">
        <v>24</v>
      </c>
      <c r="E8575" s="4" t="s">
        <v>24</v>
      </c>
      <c r="F8575" s="4" t="s">
        <v>24</v>
      </c>
      <c r="G8575" s="4" t="s">
        <v>24</v>
      </c>
    </row>
    <row r="8576" spans="1:6">
      <c r="A8576" t="n">
        <v>60952</v>
      </c>
      <c r="B8576" s="34" t="n">
        <v>46</v>
      </c>
      <c r="C8576" s="7" t="n">
        <v>61491</v>
      </c>
      <c r="D8576" s="7" t="n">
        <v>-3.40000009536743</v>
      </c>
      <c r="E8576" s="7" t="n">
        <v>23</v>
      </c>
      <c r="F8576" s="7" t="n">
        <v>-63.6500015258789</v>
      </c>
      <c r="G8576" s="7" t="n">
        <v>135</v>
      </c>
    </row>
    <row r="8577" spans="1:21">
      <c r="A8577" t="s">
        <v>4</v>
      </c>
      <c r="B8577" s="4" t="s">
        <v>5</v>
      </c>
      <c r="C8577" s="4" t="s">
        <v>10</v>
      </c>
      <c r="D8577" s="4" t="s">
        <v>24</v>
      </c>
      <c r="E8577" s="4" t="s">
        <v>24</v>
      </c>
      <c r="F8577" s="4" t="s">
        <v>24</v>
      </c>
      <c r="G8577" s="4" t="s">
        <v>24</v>
      </c>
    </row>
    <row r="8578" spans="1:21">
      <c r="A8578" t="n">
        <v>60971</v>
      </c>
      <c r="B8578" s="34" t="n">
        <v>46</v>
      </c>
      <c r="C8578" s="7" t="n">
        <v>61492</v>
      </c>
      <c r="D8578" s="7" t="n">
        <v>-2.59999990463257</v>
      </c>
      <c r="E8578" s="7" t="n">
        <v>23</v>
      </c>
      <c r="F8578" s="7" t="n">
        <v>-62.9500007629395</v>
      </c>
      <c r="G8578" s="7" t="n">
        <v>157</v>
      </c>
    </row>
    <row r="8579" spans="1:21">
      <c r="A8579" t="s">
        <v>4</v>
      </c>
      <c r="B8579" s="4" t="s">
        <v>5</v>
      </c>
      <c r="C8579" s="4" t="s">
        <v>10</v>
      </c>
      <c r="D8579" s="4" t="s">
        <v>24</v>
      </c>
      <c r="E8579" s="4" t="s">
        <v>24</v>
      </c>
      <c r="F8579" s="4" t="s">
        <v>24</v>
      </c>
      <c r="G8579" s="4" t="s">
        <v>24</v>
      </c>
    </row>
    <row r="8580" spans="1:21">
      <c r="A8580" t="n">
        <v>60990</v>
      </c>
      <c r="B8580" s="34" t="n">
        <v>46</v>
      </c>
      <c r="C8580" s="7" t="n">
        <v>61493</v>
      </c>
      <c r="D8580" s="7" t="n">
        <v>-4.05000019073486</v>
      </c>
      <c r="E8580" s="7" t="n">
        <v>23</v>
      </c>
      <c r="F8580" s="7" t="n">
        <v>-64.4300003051758</v>
      </c>
      <c r="G8580" s="7" t="n">
        <v>115.5</v>
      </c>
    </row>
    <row r="8581" spans="1:21">
      <c r="A8581" t="s">
        <v>4</v>
      </c>
      <c r="B8581" s="4" t="s">
        <v>5</v>
      </c>
      <c r="C8581" s="4" t="s">
        <v>10</v>
      </c>
      <c r="D8581" s="4" t="s">
        <v>10</v>
      </c>
      <c r="E8581" s="4" t="s">
        <v>24</v>
      </c>
      <c r="F8581" s="4" t="s">
        <v>13</v>
      </c>
    </row>
    <row r="8582" spans="1:21">
      <c r="A8582" t="n">
        <v>61009</v>
      </c>
      <c r="B8582" s="60" t="n">
        <v>53</v>
      </c>
      <c r="C8582" s="7" t="n">
        <v>7032</v>
      </c>
      <c r="D8582" s="7" t="n">
        <v>0</v>
      </c>
      <c r="E8582" s="7" t="n">
        <v>0</v>
      </c>
      <c r="F8582" s="7" t="n">
        <v>0</v>
      </c>
    </row>
    <row r="8583" spans="1:21">
      <c r="A8583" t="s">
        <v>4</v>
      </c>
      <c r="B8583" s="4" t="s">
        <v>5</v>
      </c>
      <c r="C8583" s="4" t="s">
        <v>10</v>
      </c>
      <c r="D8583" s="4" t="s">
        <v>10</v>
      </c>
      <c r="E8583" s="4" t="s">
        <v>24</v>
      </c>
      <c r="F8583" s="4" t="s">
        <v>13</v>
      </c>
    </row>
    <row r="8584" spans="1:21">
      <c r="A8584" t="n">
        <v>61019</v>
      </c>
      <c r="B8584" s="60" t="n">
        <v>53</v>
      </c>
      <c r="C8584" s="7" t="n">
        <v>3</v>
      </c>
      <c r="D8584" s="7" t="n">
        <v>0</v>
      </c>
      <c r="E8584" s="7" t="n">
        <v>0</v>
      </c>
      <c r="F8584" s="7" t="n">
        <v>0</v>
      </c>
    </row>
    <row r="8585" spans="1:21">
      <c r="A8585" t="s">
        <v>4</v>
      </c>
      <c r="B8585" s="4" t="s">
        <v>5</v>
      </c>
      <c r="C8585" s="4" t="s">
        <v>10</v>
      </c>
      <c r="D8585" s="4" t="s">
        <v>10</v>
      </c>
      <c r="E8585" s="4" t="s">
        <v>24</v>
      </c>
      <c r="F8585" s="4" t="s">
        <v>13</v>
      </c>
    </row>
    <row r="8586" spans="1:21">
      <c r="A8586" t="n">
        <v>61029</v>
      </c>
      <c r="B8586" s="60" t="n">
        <v>53</v>
      </c>
      <c r="C8586" s="7" t="n">
        <v>5</v>
      </c>
      <c r="D8586" s="7" t="n">
        <v>0</v>
      </c>
      <c r="E8586" s="7" t="n">
        <v>0</v>
      </c>
      <c r="F8586" s="7" t="n">
        <v>0</v>
      </c>
    </row>
    <row r="8587" spans="1:21">
      <c r="A8587" t="s">
        <v>4</v>
      </c>
      <c r="B8587" s="4" t="s">
        <v>5</v>
      </c>
      <c r="C8587" s="4" t="s">
        <v>10</v>
      </c>
      <c r="D8587" s="4" t="s">
        <v>10</v>
      </c>
      <c r="E8587" s="4" t="s">
        <v>24</v>
      </c>
      <c r="F8587" s="4" t="s">
        <v>13</v>
      </c>
    </row>
    <row r="8588" spans="1:21">
      <c r="A8588" t="n">
        <v>61039</v>
      </c>
      <c r="B8588" s="60" t="n">
        <v>53</v>
      </c>
      <c r="C8588" s="7" t="n">
        <v>61491</v>
      </c>
      <c r="D8588" s="7" t="n">
        <v>0</v>
      </c>
      <c r="E8588" s="7" t="n">
        <v>0</v>
      </c>
      <c r="F8588" s="7" t="n">
        <v>0</v>
      </c>
    </row>
    <row r="8589" spans="1:21">
      <c r="A8589" t="s">
        <v>4</v>
      </c>
      <c r="B8589" s="4" t="s">
        <v>5</v>
      </c>
      <c r="C8589" s="4" t="s">
        <v>10</v>
      </c>
      <c r="D8589" s="4" t="s">
        <v>10</v>
      </c>
      <c r="E8589" s="4" t="s">
        <v>24</v>
      </c>
      <c r="F8589" s="4" t="s">
        <v>13</v>
      </c>
    </row>
    <row r="8590" spans="1:21">
      <c r="A8590" t="n">
        <v>61049</v>
      </c>
      <c r="B8590" s="60" t="n">
        <v>53</v>
      </c>
      <c r="C8590" s="7" t="n">
        <v>61492</v>
      </c>
      <c r="D8590" s="7" t="n">
        <v>0</v>
      </c>
      <c r="E8590" s="7" t="n">
        <v>0</v>
      </c>
      <c r="F8590" s="7" t="n">
        <v>0</v>
      </c>
    </row>
    <row r="8591" spans="1:21">
      <c r="A8591" t="s">
        <v>4</v>
      </c>
      <c r="B8591" s="4" t="s">
        <v>5</v>
      </c>
      <c r="C8591" s="4" t="s">
        <v>10</v>
      </c>
      <c r="D8591" s="4" t="s">
        <v>10</v>
      </c>
      <c r="E8591" s="4" t="s">
        <v>24</v>
      </c>
      <c r="F8591" s="4" t="s">
        <v>13</v>
      </c>
    </row>
    <row r="8592" spans="1:21">
      <c r="A8592" t="n">
        <v>61059</v>
      </c>
      <c r="B8592" s="60" t="n">
        <v>53</v>
      </c>
      <c r="C8592" s="7" t="n">
        <v>61493</v>
      </c>
      <c r="D8592" s="7" t="n">
        <v>0</v>
      </c>
      <c r="E8592" s="7" t="n">
        <v>0</v>
      </c>
      <c r="F8592" s="7" t="n">
        <v>0</v>
      </c>
    </row>
    <row r="8593" spans="1:7">
      <c r="A8593" t="s">
        <v>4</v>
      </c>
      <c r="B8593" s="4" t="s">
        <v>5</v>
      </c>
      <c r="C8593" s="4" t="s">
        <v>10</v>
      </c>
      <c r="D8593" s="4" t="s">
        <v>24</v>
      </c>
      <c r="E8593" s="4" t="s">
        <v>24</v>
      </c>
      <c r="F8593" s="4" t="s">
        <v>24</v>
      </c>
      <c r="G8593" s="4" t="s">
        <v>10</v>
      </c>
      <c r="H8593" s="4" t="s">
        <v>10</v>
      </c>
    </row>
    <row r="8594" spans="1:7">
      <c r="A8594" t="n">
        <v>61069</v>
      </c>
      <c r="B8594" s="42" t="n">
        <v>60</v>
      </c>
      <c r="C8594" s="7" t="n">
        <v>0</v>
      </c>
      <c r="D8594" s="7" t="n">
        <v>0</v>
      </c>
      <c r="E8594" s="7" t="n">
        <v>20</v>
      </c>
      <c r="F8594" s="7" t="n">
        <v>0</v>
      </c>
      <c r="G8594" s="7" t="n">
        <v>300</v>
      </c>
      <c r="H8594" s="7" t="n">
        <v>0</v>
      </c>
    </row>
    <row r="8595" spans="1:7">
      <c r="A8595" t="s">
        <v>4</v>
      </c>
      <c r="B8595" s="4" t="s">
        <v>5</v>
      </c>
      <c r="C8595" s="4" t="s">
        <v>10</v>
      </c>
      <c r="D8595" s="4" t="s">
        <v>10</v>
      </c>
      <c r="E8595" s="4" t="s">
        <v>10</v>
      </c>
    </row>
    <row r="8596" spans="1:7">
      <c r="A8596" t="n">
        <v>61088</v>
      </c>
      <c r="B8596" s="53" t="n">
        <v>61</v>
      </c>
      <c r="C8596" s="7" t="n">
        <v>7032</v>
      </c>
      <c r="D8596" s="7" t="n">
        <v>0</v>
      </c>
      <c r="E8596" s="7" t="n">
        <v>0</v>
      </c>
    </row>
    <row r="8597" spans="1:7">
      <c r="A8597" t="s">
        <v>4</v>
      </c>
      <c r="B8597" s="4" t="s">
        <v>5</v>
      </c>
      <c r="C8597" s="4" t="s">
        <v>10</v>
      </c>
      <c r="D8597" s="4" t="s">
        <v>10</v>
      </c>
      <c r="E8597" s="4" t="s">
        <v>10</v>
      </c>
    </row>
    <row r="8598" spans="1:7">
      <c r="A8598" t="n">
        <v>61095</v>
      </c>
      <c r="B8598" s="53" t="n">
        <v>61</v>
      </c>
      <c r="C8598" s="7" t="n">
        <v>3</v>
      </c>
      <c r="D8598" s="7" t="n">
        <v>0</v>
      </c>
      <c r="E8598" s="7" t="n">
        <v>0</v>
      </c>
    </row>
    <row r="8599" spans="1:7">
      <c r="A8599" t="s">
        <v>4</v>
      </c>
      <c r="B8599" s="4" t="s">
        <v>5</v>
      </c>
      <c r="C8599" s="4" t="s">
        <v>10</v>
      </c>
      <c r="D8599" s="4" t="s">
        <v>10</v>
      </c>
      <c r="E8599" s="4" t="s">
        <v>10</v>
      </c>
    </row>
    <row r="8600" spans="1:7">
      <c r="A8600" t="n">
        <v>61102</v>
      </c>
      <c r="B8600" s="53" t="n">
        <v>61</v>
      </c>
      <c r="C8600" s="7" t="n">
        <v>5</v>
      </c>
      <c r="D8600" s="7" t="n">
        <v>0</v>
      </c>
      <c r="E8600" s="7" t="n">
        <v>0</v>
      </c>
    </row>
    <row r="8601" spans="1:7">
      <c r="A8601" t="s">
        <v>4</v>
      </c>
      <c r="B8601" s="4" t="s">
        <v>5</v>
      </c>
      <c r="C8601" s="4" t="s">
        <v>10</v>
      </c>
      <c r="D8601" s="4" t="s">
        <v>10</v>
      </c>
      <c r="E8601" s="4" t="s">
        <v>10</v>
      </c>
    </row>
    <row r="8602" spans="1:7">
      <c r="A8602" t="n">
        <v>61109</v>
      </c>
      <c r="B8602" s="53" t="n">
        <v>61</v>
      </c>
      <c r="C8602" s="7" t="n">
        <v>61491</v>
      </c>
      <c r="D8602" s="7" t="n">
        <v>0</v>
      </c>
      <c r="E8602" s="7" t="n">
        <v>0</v>
      </c>
    </row>
    <row r="8603" spans="1:7">
      <c r="A8603" t="s">
        <v>4</v>
      </c>
      <c r="B8603" s="4" t="s">
        <v>5</v>
      </c>
      <c r="C8603" s="4" t="s">
        <v>10</v>
      </c>
      <c r="D8603" s="4" t="s">
        <v>10</v>
      </c>
      <c r="E8603" s="4" t="s">
        <v>10</v>
      </c>
    </row>
    <row r="8604" spans="1:7">
      <c r="A8604" t="n">
        <v>61116</v>
      </c>
      <c r="B8604" s="53" t="n">
        <v>61</v>
      </c>
      <c r="C8604" s="7" t="n">
        <v>61492</v>
      </c>
      <c r="D8604" s="7" t="n">
        <v>0</v>
      </c>
      <c r="E8604" s="7" t="n">
        <v>0</v>
      </c>
    </row>
    <row r="8605" spans="1:7">
      <c r="A8605" t="s">
        <v>4</v>
      </c>
      <c r="B8605" s="4" t="s">
        <v>5</v>
      </c>
      <c r="C8605" s="4" t="s">
        <v>10</v>
      </c>
      <c r="D8605" s="4" t="s">
        <v>10</v>
      </c>
      <c r="E8605" s="4" t="s">
        <v>10</v>
      </c>
    </row>
    <row r="8606" spans="1:7">
      <c r="A8606" t="n">
        <v>61123</v>
      </c>
      <c r="B8606" s="53" t="n">
        <v>61</v>
      </c>
      <c r="C8606" s="7" t="n">
        <v>61493</v>
      </c>
      <c r="D8606" s="7" t="n">
        <v>0</v>
      </c>
      <c r="E8606" s="7" t="n">
        <v>0</v>
      </c>
    </row>
    <row r="8607" spans="1:7">
      <c r="A8607" t="s">
        <v>4</v>
      </c>
      <c r="B8607" s="4" t="s">
        <v>5</v>
      </c>
      <c r="C8607" s="4" t="s">
        <v>13</v>
      </c>
      <c r="D8607" s="4" t="s">
        <v>13</v>
      </c>
      <c r="E8607" s="4" t="s">
        <v>24</v>
      </c>
      <c r="F8607" s="4" t="s">
        <v>24</v>
      </c>
      <c r="G8607" s="4" t="s">
        <v>24</v>
      </c>
      <c r="H8607" s="4" t="s">
        <v>10</v>
      </c>
    </row>
    <row r="8608" spans="1:7">
      <c r="A8608" t="n">
        <v>61130</v>
      </c>
      <c r="B8608" s="35" t="n">
        <v>45</v>
      </c>
      <c r="C8608" s="7" t="n">
        <v>2</v>
      </c>
      <c r="D8608" s="7" t="n">
        <v>3</v>
      </c>
      <c r="E8608" s="7" t="n">
        <v>-0.720000028610229</v>
      </c>
      <c r="F8608" s="7" t="n">
        <v>26.4300003051758</v>
      </c>
      <c r="G8608" s="7" t="n">
        <v>-67.5500030517578</v>
      </c>
      <c r="H8608" s="7" t="n">
        <v>0</v>
      </c>
    </row>
    <row r="8609" spans="1:8">
      <c r="A8609" t="s">
        <v>4</v>
      </c>
      <c r="B8609" s="4" t="s">
        <v>5</v>
      </c>
      <c r="C8609" s="4" t="s">
        <v>13</v>
      </c>
      <c r="D8609" s="4" t="s">
        <v>13</v>
      </c>
      <c r="E8609" s="4" t="s">
        <v>24</v>
      </c>
      <c r="F8609" s="4" t="s">
        <v>24</v>
      </c>
      <c r="G8609" s="4" t="s">
        <v>24</v>
      </c>
      <c r="H8609" s="4" t="s">
        <v>10</v>
      </c>
      <c r="I8609" s="4" t="s">
        <v>13</v>
      </c>
    </row>
    <row r="8610" spans="1:8">
      <c r="A8610" t="n">
        <v>61147</v>
      </c>
      <c r="B8610" s="35" t="n">
        <v>45</v>
      </c>
      <c r="C8610" s="7" t="n">
        <v>4</v>
      </c>
      <c r="D8610" s="7" t="n">
        <v>3</v>
      </c>
      <c r="E8610" s="7" t="n">
        <v>351.760009765625</v>
      </c>
      <c r="F8610" s="7" t="n">
        <v>230.399993896484</v>
      </c>
      <c r="G8610" s="7" t="n">
        <v>0</v>
      </c>
      <c r="H8610" s="7" t="n">
        <v>0</v>
      </c>
      <c r="I8610" s="7" t="n">
        <v>0</v>
      </c>
    </row>
    <row r="8611" spans="1:8">
      <c r="A8611" t="s">
        <v>4</v>
      </c>
      <c r="B8611" s="4" t="s">
        <v>5</v>
      </c>
      <c r="C8611" s="4" t="s">
        <v>13</v>
      </c>
      <c r="D8611" s="4" t="s">
        <v>13</v>
      </c>
      <c r="E8611" s="4" t="s">
        <v>24</v>
      </c>
      <c r="F8611" s="4" t="s">
        <v>10</v>
      </c>
    </row>
    <row r="8612" spans="1:8">
      <c r="A8612" t="n">
        <v>61165</v>
      </c>
      <c r="B8612" s="35" t="n">
        <v>45</v>
      </c>
      <c r="C8612" s="7" t="n">
        <v>5</v>
      </c>
      <c r="D8612" s="7" t="n">
        <v>3</v>
      </c>
      <c r="E8612" s="7" t="n">
        <v>3.29999995231628</v>
      </c>
      <c r="F8612" s="7" t="n">
        <v>0</v>
      </c>
    </row>
    <row r="8613" spans="1:8">
      <c r="A8613" t="s">
        <v>4</v>
      </c>
      <c r="B8613" s="4" t="s">
        <v>5</v>
      </c>
      <c r="C8613" s="4" t="s">
        <v>13</v>
      </c>
      <c r="D8613" s="4" t="s">
        <v>13</v>
      </c>
      <c r="E8613" s="4" t="s">
        <v>24</v>
      </c>
      <c r="F8613" s="4" t="s">
        <v>10</v>
      </c>
    </row>
    <row r="8614" spans="1:8">
      <c r="A8614" t="n">
        <v>61174</v>
      </c>
      <c r="B8614" s="35" t="n">
        <v>45</v>
      </c>
      <c r="C8614" s="7" t="n">
        <v>11</v>
      </c>
      <c r="D8614" s="7" t="n">
        <v>3</v>
      </c>
      <c r="E8614" s="7" t="n">
        <v>40</v>
      </c>
      <c r="F8614" s="7" t="n">
        <v>0</v>
      </c>
    </row>
    <row r="8615" spans="1:8">
      <c r="A8615" t="s">
        <v>4</v>
      </c>
      <c r="B8615" s="4" t="s">
        <v>5</v>
      </c>
      <c r="C8615" s="4" t="s">
        <v>13</v>
      </c>
      <c r="D8615" s="4" t="s">
        <v>10</v>
      </c>
      <c r="E8615" s="4" t="s">
        <v>24</v>
      </c>
      <c r="F8615" s="4" t="s">
        <v>10</v>
      </c>
      <c r="G8615" s="4" t="s">
        <v>9</v>
      </c>
      <c r="H8615" s="4" t="s">
        <v>9</v>
      </c>
      <c r="I8615" s="4" t="s">
        <v>10</v>
      </c>
      <c r="J8615" s="4" t="s">
        <v>10</v>
      </c>
      <c r="K8615" s="4" t="s">
        <v>9</v>
      </c>
      <c r="L8615" s="4" t="s">
        <v>9</v>
      </c>
      <c r="M8615" s="4" t="s">
        <v>9</v>
      </c>
      <c r="N8615" s="4" t="s">
        <v>9</v>
      </c>
      <c r="O8615" s="4" t="s">
        <v>6</v>
      </c>
    </row>
    <row r="8616" spans="1:8">
      <c r="A8616" t="n">
        <v>61183</v>
      </c>
      <c r="B8616" s="15" t="n">
        <v>50</v>
      </c>
      <c r="C8616" s="7" t="n">
        <v>0</v>
      </c>
      <c r="D8616" s="7" t="n">
        <v>12010</v>
      </c>
      <c r="E8616" s="7" t="n">
        <v>1</v>
      </c>
      <c r="F8616" s="7" t="n">
        <v>0</v>
      </c>
      <c r="G8616" s="7" t="n">
        <v>0</v>
      </c>
      <c r="H8616" s="7" t="n">
        <v>0</v>
      </c>
      <c r="I8616" s="7" t="n">
        <v>0</v>
      </c>
      <c r="J8616" s="7" t="n">
        <v>65533</v>
      </c>
      <c r="K8616" s="7" t="n">
        <v>0</v>
      </c>
      <c r="L8616" s="7" t="n">
        <v>0</v>
      </c>
      <c r="M8616" s="7" t="n">
        <v>0</v>
      </c>
      <c r="N8616" s="7" t="n">
        <v>0</v>
      </c>
      <c r="O8616" s="7" t="s">
        <v>12</v>
      </c>
    </row>
    <row r="8617" spans="1:8">
      <c r="A8617" t="s">
        <v>4</v>
      </c>
      <c r="B8617" s="4" t="s">
        <v>5</v>
      </c>
      <c r="C8617" s="4" t="s">
        <v>13</v>
      </c>
      <c r="D8617" s="4" t="s">
        <v>10</v>
      </c>
      <c r="E8617" s="4" t="s">
        <v>10</v>
      </c>
    </row>
    <row r="8618" spans="1:8">
      <c r="A8618" t="n">
        <v>61222</v>
      </c>
      <c r="B8618" s="15" t="n">
        <v>50</v>
      </c>
      <c r="C8618" s="7" t="n">
        <v>1</v>
      </c>
      <c r="D8618" s="7" t="n">
        <v>8122</v>
      </c>
      <c r="E8618" s="7" t="n">
        <v>500</v>
      </c>
    </row>
    <row r="8619" spans="1:8">
      <c r="A8619" t="s">
        <v>4</v>
      </c>
      <c r="B8619" s="4" t="s">
        <v>5</v>
      </c>
      <c r="C8619" s="4" t="s">
        <v>13</v>
      </c>
      <c r="D8619" s="4" t="s">
        <v>10</v>
      </c>
      <c r="E8619" s="4" t="s">
        <v>10</v>
      </c>
      <c r="F8619" s="4" t="s">
        <v>10</v>
      </c>
      <c r="G8619" s="4" t="s">
        <v>10</v>
      </c>
      <c r="H8619" s="4" t="s">
        <v>13</v>
      </c>
    </row>
    <row r="8620" spans="1:8">
      <c r="A8620" t="n">
        <v>61228</v>
      </c>
      <c r="B8620" s="45" t="n">
        <v>25</v>
      </c>
      <c r="C8620" s="7" t="n">
        <v>5</v>
      </c>
      <c r="D8620" s="7" t="n">
        <v>65535</v>
      </c>
      <c r="E8620" s="7" t="n">
        <v>65535</v>
      </c>
      <c r="F8620" s="7" t="n">
        <v>65535</v>
      </c>
      <c r="G8620" s="7" t="n">
        <v>65535</v>
      </c>
      <c r="H8620" s="7" t="n">
        <v>0</v>
      </c>
    </row>
    <row r="8621" spans="1:8">
      <c r="A8621" t="s">
        <v>4</v>
      </c>
      <c r="B8621" s="4" t="s">
        <v>5</v>
      </c>
      <c r="C8621" s="4" t="s">
        <v>10</v>
      </c>
      <c r="D8621" s="4" t="s">
        <v>47</v>
      </c>
      <c r="E8621" s="4" t="s">
        <v>13</v>
      </c>
      <c r="F8621" s="4" t="s">
        <v>13</v>
      </c>
      <c r="G8621" s="4" t="s">
        <v>10</v>
      </c>
      <c r="H8621" s="4" t="s">
        <v>13</v>
      </c>
      <c r="I8621" s="4" t="s">
        <v>47</v>
      </c>
      <c r="J8621" s="4" t="s">
        <v>13</v>
      </c>
      <c r="K8621" s="4" t="s">
        <v>13</v>
      </c>
      <c r="L8621" s="4" t="s">
        <v>13</v>
      </c>
    </row>
    <row r="8622" spans="1:8">
      <c r="A8622" t="n">
        <v>61239</v>
      </c>
      <c r="B8622" s="57" t="n">
        <v>24</v>
      </c>
      <c r="C8622" s="7" t="n">
        <v>65533</v>
      </c>
      <c r="D8622" s="7" t="s">
        <v>117</v>
      </c>
      <c r="E8622" s="7" t="n">
        <v>12</v>
      </c>
      <c r="F8622" s="7" t="n">
        <v>16</v>
      </c>
      <c r="G8622" s="7" t="n">
        <v>103</v>
      </c>
      <c r="H8622" s="7" t="n">
        <v>7</v>
      </c>
      <c r="I8622" s="7" t="s">
        <v>118</v>
      </c>
      <c r="J8622" s="7" t="n">
        <v>6</v>
      </c>
      <c r="K8622" s="7" t="n">
        <v>2</v>
      </c>
      <c r="L8622" s="7" t="n">
        <v>0</v>
      </c>
    </row>
    <row r="8623" spans="1:8">
      <c r="A8623" t="s">
        <v>4</v>
      </c>
      <c r="B8623" s="4" t="s">
        <v>5</v>
      </c>
    </row>
    <row r="8624" spans="1:8">
      <c r="A8624" t="n">
        <v>61260</v>
      </c>
      <c r="B8624" s="41" t="n">
        <v>28</v>
      </c>
    </row>
    <row r="8625" spans="1:15">
      <c r="A8625" t="s">
        <v>4</v>
      </c>
      <c r="B8625" s="4" t="s">
        <v>5</v>
      </c>
      <c r="C8625" s="4" t="s">
        <v>13</v>
      </c>
    </row>
    <row r="8626" spans="1:15">
      <c r="A8626" t="n">
        <v>61261</v>
      </c>
      <c r="B8626" s="58" t="n">
        <v>27</v>
      </c>
      <c r="C8626" s="7" t="n">
        <v>0</v>
      </c>
    </row>
    <row r="8627" spans="1:15">
      <c r="A8627" t="s">
        <v>4</v>
      </c>
      <c r="B8627" s="4" t="s">
        <v>5</v>
      </c>
      <c r="C8627" s="4" t="s">
        <v>13</v>
      </c>
    </row>
    <row r="8628" spans="1:15">
      <c r="A8628" t="n">
        <v>61263</v>
      </c>
      <c r="B8628" s="58" t="n">
        <v>27</v>
      </c>
      <c r="C8628" s="7" t="n">
        <v>1</v>
      </c>
    </row>
    <row r="8629" spans="1:15">
      <c r="A8629" t="s">
        <v>4</v>
      </c>
      <c r="B8629" s="4" t="s">
        <v>5</v>
      </c>
      <c r="C8629" s="4" t="s">
        <v>13</v>
      </c>
      <c r="D8629" s="4" t="s">
        <v>10</v>
      </c>
      <c r="E8629" s="4" t="s">
        <v>10</v>
      </c>
      <c r="F8629" s="4" t="s">
        <v>10</v>
      </c>
      <c r="G8629" s="4" t="s">
        <v>10</v>
      </c>
      <c r="H8629" s="4" t="s">
        <v>13</v>
      </c>
    </row>
    <row r="8630" spans="1:15">
      <c r="A8630" t="n">
        <v>61265</v>
      </c>
      <c r="B8630" s="45" t="n">
        <v>25</v>
      </c>
      <c r="C8630" s="7" t="n">
        <v>5</v>
      </c>
      <c r="D8630" s="7" t="n">
        <v>65535</v>
      </c>
      <c r="E8630" s="7" t="n">
        <v>65535</v>
      </c>
      <c r="F8630" s="7" t="n">
        <v>65535</v>
      </c>
      <c r="G8630" s="7" t="n">
        <v>65535</v>
      </c>
      <c r="H8630" s="7" t="n">
        <v>0</v>
      </c>
    </row>
    <row r="8631" spans="1:15">
      <c r="A8631" t="s">
        <v>4</v>
      </c>
      <c r="B8631" s="4" t="s">
        <v>5</v>
      </c>
      <c r="C8631" s="4" t="s">
        <v>13</v>
      </c>
      <c r="D8631" s="4" t="s">
        <v>10</v>
      </c>
      <c r="E8631" s="4" t="s">
        <v>9</v>
      </c>
    </row>
    <row r="8632" spans="1:15">
      <c r="A8632" t="n">
        <v>61276</v>
      </c>
      <c r="B8632" s="59" t="n">
        <v>101</v>
      </c>
      <c r="C8632" s="7" t="n">
        <v>0</v>
      </c>
      <c r="D8632" s="7" t="n">
        <v>103</v>
      </c>
      <c r="E8632" s="7" t="n">
        <v>1</v>
      </c>
    </row>
    <row r="8633" spans="1:15">
      <c r="A8633" t="s">
        <v>4</v>
      </c>
      <c r="B8633" s="4" t="s">
        <v>5</v>
      </c>
      <c r="C8633" s="4" t="s">
        <v>13</v>
      </c>
      <c r="D8633" s="4" t="s">
        <v>6</v>
      </c>
      <c r="E8633" s="4" t="s">
        <v>10</v>
      </c>
    </row>
    <row r="8634" spans="1:15">
      <c r="A8634" t="n">
        <v>61284</v>
      </c>
      <c r="B8634" s="18" t="n">
        <v>94</v>
      </c>
      <c r="C8634" s="7" t="n">
        <v>1</v>
      </c>
      <c r="D8634" s="7" t="s">
        <v>27</v>
      </c>
      <c r="E8634" s="7" t="n">
        <v>1</v>
      </c>
    </row>
    <row r="8635" spans="1:15">
      <c r="A8635" t="s">
        <v>4</v>
      </c>
      <c r="B8635" s="4" t="s">
        <v>5</v>
      </c>
      <c r="C8635" s="4" t="s">
        <v>13</v>
      </c>
      <c r="D8635" s="4" t="s">
        <v>6</v>
      </c>
      <c r="E8635" s="4" t="s">
        <v>10</v>
      </c>
    </row>
    <row r="8636" spans="1:15">
      <c r="A8636" t="n">
        <v>61300</v>
      </c>
      <c r="B8636" s="18" t="n">
        <v>94</v>
      </c>
      <c r="C8636" s="7" t="n">
        <v>1</v>
      </c>
      <c r="D8636" s="7" t="s">
        <v>27</v>
      </c>
      <c r="E8636" s="7" t="n">
        <v>2</v>
      </c>
    </row>
    <row r="8637" spans="1:15">
      <c r="A8637" t="s">
        <v>4</v>
      </c>
      <c r="B8637" s="4" t="s">
        <v>5</v>
      </c>
      <c r="C8637" s="4" t="s">
        <v>13</v>
      </c>
      <c r="D8637" s="4" t="s">
        <v>6</v>
      </c>
      <c r="E8637" s="4" t="s">
        <v>10</v>
      </c>
    </row>
    <row r="8638" spans="1:15">
      <c r="A8638" t="n">
        <v>61316</v>
      </c>
      <c r="B8638" s="18" t="n">
        <v>94</v>
      </c>
      <c r="C8638" s="7" t="n">
        <v>0</v>
      </c>
      <c r="D8638" s="7" t="s">
        <v>27</v>
      </c>
      <c r="E8638" s="7" t="n">
        <v>4</v>
      </c>
    </row>
    <row r="8639" spans="1:15">
      <c r="A8639" t="s">
        <v>4</v>
      </c>
      <c r="B8639" s="4" t="s">
        <v>5</v>
      </c>
      <c r="C8639" s="4" t="s">
        <v>13</v>
      </c>
      <c r="D8639" s="4" t="s">
        <v>13</v>
      </c>
      <c r="E8639" s="4" t="s">
        <v>24</v>
      </c>
      <c r="F8639" s="4" t="s">
        <v>24</v>
      </c>
      <c r="G8639" s="4" t="s">
        <v>24</v>
      </c>
      <c r="H8639" s="4" t="s">
        <v>10</v>
      </c>
    </row>
    <row r="8640" spans="1:15">
      <c r="A8640" t="n">
        <v>61332</v>
      </c>
      <c r="B8640" s="35" t="n">
        <v>45</v>
      </c>
      <c r="C8640" s="7" t="n">
        <v>2</v>
      </c>
      <c r="D8640" s="7" t="n">
        <v>3</v>
      </c>
      <c r="E8640" s="7" t="n">
        <v>-0.930000007152557</v>
      </c>
      <c r="F8640" s="7" t="n">
        <v>24.7700004577637</v>
      </c>
      <c r="G8640" s="7" t="n">
        <v>-67.0299987792969</v>
      </c>
      <c r="H8640" s="7" t="n">
        <v>6000</v>
      </c>
    </row>
    <row r="8641" spans="1:8">
      <c r="A8641" t="s">
        <v>4</v>
      </c>
      <c r="B8641" s="4" t="s">
        <v>5</v>
      </c>
      <c r="C8641" s="4" t="s">
        <v>13</v>
      </c>
      <c r="D8641" s="4" t="s">
        <v>13</v>
      </c>
      <c r="E8641" s="4" t="s">
        <v>24</v>
      </c>
      <c r="F8641" s="4" t="s">
        <v>24</v>
      </c>
      <c r="G8641" s="4" t="s">
        <v>24</v>
      </c>
      <c r="H8641" s="4" t="s">
        <v>10</v>
      </c>
      <c r="I8641" s="4" t="s">
        <v>13</v>
      </c>
    </row>
    <row r="8642" spans="1:8">
      <c r="A8642" t="n">
        <v>61349</v>
      </c>
      <c r="B8642" s="35" t="n">
        <v>45</v>
      </c>
      <c r="C8642" s="7" t="n">
        <v>4</v>
      </c>
      <c r="D8642" s="7" t="n">
        <v>3</v>
      </c>
      <c r="E8642" s="7" t="n">
        <v>10.960000038147</v>
      </c>
      <c r="F8642" s="7" t="n">
        <v>169.350006103516</v>
      </c>
      <c r="G8642" s="7" t="n">
        <v>0</v>
      </c>
      <c r="H8642" s="7" t="n">
        <v>6000</v>
      </c>
      <c r="I8642" s="7" t="n">
        <v>1</v>
      </c>
    </row>
    <row r="8643" spans="1:8">
      <c r="A8643" t="s">
        <v>4</v>
      </c>
      <c r="B8643" s="4" t="s">
        <v>5</v>
      </c>
      <c r="C8643" s="4" t="s">
        <v>13</v>
      </c>
      <c r="D8643" s="4" t="s">
        <v>13</v>
      </c>
      <c r="E8643" s="4" t="s">
        <v>24</v>
      </c>
      <c r="F8643" s="4" t="s">
        <v>10</v>
      </c>
    </row>
    <row r="8644" spans="1:8">
      <c r="A8644" t="n">
        <v>61367</v>
      </c>
      <c r="B8644" s="35" t="n">
        <v>45</v>
      </c>
      <c r="C8644" s="7" t="n">
        <v>5</v>
      </c>
      <c r="D8644" s="7" t="n">
        <v>3</v>
      </c>
      <c r="E8644" s="7" t="n">
        <v>3.09999990463257</v>
      </c>
      <c r="F8644" s="7" t="n">
        <v>6000</v>
      </c>
    </row>
    <row r="8645" spans="1:8">
      <c r="A8645" t="s">
        <v>4</v>
      </c>
      <c r="B8645" s="4" t="s">
        <v>5</v>
      </c>
      <c r="C8645" s="4" t="s">
        <v>13</v>
      </c>
      <c r="D8645" s="4" t="s">
        <v>10</v>
      </c>
      <c r="E8645" s="4" t="s">
        <v>24</v>
      </c>
    </row>
    <row r="8646" spans="1:8">
      <c r="A8646" t="n">
        <v>61376</v>
      </c>
      <c r="B8646" s="21" t="n">
        <v>58</v>
      </c>
      <c r="C8646" s="7" t="n">
        <v>100</v>
      </c>
      <c r="D8646" s="7" t="n">
        <v>1000</v>
      </c>
      <c r="E8646" s="7" t="n">
        <v>1</v>
      </c>
    </row>
    <row r="8647" spans="1:8">
      <c r="A8647" t="s">
        <v>4</v>
      </c>
      <c r="B8647" s="4" t="s">
        <v>5</v>
      </c>
      <c r="C8647" s="4" t="s">
        <v>13</v>
      </c>
      <c r="D8647" s="4" t="s">
        <v>10</v>
      </c>
    </row>
    <row r="8648" spans="1:8">
      <c r="A8648" t="n">
        <v>61384</v>
      </c>
      <c r="B8648" s="21" t="n">
        <v>58</v>
      </c>
      <c r="C8648" s="7" t="n">
        <v>255</v>
      </c>
      <c r="D8648" s="7" t="n">
        <v>0</v>
      </c>
    </row>
    <row r="8649" spans="1:8">
      <c r="A8649" t="s">
        <v>4</v>
      </c>
      <c r="B8649" s="4" t="s">
        <v>5</v>
      </c>
      <c r="C8649" s="4" t="s">
        <v>10</v>
      </c>
    </row>
    <row r="8650" spans="1:8">
      <c r="A8650" t="n">
        <v>61388</v>
      </c>
      <c r="B8650" s="27" t="n">
        <v>16</v>
      </c>
      <c r="C8650" s="7" t="n">
        <v>2000</v>
      </c>
    </row>
    <row r="8651" spans="1:8">
      <c r="A8651" t="s">
        <v>4</v>
      </c>
      <c r="B8651" s="4" t="s">
        <v>5</v>
      </c>
      <c r="C8651" s="4" t="s">
        <v>10</v>
      </c>
      <c r="D8651" s="4" t="s">
        <v>24</v>
      </c>
      <c r="E8651" s="4" t="s">
        <v>24</v>
      </c>
      <c r="F8651" s="4" t="s">
        <v>24</v>
      </c>
      <c r="G8651" s="4" t="s">
        <v>10</v>
      </c>
      <c r="H8651" s="4" t="s">
        <v>10</v>
      </c>
    </row>
    <row r="8652" spans="1:8">
      <c r="A8652" t="n">
        <v>61391</v>
      </c>
      <c r="B8652" s="42" t="n">
        <v>60</v>
      </c>
      <c r="C8652" s="7" t="n">
        <v>0</v>
      </c>
      <c r="D8652" s="7" t="n">
        <v>0</v>
      </c>
      <c r="E8652" s="7" t="n">
        <v>0</v>
      </c>
      <c r="F8652" s="7" t="n">
        <v>0</v>
      </c>
      <c r="G8652" s="7" t="n">
        <v>300</v>
      </c>
      <c r="H8652" s="7" t="n">
        <v>0</v>
      </c>
    </row>
    <row r="8653" spans="1:8">
      <c r="A8653" t="s">
        <v>4</v>
      </c>
      <c r="B8653" s="4" t="s">
        <v>5</v>
      </c>
      <c r="C8653" s="4" t="s">
        <v>10</v>
      </c>
      <c r="D8653" s="4" t="s">
        <v>24</v>
      </c>
      <c r="E8653" s="4" t="s">
        <v>24</v>
      </c>
      <c r="F8653" s="4" t="s">
        <v>13</v>
      </c>
    </row>
    <row r="8654" spans="1:8">
      <c r="A8654" t="n">
        <v>61410</v>
      </c>
      <c r="B8654" s="73" t="n">
        <v>52</v>
      </c>
      <c r="C8654" s="7" t="n">
        <v>0</v>
      </c>
      <c r="D8654" s="7" t="n">
        <v>315</v>
      </c>
      <c r="E8654" s="7" t="n">
        <v>5</v>
      </c>
      <c r="F8654" s="7" t="n">
        <v>0</v>
      </c>
    </row>
    <row r="8655" spans="1:8">
      <c r="A8655" t="s">
        <v>4</v>
      </c>
      <c r="B8655" s="4" t="s">
        <v>5</v>
      </c>
      <c r="C8655" s="4" t="s">
        <v>10</v>
      </c>
    </row>
    <row r="8656" spans="1:8">
      <c r="A8656" t="n">
        <v>61422</v>
      </c>
      <c r="B8656" s="62" t="n">
        <v>54</v>
      </c>
      <c r="C8656" s="7" t="n">
        <v>0</v>
      </c>
    </row>
    <row r="8657" spans="1:9">
      <c r="A8657" t="s">
        <v>4</v>
      </c>
      <c r="B8657" s="4" t="s">
        <v>5</v>
      </c>
      <c r="C8657" s="4" t="s">
        <v>13</v>
      </c>
      <c r="D8657" s="4" t="s">
        <v>10</v>
      </c>
    </row>
    <row r="8658" spans="1:9">
      <c r="A8658" t="n">
        <v>61425</v>
      </c>
      <c r="B8658" s="35" t="n">
        <v>45</v>
      </c>
      <c r="C8658" s="7" t="n">
        <v>7</v>
      </c>
      <c r="D8658" s="7" t="n">
        <v>255</v>
      </c>
    </row>
    <row r="8659" spans="1:9">
      <c r="A8659" t="s">
        <v>4</v>
      </c>
      <c r="B8659" s="4" t="s">
        <v>5</v>
      </c>
      <c r="C8659" s="4" t="s">
        <v>10</v>
      </c>
    </row>
    <row r="8660" spans="1:9">
      <c r="A8660" t="n">
        <v>61429</v>
      </c>
      <c r="B8660" s="27" t="n">
        <v>16</v>
      </c>
      <c r="C8660" s="7" t="n">
        <v>300</v>
      </c>
    </row>
    <row r="8661" spans="1:9">
      <c r="A8661" t="s">
        <v>4</v>
      </c>
      <c r="B8661" s="4" t="s">
        <v>5</v>
      </c>
      <c r="C8661" s="4" t="s">
        <v>13</v>
      </c>
      <c r="D8661" s="4" t="s">
        <v>10</v>
      </c>
      <c r="E8661" s="4" t="s">
        <v>24</v>
      </c>
    </row>
    <row r="8662" spans="1:9">
      <c r="A8662" t="n">
        <v>61432</v>
      </c>
      <c r="B8662" s="21" t="n">
        <v>58</v>
      </c>
      <c r="C8662" s="7" t="n">
        <v>101</v>
      </c>
      <c r="D8662" s="7" t="n">
        <v>500</v>
      </c>
      <c r="E8662" s="7" t="n">
        <v>1</v>
      </c>
    </row>
    <row r="8663" spans="1:9">
      <c r="A8663" t="s">
        <v>4</v>
      </c>
      <c r="B8663" s="4" t="s">
        <v>5</v>
      </c>
      <c r="C8663" s="4" t="s">
        <v>13</v>
      </c>
      <c r="D8663" s="4" t="s">
        <v>10</v>
      </c>
    </row>
    <row r="8664" spans="1:9">
      <c r="A8664" t="n">
        <v>61440</v>
      </c>
      <c r="B8664" s="21" t="n">
        <v>58</v>
      </c>
      <c r="C8664" s="7" t="n">
        <v>254</v>
      </c>
      <c r="D8664" s="7" t="n">
        <v>0</v>
      </c>
    </row>
    <row r="8665" spans="1:9">
      <c r="A8665" t="s">
        <v>4</v>
      </c>
      <c r="B8665" s="4" t="s">
        <v>5</v>
      </c>
      <c r="C8665" s="4" t="s">
        <v>13</v>
      </c>
      <c r="D8665" s="4" t="s">
        <v>13</v>
      </c>
      <c r="E8665" s="4" t="s">
        <v>24</v>
      </c>
      <c r="F8665" s="4" t="s">
        <v>24</v>
      </c>
      <c r="G8665" s="4" t="s">
        <v>24</v>
      </c>
      <c r="H8665" s="4" t="s">
        <v>10</v>
      </c>
    </row>
    <row r="8666" spans="1:9">
      <c r="A8666" t="n">
        <v>61444</v>
      </c>
      <c r="B8666" s="35" t="n">
        <v>45</v>
      </c>
      <c r="C8666" s="7" t="n">
        <v>2</v>
      </c>
      <c r="D8666" s="7" t="n">
        <v>3</v>
      </c>
      <c r="E8666" s="7" t="n">
        <v>-2.55999994277954</v>
      </c>
      <c r="F8666" s="7" t="n">
        <v>24.7199993133545</v>
      </c>
      <c r="G8666" s="7" t="n">
        <v>-64.5400009155273</v>
      </c>
      <c r="H8666" s="7" t="n">
        <v>0</v>
      </c>
    </row>
    <row r="8667" spans="1:9">
      <c r="A8667" t="s">
        <v>4</v>
      </c>
      <c r="B8667" s="4" t="s">
        <v>5</v>
      </c>
      <c r="C8667" s="4" t="s">
        <v>13</v>
      </c>
      <c r="D8667" s="4" t="s">
        <v>13</v>
      </c>
      <c r="E8667" s="4" t="s">
        <v>24</v>
      </c>
      <c r="F8667" s="4" t="s">
        <v>24</v>
      </c>
      <c r="G8667" s="4" t="s">
        <v>24</v>
      </c>
      <c r="H8667" s="4" t="s">
        <v>10</v>
      </c>
      <c r="I8667" s="4" t="s">
        <v>13</v>
      </c>
    </row>
    <row r="8668" spans="1:9">
      <c r="A8668" t="n">
        <v>61461</v>
      </c>
      <c r="B8668" s="35" t="n">
        <v>45</v>
      </c>
      <c r="C8668" s="7" t="n">
        <v>4</v>
      </c>
      <c r="D8668" s="7" t="n">
        <v>3</v>
      </c>
      <c r="E8668" s="7" t="n">
        <v>1.96000003814697</v>
      </c>
      <c r="F8668" s="7" t="n">
        <v>304.470001220703</v>
      </c>
      <c r="G8668" s="7" t="n">
        <v>0</v>
      </c>
      <c r="H8668" s="7" t="n">
        <v>0</v>
      </c>
      <c r="I8668" s="7" t="n">
        <v>0</v>
      </c>
    </row>
    <row r="8669" spans="1:9">
      <c r="A8669" t="s">
        <v>4</v>
      </c>
      <c r="B8669" s="4" t="s">
        <v>5</v>
      </c>
      <c r="C8669" s="4" t="s">
        <v>13</v>
      </c>
      <c r="D8669" s="4" t="s">
        <v>13</v>
      </c>
      <c r="E8669" s="4" t="s">
        <v>24</v>
      </c>
      <c r="F8669" s="4" t="s">
        <v>10</v>
      </c>
    </row>
    <row r="8670" spans="1:9">
      <c r="A8670" t="n">
        <v>61479</v>
      </c>
      <c r="B8670" s="35" t="n">
        <v>45</v>
      </c>
      <c r="C8670" s="7" t="n">
        <v>5</v>
      </c>
      <c r="D8670" s="7" t="n">
        <v>3</v>
      </c>
      <c r="E8670" s="7" t="n">
        <v>3</v>
      </c>
      <c r="F8670" s="7" t="n">
        <v>0</v>
      </c>
    </row>
    <row r="8671" spans="1:9">
      <c r="A8671" t="s">
        <v>4</v>
      </c>
      <c r="B8671" s="4" t="s">
        <v>5</v>
      </c>
      <c r="C8671" s="4" t="s">
        <v>13</v>
      </c>
      <c r="D8671" s="4" t="s">
        <v>13</v>
      </c>
      <c r="E8671" s="4" t="s">
        <v>24</v>
      </c>
      <c r="F8671" s="4" t="s">
        <v>10</v>
      </c>
    </row>
    <row r="8672" spans="1:9">
      <c r="A8672" t="n">
        <v>61488</v>
      </c>
      <c r="B8672" s="35" t="n">
        <v>45</v>
      </c>
      <c r="C8672" s="7" t="n">
        <v>11</v>
      </c>
      <c r="D8672" s="7" t="n">
        <v>3</v>
      </c>
      <c r="E8672" s="7" t="n">
        <v>40</v>
      </c>
      <c r="F8672" s="7" t="n">
        <v>0</v>
      </c>
    </row>
    <row r="8673" spans="1:9">
      <c r="A8673" t="s">
        <v>4</v>
      </c>
      <c r="B8673" s="4" t="s">
        <v>5</v>
      </c>
      <c r="C8673" s="4" t="s">
        <v>10</v>
      </c>
      <c r="D8673" s="4" t="s">
        <v>13</v>
      </c>
      <c r="E8673" s="4" t="s">
        <v>6</v>
      </c>
      <c r="F8673" s="4" t="s">
        <v>24</v>
      </c>
      <c r="G8673" s="4" t="s">
        <v>24</v>
      </c>
      <c r="H8673" s="4" t="s">
        <v>24</v>
      </c>
    </row>
    <row r="8674" spans="1:9">
      <c r="A8674" t="n">
        <v>61497</v>
      </c>
      <c r="B8674" s="50" t="n">
        <v>48</v>
      </c>
      <c r="C8674" s="7" t="n">
        <v>0</v>
      </c>
      <c r="D8674" s="7" t="n">
        <v>0</v>
      </c>
      <c r="E8674" s="7" t="s">
        <v>44</v>
      </c>
      <c r="F8674" s="7" t="n">
        <v>0</v>
      </c>
      <c r="G8674" s="7" t="n">
        <v>1</v>
      </c>
      <c r="H8674" s="7" t="n">
        <v>0</v>
      </c>
    </row>
    <row r="8675" spans="1:9">
      <c r="A8675" t="s">
        <v>4</v>
      </c>
      <c r="B8675" s="4" t="s">
        <v>5</v>
      </c>
      <c r="C8675" s="4" t="s">
        <v>13</v>
      </c>
      <c r="D8675" s="4" t="s">
        <v>10</v>
      </c>
    </row>
    <row r="8676" spans="1:9">
      <c r="A8676" t="n">
        <v>61522</v>
      </c>
      <c r="B8676" s="21" t="n">
        <v>58</v>
      </c>
      <c r="C8676" s="7" t="n">
        <v>255</v>
      </c>
      <c r="D8676" s="7" t="n">
        <v>0</v>
      </c>
    </row>
    <row r="8677" spans="1:9">
      <c r="A8677" t="s">
        <v>4</v>
      </c>
      <c r="B8677" s="4" t="s">
        <v>5</v>
      </c>
      <c r="C8677" s="4" t="s">
        <v>13</v>
      </c>
      <c r="D8677" s="4" t="s">
        <v>10</v>
      </c>
      <c r="E8677" s="4" t="s">
        <v>6</v>
      </c>
    </row>
    <row r="8678" spans="1:9">
      <c r="A8678" t="n">
        <v>61526</v>
      </c>
      <c r="B8678" s="39" t="n">
        <v>51</v>
      </c>
      <c r="C8678" s="7" t="n">
        <v>4</v>
      </c>
      <c r="D8678" s="7" t="n">
        <v>7032</v>
      </c>
      <c r="E8678" s="7" t="s">
        <v>165</v>
      </c>
    </row>
    <row r="8679" spans="1:9">
      <c r="A8679" t="s">
        <v>4</v>
      </c>
      <c r="B8679" s="4" t="s">
        <v>5</v>
      </c>
      <c r="C8679" s="4" t="s">
        <v>10</v>
      </c>
    </row>
    <row r="8680" spans="1:9">
      <c r="A8680" t="n">
        <v>61540</v>
      </c>
      <c r="B8680" s="27" t="n">
        <v>16</v>
      </c>
      <c r="C8680" s="7" t="n">
        <v>0</v>
      </c>
    </row>
    <row r="8681" spans="1:9">
      <c r="A8681" t="s">
        <v>4</v>
      </c>
      <c r="B8681" s="4" t="s">
        <v>5</v>
      </c>
      <c r="C8681" s="4" t="s">
        <v>10</v>
      </c>
      <c r="D8681" s="4" t="s">
        <v>47</v>
      </c>
      <c r="E8681" s="4" t="s">
        <v>13</v>
      </c>
      <c r="F8681" s="4" t="s">
        <v>13</v>
      </c>
      <c r="G8681" s="4" t="s">
        <v>47</v>
      </c>
      <c r="H8681" s="4" t="s">
        <v>13</v>
      </c>
      <c r="I8681" s="4" t="s">
        <v>13</v>
      </c>
    </row>
    <row r="8682" spans="1:9">
      <c r="A8682" t="n">
        <v>61543</v>
      </c>
      <c r="B8682" s="40" t="n">
        <v>26</v>
      </c>
      <c r="C8682" s="7" t="n">
        <v>7032</v>
      </c>
      <c r="D8682" s="7" t="s">
        <v>472</v>
      </c>
      <c r="E8682" s="7" t="n">
        <v>2</v>
      </c>
      <c r="F8682" s="7" t="n">
        <v>3</v>
      </c>
      <c r="G8682" s="7" t="s">
        <v>473</v>
      </c>
      <c r="H8682" s="7" t="n">
        <v>2</v>
      </c>
      <c r="I8682" s="7" t="n">
        <v>0</v>
      </c>
    </row>
    <row r="8683" spans="1:9">
      <c r="A8683" t="s">
        <v>4</v>
      </c>
      <c r="B8683" s="4" t="s">
        <v>5</v>
      </c>
    </row>
    <row r="8684" spans="1:9">
      <c r="A8684" t="n">
        <v>61649</v>
      </c>
      <c r="B8684" s="41" t="n">
        <v>28</v>
      </c>
    </row>
    <row r="8685" spans="1:9">
      <c r="A8685" t="s">
        <v>4</v>
      </c>
      <c r="B8685" s="4" t="s">
        <v>5</v>
      </c>
      <c r="C8685" s="4" t="s">
        <v>13</v>
      </c>
      <c r="D8685" s="4" t="s">
        <v>10</v>
      </c>
      <c r="E8685" s="4" t="s">
        <v>6</v>
      </c>
    </row>
    <row r="8686" spans="1:9">
      <c r="A8686" t="n">
        <v>61650</v>
      </c>
      <c r="B8686" s="39" t="n">
        <v>51</v>
      </c>
      <c r="C8686" s="7" t="n">
        <v>4</v>
      </c>
      <c r="D8686" s="7" t="n">
        <v>0</v>
      </c>
      <c r="E8686" s="7" t="s">
        <v>119</v>
      </c>
    </row>
    <row r="8687" spans="1:9">
      <c r="A8687" t="s">
        <v>4</v>
      </c>
      <c r="B8687" s="4" t="s">
        <v>5</v>
      </c>
      <c r="C8687" s="4" t="s">
        <v>10</v>
      </c>
    </row>
    <row r="8688" spans="1:9">
      <c r="A8688" t="n">
        <v>61664</v>
      </c>
      <c r="B8688" s="27" t="n">
        <v>16</v>
      </c>
      <c r="C8688" s="7" t="n">
        <v>0</v>
      </c>
    </row>
    <row r="8689" spans="1:9">
      <c r="A8689" t="s">
        <v>4</v>
      </c>
      <c r="B8689" s="4" t="s">
        <v>5</v>
      </c>
      <c r="C8689" s="4" t="s">
        <v>10</v>
      </c>
      <c r="D8689" s="4" t="s">
        <v>47</v>
      </c>
      <c r="E8689" s="4" t="s">
        <v>13</v>
      </c>
      <c r="F8689" s="4" t="s">
        <v>13</v>
      </c>
      <c r="G8689" s="4" t="s">
        <v>47</v>
      </c>
      <c r="H8689" s="4" t="s">
        <v>13</v>
      </c>
      <c r="I8689" s="4" t="s">
        <v>13</v>
      </c>
    </row>
    <row r="8690" spans="1:9">
      <c r="A8690" t="n">
        <v>61667</v>
      </c>
      <c r="B8690" s="40" t="n">
        <v>26</v>
      </c>
      <c r="C8690" s="7" t="n">
        <v>0</v>
      </c>
      <c r="D8690" s="7" t="s">
        <v>474</v>
      </c>
      <c r="E8690" s="7" t="n">
        <v>2</v>
      </c>
      <c r="F8690" s="7" t="n">
        <v>3</v>
      </c>
      <c r="G8690" s="7" t="s">
        <v>475</v>
      </c>
      <c r="H8690" s="7" t="n">
        <v>2</v>
      </c>
      <c r="I8690" s="7" t="n">
        <v>0</v>
      </c>
    </row>
    <row r="8691" spans="1:9">
      <c r="A8691" t="s">
        <v>4</v>
      </c>
      <c r="B8691" s="4" t="s">
        <v>5</v>
      </c>
    </row>
    <row r="8692" spans="1:9">
      <c r="A8692" t="n">
        <v>61828</v>
      </c>
      <c r="B8692" s="41" t="n">
        <v>28</v>
      </c>
    </row>
    <row r="8693" spans="1:9">
      <c r="A8693" t="s">
        <v>4</v>
      </c>
      <c r="B8693" s="4" t="s">
        <v>5</v>
      </c>
      <c r="C8693" s="4" t="s">
        <v>10</v>
      </c>
      <c r="D8693" s="4" t="s">
        <v>13</v>
      </c>
      <c r="E8693" s="4" t="s">
        <v>6</v>
      </c>
      <c r="F8693" s="4" t="s">
        <v>24</v>
      </c>
      <c r="G8693" s="4" t="s">
        <v>24</v>
      </c>
      <c r="H8693" s="4" t="s">
        <v>24</v>
      </c>
    </row>
    <row r="8694" spans="1:9">
      <c r="A8694" t="n">
        <v>61829</v>
      </c>
      <c r="B8694" s="50" t="n">
        <v>48</v>
      </c>
      <c r="C8694" s="7" t="n">
        <v>5</v>
      </c>
      <c r="D8694" s="7" t="n">
        <v>0</v>
      </c>
      <c r="E8694" s="7" t="s">
        <v>471</v>
      </c>
      <c r="F8694" s="7" t="n">
        <v>-1</v>
      </c>
      <c r="G8694" s="7" t="n">
        <v>1</v>
      </c>
      <c r="H8694" s="7" t="n">
        <v>0</v>
      </c>
    </row>
    <row r="8695" spans="1:9">
      <c r="A8695" t="s">
        <v>4</v>
      </c>
      <c r="B8695" s="4" t="s">
        <v>5</v>
      </c>
      <c r="C8695" s="4" t="s">
        <v>13</v>
      </c>
      <c r="D8695" s="4" t="s">
        <v>10</v>
      </c>
      <c r="E8695" s="4" t="s">
        <v>6</v>
      </c>
    </row>
    <row r="8696" spans="1:9">
      <c r="A8696" t="n">
        <v>61857</v>
      </c>
      <c r="B8696" s="39" t="n">
        <v>51</v>
      </c>
      <c r="C8696" s="7" t="n">
        <v>4</v>
      </c>
      <c r="D8696" s="7" t="n">
        <v>5</v>
      </c>
      <c r="E8696" s="7" t="s">
        <v>46</v>
      </c>
    </row>
    <row r="8697" spans="1:9">
      <c r="A8697" t="s">
        <v>4</v>
      </c>
      <c r="B8697" s="4" t="s">
        <v>5</v>
      </c>
      <c r="C8697" s="4" t="s">
        <v>10</v>
      </c>
    </row>
    <row r="8698" spans="1:9">
      <c r="A8698" t="n">
        <v>61870</v>
      </c>
      <c r="B8698" s="27" t="n">
        <v>16</v>
      </c>
      <c r="C8698" s="7" t="n">
        <v>0</v>
      </c>
    </row>
    <row r="8699" spans="1:9">
      <c r="A8699" t="s">
        <v>4</v>
      </c>
      <c r="B8699" s="4" t="s">
        <v>5</v>
      </c>
      <c r="C8699" s="4" t="s">
        <v>10</v>
      </c>
      <c r="D8699" s="4" t="s">
        <v>47</v>
      </c>
      <c r="E8699" s="4" t="s">
        <v>13</v>
      </c>
      <c r="F8699" s="4" t="s">
        <v>13</v>
      </c>
    </row>
    <row r="8700" spans="1:9">
      <c r="A8700" t="n">
        <v>61873</v>
      </c>
      <c r="B8700" s="40" t="n">
        <v>26</v>
      </c>
      <c r="C8700" s="7" t="n">
        <v>5</v>
      </c>
      <c r="D8700" s="7" t="s">
        <v>476</v>
      </c>
      <c r="E8700" s="7" t="n">
        <v>2</v>
      </c>
      <c r="F8700" s="7" t="n">
        <v>0</v>
      </c>
    </row>
    <row r="8701" spans="1:9">
      <c r="A8701" t="s">
        <v>4</v>
      </c>
      <c r="B8701" s="4" t="s">
        <v>5</v>
      </c>
    </row>
    <row r="8702" spans="1:9">
      <c r="A8702" t="n">
        <v>61959</v>
      </c>
      <c r="B8702" s="41" t="n">
        <v>28</v>
      </c>
    </row>
    <row r="8703" spans="1:9">
      <c r="A8703" t="s">
        <v>4</v>
      </c>
      <c r="B8703" s="4" t="s">
        <v>5</v>
      </c>
      <c r="C8703" s="4" t="s">
        <v>10</v>
      </c>
      <c r="D8703" s="4" t="s">
        <v>13</v>
      </c>
      <c r="E8703" s="4" t="s">
        <v>6</v>
      </c>
      <c r="F8703" s="4" t="s">
        <v>24</v>
      </c>
      <c r="G8703" s="4" t="s">
        <v>24</v>
      </c>
      <c r="H8703" s="4" t="s">
        <v>24</v>
      </c>
    </row>
    <row r="8704" spans="1:9">
      <c r="A8704" t="n">
        <v>61960</v>
      </c>
      <c r="B8704" s="50" t="n">
        <v>48</v>
      </c>
      <c r="C8704" s="7" t="n">
        <v>3</v>
      </c>
      <c r="D8704" s="7" t="n">
        <v>0</v>
      </c>
      <c r="E8704" s="7" t="s">
        <v>91</v>
      </c>
      <c r="F8704" s="7" t="n">
        <v>-1</v>
      </c>
      <c r="G8704" s="7" t="n">
        <v>1</v>
      </c>
      <c r="H8704" s="7" t="n">
        <v>0</v>
      </c>
    </row>
    <row r="8705" spans="1:9">
      <c r="A8705" t="s">
        <v>4</v>
      </c>
      <c r="B8705" s="4" t="s">
        <v>5</v>
      </c>
      <c r="C8705" s="4" t="s">
        <v>13</v>
      </c>
      <c r="D8705" s="4" t="s">
        <v>10</v>
      </c>
      <c r="E8705" s="4" t="s">
        <v>6</v>
      </c>
    </row>
    <row r="8706" spans="1:9">
      <c r="A8706" t="n">
        <v>61990</v>
      </c>
      <c r="B8706" s="39" t="n">
        <v>51</v>
      </c>
      <c r="C8706" s="7" t="n">
        <v>4</v>
      </c>
      <c r="D8706" s="7" t="n">
        <v>3</v>
      </c>
      <c r="E8706" s="7" t="s">
        <v>154</v>
      </c>
    </row>
    <row r="8707" spans="1:9">
      <c r="A8707" t="s">
        <v>4</v>
      </c>
      <c r="B8707" s="4" t="s">
        <v>5</v>
      </c>
      <c r="C8707" s="4" t="s">
        <v>10</v>
      </c>
    </row>
    <row r="8708" spans="1:9">
      <c r="A8708" t="n">
        <v>62003</v>
      </c>
      <c r="B8708" s="27" t="n">
        <v>16</v>
      </c>
      <c r="C8708" s="7" t="n">
        <v>0</v>
      </c>
    </row>
    <row r="8709" spans="1:9">
      <c r="A8709" t="s">
        <v>4</v>
      </c>
      <c r="B8709" s="4" t="s">
        <v>5</v>
      </c>
      <c r="C8709" s="4" t="s">
        <v>10</v>
      </c>
      <c r="D8709" s="4" t="s">
        <v>47</v>
      </c>
      <c r="E8709" s="4" t="s">
        <v>13</v>
      </c>
      <c r="F8709" s="4" t="s">
        <v>13</v>
      </c>
    </row>
    <row r="8710" spans="1:9">
      <c r="A8710" t="n">
        <v>62006</v>
      </c>
      <c r="B8710" s="40" t="n">
        <v>26</v>
      </c>
      <c r="C8710" s="7" t="n">
        <v>3</v>
      </c>
      <c r="D8710" s="7" t="s">
        <v>477</v>
      </c>
      <c r="E8710" s="7" t="n">
        <v>2</v>
      </c>
      <c r="F8710" s="7" t="n">
        <v>0</v>
      </c>
    </row>
    <row r="8711" spans="1:9">
      <c r="A8711" t="s">
        <v>4</v>
      </c>
      <c r="B8711" s="4" t="s">
        <v>5</v>
      </c>
    </row>
    <row r="8712" spans="1:9">
      <c r="A8712" t="n">
        <v>62063</v>
      </c>
      <c r="B8712" s="41" t="n">
        <v>28</v>
      </c>
    </row>
    <row r="8713" spans="1:9">
      <c r="A8713" t="s">
        <v>4</v>
      </c>
      <c r="B8713" s="4" t="s">
        <v>5</v>
      </c>
      <c r="C8713" s="4" t="s">
        <v>13</v>
      </c>
      <c r="D8713" s="4" t="s">
        <v>10</v>
      </c>
      <c r="E8713" s="4" t="s">
        <v>24</v>
      </c>
    </row>
    <row r="8714" spans="1:9">
      <c r="A8714" t="n">
        <v>62064</v>
      </c>
      <c r="B8714" s="21" t="n">
        <v>58</v>
      </c>
      <c r="C8714" s="7" t="n">
        <v>0</v>
      </c>
      <c r="D8714" s="7" t="n">
        <v>1000</v>
      </c>
      <c r="E8714" s="7" t="n">
        <v>1</v>
      </c>
    </row>
    <row r="8715" spans="1:9">
      <c r="A8715" t="s">
        <v>4</v>
      </c>
      <c r="B8715" s="4" t="s">
        <v>5</v>
      </c>
      <c r="C8715" s="4" t="s">
        <v>13</v>
      </c>
      <c r="D8715" s="4" t="s">
        <v>10</v>
      </c>
    </row>
    <row r="8716" spans="1:9">
      <c r="A8716" t="n">
        <v>62072</v>
      </c>
      <c r="B8716" s="21" t="n">
        <v>58</v>
      </c>
      <c r="C8716" s="7" t="n">
        <v>255</v>
      </c>
      <c r="D8716" s="7" t="n">
        <v>0</v>
      </c>
    </row>
    <row r="8717" spans="1:9">
      <c r="A8717" t="s">
        <v>4</v>
      </c>
      <c r="B8717" s="4" t="s">
        <v>5</v>
      </c>
      <c r="C8717" s="4" t="s">
        <v>10</v>
      </c>
    </row>
    <row r="8718" spans="1:9">
      <c r="A8718" t="n">
        <v>62076</v>
      </c>
      <c r="B8718" s="28" t="n">
        <v>12</v>
      </c>
      <c r="C8718" s="7" t="n">
        <v>9263</v>
      </c>
    </row>
    <row r="8719" spans="1:9">
      <c r="A8719" t="s">
        <v>4</v>
      </c>
      <c r="B8719" s="4" t="s">
        <v>5</v>
      </c>
      <c r="C8719" s="4" t="s">
        <v>10</v>
      </c>
    </row>
    <row r="8720" spans="1:9">
      <c r="A8720" t="n">
        <v>62079</v>
      </c>
      <c r="B8720" s="28" t="n">
        <v>12</v>
      </c>
      <c r="C8720" s="7" t="n">
        <v>9269</v>
      </c>
    </row>
    <row r="8721" spans="1:6">
      <c r="A8721" t="s">
        <v>4</v>
      </c>
      <c r="B8721" s="4" t="s">
        <v>5</v>
      </c>
      <c r="C8721" s="4" t="s">
        <v>10</v>
      </c>
      <c r="D8721" s="4" t="s">
        <v>13</v>
      </c>
      <c r="E8721" s="4" t="s">
        <v>10</v>
      </c>
    </row>
    <row r="8722" spans="1:6">
      <c r="A8722" t="n">
        <v>62082</v>
      </c>
      <c r="B8722" s="54" t="n">
        <v>104</v>
      </c>
      <c r="C8722" s="7" t="n">
        <v>125</v>
      </c>
      <c r="D8722" s="7" t="n">
        <v>1</v>
      </c>
      <c r="E8722" s="7" t="n">
        <v>12</v>
      </c>
    </row>
    <row r="8723" spans="1:6">
      <c r="A8723" t="s">
        <v>4</v>
      </c>
      <c r="B8723" s="4" t="s">
        <v>5</v>
      </c>
    </row>
    <row r="8724" spans="1:6">
      <c r="A8724" t="n">
        <v>62088</v>
      </c>
      <c r="B8724" s="5" t="n">
        <v>1</v>
      </c>
    </row>
    <row r="8725" spans="1:6">
      <c r="A8725" t="s">
        <v>4</v>
      </c>
      <c r="B8725" s="4" t="s">
        <v>5</v>
      </c>
      <c r="C8725" s="4" t="s">
        <v>13</v>
      </c>
      <c r="D8725" s="4" t="s">
        <v>10</v>
      </c>
      <c r="E8725" s="4" t="s">
        <v>13</v>
      </c>
      <c r="F8725" s="4" t="s">
        <v>23</v>
      </c>
    </row>
    <row r="8726" spans="1:6">
      <c r="A8726" t="n">
        <v>62089</v>
      </c>
      <c r="B8726" s="12" t="n">
        <v>5</v>
      </c>
      <c r="C8726" s="7" t="n">
        <v>30</v>
      </c>
      <c r="D8726" s="7" t="n">
        <v>9269</v>
      </c>
      <c r="E8726" s="7" t="n">
        <v>1</v>
      </c>
      <c r="F8726" s="13" t="n">
        <f t="normal" ca="1">A8732</f>
        <v>0</v>
      </c>
    </row>
    <row r="8727" spans="1:6">
      <c r="A8727" t="s">
        <v>4</v>
      </c>
      <c r="B8727" s="4" t="s">
        <v>5</v>
      </c>
      <c r="C8727" s="4" t="s">
        <v>10</v>
      </c>
    </row>
    <row r="8728" spans="1:6">
      <c r="A8728" t="n">
        <v>62098</v>
      </c>
      <c r="B8728" s="28" t="n">
        <v>12</v>
      </c>
      <c r="C8728" s="7" t="n">
        <v>9638</v>
      </c>
    </row>
    <row r="8729" spans="1:6">
      <c r="A8729" t="s">
        <v>4</v>
      </c>
      <c r="B8729" s="4" t="s">
        <v>5</v>
      </c>
      <c r="C8729" s="4" t="s">
        <v>23</v>
      </c>
    </row>
    <row r="8730" spans="1:6">
      <c r="A8730" t="n">
        <v>62101</v>
      </c>
      <c r="B8730" s="17" t="n">
        <v>3</v>
      </c>
      <c r="C8730" s="13" t="n">
        <f t="normal" ca="1">A8734</f>
        <v>0</v>
      </c>
    </row>
    <row r="8731" spans="1:6">
      <c r="A8731" t="s">
        <v>4</v>
      </c>
      <c r="B8731" s="4" t="s">
        <v>5</v>
      </c>
      <c r="C8731" s="4" t="s">
        <v>10</v>
      </c>
    </row>
    <row r="8732" spans="1:6">
      <c r="A8732" t="n">
        <v>62106</v>
      </c>
      <c r="B8732" s="51" t="n">
        <v>13</v>
      </c>
      <c r="C8732" s="7" t="n">
        <v>9638</v>
      </c>
    </row>
    <row r="8733" spans="1:6">
      <c r="A8733" t="s">
        <v>4</v>
      </c>
      <c r="B8733" s="4" t="s">
        <v>5</v>
      </c>
      <c r="C8733" s="4" t="s">
        <v>13</v>
      </c>
      <c r="D8733" s="4" t="s">
        <v>10</v>
      </c>
      <c r="E8733" s="4" t="s">
        <v>13</v>
      </c>
      <c r="F8733" s="4" t="s">
        <v>23</v>
      </c>
    </row>
    <row r="8734" spans="1:6">
      <c r="A8734" t="n">
        <v>62109</v>
      </c>
      <c r="B8734" s="12" t="n">
        <v>5</v>
      </c>
      <c r="C8734" s="7" t="n">
        <v>30</v>
      </c>
      <c r="D8734" s="7" t="n">
        <v>9270</v>
      </c>
      <c r="E8734" s="7" t="n">
        <v>1</v>
      </c>
      <c r="F8734" s="13" t="n">
        <f t="normal" ca="1">A8740</f>
        <v>0</v>
      </c>
    </row>
    <row r="8735" spans="1:6">
      <c r="A8735" t="s">
        <v>4</v>
      </c>
      <c r="B8735" s="4" t="s">
        <v>5</v>
      </c>
      <c r="C8735" s="4" t="s">
        <v>10</v>
      </c>
    </row>
    <row r="8736" spans="1:6">
      <c r="A8736" t="n">
        <v>62118</v>
      </c>
      <c r="B8736" s="28" t="n">
        <v>12</v>
      </c>
      <c r="C8736" s="7" t="n">
        <v>9639</v>
      </c>
    </row>
    <row r="8737" spans="1:6">
      <c r="A8737" t="s">
        <v>4</v>
      </c>
      <c r="B8737" s="4" t="s">
        <v>5</v>
      </c>
      <c r="C8737" s="4" t="s">
        <v>23</v>
      </c>
    </row>
    <row r="8738" spans="1:6">
      <c r="A8738" t="n">
        <v>62121</v>
      </c>
      <c r="B8738" s="17" t="n">
        <v>3</v>
      </c>
      <c r="C8738" s="13" t="n">
        <f t="normal" ca="1">A8742</f>
        <v>0</v>
      </c>
    </row>
    <row r="8739" spans="1:6">
      <c r="A8739" t="s">
        <v>4</v>
      </c>
      <c r="B8739" s="4" t="s">
        <v>5</v>
      </c>
      <c r="C8739" s="4" t="s">
        <v>10</v>
      </c>
    </row>
    <row r="8740" spans="1:6">
      <c r="A8740" t="n">
        <v>62126</v>
      </c>
      <c r="B8740" s="51" t="n">
        <v>13</v>
      </c>
      <c r="C8740" s="7" t="n">
        <v>9639</v>
      </c>
    </row>
    <row r="8741" spans="1:6">
      <c r="A8741" t="s">
        <v>4</v>
      </c>
      <c r="B8741" s="4" t="s">
        <v>5</v>
      </c>
      <c r="C8741" s="4" t="s">
        <v>13</v>
      </c>
      <c r="D8741" s="4" t="s">
        <v>10</v>
      </c>
      <c r="E8741" s="4" t="s">
        <v>13</v>
      </c>
      <c r="F8741" s="4" t="s">
        <v>23</v>
      </c>
    </row>
    <row r="8742" spans="1:6">
      <c r="A8742" t="n">
        <v>62129</v>
      </c>
      <c r="B8742" s="12" t="n">
        <v>5</v>
      </c>
      <c r="C8742" s="7" t="n">
        <v>30</v>
      </c>
      <c r="D8742" s="7" t="n">
        <v>9271</v>
      </c>
      <c r="E8742" s="7" t="n">
        <v>1</v>
      </c>
      <c r="F8742" s="13" t="n">
        <f t="normal" ca="1">A8748</f>
        <v>0</v>
      </c>
    </row>
    <row r="8743" spans="1:6">
      <c r="A8743" t="s">
        <v>4</v>
      </c>
      <c r="B8743" s="4" t="s">
        <v>5</v>
      </c>
      <c r="C8743" s="4" t="s">
        <v>10</v>
      </c>
    </row>
    <row r="8744" spans="1:6">
      <c r="A8744" t="n">
        <v>62138</v>
      </c>
      <c r="B8744" s="28" t="n">
        <v>12</v>
      </c>
      <c r="C8744" s="7" t="n">
        <v>9640</v>
      </c>
    </row>
    <row r="8745" spans="1:6">
      <c r="A8745" t="s">
        <v>4</v>
      </c>
      <c r="B8745" s="4" t="s">
        <v>5</v>
      </c>
      <c r="C8745" s="4" t="s">
        <v>23</v>
      </c>
    </row>
    <row r="8746" spans="1:6">
      <c r="A8746" t="n">
        <v>62141</v>
      </c>
      <c r="B8746" s="17" t="n">
        <v>3</v>
      </c>
      <c r="C8746" s="13" t="n">
        <f t="normal" ca="1">A8750</f>
        <v>0</v>
      </c>
    </row>
    <row r="8747" spans="1:6">
      <c r="A8747" t="s">
        <v>4</v>
      </c>
      <c r="B8747" s="4" t="s">
        <v>5</v>
      </c>
      <c r="C8747" s="4" t="s">
        <v>10</v>
      </c>
    </row>
    <row r="8748" spans="1:6">
      <c r="A8748" t="n">
        <v>62146</v>
      </c>
      <c r="B8748" s="51" t="n">
        <v>13</v>
      </c>
      <c r="C8748" s="7" t="n">
        <v>9640</v>
      </c>
    </row>
    <row r="8749" spans="1:6">
      <c r="A8749" t="s">
        <v>4</v>
      </c>
      <c r="B8749" s="4" t="s">
        <v>5</v>
      </c>
      <c r="C8749" s="4" t="s">
        <v>13</v>
      </c>
      <c r="D8749" s="4" t="s">
        <v>10</v>
      </c>
      <c r="E8749" s="4" t="s">
        <v>13</v>
      </c>
      <c r="F8749" s="4" t="s">
        <v>23</v>
      </c>
    </row>
    <row r="8750" spans="1:6">
      <c r="A8750" t="n">
        <v>62149</v>
      </c>
      <c r="B8750" s="12" t="n">
        <v>5</v>
      </c>
      <c r="C8750" s="7" t="n">
        <v>30</v>
      </c>
      <c r="D8750" s="7" t="n">
        <v>9272</v>
      </c>
      <c r="E8750" s="7" t="n">
        <v>1</v>
      </c>
      <c r="F8750" s="13" t="n">
        <f t="normal" ca="1">A8756</f>
        <v>0</v>
      </c>
    </row>
    <row r="8751" spans="1:6">
      <c r="A8751" t="s">
        <v>4</v>
      </c>
      <c r="B8751" s="4" t="s">
        <v>5</v>
      </c>
      <c r="C8751" s="4" t="s">
        <v>10</v>
      </c>
    </row>
    <row r="8752" spans="1:6">
      <c r="A8752" t="n">
        <v>62158</v>
      </c>
      <c r="B8752" s="28" t="n">
        <v>12</v>
      </c>
      <c r="C8752" s="7" t="n">
        <v>9641</v>
      </c>
    </row>
    <row r="8753" spans="1:6">
      <c r="A8753" t="s">
        <v>4</v>
      </c>
      <c r="B8753" s="4" t="s">
        <v>5</v>
      </c>
      <c r="C8753" s="4" t="s">
        <v>23</v>
      </c>
    </row>
    <row r="8754" spans="1:6">
      <c r="A8754" t="n">
        <v>62161</v>
      </c>
      <c r="B8754" s="17" t="n">
        <v>3</v>
      </c>
      <c r="C8754" s="13" t="n">
        <f t="normal" ca="1">A8758</f>
        <v>0</v>
      </c>
    </row>
    <row r="8755" spans="1:6">
      <c r="A8755" t="s">
        <v>4</v>
      </c>
      <c r="B8755" s="4" t="s">
        <v>5</v>
      </c>
      <c r="C8755" s="4" t="s">
        <v>10</v>
      </c>
    </row>
    <row r="8756" spans="1:6">
      <c r="A8756" t="n">
        <v>62166</v>
      </c>
      <c r="B8756" s="51" t="n">
        <v>13</v>
      </c>
      <c r="C8756" s="7" t="n">
        <v>9641</v>
      </c>
    </row>
    <row r="8757" spans="1:6">
      <c r="A8757" t="s">
        <v>4</v>
      </c>
      <c r="B8757" s="4" t="s">
        <v>5</v>
      </c>
      <c r="C8757" s="4" t="s">
        <v>10</v>
      </c>
    </row>
    <row r="8758" spans="1:6">
      <c r="A8758" t="n">
        <v>62169</v>
      </c>
      <c r="B8758" s="51" t="n">
        <v>13</v>
      </c>
      <c r="C8758" s="7" t="n">
        <v>6713</v>
      </c>
    </row>
    <row r="8759" spans="1:6">
      <c r="A8759" t="s">
        <v>4</v>
      </c>
      <c r="B8759" s="4" t="s">
        <v>5</v>
      </c>
      <c r="C8759" s="4" t="s">
        <v>13</v>
      </c>
      <c r="D8759" s="4" t="s">
        <v>10</v>
      </c>
      <c r="E8759" s="4" t="s">
        <v>13</v>
      </c>
    </row>
    <row r="8760" spans="1:6">
      <c r="A8760" t="n">
        <v>62172</v>
      </c>
      <c r="B8760" s="33" t="n">
        <v>36</v>
      </c>
      <c r="C8760" s="7" t="n">
        <v>9</v>
      </c>
      <c r="D8760" s="7" t="n">
        <v>3</v>
      </c>
      <c r="E8760" s="7" t="n">
        <v>0</v>
      </c>
    </row>
    <row r="8761" spans="1:6">
      <c r="A8761" t="s">
        <v>4</v>
      </c>
      <c r="B8761" s="4" t="s">
        <v>5</v>
      </c>
      <c r="C8761" s="4" t="s">
        <v>13</v>
      </c>
      <c r="D8761" s="4" t="s">
        <v>10</v>
      </c>
      <c r="E8761" s="4" t="s">
        <v>13</v>
      </c>
    </row>
    <row r="8762" spans="1:6">
      <c r="A8762" t="n">
        <v>62177</v>
      </c>
      <c r="B8762" s="33" t="n">
        <v>36</v>
      </c>
      <c r="C8762" s="7" t="n">
        <v>9</v>
      </c>
      <c r="D8762" s="7" t="n">
        <v>5</v>
      </c>
      <c r="E8762" s="7" t="n">
        <v>0</v>
      </c>
    </row>
    <row r="8763" spans="1:6">
      <c r="A8763" t="s">
        <v>4</v>
      </c>
      <c r="B8763" s="4" t="s">
        <v>5</v>
      </c>
      <c r="C8763" s="4" t="s">
        <v>10</v>
      </c>
      <c r="D8763" s="4" t="s">
        <v>24</v>
      </c>
      <c r="E8763" s="4" t="s">
        <v>24</v>
      </c>
      <c r="F8763" s="4" t="s">
        <v>24</v>
      </c>
      <c r="G8763" s="4" t="s">
        <v>24</v>
      </c>
    </row>
    <row r="8764" spans="1:6">
      <c r="A8764" t="n">
        <v>62182</v>
      </c>
      <c r="B8764" s="34" t="n">
        <v>46</v>
      </c>
      <c r="C8764" s="7" t="n">
        <v>61456</v>
      </c>
      <c r="D8764" s="7" t="n">
        <v>-2.09999990463257</v>
      </c>
      <c r="E8764" s="7" t="n">
        <v>23.3700008392334</v>
      </c>
      <c r="F8764" s="7" t="n">
        <v>-64.9499969482422</v>
      </c>
      <c r="G8764" s="7" t="n">
        <v>315</v>
      </c>
    </row>
    <row r="8765" spans="1:6">
      <c r="A8765" t="s">
        <v>4</v>
      </c>
      <c r="B8765" s="4" t="s">
        <v>5</v>
      </c>
      <c r="C8765" s="4" t="s">
        <v>13</v>
      </c>
      <c r="D8765" s="4" t="s">
        <v>13</v>
      </c>
      <c r="E8765" s="4" t="s">
        <v>24</v>
      </c>
      <c r="F8765" s="4" t="s">
        <v>24</v>
      </c>
      <c r="G8765" s="4" t="s">
        <v>24</v>
      </c>
      <c r="H8765" s="4" t="s">
        <v>10</v>
      </c>
      <c r="I8765" s="4" t="s">
        <v>13</v>
      </c>
    </row>
    <row r="8766" spans="1:6">
      <c r="A8766" t="n">
        <v>62201</v>
      </c>
      <c r="B8766" s="35" t="n">
        <v>45</v>
      </c>
      <c r="C8766" s="7" t="n">
        <v>4</v>
      </c>
      <c r="D8766" s="7" t="n">
        <v>3</v>
      </c>
      <c r="E8766" s="7" t="n">
        <v>1</v>
      </c>
      <c r="F8766" s="7" t="n">
        <v>297.890014648438</v>
      </c>
      <c r="G8766" s="7" t="n">
        <v>0</v>
      </c>
      <c r="H8766" s="7" t="n">
        <v>0</v>
      </c>
      <c r="I8766" s="7" t="n">
        <v>0</v>
      </c>
    </row>
    <row r="8767" spans="1:6">
      <c r="A8767" t="s">
        <v>4</v>
      </c>
      <c r="B8767" s="4" t="s">
        <v>5</v>
      </c>
      <c r="C8767" s="4" t="s">
        <v>13</v>
      </c>
      <c r="D8767" s="4" t="s">
        <v>6</v>
      </c>
    </row>
    <row r="8768" spans="1:6">
      <c r="A8768" t="n">
        <v>62219</v>
      </c>
      <c r="B8768" s="8" t="n">
        <v>2</v>
      </c>
      <c r="C8768" s="7" t="n">
        <v>10</v>
      </c>
      <c r="D8768" s="7" t="s">
        <v>107</v>
      </c>
    </row>
    <row r="8769" spans="1:9">
      <c r="A8769" t="s">
        <v>4</v>
      </c>
      <c r="B8769" s="4" t="s">
        <v>5</v>
      </c>
      <c r="C8769" s="4" t="s">
        <v>10</v>
      </c>
    </row>
    <row r="8770" spans="1:9">
      <c r="A8770" t="n">
        <v>62234</v>
      </c>
      <c r="B8770" s="27" t="n">
        <v>16</v>
      </c>
      <c r="C8770" s="7" t="n">
        <v>0</v>
      </c>
    </row>
    <row r="8771" spans="1:9">
      <c r="A8771" t="s">
        <v>4</v>
      </c>
      <c r="B8771" s="4" t="s">
        <v>5</v>
      </c>
      <c r="C8771" s="4" t="s">
        <v>13</v>
      </c>
      <c r="D8771" s="4" t="s">
        <v>10</v>
      </c>
    </row>
    <row r="8772" spans="1:9">
      <c r="A8772" t="n">
        <v>62237</v>
      </c>
      <c r="B8772" s="21" t="n">
        <v>58</v>
      </c>
      <c r="C8772" s="7" t="n">
        <v>105</v>
      </c>
      <c r="D8772" s="7" t="n">
        <v>300</v>
      </c>
    </row>
    <row r="8773" spans="1:9">
      <c r="A8773" t="s">
        <v>4</v>
      </c>
      <c r="B8773" s="4" t="s">
        <v>5</v>
      </c>
      <c r="C8773" s="4" t="s">
        <v>24</v>
      </c>
      <c r="D8773" s="4" t="s">
        <v>10</v>
      </c>
    </row>
    <row r="8774" spans="1:9">
      <c r="A8774" t="n">
        <v>62241</v>
      </c>
      <c r="B8774" s="24" t="n">
        <v>103</v>
      </c>
      <c r="C8774" s="7" t="n">
        <v>1</v>
      </c>
      <c r="D8774" s="7" t="n">
        <v>300</v>
      </c>
    </row>
    <row r="8775" spans="1:9">
      <c r="A8775" t="s">
        <v>4</v>
      </c>
      <c r="B8775" s="4" t="s">
        <v>5</v>
      </c>
      <c r="C8775" s="4" t="s">
        <v>13</v>
      </c>
      <c r="D8775" s="4" t="s">
        <v>10</v>
      </c>
    </row>
    <row r="8776" spans="1:9">
      <c r="A8776" t="n">
        <v>62248</v>
      </c>
      <c r="B8776" s="26" t="n">
        <v>72</v>
      </c>
      <c r="C8776" s="7" t="n">
        <v>4</v>
      </c>
      <c r="D8776" s="7" t="n">
        <v>0</v>
      </c>
    </row>
    <row r="8777" spans="1:9">
      <c r="A8777" t="s">
        <v>4</v>
      </c>
      <c r="B8777" s="4" t="s">
        <v>5</v>
      </c>
      <c r="C8777" s="4" t="s">
        <v>9</v>
      </c>
    </row>
    <row r="8778" spans="1:9">
      <c r="A8778" t="n">
        <v>62252</v>
      </c>
      <c r="B8778" s="55" t="n">
        <v>15</v>
      </c>
      <c r="C8778" s="7" t="n">
        <v>1073741824</v>
      </c>
    </row>
    <row r="8779" spans="1:9">
      <c r="A8779" t="s">
        <v>4</v>
      </c>
      <c r="B8779" s="4" t="s">
        <v>5</v>
      </c>
      <c r="C8779" s="4" t="s">
        <v>13</v>
      </c>
    </row>
    <row r="8780" spans="1:9">
      <c r="A8780" t="n">
        <v>62257</v>
      </c>
      <c r="B8780" s="25" t="n">
        <v>64</v>
      </c>
      <c r="C8780" s="7" t="n">
        <v>3</v>
      </c>
    </row>
    <row r="8781" spans="1:9">
      <c r="A8781" t="s">
        <v>4</v>
      </c>
      <c r="B8781" s="4" t="s">
        <v>5</v>
      </c>
      <c r="C8781" s="4" t="s">
        <v>13</v>
      </c>
    </row>
    <row r="8782" spans="1:9">
      <c r="A8782" t="n">
        <v>62259</v>
      </c>
      <c r="B8782" s="11" t="n">
        <v>74</v>
      </c>
      <c r="C8782" s="7" t="n">
        <v>67</v>
      </c>
    </row>
    <row r="8783" spans="1:9">
      <c r="A8783" t="s">
        <v>4</v>
      </c>
      <c r="B8783" s="4" t="s">
        <v>5</v>
      </c>
      <c r="C8783" s="4" t="s">
        <v>13</v>
      </c>
      <c r="D8783" s="4" t="s">
        <v>13</v>
      </c>
      <c r="E8783" s="4" t="s">
        <v>10</v>
      </c>
    </row>
    <row r="8784" spans="1:9">
      <c r="A8784" t="n">
        <v>62261</v>
      </c>
      <c r="B8784" s="35" t="n">
        <v>45</v>
      </c>
      <c r="C8784" s="7" t="n">
        <v>8</v>
      </c>
      <c r="D8784" s="7" t="n">
        <v>1</v>
      </c>
      <c r="E8784" s="7" t="n">
        <v>0</v>
      </c>
    </row>
    <row r="8785" spans="1:5">
      <c r="A8785" t="s">
        <v>4</v>
      </c>
      <c r="B8785" s="4" t="s">
        <v>5</v>
      </c>
      <c r="C8785" s="4" t="s">
        <v>10</v>
      </c>
    </row>
    <row r="8786" spans="1:5">
      <c r="A8786" t="n">
        <v>62266</v>
      </c>
      <c r="B8786" s="51" t="n">
        <v>13</v>
      </c>
      <c r="C8786" s="7" t="n">
        <v>6409</v>
      </c>
    </row>
    <row r="8787" spans="1:5">
      <c r="A8787" t="s">
        <v>4</v>
      </c>
      <c r="B8787" s="4" t="s">
        <v>5</v>
      </c>
      <c r="C8787" s="4" t="s">
        <v>10</v>
      </c>
    </row>
    <row r="8788" spans="1:5">
      <c r="A8788" t="n">
        <v>62269</v>
      </c>
      <c r="B8788" s="51" t="n">
        <v>13</v>
      </c>
      <c r="C8788" s="7" t="n">
        <v>6408</v>
      </c>
    </row>
    <row r="8789" spans="1:5">
      <c r="A8789" t="s">
        <v>4</v>
      </c>
      <c r="B8789" s="4" t="s">
        <v>5</v>
      </c>
      <c r="C8789" s="4" t="s">
        <v>10</v>
      </c>
    </row>
    <row r="8790" spans="1:5">
      <c r="A8790" t="n">
        <v>62272</v>
      </c>
      <c r="B8790" s="28" t="n">
        <v>12</v>
      </c>
      <c r="C8790" s="7" t="n">
        <v>6464</v>
      </c>
    </row>
    <row r="8791" spans="1:5">
      <c r="A8791" t="s">
        <v>4</v>
      </c>
      <c r="B8791" s="4" t="s">
        <v>5</v>
      </c>
      <c r="C8791" s="4" t="s">
        <v>10</v>
      </c>
    </row>
    <row r="8792" spans="1:5">
      <c r="A8792" t="n">
        <v>62275</v>
      </c>
      <c r="B8792" s="51" t="n">
        <v>13</v>
      </c>
      <c r="C8792" s="7" t="n">
        <v>6465</v>
      </c>
    </row>
    <row r="8793" spans="1:5">
      <c r="A8793" t="s">
        <v>4</v>
      </c>
      <c r="B8793" s="4" t="s">
        <v>5</v>
      </c>
      <c r="C8793" s="4" t="s">
        <v>10</v>
      </c>
    </row>
    <row r="8794" spans="1:5">
      <c r="A8794" t="n">
        <v>62278</v>
      </c>
      <c r="B8794" s="51" t="n">
        <v>13</v>
      </c>
      <c r="C8794" s="7" t="n">
        <v>6466</v>
      </c>
    </row>
    <row r="8795" spans="1:5">
      <c r="A8795" t="s">
        <v>4</v>
      </c>
      <c r="B8795" s="4" t="s">
        <v>5</v>
      </c>
      <c r="C8795" s="4" t="s">
        <v>10</v>
      </c>
    </row>
    <row r="8796" spans="1:5">
      <c r="A8796" t="n">
        <v>62281</v>
      </c>
      <c r="B8796" s="51" t="n">
        <v>13</v>
      </c>
      <c r="C8796" s="7" t="n">
        <v>6467</v>
      </c>
    </row>
    <row r="8797" spans="1:5">
      <c r="A8797" t="s">
        <v>4</v>
      </c>
      <c r="B8797" s="4" t="s">
        <v>5</v>
      </c>
      <c r="C8797" s="4" t="s">
        <v>10</v>
      </c>
    </row>
    <row r="8798" spans="1:5">
      <c r="A8798" t="n">
        <v>62284</v>
      </c>
      <c r="B8798" s="51" t="n">
        <v>13</v>
      </c>
      <c r="C8798" s="7" t="n">
        <v>6468</v>
      </c>
    </row>
    <row r="8799" spans="1:5">
      <c r="A8799" t="s">
        <v>4</v>
      </c>
      <c r="B8799" s="4" t="s">
        <v>5</v>
      </c>
      <c r="C8799" s="4" t="s">
        <v>10</v>
      </c>
    </row>
    <row r="8800" spans="1:5">
      <c r="A8800" t="n">
        <v>62287</v>
      </c>
      <c r="B8800" s="51" t="n">
        <v>13</v>
      </c>
      <c r="C8800" s="7" t="n">
        <v>6469</v>
      </c>
    </row>
    <row r="8801" spans="1:3">
      <c r="A8801" t="s">
        <v>4</v>
      </c>
      <c r="B8801" s="4" t="s">
        <v>5</v>
      </c>
      <c r="C8801" s="4" t="s">
        <v>10</v>
      </c>
    </row>
    <row r="8802" spans="1:3">
      <c r="A8802" t="n">
        <v>62290</v>
      </c>
      <c r="B8802" s="51" t="n">
        <v>13</v>
      </c>
      <c r="C8802" s="7" t="n">
        <v>6470</v>
      </c>
    </row>
    <row r="8803" spans="1:3">
      <c r="A8803" t="s">
        <v>4</v>
      </c>
      <c r="B8803" s="4" t="s">
        <v>5</v>
      </c>
      <c r="C8803" s="4" t="s">
        <v>10</v>
      </c>
    </row>
    <row r="8804" spans="1:3">
      <c r="A8804" t="n">
        <v>62293</v>
      </c>
      <c r="B8804" s="51" t="n">
        <v>13</v>
      </c>
      <c r="C8804" s="7" t="n">
        <v>6471</v>
      </c>
    </row>
    <row r="8805" spans="1:3">
      <c r="A8805" t="s">
        <v>4</v>
      </c>
      <c r="B8805" s="4" t="s">
        <v>5</v>
      </c>
      <c r="C8805" s="4" t="s">
        <v>13</v>
      </c>
    </row>
    <row r="8806" spans="1:3">
      <c r="A8806" t="n">
        <v>62296</v>
      </c>
      <c r="B8806" s="11" t="n">
        <v>74</v>
      </c>
      <c r="C8806" s="7" t="n">
        <v>18</v>
      </c>
    </row>
    <row r="8807" spans="1:3">
      <c r="A8807" t="s">
        <v>4</v>
      </c>
      <c r="B8807" s="4" t="s">
        <v>5</v>
      </c>
      <c r="C8807" s="4" t="s">
        <v>13</v>
      </c>
    </row>
    <row r="8808" spans="1:3">
      <c r="A8808" t="n">
        <v>62298</v>
      </c>
      <c r="B8808" s="11" t="n">
        <v>74</v>
      </c>
      <c r="C8808" s="7" t="n">
        <v>45</v>
      </c>
    </row>
    <row r="8809" spans="1:3">
      <c r="A8809" t="s">
        <v>4</v>
      </c>
      <c r="B8809" s="4" t="s">
        <v>5</v>
      </c>
      <c r="C8809" s="4" t="s">
        <v>10</v>
      </c>
    </row>
    <row r="8810" spans="1:3">
      <c r="A8810" t="n">
        <v>62300</v>
      </c>
      <c r="B8810" s="27" t="n">
        <v>16</v>
      </c>
      <c r="C8810" s="7" t="n">
        <v>0</v>
      </c>
    </row>
    <row r="8811" spans="1:3">
      <c r="A8811" t="s">
        <v>4</v>
      </c>
      <c r="B8811" s="4" t="s">
        <v>5</v>
      </c>
      <c r="C8811" s="4" t="s">
        <v>13</v>
      </c>
      <c r="D8811" s="4" t="s">
        <v>13</v>
      </c>
      <c r="E8811" s="4" t="s">
        <v>13</v>
      </c>
      <c r="F8811" s="4" t="s">
        <v>13</v>
      </c>
    </row>
    <row r="8812" spans="1:3">
      <c r="A8812" t="n">
        <v>62303</v>
      </c>
      <c r="B8812" s="19" t="n">
        <v>14</v>
      </c>
      <c r="C8812" s="7" t="n">
        <v>0</v>
      </c>
      <c r="D8812" s="7" t="n">
        <v>8</v>
      </c>
      <c r="E8812" s="7" t="n">
        <v>0</v>
      </c>
      <c r="F8812" s="7" t="n">
        <v>0</v>
      </c>
    </row>
    <row r="8813" spans="1:3">
      <c r="A8813" t="s">
        <v>4</v>
      </c>
      <c r="B8813" s="4" t="s">
        <v>5</v>
      </c>
      <c r="C8813" s="4" t="s">
        <v>13</v>
      </c>
      <c r="D8813" s="4" t="s">
        <v>6</v>
      </c>
    </row>
    <row r="8814" spans="1:3">
      <c r="A8814" t="n">
        <v>62308</v>
      </c>
      <c r="B8814" s="8" t="n">
        <v>2</v>
      </c>
      <c r="C8814" s="7" t="n">
        <v>11</v>
      </c>
      <c r="D8814" s="7" t="s">
        <v>25</v>
      </c>
    </row>
    <row r="8815" spans="1:3">
      <c r="A8815" t="s">
        <v>4</v>
      </c>
      <c r="B8815" s="4" t="s">
        <v>5</v>
      </c>
      <c r="C8815" s="4" t="s">
        <v>10</v>
      </c>
    </row>
    <row r="8816" spans="1:3">
      <c r="A8816" t="n">
        <v>62322</v>
      </c>
      <c r="B8816" s="27" t="n">
        <v>16</v>
      </c>
      <c r="C8816" s="7" t="n">
        <v>0</v>
      </c>
    </row>
    <row r="8817" spans="1:6">
      <c r="A8817" t="s">
        <v>4</v>
      </c>
      <c r="B8817" s="4" t="s">
        <v>5</v>
      </c>
      <c r="C8817" s="4" t="s">
        <v>13</v>
      </c>
      <c r="D8817" s="4" t="s">
        <v>6</v>
      </c>
    </row>
    <row r="8818" spans="1:6">
      <c r="A8818" t="n">
        <v>62325</v>
      </c>
      <c r="B8818" s="8" t="n">
        <v>2</v>
      </c>
      <c r="C8818" s="7" t="n">
        <v>11</v>
      </c>
      <c r="D8818" s="7" t="s">
        <v>108</v>
      </c>
    </row>
    <row r="8819" spans="1:6">
      <c r="A8819" t="s">
        <v>4</v>
      </c>
      <c r="B8819" s="4" t="s">
        <v>5</v>
      </c>
      <c r="C8819" s="4" t="s">
        <v>10</v>
      </c>
    </row>
    <row r="8820" spans="1:6">
      <c r="A8820" t="n">
        <v>62334</v>
      </c>
      <c r="B8820" s="27" t="n">
        <v>16</v>
      </c>
      <c r="C8820" s="7" t="n">
        <v>0</v>
      </c>
    </row>
    <row r="8821" spans="1:6">
      <c r="A8821" t="s">
        <v>4</v>
      </c>
      <c r="B8821" s="4" t="s">
        <v>5</v>
      </c>
      <c r="C8821" s="4" t="s">
        <v>9</v>
      </c>
    </row>
    <row r="8822" spans="1:6">
      <c r="A8822" t="n">
        <v>62337</v>
      </c>
      <c r="B8822" s="55" t="n">
        <v>15</v>
      </c>
      <c r="C8822" s="7" t="n">
        <v>2048</v>
      </c>
    </row>
    <row r="8823" spans="1:6">
      <c r="A8823" t="s">
        <v>4</v>
      </c>
      <c r="B8823" s="4" t="s">
        <v>5</v>
      </c>
      <c r="C8823" s="4" t="s">
        <v>13</v>
      </c>
      <c r="D8823" s="4" t="s">
        <v>6</v>
      </c>
    </row>
    <row r="8824" spans="1:6">
      <c r="A8824" t="n">
        <v>62342</v>
      </c>
      <c r="B8824" s="8" t="n">
        <v>2</v>
      </c>
      <c r="C8824" s="7" t="n">
        <v>10</v>
      </c>
      <c r="D8824" s="7" t="s">
        <v>109</v>
      </c>
    </row>
    <row r="8825" spans="1:6">
      <c r="A8825" t="s">
        <v>4</v>
      </c>
      <c r="B8825" s="4" t="s">
        <v>5</v>
      </c>
      <c r="C8825" s="4" t="s">
        <v>10</v>
      </c>
    </row>
    <row r="8826" spans="1:6">
      <c r="A8826" t="n">
        <v>62360</v>
      </c>
      <c r="B8826" s="27" t="n">
        <v>16</v>
      </c>
      <c r="C8826" s="7" t="n">
        <v>0</v>
      </c>
    </row>
    <row r="8827" spans="1:6">
      <c r="A8827" t="s">
        <v>4</v>
      </c>
      <c r="B8827" s="4" t="s">
        <v>5</v>
      </c>
      <c r="C8827" s="4" t="s">
        <v>13</v>
      </c>
      <c r="D8827" s="4" t="s">
        <v>6</v>
      </c>
    </row>
    <row r="8828" spans="1:6">
      <c r="A8828" t="n">
        <v>62363</v>
      </c>
      <c r="B8828" s="8" t="n">
        <v>2</v>
      </c>
      <c r="C8828" s="7" t="n">
        <v>10</v>
      </c>
      <c r="D8828" s="7" t="s">
        <v>110</v>
      </c>
    </row>
    <row r="8829" spans="1:6">
      <c r="A8829" t="s">
        <v>4</v>
      </c>
      <c r="B8829" s="4" t="s">
        <v>5</v>
      </c>
      <c r="C8829" s="4" t="s">
        <v>10</v>
      </c>
    </row>
    <row r="8830" spans="1:6">
      <c r="A8830" t="n">
        <v>62382</v>
      </c>
      <c r="B8830" s="27" t="n">
        <v>16</v>
      </c>
      <c r="C8830" s="7" t="n">
        <v>0</v>
      </c>
    </row>
    <row r="8831" spans="1:6">
      <c r="A8831" t="s">
        <v>4</v>
      </c>
      <c r="B8831" s="4" t="s">
        <v>5</v>
      </c>
      <c r="C8831" s="4" t="s">
        <v>13</v>
      </c>
      <c r="D8831" s="4" t="s">
        <v>10</v>
      </c>
      <c r="E8831" s="4" t="s">
        <v>24</v>
      </c>
    </row>
    <row r="8832" spans="1:6">
      <c r="A8832" t="n">
        <v>62385</v>
      </c>
      <c r="B8832" s="21" t="n">
        <v>58</v>
      </c>
      <c r="C8832" s="7" t="n">
        <v>100</v>
      </c>
      <c r="D8832" s="7" t="n">
        <v>300</v>
      </c>
      <c r="E8832" s="7" t="n">
        <v>1</v>
      </c>
    </row>
    <row r="8833" spans="1:5">
      <c r="A8833" t="s">
        <v>4</v>
      </c>
      <c r="B8833" s="4" t="s">
        <v>5</v>
      </c>
      <c r="C8833" s="4" t="s">
        <v>13</v>
      </c>
      <c r="D8833" s="4" t="s">
        <v>10</v>
      </c>
    </row>
    <row r="8834" spans="1:5">
      <c r="A8834" t="n">
        <v>62393</v>
      </c>
      <c r="B8834" s="21" t="n">
        <v>58</v>
      </c>
      <c r="C8834" s="7" t="n">
        <v>255</v>
      </c>
      <c r="D8834" s="7" t="n">
        <v>0</v>
      </c>
    </row>
    <row r="8835" spans="1:5">
      <c r="A8835" t="s">
        <v>4</v>
      </c>
      <c r="B8835" s="4" t="s">
        <v>5</v>
      </c>
      <c r="C8835" s="4" t="s">
        <v>13</v>
      </c>
    </row>
    <row r="8836" spans="1:5">
      <c r="A8836" t="n">
        <v>62397</v>
      </c>
      <c r="B8836" s="56" t="n">
        <v>23</v>
      </c>
      <c r="C8836" s="7" t="n">
        <v>0</v>
      </c>
    </row>
    <row r="8837" spans="1:5">
      <c r="A8837" t="s">
        <v>4</v>
      </c>
      <c r="B8837" s="4" t="s">
        <v>5</v>
      </c>
    </row>
    <row r="8838" spans="1:5">
      <c r="A8838" t="n">
        <v>62399</v>
      </c>
      <c r="B8838" s="5" t="n">
        <v>1</v>
      </c>
    </row>
    <row r="8839" spans="1:5" s="3" customFormat="1" customHeight="0">
      <c r="A8839" s="3" t="s">
        <v>2</v>
      </c>
      <c r="B8839" s="3" t="s">
        <v>478</v>
      </c>
    </row>
    <row r="8840" spans="1:5">
      <c r="A8840" t="s">
        <v>4</v>
      </c>
      <c r="B8840" s="4" t="s">
        <v>5</v>
      </c>
      <c r="C8840" s="4" t="s">
        <v>10</v>
      </c>
      <c r="D8840" s="4" t="s">
        <v>10</v>
      </c>
      <c r="E8840" s="4" t="s">
        <v>9</v>
      </c>
      <c r="F8840" s="4" t="s">
        <v>6</v>
      </c>
      <c r="G8840" s="4" t="s">
        <v>8</v>
      </c>
      <c r="H8840" s="4" t="s">
        <v>10</v>
      </c>
      <c r="I8840" s="4" t="s">
        <v>10</v>
      </c>
      <c r="J8840" s="4" t="s">
        <v>9</v>
      </c>
      <c r="K8840" s="4" t="s">
        <v>6</v>
      </c>
      <c r="L8840" s="4" t="s">
        <v>8</v>
      </c>
      <c r="M8840" s="4" t="s">
        <v>10</v>
      </c>
      <c r="N8840" s="4" t="s">
        <v>10</v>
      </c>
      <c r="O8840" s="4" t="s">
        <v>9</v>
      </c>
      <c r="P8840" s="4" t="s">
        <v>6</v>
      </c>
      <c r="Q8840" s="4" t="s">
        <v>8</v>
      </c>
      <c r="R8840" s="4" t="s">
        <v>10</v>
      </c>
      <c r="S8840" s="4" t="s">
        <v>10</v>
      </c>
      <c r="T8840" s="4" t="s">
        <v>9</v>
      </c>
      <c r="U8840" s="4" t="s">
        <v>6</v>
      </c>
      <c r="V8840" s="4" t="s">
        <v>8</v>
      </c>
      <c r="W8840" s="4" t="s">
        <v>10</v>
      </c>
      <c r="X8840" s="4" t="s">
        <v>10</v>
      </c>
      <c r="Y8840" s="4" t="s">
        <v>9</v>
      </c>
      <c r="Z8840" s="4" t="s">
        <v>6</v>
      </c>
      <c r="AA8840" s="4" t="s">
        <v>8</v>
      </c>
      <c r="AB8840" s="4" t="s">
        <v>10</v>
      </c>
      <c r="AC8840" s="4" t="s">
        <v>10</v>
      </c>
      <c r="AD8840" s="4" t="s">
        <v>9</v>
      </c>
      <c r="AE8840" s="4" t="s">
        <v>6</v>
      </c>
      <c r="AF8840" s="4" t="s">
        <v>8</v>
      </c>
      <c r="AG8840" s="4" t="s">
        <v>10</v>
      </c>
      <c r="AH8840" s="4" t="s">
        <v>10</v>
      </c>
      <c r="AI8840" s="4" t="s">
        <v>9</v>
      </c>
      <c r="AJ8840" s="4" t="s">
        <v>6</v>
      </c>
      <c r="AK8840" s="4" t="s">
        <v>8</v>
      </c>
      <c r="AL8840" s="4" t="s">
        <v>10</v>
      </c>
      <c r="AM8840" s="4" t="s">
        <v>10</v>
      </c>
      <c r="AN8840" s="4" t="s">
        <v>9</v>
      </c>
      <c r="AO8840" s="4" t="s">
        <v>6</v>
      </c>
      <c r="AP8840" s="4" t="s">
        <v>8</v>
      </c>
    </row>
    <row r="8841" spans="1:5">
      <c r="A8841" t="n">
        <v>62400</v>
      </c>
      <c r="B8841" s="74" t="n">
        <v>257</v>
      </c>
      <c r="C8841" s="7" t="n">
        <v>3</v>
      </c>
      <c r="D8841" s="7" t="n">
        <v>65533</v>
      </c>
      <c r="E8841" s="7" t="n">
        <v>0</v>
      </c>
      <c r="F8841" s="7" t="s">
        <v>36</v>
      </c>
      <c r="G8841" s="7" t="n">
        <f t="normal" ca="1">32-LENB(INDIRECT(ADDRESS(8841,6)))</f>
        <v>0</v>
      </c>
      <c r="H8841" s="7" t="n">
        <v>3</v>
      </c>
      <c r="I8841" s="7" t="n">
        <v>65533</v>
      </c>
      <c r="J8841" s="7" t="n">
        <v>0</v>
      </c>
      <c r="K8841" s="7" t="s">
        <v>37</v>
      </c>
      <c r="L8841" s="7" t="n">
        <f t="normal" ca="1">32-LENB(INDIRECT(ADDRESS(8841,11)))</f>
        <v>0</v>
      </c>
      <c r="M8841" s="7" t="n">
        <v>4</v>
      </c>
      <c r="N8841" s="7" t="n">
        <v>65533</v>
      </c>
      <c r="O8841" s="7" t="n">
        <v>2038</v>
      </c>
      <c r="P8841" s="7" t="s">
        <v>12</v>
      </c>
      <c r="Q8841" s="7" t="n">
        <f t="normal" ca="1">32-LENB(INDIRECT(ADDRESS(8841,16)))</f>
        <v>0</v>
      </c>
      <c r="R8841" s="7" t="n">
        <v>4</v>
      </c>
      <c r="S8841" s="7" t="n">
        <v>65533</v>
      </c>
      <c r="T8841" s="7" t="n">
        <v>2243</v>
      </c>
      <c r="U8841" s="7" t="s">
        <v>12</v>
      </c>
      <c r="V8841" s="7" t="n">
        <f t="normal" ca="1">32-LENB(INDIRECT(ADDRESS(8841,21)))</f>
        <v>0</v>
      </c>
      <c r="W8841" s="7" t="n">
        <v>4</v>
      </c>
      <c r="X8841" s="7" t="n">
        <v>65533</v>
      </c>
      <c r="Y8841" s="7" t="n">
        <v>2101</v>
      </c>
      <c r="Z8841" s="7" t="s">
        <v>12</v>
      </c>
      <c r="AA8841" s="7" t="n">
        <f t="normal" ca="1">32-LENB(INDIRECT(ADDRESS(8841,26)))</f>
        <v>0</v>
      </c>
      <c r="AB8841" s="7" t="n">
        <v>8</v>
      </c>
      <c r="AC8841" s="7" t="n">
        <v>65533</v>
      </c>
      <c r="AD8841" s="7" t="n">
        <v>0</v>
      </c>
      <c r="AE8841" s="7" t="s">
        <v>75</v>
      </c>
      <c r="AF8841" s="7" t="n">
        <f t="normal" ca="1">32-LENB(INDIRECT(ADDRESS(8841,31)))</f>
        <v>0</v>
      </c>
      <c r="AG8841" s="7" t="n">
        <v>4</v>
      </c>
      <c r="AH8841" s="7" t="n">
        <v>65533</v>
      </c>
      <c r="AI8841" s="7" t="n">
        <v>2134</v>
      </c>
      <c r="AJ8841" s="7" t="s">
        <v>12</v>
      </c>
      <c r="AK8841" s="7" t="n">
        <f t="normal" ca="1">32-LENB(INDIRECT(ADDRESS(8841,36)))</f>
        <v>0</v>
      </c>
      <c r="AL8841" s="7" t="n">
        <v>0</v>
      </c>
      <c r="AM8841" s="7" t="n">
        <v>65533</v>
      </c>
      <c r="AN8841" s="7" t="n">
        <v>0</v>
      </c>
      <c r="AO8841" s="7" t="s">
        <v>12</v>
      </c>
      <c r="AP8841" s="7" t="n">
        <f t="normal" ca="1">32-LENB(INDIRECT(ADDRESS(8841,41)))</f>
        <v>0</v>
      </c>
    </row>
    <row r="8842" spans="1:5">
      <c r="A8842" t="s">
        <v>4</v>
      </c>
      <c r="B8842" s="4" t="s">
        <v>5</v>
      </c>
    </row>
    <row r="8843" spans="1:5">
      <c r="A8843" t="n">
        <v>62720</v>
      </c>
      <c r="B8843" s="5" t="n">
        <v>1</v>
      </c>
    </row>
    <row r="8844" spans="1:5" s="3" customFormat="1" customHeight="0">
      <c r="A8844" s="3" t="s">
        <v>2</v>
      </c>
      <c r="B8844" s="3" t="s">
        <v>479</v>
      </c>
    </row>
    <row r="8845" spans="1:5">
      <c r="A8845" t="s">
        <v>4</v>
      </c>
      <c r="B8845" s="4" t="s">
        <v>5</v>
      </c>
      <c r="C8845" s="4" t="s">
        <v>10</v>
      </c>
      <c r="D8845" s="4" t="s">
        <v>10</v>
      </c>
      <c r="E8845" s="4" t="s">
        <v>9</v>
      </c>
      <c r="F8845" s="4" t="s">
        <v>6</v>
      </c>
      <c r="G8845" s="4" t="s">
        <v>8</v>
      </c>
      <c r="H8845" s="4" t="s">
        <v>10</v>
      </c>
      <c r="I8845" s="4" t="s">
        <v>10</v>
      </c>
      <c r="J8845" s="4" t="s">
        <v>9</v>
      </c>
      <c r="K8845" s="4" t="s">
        <v>6</v>
      </c>
      <c r="L8845" s="4" t="s">
        <v>8</v>
      </c>
    </row>
    <row r="8846" spans="1:5">
      <c r="A8846" t="n">
        <v>62736</v>
      </c>
      <c r="B8846" s="74" t="n">
        <v>257</v>
      </c>
      <c r="C8846" s="7" t="n">
        <v>4</v>
      </c>
      <c r="D8846" s="7" t="n">
        <v>65533</v>
      </c>
      <c r="E8846" s="7" t="n">
        <v>12010</v>
      </c>
      <c r="F8846" s="7" t="s">
        <v>12</v>
      </c>
      <c r="G8846" s="7" t="n">
        <f t="normal" ca="1">32-LENB(INDIRECT(ADDRESS(8846,6)))</f>
        <v>0</v>
      </c>
      <c r="H8846" s="7" t="n">
        <v>0</v>
      </c>
      <c r="I8846" s="7" t="n">
        <v>65533</v>
      </c>
      <c r="J8846" s="7" t="n">
        <v>0</v>
      </c>
      <c r="K8846" s="7" t="s">
        <v>12</v>
      </c>
      <c r="L8846" s="7" t="n">
        <f t="normal" ca="1">32-LENB(INDIRECT(ADDRESS(8846,11)))</f>
        <v>0</v>
      </c>
    </row>
    <row r="8847" spans="1:5">
      <c r="A8847" t="s">
        <v>4</v>
      </c>
      <c r="B8847" s="4" t="s">
        <v>5</v>
      </c>
    </row>
    <row r="8848" spans="1:5">
      <c r="A8848" t="n">
        <v>62816</v>
      </c>
      <c r="B8848" s="5" t="n">
        <v>1</v>
      </c>
    </row>
    <row r="8849" spans="1:42" s="3" customFormat="1" customHeight="0">
      <c r="A8849" s="3" t="s">
        <v>2</v>
      </c>
      <c r="B8849" s="3" t="s">
        <v>480</v>
      </c>
    </row>
    <row r="8850" spans="1:42">
      <c r="A8850" t="s">
        <v>4</v>
      </c>
      <c r="B8850" s="4" t="s">
        <v>5</v>
      </c>
      <c r="C8850" s="4" t="s">
        <v>10</v>
      </c>
      <c r="D8850" s="4" t="s">
        <v>10</v>
      </c>
      <c r="E8850" s="4" t="s">
        <v>9</v>
      </c>
      <c r="F8850" s="4" t="s">
        <v>6</v>
      </c>
      <c r="G8850" s="4" t="s">
        <v>8</v>
      </c>
      <c r="H8850" s="4" t="s">
        <v>10</v>
      </c>
      <c r="I8850" s="4" t="s">
        <v>10</v>
      </c>
      <c r="J8850" s="4" t="s">
        <v>9</v>
      </c>
      <c r="K8850" s="4" t="s">
        <v>6</v>
      </c>
      <c r="L8850" s="4" t="s">
        <v>8</v>
      </c>
      <c r="M8850" s="4" t="s">
        <v>10</v>
      </c>
      <c r="N8850" s="4" t="s">
        <v>10</v>
      </c>
      <c r="O8850" s="4" t="s">
        <v>9</v>
      </c>
      <c r="P8850" s="4" t="s">
        <v>6</v>
      </c>
      <c r="Q8850" s="4" t="s">
        <v>8</v>
      </c>
      <c r="R8850" s="4" t="s">
        <v>10</v>
      </c>
      <c r="S8850" s="4" t="s">
        <v>10</v>
      </c>
      <c r="T8850" s="4" t="s">
        <v>9</v>
      </c>
      <c r="U8850" s="4" t="s">
        <v>6</v>
      </c>
      <c r="V8850" s="4" t="s">
        <v>8</v>
      </c>
      <c r="W8850" s="4" t="s">
        <v>10</v>
      </c>
      <c r="X8850" s="4" t="s">
        <v>10</v>
      </c>
      <c r="Y8850" s="4" t="s">
        <v>9</v>
      </c>
      <c r="Z8850" s="4" t="s">
        <v>6</v>
      </c>
      <c r="AA8850" s="4" t="s">
        <v>8</v>
      </c>
      <c r="AB8850" s="4" t="s">
        <v>10</v>
      </c>
      <c r="AC8850" s="4" t="s">
        <v>10</v>
      </c>
      <c r="AD8850" s="4" t="s">
        <v>9</v>
      </c>
      <c r="AE8850" s="4" t="s">
        <v>6</v>
      </c>
      <c r="AF8850" s="4" t="s">
        <v>8</v>
      </c>
      <c r="AG8850" s="4" t="s">
        <v>10</v>
      </c>
      <c r="AH8850" s="4" t="s">
        <v>10</v>
      </c>
      <c r="AI8850" s="4" t="s">
        <v>9</v>
      </c>
      <c r="AJ8850" s="4" t="s">
        <v>6</v>
      </c>
      <c r="AK8850" s="4" t="s">
        <v>8</v>
      </c>
      <c r="AL8850" s="4" t="s">
        <v>10</v>
      </c>
      <c r="AM8850" s="4" t="s">
        <v>10</v>
      </c>
      <c r="AN8850" s="4" t="s">
        <v>9</v>
      </c>
      <c r="AO8850" s="4" t="s">
        <v>6</v>
      </c>
      <c r="AP8850" s="4" t="s">
        <v>8</v>
      </c>
    </row>
    <row r="8851" spans="1:42">
      <c r="A8851" t="n">
        <v>62832</v>
      </c>
      <c r="B8851" s="74" t="n">
        <v>257</v>
      </c>
      <c r="C8851" s="7" t="n">
        <v>3</v>
      </c>
      <c r="D8851" s="7" t="n">
        <v>65533</v>
      </c>
      <c r="E8851" s="7" t="n">
        <v>0</v>
      </c>
      <c r="F8851" s="7" t="s">
        <v>36</v>
      </c>
      <c r="G8851" s="7" t="n">
        <f t="normal" ca="1">32-LENB(INDIRECT(ADDRESS(8851,6)))</f>
        <v>0</v>
      </c>
      <c r="H8851" s="7" t="n">
        <v>3</v>
      </c>
      <c r="I8851" s="7" t="n">
        <v>65533</v>
      </c>
      <c r="J8851" s="7" t="n">
        <v>0</v>
      </c>
      <c r="K8851" s="7" t="s">
        <v>37</v>
      </c>
      <c r="L8851" s="7" t="n">
        <f t="normal" ca="1">32-LENB(INDIRECT(ADDRESS(8851,11)))</f>
        <v>0</v>
      </c>
      <c r="M8851" s="7" t="n">
        <v>4</v>
      </c>
      <c r="N8851" s="7" t="n">
        <v>65533</v>
      </c>
      <c r="O8851" s="7" t="n">
        <v>2038</v>
      </c>
      <c r="P8851" s="7" t="s">
        <v>12</v>
      </c>
      <c r="Q8851" s="7" t="n">
        <f t="normal" ca="1">32-LENB(INDIRECT(ADDRESS(8851,16)))</f>
        <v>0</v>
      </c>
      <c r="R8851" s="7" t="n">
        <v>4</v>
      </c>
      <c r="S8851" s="7" t="n">
        <v>65533</v>
      </c>
      <c r="T8851" s="7" t="n">
        <v>2243</v>
      </c>
      <c r="U8851" s="7" t="s">
        <v>12</v>
      </c>
      <c r="V8851" s="7" t="n">
        <f t="normal" ca="1">32-LENB(INDIRECT(ADDRESS(8851,21)))</f>
        <v>0</v>
      </c>
      <c r="W8851" s="7" t="n">
        <v>4</v>
      </c>
      <c r="X8851" s="7" t="n">
        <v>65533</v>
      </c>
      <c r="Y8851" s="7" t="n">
        <v>2101</v>
      </c>
      <c r="Z8851" s="7" t="s">
        <v>12</v>
      </c>
      <c r="AA8851" s="7" t="n">
        <f t="normal" ca="1">32-LENB(INDIRECT(ADDRESS(8851,26)))</f>
        <v>0</v>
      </c>
      <c r="AB8851" s="7" t="n">
        <v>8</v>
      </c>
      <c r="AC8851" s="7" t="n">
        <v>65533</v>
      </c>
      <c r="AD8851" s="7" t="n">
        <v>0</v>
      </c>
      <c r="AE8851" s="7" t="s">
        <v>141</v>
      </c>
      <c r="AF8851" s="7" t="n">
        <f t="normal" ca="1">32-LENB(INDIRECT(ADDRESS(8851,31)))</f>
        <v>0</v>
      </c>
      <c r="AG8851" s="7" t="n">
        <v>4</v>
      </c>
      <c r="AH8851" s="7" t="n">
        <v>65533</v>
      </c>
      <c r="AI8851" s="7" t="n">
        <v>2134</v>
      </c>
      <c r="AJ8851" s="7" t="s">
        <v>12</v>
      </c>
      <c r="AK8851" s="7" t="n">
        <f t="normal" ca="1">32-LENB(INDIRECT(ADDRESS(8851,36)))</f>
        <v>0</v>
      </c>
      <c r="AL8851" s="7" t="n">
        <v>0</v>
      </c>
      <c r="AM8851" s="7" t="n">
        <v>65533</v>
      </c>
      <c r="AN8851" s="7" t="n">
        <v>0</v>
      </c>
      <c r="AO8851" s="7" t="s">
        <v>12</v>
      </c>
      <c r="AP8851" s="7" t="n">
        <f t="normal" ca="1">32-LENB(INDIRECT(ADDRESS(8851,41)))</f>
        <v>0</v>
      </c>
    </row>
    <row r="8852" spans="1:42">
      <c r="A8852" t="s">
        <v>4</v>
      </c>
      <c r="B8852" s="4" t="s">
        <v>5</v>
      </c>
    </row>
    <row r="8853" spans="1:42">
      <c r="A8853" t="n">
        <v>63152</v>
      </c>
      <c r="B8853" s="5" t="n">
        <v>1</v>
      </c>
    </row>
    <row r="8854" spans="1:42" s="3" customFormat="1" customHeight="0">
      <c r="A8854" s="3" t="s">
        <v>2</v>
      </c>
      <c r="B8854" s="3" t="s">
        <v>481</v>
      </c>
    </row>
    <row r="8855" spans="1:42">
      <c r="A8855" t="s">
        <v>4</v>
      </c>
      <c r="B8855" s="4" t="s">
        <v>5</v>
      </c>
      <c r="C8855" s="4" t="s">
        <v>10</v>
      </c>
      <c r="D8855" s="4" t="s">
        <v>10</v>
      </c>
      <c r="E8855" s="4" t="s">
        <v>9</v>
      </c>
      <c r="F8855" s="4" t="s">
        <v>6</v>
      </c>
      <c r="G8855" s="4" t="s">
        <v>8</v>
      </c>
      <c r="H8855" s="4" t="s">
        <v>10</v>
      </c>
      <c r="I8855" s="4" t="s">
        <v>10</v>
      </c>
      <c r="J8855" s="4" t="s">
        <v>9</v>
      </c>
      <c r="K8855" s="4" t="s">
        <v>6</v>
      </c>
      <c r="L8855" s="4" t="s">
        <v>8</v>
      </c>
    </row>
    <row r="8856" spans="1:42">
      <c r="A8856" t="n">
        <v>63168</v>
      </c>
      <c r="B8856" s="74" t="n">
        <v>257</v>
      </c>
      <c r="C8856" s="7" t="n">
        <v>4</v>
      </c>
      <c r="D8856" s="7" t="n">
        <v>65533</v>
      </c>
      <c r="E8856" s="7" t="n">
        <v>12010</v>
      </c>
      <c r="F8856" s="7" t="s">
        <v>12</v>
      </c>
      <c r="G8856" s="7" t="n">
        <f t="normal" ca="1">32-LENB(INDIRECT(ADDRESS(8856,6)))</f>
        <v>0</v>
      </c>
      <c r="H8856" s="7" t="n">
        <v>0</v>
      </c>
      <c r="I8856" s="7" t="n">
        <v>65533</v>
      </c>
      <c r="J8856" s="7" t="n">
        <v>0</v>
      </c>
      <c r="K8856" s="7" t="s">
        <v>12</v>
      </c>
      <c r="L8856" s="7" t="n">
        <f t="normal" ca="1">32-LENB(INDIRECT(ADDRESS(8856,11)))</f>
        <v>0</v>
      </c>
    </row>
    <row r="8857" spans="1:42">
      <c r="A8857" t="s">
        <v>4</v>
      </c>
      <c r="B8857" s="4" t="s">
        <v>5</v>
      </c>
    </row>
    <row r="8858" spans="1:42">
      <c r="A8858" t="n">
        <v>63248</v>
      </c>
      <c r="B8858" s="5" t="n">
        <v>1</v>
      </c>
    </row>
    <row r="8859" spans="1:42" s="3" customFormat="1" customHeight="0">
      <c r="A8859" s="3" t="s">
        <v>2</v>
      </c>
      <c r="B8859" s="3" t="s">
        <v>482</v>
      </c>
    </row>
    <row r="8860" spans="1:42">
      <c r="A8860" t="s">
        <v>4</v>
      </c>
      <c r="B8860" s="4" t="s">
        <v>5</v>
      </c>
      <c r="C8860" s="4" t="s">
        <v>10</v>
      </c>
      <c r="D8860" s="4" t="s">
        <v>10</v>
      </c>
      <c r="E8860" s="4" t="s">
        <v>9</v>
      </c>
      <c r="F8860" s="4" t="s">
        <v>6</v>
      </c>
      <c r="G8860" s="4" t="s">
        <v>8</v>
      </c>
      <c r="H8860" s="4" t="s">
        <v>10</v>
      </c>
      <c r="I8860" s="4" t="s">
        <v>10</v>
      </c>
      <c r="J8860" s="4" t="s">
        <v>9</v>
      </c>
      <c r="K8860" s="4" t="s">
        <v>6</v>
      </c>
      <c r="L8860" s="4" t="s">
        <v>8</v>
      </c>
      <c r="M8860" s="4" t="s">
        <v>10</v>
      </c>
      <c r="N8860" s="4" t="s">
        <v>10</v>
      </c>
      <c r="O8860" s="4" t="s">
        <v>9</v>
      </c>
      <c r="P8860" s="4" t="s">
        <v>6</v>
      </c>
      <c r="Q8860" s="4" t="s">
        <v>8</v>
      </c>
      <c r="R8860" s="4" t="s">
        <v>10</v>
      </c>
      <c r="S8860" s="4" t="s">
        <v>10</v>
      </c>
      <c r="T8860" s="4" t="s">
        <v>9</v>
      </c>
      <c r="U8860" s="4" t="s">
        <v>6</v>
      </c>
      <c r="V8860" s="4" t="s">
        <v>8</v>
      </c>
      <c r="W8860" s="4" t="s">
        <v>10</v>
      </c>
      <c r="X8860" s="4" t="s">
        <v>10</v>
      </c>
      <c r="Y8860" s="4" t="s">
        <v>9</v>
      </c>
      <c r="Z8860" s="4" t="s">
        <v>6</v>
      </c>
      <c r="AA8860" s="4" t="s">
        <v>8</v>
      </c>
      <c r="AB8860" s="4" t="s">
        <v>10</v>
      </c>
      <c r="AC8860" s="4" t="s">
        <v>10</v>
      </c>
      <c r="AD8860" s="4" t="s">
        <v>9</v>
      </c>
      <c r="AE8860" s="4" t="s">
        <v>6</v>
      </c>
      <c r="AF8860" s="4" t="s">
        <v>8</v>
      </c>
      <c r="AG8860" s="4" t="s">
        <v>10</v>
      </c>
      <c r="AH8860" s="4" t="s">
        <v>10</v>
      </c>
      <c r="AI8860" s="4" t="s">
        <v>9</v>
      </c>
      <c r="AJ8860" s="4" t="s">
        <v>6</v>
      </c>
      <c r="AK8860" s="4" t="s">
        <v>8</v>
      </c>
      <c r="AL8860" s="4" t="s">
        <v>10</v>
      </c>
      <c r="AM8860" s="4" t="s">
        <v>10</v>
      </c>
      <c r="AN8860" s="4" t="s">
        <v>9</v>
      </c>
      <c r="AO8860" s="4" t="s">
        <v>6</v>
      </c>
      <c r="AP8860" s="4" t="s">
        <v>8</v>
      </c>
      <c r="AQ8860" s="4" t="s">
        <v>10</v>
      </c>
      <c r="AR8860" s="4" t="s">
        <v>10</v>
      </c>
      <c r="AS8860" s="4" t="s">
        <v>9</v>
      </c>
      <c r="AT8860" s="4" t="s">
        <v>6</v>
      </c>
      <c r="AU8860" s="4" t="s">
        <v>8</v>
      </c>
      <c r="AV8860" s="4" t="s">
        <v>10</v>
      </c>
      <c r="AW8860" s="4" t="s">
        <v>10</v>
      </c>
      <c r="AX8860" s="4" t="s">
        <v>9</v>
      </c>
      <c r="AY8860" s="4" t="s">
        <v>6</v>
      </c>
      <c r="AZ8860" s="4" t="s">
        <v>8</v>
      </c>
      <c r="BA8860" s="4" t="s">
        <v>10</v>
      </c>
      <c r="BB8860" s="4" t="s">
        <v>10</v>
      </c>
      <c r="BC8860" s="4" t="s">
        <v>9</v>
      </c>
      <c r="BD8860" s="4" t="s">
        <v>6</v>
      </c>
      <c r="BE8860" s="4" t="s">
        <v>8</v>
      </c>
    </row>
    <row r="8861" spans="1:42">
      <c r="A8861" t="n">
        <v>63264</v>
      </c>
      <c r="B8861" s="74" t="n">
        <v>257</v>
      </c>
      <c r="C8861" s="7" t="n">
        <v>3</v>
      </c>
      <c r="D8861" s="7" t="n">
        <v>65533</v>
      </c>
      <c r="E8861" s="7" t="n">
        <v>0</v>
      </c>
      <c r="F8861" s="7" t="s">
        <v>170</v>
      </c>
      <c r="G8861" s="7" t="n">
        <f t="normal" ca="1">32-LENB(INDIRECT(ADDRESS(8861,6)))</f>
        <v>0</v>
      </c>
      <c r="H8861" s="7" t="n">
        <v>3</v>
      </c>
      <c r="I8861" s="7" t="n">
        <v>65533</v>
      </c>
      <c r="J8861" s="7" t="n">
        <v>0</v>
      </c>
      <c r="K8861" s="7" t="s">
        <v>36</v>
      </c>
      <c r="L8861" s="7" t="n">
        <f t="normal" ca="1">32-LENB(INDIRECT(ADDRESS(8861,11)))</f>
        <v>0</v>
      </c>
      <c r="M8861" s="7" t="n">
        <v>3</v>
      </c>
      <c r="N8861" s="7" t="n">
        <v>65533</v>
      </c>
      <c r="O8861" s="7" t="n">
        <v>0</v>
      </c>
      <c r="P8861" s="7" t="s">
        <v>37</v>
      </c>
      <c r="Q8861" s="7" t="n">
        <f t="normal" ca="1">32-LENB(INDIRECT(ADDRESS(8861,16)))</f>
        <v>0</v>
      </c>
      <c r="R8861" s="7" t="n">
        <v>4</v>
      </c>
      <c r="S8861" s="7" t="n">
        <v>65533</v>
      </c>
      <c r="T8861" s="7" t="n">
        <v>2038</v>
      </c>
      <c r="U8861" s="7" t="s">
        <v>12</v>
      </c>
      <c r="V8861" s="7" t="n">
        <f t="normal" ca="1">32-LENB(INDIRECT(ADDRESS(8861,21)))</f>
        <v>0</v>
      </c>
      <c r="W8861" s="7" t="n">
        <v>4</v>
      </c>
      <c r="X8861" s="7" t="n">
        <v>65533</v>
      </c>
      <c r="Y8861" s="7" t="n">
        <v>2243</v>
      </c>
      <c r="Z8861" s="7" t="s">
        <v>12</v>
      </c>
      <c r="AA8861" s="7" t="n">
        <f t="normal" ca="1">32-LENB(INDIRECT(ADDRESS(8861,26)))</f>
        <v>0</v>
      </c>
      <c r="AB8861" s="7" t="n">
        <v>4</v>
      </c>
      <c r="AC8861" s="7" t="n">
        <v>65533</v>
      </c>
      <c r="AD8861" s="7" t="n">
        <v>2101</v>
      </c>
      <c r="AE8861" s="7" t="s">
        <v>12</v>
      </c>
      <c r="AF8861" s="7" t="n">
        <f t="normal" ca="1">32-LENB(INDIRECT(ADDRESS(8861,31)))</f>
        <v>0</v>
      </c>
      <c r="AG8861" s="7" t="n">
        <v>8</v>
      </c>
      <c r="AH8861" s="7" t="n">
        <v>65533</v>
      </c>
      <c r="AI8861" s="7" t="n">
        <v>0</v>
      </c>
      <c r="AJ8861" s="7" t="s">
        <v>181</v>
      </c>
      <c r="AK8861" s="7" t="n">
        <f t="normal" ca="1">32-LENB(INDIRECT(ADDRESS(8861,36)))</f>
        <v>0</v>
      </c>
      <c r="AL8861" s="7" t="n">
        <v>4</v>
      </c>
      <c r="AM8861" s="7" t="n">
        <v>65533</v>
      </c>
      <c r="AN8861" s="7" t="n">
        <v>2070</v>
      </c>
      <c r="AO8861" s="7" t="s">
        <v>12</v>
      </c>
      <c r="AP8861" s="7" t="n">
        <f t="normal" ca="1">32-LENB(INDIRECT(ADDRESS(8861,41)))</f>
        <v>0</v>
      </c>
      <c r="AQ8861" s="7" t="n">
        <v>4</v>
      </c>
      <c r="AR8861" s="7" t="n">
        <v>65533</v>
      </c>
      <c r="AS8861" s="7" t="n">
        <v>2204</v>
      </c>
      <c r="AT8861" s="7" t="s">
        <v>12</v>
      </c>
      <c r="AU8861" s="7" t="n">
        <f t="normal" ca="1">32-LENB(INDIRECT(ADDRESS(8861,46)))</f>
        <v>0</v>
      </c>
      <c r="AV8861" s="7" t="n">
        <v>4</v>
      </c>
      <c r="AW8861" s="7" t="n">
        <v>65533</v>
      </c>
      <c r="AX8861" s="7" t="n">
        <v>4400</v>
      </c>
      <c r="AY8861" s="7" t="s">
        <v>12</v>
      </c>
      <c r="AZ8861" s="7" t="n">
        <f t="normal" ca="1">32-LENB(INDIRECT(ADDRESS(8861,51)))</f>
        <v>0</v>
      </c>
      <c r="BA8861" s="7" t="n">
        <v>0</v>
      </c>
      <c r="BB8861" s="7" t="n">
        <v>65533</v>
      </c>
      <c r="BC8861" s="7" t="n">
        <v>0</v>
      </c>
      <c r="BD8861" s="7" t="s">
        <v>12</v>
      </c>
      <c r="BE8861" s="7" t="n">
        <f t="normal" ca="1">32-LENB(INDIRECT(ADDRESS(8861,56)))</f>
        <v>0</v>
      </c>
    </row>
    <row r="8862" spans="1:42">
      <c r="A8862" t="s">
        <v>4</v>
      </c>
      <c r="B8862" s="4" t="s">
        <v>5</v>
      </c>
    </row>
    <row r="8863" spans="1:42">
      <c r="A8863" t="n">
        <v>63704</v>
      </c>
      <c r="B8863" s="5" t="n">
        <v>1</v>
      </c>
    </row>
    <row r="8864" spans="1:42" s="3" customFormat="1" customHeight="0">
      <c r="A8864" s="3" t="s">
        <v>2</v>
      </c>
      <c r="B8864" s="3" t="s">
        <v>483</v>
      </c>
    </row>
    <row r="8865" spans="1:57">
      <c r="A8865" t="s">
        <v>4</v>
      </c>
      <c r="B8865" s="4" t="s">
        <v>5</v>
      </c>
      <c r="C8865" s="4" t="s">
        <v>10</v>
      </c>
      <c r="D8865" s="4" t="s">
        <v>10</v>
      </c>
      <c r="E8865" s="4" t="s">
        <v>9</v>
      </c>
      <c r="F8865" s="4" t="s">
        <v>6</v>
      </c>
      <c r="G8865" s="4" t="s">
        <v>8</v>
      </c>
      <c r="H8865" s="4" t="s">
        <v>10</v>
      </c>
      <c r="I8865" s="4" t="s">
        <v>10</v>
      </c>
      <c r="J8865" s="4" t="s">
        <v>9</v>
      </c>
      <c r="K8865" s="4" t="s">
        <v>6</v>
      </c>
      <c r="L8865" s="4" t="s">
        <v>8</v>
      </c>
    </row>
    <row r="8866" spans="1:57">
      <c r="A8866" t="n">
        <v>63712</v>
      </c>
      <c r="B8866" s="74" t="n">
        <v>257</v>
      </c>
      <c r="C8866" s="7" t="n">
        <v>4</v>
      </c>
      <c r="D8866" s="7" t="n">
        <v>65533</v>
      </c>
      <c r="E8866" s="7" t="n">
        <v>12010</v>
      </c>
      <c r="F8866" s="7" t="s">
        <v>12</v>
      </c>
      <c r="G8866" s="7" t="n">
        <f t="normal" ca="1">32-LENB(INDIRECT(ADDRESS(8866,6)))</f>
        <v>0</v>
      </c>
      <c r="H8866" s="7" t="n">
        <v>0</v>
      </c>
      <c r="I8866" s="7" t="n">
        <v>65533</v>
      </c>
      <c r="J8866" s="7" t="n">
        <v>0</v>
      </c>
      <c r="K8866" s="7" t="s">
        <v>12</v>
      </c>
      <c r="L8866" s="7" t="n">
        <f t="normal" ca="1">32-LENB(INDIRECT(ADDRESS(8866,11)))</f>
        <v>0</v>
      </c>
    </row>
    <row r="8867" spans="1:57">
      <c r="A8867" t="s">
        <v>4</v>
      </c>
      <c r="B8867" s="4" t="s">
        <v>5</v>
      </c>
    </row>
    <row r="8868" spans="1:57">
      <c r="A8868" t="n">
        <v>63792</v>
      </c>
      <c r="B8868" s="5" t="n">
        <v>1</v>
      </c>
    </row>
    <row r="8869" spans="1:57" s="3" customFormat="1" customHeight="0">
      <c r="A8869" s="3" t="s">
        <v>2</v>
      </c>
      <c r="B8869" s="3" t="s">
        <v>484</v>
      </c>
    </row>
    <row r="8870" spans="1:57">
      <c r="A8870" t="s">
        <v>4</v>
      </c>
      <c r="B8870" s="4" t="s">
        <v>5</v>
      </c>
      <c r="C8870" s="4" t="s">
        <v>10</v>
      </c>
      <c r="D8870" s="4" t="s">
        <v>10</v>
      </c>
      <c r="E8870" s="4" t="s">
        <v>9</v>
      </c>
      <c r="F8870" s="4" t="s">
        <v>6</v>
      </c>
      <c r="G8870" s="4" t="s">
        <v>8</v>
      </c>
      <c r="H8870" s="4" t="s">
        <v>10</v>
      </c>
      <c r="I8870" s="4" t="s">
        <v>10</v>
      </c>
      <c r="J8870" s="4" t="s">
        <v>9</v>
      </c>
      <c r="K8870" s="4" t="s">
        <v>6</v>
      </c>
      <c r="L8870" s="4" t="s">
        <v>8</v>
      </c>
      <c r="M8870" s="4" t="s">
        <v>10</v>
      </c>
      <c r="N8870" s="4" t="s">
        <v>10</v>
      </c>
      <c r="O8870" s="4" t="s">
        <v>9</v>
      </c>
      <c r="P8870" s="4" t="s">
        <v>6</v>
      </c>
      <c r="Q8870" s="4" t="s">
        <v>8</v>
      </c>
      <c r="R8870" s="4" t="s">
        <v>10</v>
      </c>
      <c r="S8870" s="4" t="s">
        <v>10</v>
      </c>
      <c r="T8870" s="4" t="s">
        <v>9</v>
      </c>
      <c r="U8870" s="4" t="s">
        <v>6</v>
      </c>
      <c r="V8870" s="4" t="s">
        <v>8</v>
      </c>
      <c r="W8870" s="4" t="s">
        <v>10</v>
      </c>
      <c r="X8870" s="4" t="s">
        <v>10</v>
      </c>
      <c r="Y8870" s="4" t="s">
        <v>9</v>
      </c>
      <c r="Z8870" s="4" t="s">
        <v>6</v>
      </c>
      <c r="AA8870" s="4" t="s">
        <v>8</v>
      </c>
      <c r="AB8870" s="4" t="s">
        <v>10</v>
      </c>
      <c r="AC8870" s="4" t="s">
        <v>10</v>
      </c>
      <c r="AD8870" s="4" t="s">
        <v>9</v>
      </c>
      <c r="AE8870" s="4" t="s">
        <v>6</v>
      </c>
      <c r="AF8870" s="4" t="s">
        <v>8</v>
      </c>
      <c r="AG8870" s="4" t="s">
        <v>10</v>
      </c>
      <c r="AH8870" s="4" t="s">
        <v>10</v>
      </c>
      <c r="AI8870" s="4" t="s">
        <v>9</v>
      </c>
      <c r="AJ8870" s="4" t="s">
        <v>6</v>
      </c>
      <c r="AK8870" s="4" t="s">
        <v>8</v>
      </c>
      <c r="AL8870" s="4" t="s">
        <v>10</v>
      </c>
      <c r="AM8870" s="4" t="s">
        <v>10</v>
      </c>
      <c r="AN8870" s="4" t="s">
        <v>9</v>
      </c>
      <c r="AO8870" s="4" t="s">
        <v>6</v>
      </c>
      <c r="AP8870" s="4" t="s">
        <v>8</v>
      </c>
      <c r="AQ8870" s="4" t="s">
        <v>10</v>
      </c>
      <c r="AR8870" s="4" t="s">
        <v>10</v>
      </c>
      <c r="AS8870" s="4" t="s">
        <v>9</v>
      </c>
      <c r="AT8870" s="4" t="s">
        <v>6</v>
      </c>
      <c r="AU8870" s="4" t="s">
        <v>8</v>
      </c>
      <c r="AV8870" s="4" t="s">
        <v>10</v>
      </c>
      <c r="AW8870" s="4" t="s">
        <v>10</v>
      </c>
      <c r="AX8870" s="4" t="s">
        <v>9</v>
      </c>
      <c r="AY8870" s="4" t="s">
        <v>6</v>
      </c>
      <c r="AZ8870" s="4" t="s">
        <v>8</v>
      </c>
      <c r="BA8870" s="4" t="s">
        <v>10</v>
      </c>
      <c r="BB8870" s="4" t="s">
        <v>10</v>
      </c>
      <c r="BC8870" s="4" t="s">
        <v>9</v>
      </c>
      <c r="BD8870" s="4" t="s">
        <v>6</v>
      </c>
      <c r="BE8870" s="4" t="s">
        <v>8</v>
      </c>
      <c r="BF8870" s="4" t="s">
        <v>10</v>
      </c>
      <c r="BG8870" s="4" t="s">
        <v>10</v>
      </c>
      <c r="BH8870" s="4" t="s">
        <v>9</v>
      </c>
      <c r="BI8870" s="4" t="s">
        <v>6</v>
      </c>
      <c r="BJ8870" s="4" t="s">
        <v>8</v>
      </c>
      <c r="BK8870" s="4" t="s">
        <v>10</v>
      </c>
      <c r="BL8870" s="4" t="s">
        <v>10</v>
      </c>
      <c r="BM8870" s="4" t="s">
        <v>9</v>
      </c>
      <c r="BN8870" s="4" t="s">
        <v>6</v>
      </c>
      <c r="BO8870" s="4" t="s">
        <v>8</v>
      </c>
      <c r="BP8870" s="4" t="s">
        <v>10</v>
      </c>
      <c r="BQ8870" s="4" t="s">
        <v>10</v>
      </c>
      <c r="BR8870" s="4" t="s">
        <v>9</v>
      </c>
      <c r="BS8870" s="4" t="s">
        <v>6</v>
      </c>
      <c r="BT8870" s="4" t="s">
        <v>8</v>
      </c>
      <c r="BU8870" s="4" t="s">
        <v>10</v>
      </c>
      <c r="BV8870" s="4" t="s">
        <v>10</v>
      </c>
      <c r="BW8870" s="4" t="s">
        <v>9</v>
      </c>
      <c r="BX8870" s="4" t="s">
        <v>6</v>
      </c>
      <c r="BY8870" s="4" t="s">
        <v>8</v>
      </c>
      <c r="BZ8870" s="4" t="s">
        <v>10</v>
      </c>
      <c r="CA8870" s="4" t="s">
        <v>10</v>
      </c>
      <c r="CB8870" s="4" t="s">
        <v>9</v>
      </c>
      <c r="CC8870" s="4" t="s">
        <v>6</v>
      </c>
      <c r="CD8870" s="4" t="s">
        <v>8</v>
      </c>
      <c r="CE8870" s="4" t="s">
        <v>10</v>
      </c>
      <c r="CF8870" s="4" t="s">
        <v>10</v>
      </c>
      <c r="CG8870" s="4" t="s">
        <v>9</v>
      </c>
      <c r="CH8870" s="4" t="s">
        <v>6</v>
      </c>
      <c r="CI8870" s="4" t="s">
        <v>8</v>
      </c>
      <c r="CJ8870" s="4" t="s">
        <v>10</v>
      </c>
      <c r="CK8870" s="4" t="s">
        <v>10</v>
      </c>
      <c r="CL8870" s="4" t="s">
        <v>9</v>
      </c>
      <c r="CM8870" s="4" t="s">
        <v>6</v>
      </c>
      <c r="CN8870" s="4" t="s">
        <v>8</v>
      </c>
      <c r="CO8870" s="4" t="s">
        <v>10</v>
      </c>
      <c r="CP8870" s="4" t="s">
        <v>10</v>
      </c>
      <c r="CQ8870" s="4" t="s">
        <v>9</v>
      </c>
      <c r="CR8870" s="4" t="s">
        <v>6</v>
      </c>
      <c r="CS8870" s="4" t="s">
        <v>8</v>
      </c>
      <c r="CT8870" s="4" t="s">
        <v>10</v>
      </c>
      <c r="CU8870" s="4" t="s">
        <v>10</v>
      </c>
      <c r="CV8870" s="4" t="s">
        <v>9</v>
      </c>
      <c r="CW8870" s="4" t="s">
        <v>6</v>
      </c>
      <c r="CX8870" s="4" t="s">
        <v>8</v>
      </c>
      <c r="CY8870" s="4" t="s">
        <v>10</v>
      </c>
      <c r="CZ8870" s="4" t="s">
        <v>10</v>
      </c>
      <c r="DA8870" s="4" t="s">
        <v>9</v>
      </c>
      <c r="DB8870" s="4" t="s">
        <v>6</v>
      </c>
      <c r="DC8870" s="4" t="s">
        <v>8</v>
      </c>
      <c r="DD8870" s="4" t="s">
        <v>10</v>
      </c>
      <c r="DE8870" s="4" t="s">
        <v>10</v>
      </c>
      <c r="DF8870" s="4" t="s">
        <v>9</v>
      </c>
      <c r="DG8870" s="4" t="s">
        <v>6</v>
      </c>
      <c r="DH8870" s="4" t="s">
        <v>8</v>
      </c>
      <c r="DI8870" s="4" t="s">
        <v>10</v>
      </c>
      <c r="DJ8870" s="4" t="s">
        <v>10</v>
      </c>
      <c r="DK8870" s="4" t="s">
        <v>9</v>
      </c>
      <c r="DL8870" s="4" t="s">
        <v>6</v>
      </c>
      <c r="DM8870" s="4" t="s">
        <v>8</v>
      </c>
      <c r="DN8870" s="4" t="s">
        <v>10</v>
      </c>
      <c r="DO8870" s="4" t="s">
        <v>10</v>
      </c>
      <c r="DP8870" s="4" t="s">
        <v>9</v>
      </c>
      <c r="DQ8870" s="4" t="s">
        <v>6</v>
      </c>
      <c r="DR8870" s="4" t="s">
        <v>8</v>
      </c>
      <c r="DS8870" s="4" t="s">
        <v>10</v>
      </c>
      <c r="DT8870" s="4" t="s">
        <v>10</v>
      </c>
      <c r="DU8870" s="4" t="s">
        <v>9</v>
      </c>
      <c r="DV8870" s="4" t="s">
        <v>6</v>
      </c>
      <c r="DW8870" s="4" t="s">
        <v>8</v>
      </c>
      <c r="DX8870" s="4" t="s">
        <v>10</v>
      </c>
      <c r="DY8870" s="4" t="s">
        <v>10</v>
      </c>
      <c r="DZ8870" s="4" t="s">
        <v>9</v>
      </c>
      <c r="EA8870" s="4" t="s">
        <v>6</v>
      </c>
      <c r="EB8870" s="4" t="s">
        <v>8</v>
      </c>
      <c r="EC8870" s="4" t="s">
        <v>10</v>
      </c>
      <c r="ED8870" s="4" t="s">
        <v>10</v>
      </c>
      <c r="EE8870" s="4" t="s">
        <v>9</v>
      </c>
      <c r="EF8870" s="4" t="s">
        <v>6</v>
      </c>
      <c r="EG8870" s="4" t="s">
        <v>8</v>
      </c>
      <c r="EH8870" s="4" t="s">
        <v>10</v>
      </c>
      <c r="EI8870" s="4" t="s">
        <v>10</v>
      </c>
      <c r="EJ8870" s="4" t="s">
        <v>9</v>
      </c>
      <c r="EK8870" s="4" t="s">
        <v>6</v>
      </c>
      <c r="EL8870" s="4" t="s">
        <v>8</v>
      </c>
      <c r="EM8870" s="4" t="s">
        <v>10</v>
      </c>
      <c r="EN8870" s="4" t="s">
        <v>10</v>
      </c>
      <c r="EO8870" s="4" t="s">
        <v>9</v>
      </c>
      <c r="EP8870" s="4" t="s">
        <v>6</v>
      </c>
      <c r="EQ8870" s="4" t="s">
        <v>8</v>
      </c>
      <c r="ER8870" s="4" t="s">
        <v>10</v>
      </c>
      <c r="ES8870" s="4" t="s">
        <v>10</v>
      </c>
      <c r="ET8870" s="4" t="s">
        <v>9</v>
      </c>
      <c r="EU8870" s="4" t="s">
        <v>6</v>
      </c>
      <c r="EV8870" s="4" t="s">
        <v>8</v>
      </c>
      <c r="EW8870" s="4" t="s">
        <v>10</v>
      </c>
      <c r="EX8870" s="4" t="s">
        <v>10</v>
      </c>
      <c r="EY8870" s="4" t="s">
        <v>9</v>
      </c>
      <c r="EZ8870" s="4" t="s">
        <v>6</v>
      </c>
      <c r="FA8870" s="4" t="s">
        <v>8</v>
      </c>
      <c r="FB8870" s="4" t="s">
        <v>10</v>
      </c>
      <c r="FC8870" s="4" t="s">
        <v>10</v>
      </c>
      <c r="FD8870" s="4" t="s">
        <v>9</v>
      </c>
      <c r="FE8870" s="4" t="s">
        <v>6</v>
      </c>
      <c r="FF8870" s="4" t="s">
        <v>8</v>
      </c>
      <c r="FG8870" s="4" t="s">
        <v>10</v>
      </c>
      <c r="FH8870" s="4" t="s">
        <v>10</v>
      </c>
      <c r="FI8870" s="4" t="s">
        <v>9</v>
      </c>
      <c r="FJ8870" s="4" t="s">
        <v>6</v>
      </c>
      <c r="FK8870" s="4" t="s">
        <v>8</v>
      </c>
      <c r="FL8870" s="4" t="s">
        <v>10</v>
      </c>
      <c r="FM8870" s="4" t="s">
        <v>10</v>
      </c>
      <c r="FN8870" s="4" t="s">
        <v>9</v>
      </c>
      <c r="FO8870" s="4" t="s">
        <v>6</v>
      </c>
      <c r="FP8870" s="4" t="s">
        <v>8</v>
      </c>
      <c r="FQ8870" s="4" t="s">
        <v>10</v>
      </c>
      <c r="FR8870" s="4" t="s">
        <v>10</v>
      </c>
      <c r="FS8870" s="4" t="s">
        <v>9</v>
      </c>
      <c r="FT8870" s="4" t="s">
        <v>6</v>
      </c>
      <c r="FU8870" s="4" t="s">
        <v>8</v>
      </c>
      <c r="FV8870" s="4" t="s">
        <v>10</v>
      </c>
      <c r="FW8870" s="4" t="s">
        <v>10</v>
      </c>
      <c r="FX8870" s="4" t="s">
        <v>9</v>
      </c>
      <c r="FY8870" s="4" t="s">
        <v>6</v>
      </c>
      <c r="FZ8870" s="4" t="s">
        <v>8</v>
      </c>
      <c r="GA8870" s="4" t="s">
        <v>10</v>
      </c>
      <c r="GB8870" s="4" t="s">
        <v>10</v>
      </c>
      <c r="GC8870" s="4" t="s">
        <v>9</v>
      </c>
      <c r="GD8870" s="4" t="s">
        <v>6</v>
      </c>
      <c r="GE8870" s="4" t="s">
        <v>8</v>
      </c>
      <c r="GF8870" s="4" t="s">
        <v>10</v>
      </c>
      <c r="GG8870" s="4" t="s">
        <v>10</v>
      </c>
      <c r="GH8870" s="4" t="s">
        <v>9</v>
      </c>
      <c r="GI8870" s="4" t="s">
        <v>6</v>
      </c>
      <c r="GJ8870" s="4" t="s">
        <v>8</v>
      </c>
      <c r="GK8870" s="4" t="s">
        <v>10</v>
      </c>
      <c r="GL8870" s="4" t="s">
        <v>10</v>
      </c>
      <c r="GM8870" s="4" t="s">
        <v>9</v>
      </c>
      <c r="GN8870" s="4" t="s">
        <v>6</v>
      </c>
      <c r="GO8870" s="4" t="s">
        <v>8</v>
      </c>
      <c r="GP8870" s="4" t="s">
        <v>10</v>
      </c>
      <c r="GQ8870" s="4" t="s">
        <v>10</v>
      </c>
      <c r="GR8870" s="4" t="s">
        <v>9</v>
      </c>
      <c r="GS8870" s="4" t="s">
        <v>6</v>
      </c>
      <c r="GT8870" s="4" t="s">
        <v>8</v>
      </c>
      <c r="GU8870" s="4" t="s">
        <v>10</v>
      </c>
      <c r="GV8870" s="4" t="s">
        <v>10</v>
      </c>
      <c r="GW8870" s="4" t="s">
        <v>9</v>
      </c>
      <c r="GX8870" s="4" t="s">
        <v>6</v>
      </c>
      <c r="GY8870" s="4" t="s">
        <v>8</v>
      </c>
      <c r="GZ8870" s="4" t="s">
        <v>10</v>
      </c>
      <c r="HA8870" s="4" t="s">
        <v>10</v>
      </c>
      <c r="HB8870" s="4" t="s">
        <v>9</v>
      </c>
      <c r="HC8870" s="4" t="s">
        <v>6</v>
      </c>
      <c r="HD8870" s="4" t="s">
        <v>8</v>
      </c>
      <c r="HE8870" s="4" t="s">
        <v>10</v>
      </c>
      <c r="HF8870" s="4" t="s">
        <v>10</v>
      </c>
      <c r="HG8870" s="4" t="s">
        <v>9</v>
      </c>
      <c r="HH8870" s="4" t="s">
        <v>6</v>
      </c>
      <c r="HI8870" s="4" t="s">
        <v>8</v>
      </c>
      <c r="HJ8870" s="4" t="s">
        <v>10</v>
      </c>
      <c r="HK8870" s="4" t="s">
        <v>10</v>
      </c>
      <c r="HL8870" s="4" t="s">
        <v>9</v>
      </c>
      <c r="HM8870" s="4" t="s">
        <v>6</v>
      </c>
      <c r="HN8870" s="4" t="s">
        <v>8</v>
      </c>
      <c r="HO8870" s="4" t="s">
        <v>10</v>
      </c>
      <c r="HP8870" s="4" t="s">
        <v>10</v>
      </c>
      <c r="HQ8870" s="4" t="s">
        <v>9</v>
      </c>
      <c r="HR8870" s="4" t="s">
        <v>6</v>
      </c>
      <c r="HS8870" s="4" t="s">
        <v>8</v>
      </c>
      <c r="HT8870" s="4" t="s">
        <v>10</v>
      </c>
      <c r="HU8870" s="4" t="s">
        <v>10</v>
      </c>
      <c r="HV8870" s="4" t="s">
        <v>9</v>
      </c>
      <c r="HW8870" s="4" t="s">
        <v>6</v>
      </c>
      <c r="HX8870" s="4" t="s">
        <v>8</v>
      </c>
      <c r="HY8870" s="4" t="s">
        <v>10</v>
      </c>
      <c r="HZ8870" s="4" t="s">
        <v>10</v>
      </c>
      <c r="IA8870" s="4" t="s">
        <v>9</v>
      </c>
      <c r="IB8870" s="4" t="s">
        <v>6</v>
      </c>
      <c r="IC8870" s="4" t="s">
        <v>8</v>
      </c>
      <c r="ID8870" s="4" t="s">
        <v>10</v>
      </c>
      <c r="IE8870" s="4" t="s">
        <v>10</v>
      </c>
      <c r="IF8870" s="4" t="s">
        <v>9</v>
      </c>
      <c r="IG8870" s="4" t="s">
        <v>6</v>
      </c>
      <c r="IH8870" s="4" t="s">
        <v>8</v>
      </c>
      <c r="II8870" s="4" t="s">
        <v>10</v>
      </c>
      <c r="IJ8870" s="4" t="s">
        <v>10</v>
      </c>
      <c r="IK8870" s="4" t="s">
        <v>9</v>
      </c>
      <c r="IL8870" s="4" t="s">
        <v>6</v>
      </c>
      <c r="IM8870" s="4" t="s">
        <v>8</v>
      </c>
      <c r="IN8870" s="4" t="s">
        <v>10</v>
      </c>
      <c r="IO8870" s="4" t="s">
        <v>10</v>
      </c>
      <c r="IP8870" s="4" t="s">
        <v>9</v>
      </c>
      <c r="IQ8870" s="4" t="s">
        <v>6</v>
      </c>
      <c r="IR8870" s="4" t="s">
        <v>8</v>
      </c>
      <c r="IS8870" s="4" t="s">
        <v>10</v>
      </c>
      <c r="IT8870" s="4" t="s">
        <v>10</v>
      </c>
      <c r="IU8870" s="4" t="s">
        <v>9</v>
      </c>
      <c r="IV8870" s="4" t="s">
        <v>6</v>
      </c>
      <c r="IW8870" s="4" t="s">
        <v>8</v>
      </c>
      <c r="IX8870" s="4" t="s">
        <v>10</v>
      </c>
      <c r="IY8870" s="4" t="s">
        <v>10</v>
      </c>
      <c r="IZ8870" s="4" t="s">
        <v>9</v>
      </c>
      <c r="JA8870" s="4" t="s">
        <v>6</v>
      </c>
      <c r="JB8870" s="4" t="s">
        <v>8</v>
      </c>
      <c r="JC8870" s="4" t="s">
        <v>10</v>
      </c>
      <c r="JD8870" s="4" t="s">
        <v>10</v>
      </c>
      <c r="JE8870" s="4" t="s">
        <v>9</v>
      </c>
      <c r="JF8870" s="4" t="s">
        <v>6</v>
      </c>
      <c r="JG8870" s="4" t="s">
        <v>8</v>
      </c>
      <c r="JH8870" s="4" t="s">
        <v>10</v>
      </c>
      <c r="JI8870" s="4" t="s">
        <v>10</v>
      </c>
      <c r="JJ8870" s="4" t="s">
        <v>9</v>
      </c>
      <c r="JK8870" s="4" t="s">
        <v>6</v>
      </c>
      <c r="JL8870" s="4" t="s">
        <v>8</v>
      </c>
      <c r="JM8870" s="4" t="s">
        <v>10</v>
      </c>
      <c r="JN8870" s="4" t="s">
        <v>10</v>
      </c>
      <c r="JO8870" s="4" t="s">
        <v>9</v>
      </c>
      <c r="JP8870" s="4" t="s">
        <v>6</v>
      </c>
      <c r="JQ8870" s="4" t="s">
        <v>8</v>
      </c>
      <c r="JR8870" s="4" t="s">
        <v>10</v>
      </c>
      <c r="JS8870" s="4" t="s">
        <v>10</v>
      </c>
      <c r="JT8870" s="4" t="s">
        <v>9</v>
      </c>
      <c r="JU8870" s="4" t="s">
        <v>6</v>
      </c>
      <c r="JV8870" s="4" t="s">
        <v>8</v>
      </c>
      <c r="JW8870" s="4" t="s">
        <v>10</v>
      </c>
      <c r="JX8870" s="4" t="s">
        <v>10</v>
      </c>
      <c r="JY8870" s="4" t="s">
        <v>9</v>
      </c>
      <c r="JZ8870" s="4" t="s">
        <v>6</v>
      </c>
      <c r="KA8870" s="4" t="s">
        <v>8</v>
      </c>
      <c r="KB8870" s="4" t="s">
        <v>10</v>
      </c>
      <c r="KC8870" s="4" t="s">
        <v>10</v>
      </c>
      <c r="KD8870" s="4" t="s">
        <v>9</v>
      </c>
      <c r="KE8870" s="4" t="s">
        <v>6</v>
      </c>
      <c r="KF8870" s="4" t="s">
        <v>8</v>
      </c>
      <c r="KG8870" s="4" t="s">
        <v>10</v>
      </c>
      <c r="KH8870" s="4" t="s">
        <v>10</v>
      </c>
      <c r="KI8870" s="4" t="s">
        <v>9</v>
      </c>
      <c r="KJ8870" s="4" t="s">
        <v>6</v>
      </c>
      <c r="KK8870" s="4" t="s">
        <v>8</v>
      </c>
      <c r="KL8870" s="4" t="s">
        <v>10</v>
      </c>
      <c r="KM8870" s="4" t="s">
        <v>10</v>
      </c>
      <c r="KN8870" s="4" t="s">
        <v>9</v>
      </c>
      <c r="KO8870" s="4" t="s">
        <v>6</v>
      </c>
      <c r="KP8870" s="4" t="s">
        <v>8</v>
      </c>
      <c r="KQ8870" s="4" t="s">
        <v>10</v>
      </c>
      <c r="KR8870" s="4" t="s">
        <v>10</v>
      </c>
      <c r="KS8870" s="4" t="s">
        <v>9</v>
      </c>
      <c r="KT8870" s="4" t="s">
        <v>6</v>
      </c>
      <c r="KU8870" s="4" t="s">
        <v>8</v>
      </c>
      <c r="KV8870" s="4" t="s">
        <v>10</v>
      </c>
      <c r="KW8870" s="4" t="s">
        <v>10</v>
      </c>
      <c r="KX8870" s="4" t="s">
        <v>9</v>
      </c>
      <c r="KY8870" s="4" t="s">
        <v>6</v>
      </c>
      <c r="KZ8870" s="4" t="s">
        <v>8</v>
      </c>
      <c r="LA8870" s="4" t="s">
        <v>10</v>
      </c>
      <c r="LB8870" s="4" t="s">
        <v>10</v>
      </c>
      <c r="LC8870" s="4" t="s">
        <v>9</v>
      </c>
      <c r="LD8870" s="4" t="s">
        <v>6</v>
      </c>
      <c r="LE8870" s="4" t="s">
        <v>8</v>
      </c>
      <c r="LF8870" s="4" t="s">
        <v>10</v>
      </c>
      <c r="LG8870" s="4" t="s">
        <v>10</v>
      </c>
      <c r="LH8870" s="4" t="s">
        <v>9</v>
      </c>
      <c r="LI8870" s="4" t="s">
        <v>6</v>
      </c>
      <c r="LJ8870" s="4" t="s">
        <v>8</v>
      </c>
      <c r="LK8870" s="4" t="s">
        <v>10</v>
      </c>
      <c r="LL8870" s="4" t="s">
        <v>10</v>
      </c>
      <c r="LM8870" s="4" t="s">
        <v>9</v>
      </c>
      <c r="LN8870" s="4" t="s">
        <v>6</v>
      </c>
      <c r="LO8870" s="4" t="s">
        <v>8</v>
      </c>
      <c r="LP8870" s="4" t="s">
        <v>10</v>
      </c>
      <c r="LQ8870" s="4" t="s">
        <v>10</v>
      </c>
      <c r="LR8870" s="4" t="s">
        <v>9</v>
      </c>
      <c r="LS8870" s="4" t="s">
        <v>6</v>
      </c>
      <c r="LT8870" s="4" t="s">
        <v>8</v>
      </c>
      <c r="LU8870" s="4" t="s">
        <v>10</v>
      </c>
      <c r="LV8870" s="4" t="s">
        <v>10</v>
      </c>
      <c r="LW8870" s="4" t="s">
        <v>9</v>
      </c>
      <c r="LX8870" s="4" t="s">
        <v>6</v>
      </c>
      <c r="LY8870" s="4" t="s">
        <v>8</v>
      </c>
      <c r="LZ8870" s="4" t="s">
        <v>10</v>
      </c>
      <c r="MA8870" s="4" t="s">
        <v>10</v>
      </c>
      <c r="MB8870" s="4" t="s">
        <v>9</v>
      </c>
      <c r="MC8870" s="4" t="s">
        <v>6</v>
      </c>
      <c r="MD8870" s="4" t="s">
        <v>8</v>
      </c>
      <c r="ME8870" s="4" t="s">
        <v>10</v>
      </c>
      <c r="MF8870" s="4" t="s">
        <v>10</v>
      </c>
      <c r="MG8870" s="4" t="s">
        <v>9</v>
      </c>
      <c r="MH8870" s="4" t="s">
        <v>6</v>
      </c>
      <c r="MI8870" s="4" t="s">
        <v>8</v>
      </c>
      <c r="MJ8870" s="4" t="s">
        <v>10</v>
      </c>
      <c r="MK8870" s="4" t="s">
        <v>10</v>
      </c>
      <c r="ML8870" s="4" t="s">
        <v>9</v>
      </c>
      <c r="MM8870" s="4" t="s">
        <v>6</v>
      </c>
      <c r="MN8870" s="4" t="s">
        <v>8</v>
      </c>
      <c r="MO8870" s="4" t="s">
        <v>10</v>
      </c>
      <c r="MP8870" s="4" t="s">
        <v>10</v>
      </c>
      <c r="MQ8870" s="4" t="s">
        <v>9</v>
      </c>
      <c r="MR8870" s="4" t="s">
        <v>6</v>
      </c>
      <c r="MS8870" s="4" t="s">
        <v>8</v>
      </c>
      <c r="MT8870" s="4" t="s">
        <v>10</v>
      </c>
      <c r="MU8870" s="4" t="s">
        <v>10</v>
      </c>
      <c r="MV8870" s="4" t="s">
        <v>9</v>
      </c>
      <c r="MW8870" s="4" t="s">
        <v>6</v>
      </c>
      <c r="MX8870" s="4" t="s">
        <v>8</v>
      </c>
      <c r="MY8870" s="4" t="s">
        <v>10</v>
      </c>
      <c r="MZ8870" s="4" t="s">
        <v>10</v>
      </c>
      <c r="NA8870" s="4" t="s">
        <v>9</v>
      </c>
      <c r="NB8870" s="4" t="s">
        <v>6</v>
      </c>
      <c r="NC8870" s="4" t="s">
        <v>8</v>
      </c>
      <c r="ND8870" s="4" t="s">
        <v>10</v>
      </c>
      <c r="NE8870" s="4" t="s">
        <v>10</v>
      </c>
      <c r="NF8870" s="4" t="s">
        <v>9</v>
      </c>
      <c r="NG8870" s="4" t="s">
        <v>6</v>
      </c>
      <c r="NH8870" s="4" t="s">
        <v>8</v>
      </c>
      <c r="NI8870" s="4" t="s">
        <v>10</v>
      </c>
      <c r="NJ8870" s="4" t="s">
        <v>10</v>
      </c>
      <c r="NK8870" s="4" t="s">
        <v>9</v>
      </c>
      <c r="NL8870" s="4" t="s">
        <v>6</v>
      </c>
      <c r="NM8870" s="4" t="s">
        <v>8</v>
      </c>
      <c r="NN8870" s="4" t="s">
        <v>10</v>
      </c>
      <c r="NO8870" s="4" t="s">
        <v>10</v>
      </c>
      <c r="NP8870" s="4" t="s">
        <v>9</v>
      </c>
      <c r="NQ8870" s="4" t="s">
        <v>6</v>
      </c>
      <c r="NR8870" s="4" t="s">
        <v>8</v>
      </c>
      <c r="NS8870" s="4" t="s">
        <v>10</v>
      </c>
      <c r="NT8870" s="4" t="s">
        <v>10</v>
      </c>
      <c r="NU8870" s="4" t="s">
        <v>9</v>
      </c>
      <c r="NV8870" s="4" t="s">
        <v>6</v>
      </c>
      <c r="NW8870" s="4" t="s">
        <v>8</v>
      </c>
      <c r="NX8870" s="4" t="s">
        <v>10</v>
      </c>
      <c r="NY8870" s="4" t="s">
        <v>10</v>
      </c>
      <c r="NZ8870" s="4" t="s">
        <v>9</v>
      </c>
      <c r="OA8870" s="4" t="s">
        <v>6</v>
      </c>
      <c r="OB8870" s="4" t="s">
        <v>8</v>
      </c>
      <c r="OC8870" s="4" t="s">
        <v>10</v>
      </c>
      <c r="OD8870" s="4" t="s">
        <v>10</v>
      </c>
      <c r="OE8870" s="4" t="s">
        <v>9</v>
      </c>
      <c r="OF8870" s="4" t="s">
        <v>6</v>
      </c>
      <c r="OG8870" s="4" t="s">
        <v>8</v>
      </c>
      <c r="OH8870" s="4" t="s">
        <v>10</v>
      </c>
      <c r="OI8870" s="4" t="s">
        <v>10</v>
      </c>
      <c r="OJ8870" s="4" t="s">
        <v>9</v>
      </c>
      <c r="OK8870" s="4" t="s">
        <v>6</v>
      </c>
      <c r="OL8870" s="4" t="s">
        <v>8</v>
      </c>
      <c r="OM8870" s="4" t="s">
        <v>10</v>
      </c>
      <c r="ON8870" s="4" t="s">
        <v>10</v>
      </c>
      <c r="OO8870" s="4" t="s">
        <v>9</v>
      </c>
      <c r="OP8870" s="4" t="s">
        <v>6</v>
      </c>
      <c r="OQ8870" s="4" t="s">
        <v>8</v>
      </c>
      <c r="OR8870" s="4" t="s">
        <v>10</v>
      </c>
      <c r="OS8870" s="4" t="s">
        <v>10</v>
      </c>
      <c r="OT8870" s="4" t="s">
        <v>9</v>
      </c>
      <c r="OU8870" s="4" t="s">
        <v>6</v>
      </c>
      <c r="OV8870" s="4" t="s">
        <v>8</v>
      </c>
      <c r="OW8870" s="4" t="s">
        <v>10</v>
      </c>
      <c r="OX8870" s="4" t="s">
        <v>10</v>
      </c>
      <c r="OY8870" s="4" t="s">
        <v>9</v>
      </c>
      <c r="OZ8870" s="4" t="s">
        <v>6</v>
      </c>
      <c r="PA8870" s="4" t="s">
        <v>8</v>
      </c>
      <c r="PB8870" s="4" t="s">
        <v>10</v>
      </c>
      <c r="PC8870" s="4" t="s">
        <v>10</v>
      </c>
      <c r="PD8870" s="4" t="s">
        <v>9</v>
      </c>
      <c r="PE8870" s="4" t="s">
        <v>6</v>
      </c>
      <c r="PF8870" s="4" t="s">
        <v>8</v>
      </c>
      <c r="PG8870" s="4" t="s">
        <v>10</v>
      </c>
      <c r="PH8870" s="4" t="s">
        <v>10</v>
      </c>
      <c r="PI8870" s="4" t="s">
        <v>9</v>
      </c>
      <c r="PJ8870" s="4" t="s">
        <v>6</v>
      </c>
      <c r="PK8870" s="4" t="s">
        <v>8</v>
      </c>
      <c r="PL8870" s="4" t="s">
        <v>10</v>
      </c>
      <c r="PM8870" s="4" t="s">
        <v>10</v>
      </c>
      <c r="PN8870" s="4" t="s">
        <v>9</v>
      </c>
      <c r="PO8870" s="4" t="s">
        <v>6</v>
      </c>
      <c r="PP8870" s="4" t="s">
        <v>8</v>
      </c>
      <c r="PQ8870" s="4" t="s">
        <v>10</v>
      </c>
      <c r="PR8870" s="4" t="s">
        <v>10</v>
      </c>
      <c r="PS8870" s="4" t="s">
        <v>9</v>
      </c>
      <c r="PT8870" s="4" t="s">
        <v>6</v>
      </c>
      <c r="PU8870" s="4" t="s">
        <v>8</v>
      </c>
      <c r="PV8870" s="4" t="s">
        <v>10</v>
      </c>
      <c r="PW8870" s="4" t="s">
        <v>10</v>
      </c>
      <c r="PX8870" s="4" t="s">
        <v>9</v>
      </c>
      <c r="PY8870" s="4" t="s">
        <v>6</v>
      </c>
      <c r="PZ8870" s="4" t="s">
        <v>8</v>
      </c>
      <c r="QA8870" s="4" t="s">
        <v>10</v>
      </c>
      <c r="QB8870" s="4" t="s">
        <v>10</v>
      </c>
      <c r="QC8870" s="4" t="s">
        <v>9</v>
      </c>
      <c r="QD8870" s="4" t="s">
        <v>6</v>
      </c>
      <c r="QE8870" s="4" t="s">
        <v>8</v>
      </c>
      <c r="QF8870" s="4" t="s">
        <v>10</v>
      </c>
      <c r="QG8870" s="4" t="s">
        <v>10</v>
      </c>
      <c r="QH8870" s="4" t="s">
        <v>9</v>
      </c>
      <c r="QI8870" s="4" t="s">
        <v>6</v>
      </c>
      <c r="QJ8870" s="4" t="s">
        <v>8</v>
      </c>
      <c r="QK8870" s="4" t="s">
        <v>10</v>
      </c>
      <c r="QL8870" s="4" t="s">
        <v>10</v>
      </c>
      <c r="QM8870" s="4" t="s">
        <v>9</v>
      </c>
      <c r="QN8870" s="4" t="s">
        <v>6</v>
      </c>
      <c r="QO8870" s="4" t="s">
        <v>8</v>
      </c>
      <c r="QP8870" s="4" t="s">
        <v>10</v>
      </c>
      <c r="QQ8870" s="4" t="s">
        <v>10</v>
      </c>
      <c r="QR8870" s="4" t="s">
        <v>9</v>
      </c>
      <c r="QS8870" s="4" t="s">
        <v>6</v>
      </c>
      <c r="QT8870" s="4" t="s">
        <v>8</v>
      </c>
      <c r="QU8870" s="4" t="s">
        <v>10</v>
      </c>
      <c r="QV8870" s="4" t="s">
        <v>10</v>
      </c>
      <c r="QW8870" s="4" t="s">
        <v>9</v>
      </c>
      <c r="QX8870" s="4" t="s">
        <v>6</v>
      </c>
      <c r="QY8870" s="4" t="s">
        <v>8</v>
      </c>
      <c r="QZ8870" s="4" t="s">
        <v>10</v>
      </c>
      <c r="RA8870" s="4" t="s">
        <v>10</v>
      </c>
      <c r="RB8870" s="4" t="s">
        <v>9</v>
      </c>
      <c r="RC8870" s="4" t="s">
        <v>6</v>
      </c>
      <c r="RD8870" s="4" t="s">
        <v>8</v>
      </c>
      <c r="RE8870" s="4" t="s">
        <v>10</v>
      </c>
      <c r="RF8870" s="4" t="s">
        <v>10</v>
      </c>
      <c r="RG8870" s="4" t="s">
        <v>9</v>
      </c>
      <c r="RH8870" s="4" t="s">
        <v>6</v>
      </c>
      <c r="RI8870" s="4" t="s">
        <v>8</v>
      </c>
      <c r="RJ8870" s="4" t="s">
        <v>10</v>
      </c>
      <c r="RK8870" s="4" t="s">
        <v>10</v>
      </c>
      <c r="RL8870" s="4" t="s">
        <v>9</v>
      </c>
      <c r="RM8870" s="4" t="s">
        <v>6</v>
      </c>
      <c r="RN8870" s="4" t="s">
        <v>8</v>
      </c>
      <c r="RO8870" s="4" t="s">
        <v>10</v>
      </c>
      <c r="RP8870" s="4" t="s">
        <v>10</v>
      </c>
      <c r="RQ8870" s="4" t="s">
        <v>9</v>
      </c>
      <c r="RR8870" s="4" t="s">
        <v>6</v>
      </c>
      <c r="RS8870" s="4" t="s">
        <v>8</v>
      </c>
      <c r="RT8870" s="4" t="s">
        <v>10</v>
      </c>
      <c r="RU8870" s="4" t="s">
        <v>10</v>
      </c>
      <c r="RV8870" s="4" t="s">
        <v>9</v>
      </c>
      <c r="RW8870" s="4" t="s">
        <v>6</v>
      </c>
      <c r="RX8870" s="4" t="s">
        <v>8</v>
      </c>
      <c r="RY8870" s="4" t="s">
        <v>10</v>
      </c>
      <c r="RZ8870" s="4" t="s">
        <v>10</v>
      </c>
      <c r="SA8870" s="4" t="s">
        <v>9</v>
      </c>
      <c r="SB8870" s="4" t="s">
        <v>6</v>
      </c>
      <c r="SC8870" s="4" t="s">
        <v>8</v>
      </c>
      <c r="SD8870" s="4" t="s">
        <v>10</v>
      </c>
      <c r="SE8870" s="4" t="s">
        <v>10</v>
      </c>
      <c r="SF8870" s="4" t="s">
        <v>9</v>
      </c>
      <c r="SG8870" s="4" t="s">
        <v>6</v>
      </c>
      <c r="SH8870" s="4" t="s">
        <v>8</v>
      </c>
      <c r="SI8870" s="4" t="s">
        <v>10</v>
      </c>
      <c r="SJ8870" s="4" t="s">
        <v>10</v>
      </c>
      <c r="SK8870" s="4" t="s">
        <v>9</v>
      </c>
      <c r="SL8870" s="4" t="s">
        <v>6</v>
      </c>
      <c r="SM8870" s="4" t="s">
        <v>8</v>
      </c>
      <c r="SN8870" s="4" t="s">
        <v>10</v>
      </c>
      <c r="SO8870" s="4" t="s">
        <v>10</v>
      </c>
      <c r="SP8870" s="4" t="s">
        <v>9</v>
      </c>
      <c r="SQ8870" s="4" t="s">
        <v>6</v>
      </c>
      <c r="SR8870" s="4" t="s">
        <v>8</v>
      </c>
      <c r="SS8870" s="4" t="s">
        <v>10</v>
      </c>
      <c r="ST8870" s="4" t="s">
        <v>10</v>
      </c>
      <c r="SU8870" s="4" t="s">
        <v>9</v>
      </c>
      <c r="SV8870" s="4" t="s">
        <v>6</v>
      </c>
      <c r="SW8870" s="4" t="s">
        <v>8</v>
      </c>
      <c r="SX8870" s="4" t="s">
        <v>10</v>
      </c>
      <c r="SY8870" s="4" t="s">
        <v>10</v>
      </c>
      <c r="SZ8870" s="4" t="s">
        <v>9</v>
      </c>
      <c r="TA8870" s="4" t="s">
        <v>6</v>
      </c>
      <c r="TB8870" s="4" t="s">
        <v>8</v>
      </c>
      <c r="TC8870" s="4" t="s">
        <v>10</v>
      </c>
      <c r="TD8870" s="4" t="s">
        <v>10</v>
      </c>
      <c r="TE8870" s="4" t="s">
        <v>9</v>
      </c>
      <c r="TF8870" s="4" t="s">
        <v>6</v>
      </c>
      <c r="TG8870" s="4" t="s">
        <v>8</v>
      </c>
      <c r="TH8870" s="4" t="s">
        <v>10</v>
      </c>
      <c r="TI8870" s="4" t="s">
        <v>10</v>
      </c>
      <c r="TJ8870" s="4" t="s">
        <v>9</v>
      </c>
      <c r="TK8870" s="4" t="s">
        <v>6</v>
      </c>
      <c r="TL8870" s="4" t="s">
        <v>8</v>
      </c>
      <c r="TM8870" s="4" t="s">
        <v>10</v>
      </c>
      <c r="TN8870" s="4" t="s">
        <v>10</v>
      </c>
      <c r="TO8870" s="4" t="s">
        <v>9</v>
      </c>
      <c r="TP8870" s="4" t="s">
        <v>6</v>
      </c>
      <c r="TQ8870" s="4" t="s">
        <v>8</v>
      </c>
      <c r="TR8870" s="4" t="s">
        <v>10</v>
      </c>
      <c r="TS8870" s="4" t="s">
        <v>10</v>
      </c>
      <c r="TT8870" s="4" t="s">
        <v>9</v>
      </c>
      <c r="TU8870" s="4" t="s">
        <v>6</v>
      </c>
      <c r="TV8870" s="4" t="s">
        <v>8</v>
      </c>
      <c r="TW8870" s="4" t="s">
        <v>10</v>
      </c>
      <c r="TX8870" s="4" t="s">
        <v>10</v>
      </c>
      <c r="TY8870" s="4" t="s">
        <v>9</v>
      </c>
      <c r="TZ8870" s="4" t="s">
        <v>6</v>
      </c>
      <c r="UA8870" s="4" t="s">
        <v>8</v>
      </c>
      <c r="UB8870" s="4" t="s">
        <v>10</v>
      </c>
      <c r="UC8870" s="4" t="s">
        <v>10</v>
      </c>
      <c r="UD8870" s="4" t="s">
        <v>9</v>
      </c>
      <c r="UE8870" s="4" t="s">
        <v>6</v>
      </c>
      <c r="UF8870" s="4" t="s">
        <v>8</v>
      </c>
      <c r="UG8870" s="4" t="s">
        <v>10</v>
      </c>
      <c r="UH8870" s="4" t="s">
        <v>10</v>
      </c>
      <c r="UI8870" s="4" t="s">
        <v>9</v>
      </c>
      <c r="UJ8870" s="4" t="s">
        <v>6</v>
      </c>
      <c r="UK8870" s="4" t="s">
        <v>8</v>
      </c>
      <c r="UL8870" s="4" t="s">
        <v>10</v>
      </c>
      <c r="UM8870" s="4" t="s">
        <v>10</v>
      </c>
      <c r="UN8870" s="4" t="s">
        <v>9</v>
      </c>
      <c r="UO8870" s="4" t="s">
        <v>6</v>
      </c>
      <c r="UP8870" s="4" t="s">
        <v>8</v>
      </c>
      <c r="UQ8870" s="4" t="s">
        <v>10</v>
      </c>
      <c r="UR8870" s="4" t="s">
        <v>10</v>
      </c>
      <c r="US8870" s="4" t="s">
        <v>9</v>
      </c>
      <c r="UT8870" s="4" t="s">
        <v>6</v>
      </c>
      <c r="UU8870" s="4" t="s">
        <v>8</v>
      </c>
      <c r="UV8870" s="4" t="s">
        <v>10</v>
      </c>
      <c r="UW8870" s="4" t="s">
        <v>10</v>
      </c>
      <c r="UX8870" s="4" t="s">
        <v>9</v>
      </c>
      <c r="UY8870" s="4" t="s">
        <v>6</v>
      </c>
      <c r="UZ8870" s="4" t="s">
        <v>8</v>
      </c>
      <c r="VA8870" s="4" t="s">
        <v>10</v>
      </c>
      <c r="VB8870" s="4" t="s">
        <v>10</v>
      </c>
      <c r="VC8870" s="4" t="s">
        <v>9</v>
      </c>
      <c r="VD8870" s="4" t="s">
        <v>6</v>
      </c>
      <c r="VE8870" s="4" t="s">
        <v>8</v>
      </c>
      <c r="VF8870" s="4" t="s">
        <v>10</v>
      </c>
      <c r="VG8870" s="4" t="s">
        <v>10</v>
      </c>
      <c r="VH8870" s="4" t="s">
        <v>9</v>
      </c>
      <c r="VI8870" s="4" t="s">
        <v>6</v>
      </c>
      <c r="VJ8870" s="4" t="s">
        <v>8</v>
      </c>
      <c r="VK8870" s="4" t="s">
        <v>10</v>
      </c>
      <c r="VL8870" s="4" t="s">
        <v>10</v>
      </c>
      <c r="VM8870" s="4" t="s">
        <v>9</v>
      </c>
      <c r="VN8870" s="4" t="s">
        <v>6</v>
      </c>
      <c r="VO8870" s="4" t="s">
        <v>8</v>
      </c>
      <c r="VP8870" s="4" t="s">
        <v>10</v>
      </c>
      <c r="VQ8870" s="4" t="s">
        <v>10</v>
      </c>
      <c r="VR8870" s="4" t="s">
        <v>9</v>
      </c>
      <c r="VS8870" s="4" t="s">
        <v>6</v>
      </c>
      <c r="VT8870" s="4" t="s">
        <v>8</v>
      </c>
      <c r="VU8870" s="4" t="s">
        <v>10</v>
      </c>
      <c r="VV8870" s="4" t="s">
        <v>10</v>
      </c>
      <c r="VW8870" s="4" t="s">
        <v>9</v>
      </c>
      <c r="VX8870" s="4" t="s">
        <v>6</v>
      </c>
      <c r="VY8870" s="4" t="s">
        <v>8</v>
      </c>
      <c r="VZ8870" s="4" t="s">
        <v>10</v>
      </c>
      <c r="WA8870" s="4" t="s">
        <v>10</v>
      </c>
      <c r="WB8870" s="4" t="s">
        <v>9</v>
      </c>
      <c r="WC8870" s="4" t="s">
        <v>6</v>
      </c>
      <c r="WD8870" s="4" t="s">
        <v>8</v>
      </c>
      <c r="WE8870" s="4" t="s">
        <v>10</v>
      </c>
      <c r="WF8870" s="4" t="s">
        <v>10</v>
      </c>
      <c r="WG8870" s="4" t="s">
        <v>9</v>
      </c>
      <c r="WH8870" s="4" t="s">
        <v>6</v>
      </c>
      <c r="WI8870" s="4" t="s">
        <v>8</v>
      </c>
      <c r="WJ8870" s="4" t="s">
        <v>10</v>
      </c>
      <c r="WK8870" s="4" t="s">
        <v>10</v>
      </c>
      <c r="WL8870" s="4" t="s">
        <v>9</v>
      </c>
      <c r="WM8870" s="4" t="s">
        <v>6</v>
      </c>
      <c r="WN8870" s="4" t="s">
        <v>8</v>
      </c>
      <c r="WO8870" s="4" t="s">
        <v>10</v>
      </c>
      <c r="WP8870" s="4" t="s">
        <v>10</v>
      </c>
      <c r="WQ8870" s="4" t="s">
        <v>9</v>
      </c>
      <c r="WR8870" s="4" t="s">
        <v>6</v>
      </c>
      <c r="WS8870" s="4" t="s">
        <v>8</v>
      </c>
      <c r="WT8870" s="4" t="s">
        <v>10</v>
      </c>
      <c r="WU8870" s="4" t="s">
        <v>10</v>
      </c>
      <c r="WV8870" s="4" t="s">
        <v>9</v>
      </c>
      <c r="WW8870" s="4" t="s">
        <v>6</v>
      </c>
      <c r="WX8870" s="4" t="s">
        <v>8</v>
      </c>
      <c r="WY8870" s="4" t="s">
        <v>10</v>
      </c>
      <c r="WZ8870" s="4" t="s">
        <v>10</v>
      </c>
      <c r="XA8870" s="4" t="s">
        <v>9</v>
      </c>
      <c r="XB8870" s="4" t="s">
        <v>6</v>
      </c>
      <c r="XC8870" s="4" t="s">
        <v>8</v>
      </c>
      <c r="XD8870" s="4" t="s">
        <v>10</v>
      </c>
      <c r="XE8870" s="4" t="s">
        <v>10</v>
      </c>
      <c r="XF8870" s="4" t="s">
        <v>9</v>
      </c>
      <c r="XG8870" s="4" t="s">
        <v>6</v>
      </c>
      <c r="XH8870" s="4" t="s">
        <v>8</v>
      </c>
      <c r="XI8870" s="4" t="s">
        <v>10</v>
      </c>
      <c r="XJ8870" s="4" t="s">
        <v>10</v>
      </c>
      <c r="XK8870" s="4" t="s">
        <v>9</v>
      </c>
      <c r="XL8870" s="4" t="s">
        <v>6</v>
      </c>
      <c r="XM8870" s="4" t="s">
        <v>8</v>
      </c>
      <c r="XN8870" s="4" t="s">
        <v>10</v>
      </c>
      <c r="XO8870" s="4" t="s">
        <v>10</v>
      </c>
      <c r="XP8870" s="4" t="s">
        <v>9</v>
      </c>
      <c r="XQ8870" s="4" t="s">
        <v>6</v>
      </c>
      <c r="XR8870" s="4" t="s">
        <v>8</v>
      </c>
      <c r="XS8870" s="4" t="s">
        <v>10</v>
      </c>
      <c r="XT8870" s="4" t="s">
        <v>10</v>
      </c>
      <c r="XU8870" s="4" t="s">
        <v>9</v>
      </c>
      <c r="XV8870" s="4" t="s">
        <v>6</v>
      </c>
      <c r="XW8870" s="4" t="s">
        <v>8</v>
      </c>
      <c r="XX8870" s="4" t="s">
        <v>10</v>
      </c>
      <c r="XY8870" s="4" t="s">
        <v>10</v>
      </c>
      <c r="XZ8870" s="4" t="s">
        <v>9</v>
      </c>
      <c r="YA8870" s="4" t="s">
        <v>6</v>
      </c>
      <c r="YB8870" s="4" t="s">
        <v>8</v>
      </c>
      <c r="YC8870" s="4" t="s">
        <v>10</v>
      </c>
      <c r="YD8870" s="4" t="s">
        <v>10</v>
      </c>
      <c r="YE8870" s="4" t="s">
        <v>9</v>
      </c>
      <c r="YF8870" s="4" t="s">
        <v>6</v>
      </c>
      <c r="YG8870" s="4" t="s">
        <v>8</v>
      </c>
      <c r="YH8870" s="4" t="s">
        <v>10</v>
      </c>
      <c r="YI8870" s="4" t="s">
        <v>10</v>
      </c>
      <c r="YJ8870" s="4" t="s">
        <v>9</v>
      </c>
      <c r="YK8870" s="4" t="s">
        <v>6</v>
      </c>
      <c r="YL8870" s="4" t="s">
        <v>8</v>
      </c>
      <c r="YM8870" s="4" t="s">
        <v>10</v>
      </c>
      <c r="YN8870" s="4" t="s">
        <v>10</v>
      </c>
      <c r="YO8870" s="4" t="s">
        <v>9</v>
      </c>
      <c r="YP8870" s="4" t="s">
        <v>6</v>
      </c>
      <c r="YQ8870" s="4" t="s">
        <v>8</v>
      </c>
      <c r="YR8870" s="4" t="s">
        <v>10</v>
      </c>
      <c r="YS8870" s="4" t="s">
        <v>10</v>
      </c>
      <c r="YT8870" s="4" t="s">
        <v>9</v>
      </c>
      <c r="YU8870" s="4" t="s">
        <v>6</v>
      </c>
      <c r="YV8870" s="4" t="s">
        <v>8</v>
      </c>
      <c r="YW8870" s="4" t="s">
        <v>10</v>
      </c>
      <c r="YX8870" s="4" t="s">
        <v>10</v>
      </c>
      <c r="YY8870" s="4" t="s">
        <v>9</v>
      </c>
      <c r="YZ8870" s="4" t="s">
        <v>6</v>
      </c>
      <c r="ZA8870" s="4" t="s">
        <v>8</v>
      </c>
      <c r="ZB8870" s="4" t="s">
        <v>10</v>
      </c>
      <c r="ZC8870" s="4" t="s">
        <v>10</v>
      </c>
      <c r="ZD8870" s="4" t="s">
        <v>9</v>
      </c>
      <c r="ZE8870" s="4" t="s">
        <v>6</v>
      </c>
      <c r="ZF8870" s="4" t="s">
        <v>8</v>
      </c>
      <c r="ZG8870" s="4" t="s">
        <v>10</v>
      </c>
      <c r="ZH8870" s="4" t="s">
        <v>10</v>
      </c>
      <c r="ZI8870" s="4" t="s">
        <v>9</v>
      </c>
      <c r="ZJ8870" s="4" t="s">
        <v>6</v>
      </c>
      <c r="ZK8870" s="4" t="s">
        <v>8</v>
      </c>
      <c r="ZL8870" s="4" t="s">
        <v>10</v>
      </c>
      <c r="ZM8870" s="4" t="s">
        <v>10</v>
      </c>
      <c r="ZN8870" s="4" t="s">
        <v>9</v>
      </c>
      <c r="ZO8870" s="4" t="s">
        <v>6</v>
      </c>
      <c r="ZP8870" s="4" t="s">
        <v>8</v>
      </c>
      <c r="ZQ8870" s="4" t="s">
        <v>10</v>
      </c>
      <c r="ZR8870" s="4" t="s">
        <v>10</v>
      </c>
      <c r="ZS8870" s="4" t="s">
        <v>9</v>
      </c>
      <c r="ZT8870" s="4" t="s">
        <v>6</v>
      </c>
      <c r="ZU8870" s="4" t="s">
        <v>8</v>
      </c>
      <c r="ZV8870" s="4" t="s">
        <v>10</v>
      </c>
      <c r="ZW8870" s="4" t="s">
        <v>10</v>
      </c>
      <c r="ZX8870" s="4" t="s">
        <v>9</v>
      </c>
      <c r="ZY8870" s="4" t="s">
        <v>6</v>
      </c>
      <c r="ZZ8870" s="4" t="s">
        <v>8</v>
      </c>
      <c r="AAA8870" s="4" t="s">
        <v>10</v>
      </c>
      <c r="AAB8870" s="4" t="s">
        <v>10</v>
      </c>
      <c r="AAC8870" s="4" t="s">
        <v>9</v>
      </c>
      <c r="AAD8870" s="4" t="s">
        <v>6</v>
      </c>
      <c r="AAE8870" s="4" t="s">
        <v>8</v>
      </c>
      <c r="AAF8870" s="4" t="s">
        <v>10</v>
      </c>
      <c r="AAG8870" s="4" t="s">
        <v>10</v>
      </c>
      <c r="AAH8870" s="4" t="s">
        <v>9</v>
      </c>
      <c r="AAI8870" s="4" t="s">
        <v>6</v>
      </c>
      <c r="AAJ8870" s="4" t="s">
        <v>8</v>
      </c>
      <c r="AAK8870" s="4" t="s">
        <v>10</v>
      </c>
      <c r="AAL8870" s="4" t="s">
        <v>10</v>
      </c>
      <c r="AAM8870" s="4" t="s">
        <v>9</v>
      </c>
      <c r="AAN8870" s="4" t="s">
        <v>6</v>
      </c>
      <c r="AAO8870" s="4" t="s">
        <v>8</v>
      </c>
      <c r="AAP8870" s="4" t="s">
        <v>10</v>
      </c>
      <c r="AAQ8870" s="4" t="s">
        <v>10</v>
      </c>
      <c r="AAR8870" s="4" t="s">
        <v>9</v>
      </c>
      <c r="AAS8870" s="4" t="s">
        <v>6</v>
      </c>
      <c r="AAT8870" s="4" t="s">
        <v>8</v>
      </c>
      <c r="AAU8870" s="4" t="s">
        <v>10</v>
      </c>
      <c r="AAV8870" s="4" t="s">
        <v>10</v>
      </c>
      <c r="AAW8870" s="4" t="s">
        <v>9</v>
      </c>
      <c r="AAX8870" s="4" t="s">
        <v>6</v>
      </c>
      <c r="AAY8870" s="4" t="s">
        <v>8</v>
      </c>
      <c r="AAZ8870" s="4" t="s">
        <v>10</v>
      </c>
      <c r="ABA8870" s="4" t="s">
        <v>10</v>
      </c>
      <c r="ABB8870" s="4" t="s">
        <v>9</v>
      </c>
      <c r="ABC8870" s="4" t="s">
        <v>6</v>
      </c>
      <c r="ABD8870" s="4" t="s">
        <v>8</v>
      </c>
      <c r="ABE8870" s="4" t="s">
        <v>10</v>
      </c>
      <c r="ABF8870" s="4" t="s">
        <v>10</v>
      </c>
      <c r="ABG8870" s="4" t="s">
        <v>9</v>
      </c>
      <c r="ABH8870" s="4" t="s">
        <v>6</v>
      </c>
      <c r="ABI8870" s="4" t="s">
        <v>8</v>
      </c>
      <c r="ABJ8870" s="4" t="s">
        <v>10</v>
      </c>
      <c r="ABK8870" s="4" t="s">
        <v>10</v>
      </c>
      <c r="ABL8870" s="4" t="s">
        <v>9</v>
      </c>
      <c r="ABM8870" s="4" t="s">
        <v>6</v>
      </c>
      <c r="ABN8870" s="4" t="s">
        <v>8</v>
      </c>
      <c r="ABO8870" s="4" t="s">
        <v>10</v>
      </c>
      <c r="ABP8870" s="4" t="s">
        <v>10</v>
      </c>
      <c r="ABQ8870" s="4" t="s">
        <v>9</v>
      </c>
      <c r="ABR8870" s="4" t="s">
        <v>6</v>
      </c>
      <c r="ABS8870" s="4" t="s">
        <v>8</v>
      </c>
      <c r="ABT8870" s="4" t="s">
        <v>10</v>
      </c>
      <c r="ABU8870" s="4" t="s">
        <v>10</v>
      </c>
      <c r="ABV8870" s="4" t="s">
        <v>9</v>
      </c>
      <c r="ABW8870" s="4" t="s">
        <v>6</v>
      </c>
      <c r="ABX8870" s="4" t="s">
        <v>8</v>
      </c>
      <c r="ABY8870" s="4" t="s">
        <v>10</v>
      </c>
      <c r="ABZ8870" s="4" t="s">
        <v>10</v>
      </c>
      <c r="ACA8870" s="4" t="s">
        <v>9</v>
      </c>
      <c r="ACB8870" s="4" t="s">
        <v>6</v>
      </c>
      <c r="ACC8870" s="4" t="s">
        <v>8</v>
      </c>
      <c r="ACD8870" s="4" t="s">
        <v>10</v>
      </c>
      <c r="ACE8870" s="4" t="s">
        <v>10</v>
      </c>
      <c r="ACF8870" s="4" t="s">
        <v>9</v>
      </c>
      <c r="ACG8870" s="4" t="s">
        <v>6</v>
      </c>
      <c r="ACH8870" s="4" t="s">
        <v>8</v>
      </c>
      <c r="ACI8870" s="4" t="s">
        <v>10</v>
      </c>
      <c r="ACJ8870" s="4" t="s">
        <v>10</v>
      </c>
      <c r="ACK8870" s="4" t="s">
        <v>9</v>
      </c>
      <c r="ACL8870" s="4" t="s">
        <v>6</v>
      </c>
      <c r="ACM8870" s="4" t="s">
        <v>8</v>
      </c>
      <c r="ACN8870" s="4" t="s">
        <v>10</v>
      </c>
      <c r="ACO8870" s="4" t="s">
        <v>10</v>
      </c>
      <c r="ACP8870" s="4" t="s">
        <v>9</v>
      </c>
      <c r="ACQ8870" s="4" t="s">
        <v>6</v>
      </c>
      <c r="ACR8870" s="4" t="s">
        <v>8</v>
      </c>
      <c r="ACS8870" s="4" t="s">
        <v>10</v>
      </c>
      <c r="ACT8870" s="4" t="s">
        <v>10</v>
      </c>
      <c r="ACU8870" s="4" t="s">
        <v>9</v>
      </c>
      <c r="ACV8870" s="4" t="s">
        <v>6</v>
      </c>
      <c r="ACW8870" s="4" t="s">
        <v>8</v>
      </c>
      <c r="ACX8870" s="4" t="s">
        <v>10</v>
      </c>
      <c r="ACY8870" s="4" t="s">
        <v>10</v>
      </c>
      <c r="ACZ8870" s="4" t="s">
        <v>9</v>
      </c>
      <c r="ADA8870" s="4" t="s">
        <v>6</v>
      </c>
      <c r="ADB8870" s="4" t="s">
        <v>8</v>
      </c>
      <c r="ADC8870" s="4" t="s">
        <v>10</v>
      </c>
      <c r="ADD8870" s="4" t="s">
        <v>10</v>
      </c>
      <c r="ADE8870" s="4" t="s">
        <v>9</v>
      </c>
      <c r="ADF8870" s="4" t="s">
        <v>6</v>
      </c>
      <c r="ADG8870" s="4" t="s">
        <v>8</v>
      </c>
      <c r="ADH8870" s="4" t="s">
        <v>10</v>
      </c>
      <c r="ADI8870" s="4" t="s">
        <v>10</v>
      </c>
      <c r="ADJ8870" s="4" t="s">
        <v>9</v>
      </c>
      <c r="ADK8870" s="4" t="s">
        <v>6</v>
      </c>
      <c r="ADL8870" s="4" t="s">
        <v>8</v>
      </c>
      <c r="ADM8870" s="4" t="s">
        <v>10</v>
      </c>
      <c r="ADN8870" s="4" t="s">
        <v>10</v>
      </c>
      <c r="ADO8870" s="4" t="s">
        <v>9</v>
      </c>
      <c r="ADP8870" s="4" t="s">
        <v>6</v>
      </c>
      <c r="ADQ8870" s="4" t="s">
        <v>8</v>
      </c>
      <c r="ADR8870" s="4" t="s">
        <v>10</v>
      </c>
      <c r="ADS8870" s="4" t="s">
        <v>10</v>
      </c>
      <c r="ADT8870" s="4" t="s">
        <v>9</v>
      </c>
      <c r="ADU8870" s="4" t="s">
        <v>6</v>
      </c>
      <c r="ADV8870" s="4" t="s">
        <v>8</v>
      </c>
      <c r="ADW8870" s="4" t="s">
        <v>10</v>
      </c>
      <c r="ADX8870" s="4" t="s">
        <v>10</v>
      </c>
      <c r="ADY8870" s="4" t="s">
        <v>9</v>
      </c>
      <c r="ADZ8870" s="4" t="s">
        <v>6</v>
      </c>
      <c r="AEA8870" s="4" t="s">
        <v>8</v>
      </c>
      <c r="AEB8870" s="4" t="s">
        <v>10</v>
      </c>
      <c r="AEC8870" s="4" t="s">
        <v>10</v>
      </c>
      <c r="AED8870" s="4" t="s">
        <v>9</v>
      </c>
      <c r="AEE8870" s="4" t="s">
        <v>6</v>
      </c>
      <c r="AEF8870" s="4" t="s">
        <v>8</v>
      </c>
      <c r="AEG8870" s="4" t="s">
        <v>10</v>
      </c>
      <c r="AEH8870" s="4" t="s">
        <v>10</v>
      </c>
      <c r="AEI8870" s="4" t="s">
        <v>9</v>
      </c>
      <c r="AEJ8870" s="4" t="s">
        <v>6</v>
      </c>
      <c r="AEK8870" s="4" t="s">
        <v>8</v>
      </c>
      <c r="AEL8870" s="4" t="s">
        <v>10</v>
      </c>
      <c r="AEM8870" s="4" t="s">
        <v>10</v>
      </c>
      <c r="AEN8870" s="4" t="s">
        <v>9</v>
      </c>
      <c r="AEO8870" s="4" t="s">
        <v>6</v>
      </c>
      <c r="AEP8870" s="4" t="s">
        <v>8</v>
      </c>
      <c r="AEQ8870" s="4" t="s">
        <v>10</v>
      </c>
      <c r="AER8870" s="4" t="s">
        <v>10</v>
      </c>
      <c r="AES8870" s="4" t="s">
        <v>9</v>
      </c>
      <c r="AET8870" s="4" t="s">
        <v>6</v>
      </c>
      <c r="AEU8870" s="4" t="s">
        <v>8</v>
      </c>
      <c r="AEV8870" s="4" t="s">
        <v>10</v>
      </c>
      <c r="AEW8870" s="4" t="s">
        <v>10</v>
      </c>
      <c r="AEX8870" s="4" t="s">
        <v>9</v>
      </c>
      <c r="AEY8870" s="4" t="s">
        <v>6</v>
      </c>
      <c r="AEZ8870" s="4" t="s">
        <v>8</v>
      </c>
      <c r="AFA8870" s="4" t="s">
        <v>10</v>
      </c>
      <c r="AFB8870" s="4" t="s">
        <v>10</v>
      </c>
      <c r="AFC8870" s="4" t="s">
        <v>9</v>
      </c>
      <c r="AFD8870" s="4" t="s">
        <v>6</v>
      </c>
      <c r="AFE8870" s="4" t="s">
        <v>8</v>
      </c>
      <c r="AFF8870" s="4" t="s">
        <v>10</v>
      </c>
      <c r="AFG8870" s="4" t="s">
        <v>10</v>
      </c>
      <c r="AFH8870" s="4" t="s">
        <v>9</v>
      </c>
      <c r="AFI8870" s="4" t="s">
        <v>6</v>
      </c>
      <c r="AFJ8870" s="4" t="s">
        <v>8</v>
      </c>
      <c r="AFK8870" s="4" t="s">
        <v>10</v>
      </c>
      <c r="AFL8870" s="4" t="s">
        <v>10</v>
      </c>
      <c r="AFM8870" s="4" t="s">
        <v>9</v>
      </c>
      <c r="AFN8870" s="4" t="s">
        <v>6</v>
      </c>
      <c r="AFO8870" s="4" t="s">
        <v>8</v>
      </c>
      <c r="AFP8870" s="4" t="s">
        <v>10</v>
      </c>
      <c r="AFQ8870" s="4" t="s">
        <v>10</v>
      </c>
      <c r="AFR8870" s="4" t="s">
        <v>9</v>
      </c>
      <c r="AFS8870" s="4" t="s">
        <v>6</v>
      </c>
      <c r="AFT8870" s="4" t="s">
        <v>8</v>
      </c>
      <c r="AFU8870" s="4" t="s">
        <v>10</v>
      </c>
      <c r="AFV8870" s="4" t="s">
        <v>10</v>
      </c>
      <c r="AFW8870" s="4" t="s">
        <v>9</v>
      </c>
      <c r="AFX8870" s="4" t="s">
        <v>6</v>
      </c>
      <c r="AFY8870" s="4" t="s">
        <v>8</v>
      </c>
      <c r="AFZ8870" s="4" t="s">
        <v>10</v>
      </c>
      <c r="AGA8870" s="4" t="s">
        <v>10</v>
      </c>
      <c r="AGB8870" s="4" t="s">
        <v>9</v>
      </c>
      <c r="AGC8870" s="4" t="s">
        <v>6</v>
      </c>
      <c r="AGD8870" s="4" t="s">
        <v>8</v>
      </c>
    </row>
    <row r="8871" spans="1:57">
      <c r="A8871" t="n">
        <v>63808</v>
      </c>
      <c r="B8871" s="74" t="n">
        <v>257</v>
      </c>
      <c r="C8871" s="7" t="n">
        <v>3</v>
      </c>
      <c r="D8871" s="7" t="n">
        <v>65533</v>
      </c>
      <c r="E8871" s="7" t="n">
        <v>0</v>
      </c>
      <c r="F8871" s="7" t="s">
        <v>170</v>
      </c>
      <c r="G8871" s="7" t="n">
        <f t="normal" ca="1">32-LENB(INDIRECT(ADDRESS(8871,6)))</f>
        <v>0</v>
      </c>
      <c r="H8871" s="7" t="n">
        <v>3</v>
      </c>
      <c r="I8871" s="7" t="n">
        <v>65533</v>
      </c>
      <c r="J8871" s="7" t="n">
        <v>0</v>
      </c>
      <c r="K8871" s="7" t="s">
        <v>36</v>
      </c>
      <c r="L8871" s="7" t="n">
        <f t="normal" ca="1">32-LENB(INDIRECT(ADDRESS(8871,11)))</f>
        <v>0</v>
      </c>
      <c r="M8871" s="7" t="n">
        <v>3</v>
      </c>
      <c r="N8871" s="7" t="n">
        <v>65533</v>
      </c>
      <c r="O8871" s="7" t="n">
        <v>0</v>
      </c>
      <c r="P8871" s="7" t="s">
        <v>37</v>
      </c>
      <c r="Q8871" s="7" t="n">
        <f t="normal" ca="1">32-LENB(INDIRECT(ADDRESS(8871,16)))</f>
        <v>0</v>
      </c>
      <c r="R8871" s="7" t="n">
        <v>3</v>
      </c>
      <c r="S8871" s="7" t="n">
        <v>65533</v>
      </c>
      <c r="T8871" s="7" t="n">
        <v>0</v>
      </c>
      <c r="U8871" s="7" t="s">
        <v>217</v>
      </c>
      <c r="V8871" s="7" t="n">
        <f t="normal" ca="1">32-LENB(INDIRECT(ADDRESS(8871,21)))</f>
        <v>0</v>
      </c>
      <c r="W8871" s="7" t="n">
        <v>3</v>
      </c>
      <c r="X8871" s="7" t="n">
        <v>65533</v>
      </c>
      <c r="Y8871" s="7" t="n">
        <v>0</v>
      </c>
      <c r="Z8871" s="7" t="s">
        <v>218</v>
      </c>
      <c r="AA8871" s="7" t="n">
        <f t="normal" ca="1">32-LENB(INDIRECT(ADDRESS(8871,26)))</f>
        <v>0</v>
      </c>
      <c r="AB8871" s="7" t="n">
        <v>3</v>
      </c>
      <c r="AC8871" s="7" t="n">
        <v>65533</v>
      </c>
      <c r="AD8871" s="7" t="n">
        <v>0</v>
      </c>
      <c r="AE8871" s="7" t="s">
        <v>219</v>
      </c>
      <c r="AF8871" s="7" t="n">
        <f t="normal" ca="1">32-LENB(INDIRECT(ADDRESS(8871,31)))</f>
        <v>0</v>
      </c>
      <c r="AG8871" s="7" t="n">
        <v>3</v>
      </c>
      <c r="AH8871" s="7" t="n">
        <v>65533</v>
      </c>
      <c r="AI8871" s="7" t="n">
        <v>0</v>
      </c>
      <c r="AJ8871" s="7" t="s">
        <v>220</v>
      </c>
      <c r="AK8871" s="7" t="n">
        <f t="normal" ca="1">32-LENB(INDIRECT(ADDRESS(8871,36)))</f>
        <v>0</v>
      </c>
      <c r="AL8871" s="7" t="n">
        <v>3</v>
      </c>
      <c r="AM8871" s="7" t="n">
        <v>65533</v>
      </c>
      <c r="AN8871" s="7" t="n">
        <v>0</v>
      </c>
      <c r="AO8871" s="7" t="s">
        <v>221</v>
      </c>
      <c r="AP8871" s="7" t="n">
        <f t="normal" ca="1">32-LENB(INDIRECT(ADDRESS(8871,41)))</f>
        <v>0</v>
      </c>
      <c r="AQ8871" s="7" t="n">
        <v>3</v>
      </c>
      <c r="AR8871" s="7" t="n">
        <v>65533</v>
      </c>
      <c r="AS8871" s="7" t="n">
        <v>0</v>
      </c>
      <c r="AT8871" s="7" t="s">
        <v>222</v>
      </c>
      <c r="AU8871" s="7" t="n">
        <f t="normal" ca="1">32-LENB(INDIRECT(ADDRESS(8871,46)))</f>
        <v>0</v>
      </c>
      <c r="AV8871" s="7" t="n">
        <v>3</v>
      </c>
      <c r="AW8871" s="7" t="n">
        <v>65533</v>
      </c>
      <c r="AX8871" s="7" t="n">
        <v>0</v>
      </c>
      <c r="AY8871" s="7" t="s">
        <v>223</v>
      </c>
      <c r="AZ8871" s="7" t="n">
        <f t="normal" ca="1">32-LENB(INDIRECT(ADDRESS(8871,51)))</f>
        <v>0</v>
      </c>
      <c r="BA8871" s="7" t="n">
        <v>4</v>
      </c>
      <c r="BB8871" s="7" t="n">
        <v>65533</v>
      </c>
      <c r="BC8871" s="7" t="n">
        <v>2038</v>
      </c>
      <c r="BD8871" s="7" t="s">
        <v>12</v>
      </c>
      <c r="BE8871" s="7" t="n">
        <f t="normal" ca="1">32-LENB(INDIRECT(ADDRESS(8871,56)))</f>
        <v>0</v>
      </c>
      <c r="BF8871" s="7" t="n">
        <v>4</v>
      </c>
      <c r="BG8871" s="7" t="n">
        <v>65533</v>
      </c>
      <c r="BH8871" s="7" t="n">
        <v>2243</v>
      </c>
      <c r="BI8871" s="7" t="s">
        <v>12</v>
      </c>
      <c r="BJ8871" s="7" t="n">
        <f t="normal" ca="1">32-LENB(INDIRECT(ADDRESS(8871,61)))</f>
        <v>0</v>
      </c>
      <c r="BK8871" s="7" t="n">
        <v>4</v>
      </c>
      <c r="BL8871" s="7" t="n">
        <v>65533</v>
      </c>
      <c r="BM8871" s="7" t="n">
        <v>2101</v>
      </c>
      <c r="BN8871" s="7" t="s">
        <v>12</v>
      </c>
      <c r="BO8871" s="7" t="n">
        <f t="normal" ca="1">32-LENB(INDIRECT(ADDRESS(8871,66)))</f>
        <v>0</v>
      </c>
      <c r="BP8871" s="7" t="n">
        <v>4</v>
      </c>
      <c r="BQ8871" s="7" t="n">
        <v>65533</v>
      </c>
      <c r="BR8871" s="7" t="n">
        <v>2070</v>
      </c>
      <c r="BS8871" s="7" t="s">
        <v>12</v>
      </c>
      <c r="BT8871" s="7" t="n">
        <f t="normal" ca="1">32-LENB(INDIRECT(ADDRESS(8871,71)))</f>
        <v>0</v>
      </c>
      <c r="BU8871" s="7" t="n">
        <v>4</v>
      </c>
      <c r="BV8871" s="7" t="n">
        <v>65533</v>
      </c>
      <c r="BW8871" s="7" t="n">
        <v>4124</v>
      </c>
      <c r="BX8871" s="7" t="s">
        <v>12</v>
      </c>
      <c r="BY8871" s="7" t="n">
        <f t="normal" ca="1">32-LENB(INDIRECT(ADDRESS(8871,76)))</f>
        <v>0</v>
      </c>
      <c r="BZ8871" s="7" t="n">
        <v>4</v>
      </c>
      <c r="CA8871" s="7" t="n">
        <v>65533</v>
      </c>
      <c r="CB8871" s="7" t="n">
        <v>4320</v>
      </c>
      <c r="CC8871" s="7" t="s">
        <v>12</v>
      </c>
      <c r="CD8871" s="7" t="n">
        <f t="normal" ca="1">32-LENB(INDIRECT(ADDRESS(8871,81)))</f>
        <v>0</v>
      </c>
      <c r="CE8871" s="7" t="n">
        <v>4</v>
      </c>
      <c r="CF8871" s="7" t="n">
        <v>65533</v>
      </c>
      <c r="CG8871" s="7" t="n">
        <v>4182</v>
      </c>
      <c r="CH8871" s="7" t="s">
        <v>12</v>
      </c>
      <c r="CI8871" s="7" t="n">
        <f t="normal" ca="1">32-LENB(INDIRECT(ADDRESS(8871,86)))</f>
        <v>0</v>
      </c>
      <c r="CJ8871" s="7" t="n">
        <v>4</v>
      </c>
      <c r="CK8871" s="7" t="n">
        <v>65533</v>
      </c>
      <c r="CL8871" s="7" t="n">
        <v>4238</v>
      </c>
      <c r="CM8871" s="7" t="s">
        <v>12</v>
      </c>
      <c r="CN8871" s="7" t="n">
        <f t="normal" ca="1">32-LENB(INDIRECT(ADDRESS(8871,91)))</f>
        <v>0</v>
      </c>
      <c r="CO8871" s="7" t="n">
        <v>4</v>
      </c>
      <c r="CP8871" s="7" t="n">
        <v>65533</v>
      </c>
      <c r="CQ8871" s="7" t="n">
        <v>4339</v>
      </c>
      <c r="CR8871" s="7" t="s">
        <v>12</v>
      </c>
      <c r="CS8871" s="7" t="n">
        <f t="normal" ca="1">32-LENB(INDIRECT(ADDRESS(8871,96)))</f>
        <v>0</v>
      </c>
      <c r="CT8871" s="7" t="n">
        <v>4</v>
      </c>
      <c r="CU8871" s="7" t="n">
        <v>65533</v>
      </c>
      <c r="CV8871" s="7" t="n">
        <v>4239</v>
      </c>
      <c r="CW8871" s="7" t="s">
        <v>12</v>
      </c>
      <c r="CX8871" s="7" t="n">
        <f t="normal" ca="1">32-LENB(INDIRECT(ADDRESS(8871,101)))</f>
        <v>0</v>
      </c>
      <c r="CY8871" s="7" t="n">
        <v>4</v>
      </c>
      <c r="CZ8871" s="7" t="n">
        <v>65533</v>
      </c>
      <c r="DA8871" s="7" t="n">
        <v>4339</v>
      </c>
      <c r="DB8871" s="7" t="s">
        <v>12</v>
      </c>
      <c r="DC8871" s="7" t="n">
        <f t="normal" ca="1">32-LENB(INDIRECT(ADDRESS(8871,106)))</f>
        <v>0</v>
      </c>
      <c r="DD8871" s="7" t="n">
        <v>4</v>
      </c>
      <c r="DE8871" s="7" t="n">
        <v>65533</v>
      </c>
      <c r="DF8871" s="7" t="n">
        <v>4239</v>
      </c>
      <c r="DG8871" s="7" t="s">
        <v>12</v>
      </c>
      <c r="DH8871" s="7" t="n">
        <f t="normal" ca="1">32-LENB(INDIRECT(ADDRESS(8871,111)))</f>
        <v>0</v>
      </c>
      <c r="DI8871" s="7" t="n">
        <v>4</v>
      </c>
      <c r="DJ8871" s="7" t="n">
        <v>65533</v>
      </c>
      <c r="DK8871" s="7" t="n">
        <v>4339</v>
      </c>
      <c r="DL8871" s="7" t="s">
        <v>12</v>
      </c>
      <c r="DM8871" s="7" t="n">
        <f t="normal" ca="1">32-LENB(INDIRECT(ADDRESS(8871,116)))</f>
        <v>0</v>
      </c>
      <c r="DN8871" s="7" t="n">
        <v>4</v>
      </c>
      <c r="DO8871" s="7" t="n">
        <v>65533</v>
      </c>
      <c r="DP8871" s="7" t="n">
        <v>4239</v>
      </c>
      <c r="DQ8871" s="7" t="s">
        <v>12</v>
      </c>
      <c r="DR8871" s="7" t="n">
        <f t="normal" ca="1">32-LENB(INDIRECT(ADDRESS(8871,121)))</f>
        <v>0</v>
      </c>
      <c r="DS8871" s="7" t="n">
        <v>4</v>
      </c>
      <c r="DT8871" s="7" t="n">
        <v>65533</v>
      </c>
      <c r="DU8871" s="7" t="n">
        <v>4339</v>
      </c>
      <c r="DV8871" s="7" t="s">
        <v>12</v>
      </c>
      <c r="DW8871" s="7" t="n">
        <f t="normal" ca="1">32-LENB(INDIRECT(ADDRESS(8871,126)))</f>
        <v>0</v>
      </c>
      <c r="DX8871" s="7" t="n">
        <v>4</v>
      </c>
      <c r="DY8871" s="7" t="n">
        <v>65533</v>
      </c>
      <c r="DZ8871" s="7" t="n">
        <v>4239</v>
      </c>
      <c r="EA8871" s="7" t="s">
        <v>12</v>
      </c>
      <c r="EB8871" s="7" t="n">
        <f t="normal" ca="1">32-LENB(INDIRECT(ADDRESS(8871,131)))</f>
        <v>0</v>
      </c>
      <c r="EC8871" s="7" t="n">
        <v>4</v>
      </c>
      <c r="ED8871" s="7" t="n">
        <v>65533</v>
      </c>
      <c r="EE8871" s="7" t="n">
        <v>4339</v>
      </c>
      <c r="EF8871" s="7" t="s">
        <v>12</v>
      </c>
      <c r="EG8871" s="7" t="n">
        <f t="normal" ca="1">32-LENB(INDIRECT(ADDRESS(8871,136)))</f>
        <v>0</v>
      </c>
      <c r="EH8871" s="7" t="n">
        <v>4</v>
      </c>
      <c r="EI8871" s="7" t="n">
        <v>65533</v>
      </c>
      <c r="EJ8871" s="7" t="n">
        <v>4239</v>
      </c>
      <c r="EK8871" s="7" t="s">
        <v>12</v>
      </c>
      <c r="EL8871" s="7" t="n">
        <f t="normal" ca="1">32-LENB(INDIRECT(ADDRESS(8871,141)))</f>
        <v>0</v>
      </c>
      <c r="EM8871" s="7" t="n">
        <v>4</v>
      </c>
      <c r="EN8871" s="7" t="n">
        <v>65533</v>
      </c>
      <c r="EO8871" s="7" t="n">
        <v>4339</v>
      </c>
      <c r="EP8871" s="7" t="s">
        <v>12</v>
      </c>
      <c r="EQ8871" s="7" t="n">
        <f t="normal" ca="1">32-LENB(INDIRECT(ADDRESS(8871,146)))</f>
        <v>0</v>
      </c>
      <c r="ER8871" s="7" t="n">
        <v>4</v>
      </c>
      <c r="ES8871" s="7" t="n">
        <v>65533</v>
      </c>
      <c r="ET8871" s="7" t="n">
        <v>4239</v>
      </c>
      <c r="EU8871" s="7" t="s">
        <v>12</v>
      </c>
      <c r="EV8871" s="7" t="n">
        <f t="normal" ca="1">32-LENB(INDIRECT(ADDRESS(8871,151)))</f>
        <v>0</v>
      </c>
      <c r="EW8871" s="7" t="n">
        <v>4</v>
      </c>
      <c r="EX8871" s="7" t="n">
        <v>65533</v>
      </c>
      <c r="EY8871" s="7" t="n">
        <v>4526</v>
      </c>
      <c r="EZ8871" s="7" t="s">
        <v>12</v>
      </c>
      <c r="FA8871" s="7" t="n">
        <f t="normal" ca="1">32-LENB(INDIRECT(ADDRESS(8871,156)))</f>
        <v>0</v>
      </c>
      <c r="FB8871" s="7" t="n">
        <v>7</v>
      </c>
      <c r="FC8871" s="7" t="n">
        <v>65533</v>
      </c>
      <c r="FD8871" s="7" t="n">
        <v>29385</v>
      </c>
      <c r="FE8871" s="7" t="s">
        <v>12</v>
      </c>
      <c r="FF8871" s="7" t="n">
        <f t="normal" ca="1">32-LENB(INDIRECT(ADDRESS(8871,161)))</f>
        <v>0</v>
      </c>
      <c r="FG8871" s="7" t="n">
        <v>7</v>
      </c>
      <c r="FH8871" s="7" t="n">
        <v>65533</v>
      </c>
      <c r="FI8871" s="7" t="n">
        <v>10380</v>
      </c>
      <c r="FJ8871" s="7" t="s">
        <v>12</v>
      </c>
      <c r="FK8871" s="7" t="n">
        <f t="normal" ca="1">32-LENB(INDIRECT(ADDRESS(8871,166)))</f>
        <v>0</v>
      </c>
      <c r="FL8871" s="7" t="n">
        <v>7</v>
      </c>
      <c r="FM8871" s="7" t="n">
        <v>65533</v>
      </c>
      <c r="FN8871" s="7" t="n">
        <v>3389</v>
      </c>
      <c r="FO8871" s="7" t="s">
        <v>12</v>
      </c>
      <c r="FP8871" s="7" t="n">
        <f t="normal" ca="1">32-LENB(INDIRECT(ADDRESS(8871,171)))</f>
        <v>0</v>
      </c>
      <c r="FQ8871" s="7" t="n">
        <v>7</v>
      </c>
      <c r="FR8871" s="7" t="n">
        <v>65533</v>
      </c>
      <c r="FS8871" s="7" t="n">
        <v>7408</v>
      </c>
      <c r="FT8871" s="7" t="s">
        <v>12</v>
      </c>
      <c r="FU8871" s="7" t="n">
        <f t="normal" ca="1">32-LENB(INDIRECT(ADDRESS(8871,176)))</f>
        <v>0</v>
      </c>
      <c r="FV8871" s="7" t="n">
        <v>7</v>
      </c>
      <c r="FW8871" s="7" t="n">
        <v>65533</v>
      </c>
      <c r="FX8871" s="7" t="n">
        <v>52929</v>
      </c>
      <c r="FY8871" s="7" t="s">
        <v>12</v>
      </c>
      <c r="FZ8871" s="7" t="n">
        <f t="normal" ca="1">32-LENB(INDIRECT(ADDRESS(8871,181)))</f>
        <v>0</v>
      </c>
      <c r="GA8871" s="7" t="n">
        <v>4</v>
      </c>
      <c r="GB8871" s="7" t="n">
        <v>65533</v>
      </c>
      <c r="GC8871" s="7" t="n">
        <v>2118</v>
      </c>
      <c r="GD8871" s="7" t="s">
        <v>12</v>
      </c>
      <c r="GE8871" s="7" t="n">
        <f t="normal" ca="1">32-LENB(INDIRECT(ADDRESS(8871,186)))</f>
        <v>0</v>
      </c>
      <c r="GF8871" s="7" t="n">
        <v>7</v>
      </c>
      <c r="GG8871" s="7" t="n">
        <v>65533</v>
      </c>
      <c r="GH8871" s="7" t="n">
        <v>29386</v>
      </c>
      <c r="GI8871" s="7" t="s">
        <v>12</v>
      </c>
      <c r="GJ8871" s="7" t="n">
        <f t="normal" ca="1">32-LENB(INDIRECT(ADDRESS(8871,191)))</f>
        <v>0</v>
      </c>
      <c r="GK8871" s="7" t="n">
        <v>7</v>
      </c>
      <c r="GL8871" s="7" t="n">
        <v>65533</v>
      </c>
      <c r="GM8871" s="7" t="n">
        <v>29387</v>
      </c>
      <c r="GN8871" s="7" t="s">
        <v>12</v>
      </c>
      <c r="GO8871" s="7" t="n">
        <f t="normal" ca="1">32-LENB(INDIRECT(ADDRESS(8871,196)))</f>
        <v>0</v>
      </c>
      <c r="GP8871" s="7" t="n">
        <v>7</v>
      </c>
      <c r="GQ8871" s="7" t="n">
        <v>65533</v>
      </c>
      <c r="GR8871" s="7" t="n">
        <v>29388</v>
      </c>
      <c r="GS8871" s="7" t="s">
        <v>12</v>
      </c>
      <c r="GT8871" s="7" t="n">
        <f t="normal" ca="1">32-LENB(INDIRECT(ADDRESS(8871,201)))</f>
        <v>0</v>
      </c>
      <c r="GU8871" s="7" t="n">
        <v>7</v>
      </c>
      <c r="GV8871" s="7" t="n">
        <v>65533</v>
      </c>
      <c r="GW8871" s="7" t="n">
        <v>2387</v>
      </c>
      <c r="GX8871" s="7" t="s">
        <v>12</v>
      </c>
      <c r="GY8871" s="7" t="n">
        <f t="normal" ca="1">32-LENB(INDIRECT(ADDRESS(8871,206)))</f>
        <v>0</v>
      </c>
      <c r="GZ8871" s="7" t="n">
        <v>7</v>
      </c>
      <c r="HA8871" s="7" t="n">
        <v>65533</v>
      </c>
      <c r="HB8871" s="7" t="n">
        <v>52930</v>
      </c>
      <c r="HC8871" s="7" t="s">
        <v>12</v>
      </c>
      <c r="HD8871" s="7" t="n">
        <f t="normal" ca="1">32-LENB(INDIRECT(ADDRESS(8871,211)))</f>
        <v>0</v>
      </c>
      <c r="HE8871" s="7" t="n">
        <v>7</v>
      </c>
      <c r="HF8871" s="7" t="n">
        <v>65533</v>
      </c>
      <c r="HG8871" s="7" t="n">
        <v>52931</v>
      </c>
      <c r="HH8871" s="7" t="s">
        <v>12</v>
      </c>
      <c r="HI8871" s="7" t="n">
        <f t="normal" ca="1">32-LENB(INDIRECT(ADDRESS(8871,216)))</f>
        <v>0</v>
      </c>
      <c r="HJ8871" s="7" t="n">
        <v>7</v>
      </c>
      <c r="HK8871" s="7" t="n">
        <v>65533</v>
      </c>
      <c r="HL8871" s="7" t="n">
        <v>29389</v>
      </c>
      <c r="HM8871" s="7" t="s">
        <v>12</v>
      </c>
      <c r="HN8871" s="7" t="n">
        <f t="normal" ca="1">32-LENB(INDIRECT(ADDRESS(8871,221)))</f>
        <v>0</v>
      </c>
      <c r="HO8871" s="7" t="n">
        <v>7</v>
      </c>
      <c r="HP8871" s="7" t="n">
        <v>65533</v>
      </c>
      <c r="HQ8871" s="7" t="n">
        <v>3390</v>
      </c>
      <c r="HR8871" s="7" t="s">
        <v>12</v>
      </c>
      <c r="HS8871" s="7" t="n">
        <f t="normal" ca="1">32-LENB(INDIRECT(ADDRESS(8871,226)))</f>
        <v>0</v>
      </c>
      <c r="HT8871" s="7" t="n">
        <v>7</v>
      </c>
      <c r="HU8871" s="7" t="n">
        <v>65533</v>
      </c>
      <c r="HV8871" s="7" t="n">
        <v>3391</v>
      </c>
      <c r="HW8871" s="7" t="s">
        <v>12</v>
      </c>
      <c r="HX8871" s="7" t="n">
        <f t="normal" ca="1">32-LENB(INDIRECT(ADDRESS(8871,231)))</f>
        <v>0</v>
      </c>
      <c r="HY8871" s="7" t="n">
        <v>7</v>
      </c>
      <c r="HZ8871" s="7" t="n">
        <v>65533</v>
      </c>
      <c r="IA8871" s="7" t="n">
        <v>29390</v>
      </c>
      <c r="IB8871" s="7" t="s">
        <v>12</v>
      </c>
      <c r="IC8871" s="7" t="n">
        <f t="normal" ca="1">32-LENB(INDIRECT(ADDRESS(8871,236)))</f>
        <v>0</v>
      </c>
      <c r="ID8871" s="7" t="n">
        <v>7</v>
      </c>
      <c r="IE8871" s="7" t="n">
        <v>65533</v>
      </c>
      <c r="IF8871" s="7" t="n">
        <v>29391</v>
      </c>
      <c r="IG8871" s="7" t="s">
        <v>12</v>
      </c>
      <c r="IH8871" s="7" t="n">
        <f t="normal" ca="1">32-LENB(INDIRECT(ADDRESS(8871,241)))</f>
        <v>0</v>
      </c>
      <c r="II8871" s="7" t="n">
        <v>7</v>
      </c>
      <c r="IJ8871" s="7" t="n">
        <v>65533</v>
      </c>
      <c r="IK8871" s="7" t="n">
        <v>29392</v>
      </c>
      <c r="IL8871" s="7" t="s">
        <v>12</v>
      </c>
      <c r="IM8871" s="7" t="n">
        <f t="normal" ca="1">32-LENB(INDIRECT(ADDRESS(8871,246)))</f>
        <v>0</v>
      </c>
      <c r="IN8871" s="7" t="n">
        <v>7</v>
      </c>
      <c r="IO8871" s="7" t="n">
        <v>65533</v>
      </c>
      <c r="IP8871" s="7" t="n">
        <v>3392</v>
      </c>
      <c r="IQ8871" s="7" t="s">
        <v>12</v>
      </c>
      <c r="IR8871" s="7" t="n">
        <f t="normal" ca="1">32-LENB(INDIRECT(ADDRESS(8871,251)))</f>
        <v>0</v>
      </c>
      <c r="IS8871" s="7" t="n">
        <v>7</v>
      </c>
      <c r="IT8871" s="7" t="n">
        <v>65533</v>
      </c>
      <c r="IU8871" s="7" t="n">
        <v>18481</v>
      </c>
      <c r="IV8871" s="7" t="s">
        <v>12</v>
      </c>
      <c r="IW8871" s="7" t="n">
        <f t="normal" ca="1">32-LENB(INDIRECT(ADDRESS(8871,256)))</f>
        <v>0</v>
      </c>
      <c r="IX8871" s="7" t="n">
        <v>7</v>
      </c>
      <c r="IY8871" s="7" t="n">
        <v>65533</v>
      </c>
      <c r="IZ8871" s="7" t="n">
        <v>29393</v>
      </c>
      <c r="JA8871" s="7" t="s">
        <v>12</v>
      </c>
      <c r="JB8871" s="7" t="n">
        <f t="normal" ca="1">32-LENB(INDIRECT(ADDRESS(8871,261)))</f>
        <v>0</v>
      </c>
      <c r="JC8871" s="7" t="n">
        <v>7</v>
      </c>
      <c r="JD8871" s="7" t="n">
        <v>65533</v>
      </c>
      <c r="JE8871" s="7" t="n">
        <v>29394</v>
      </c>
      <c r="JF8871" s="7" t="s">
        <v>12</v>
      </c>
      <c r="JG8871" s="7" t="n">
        <f t="normal" ca="1">32-LENB(INDIRECT(ADDRESS(8871,266)))</f>
        <v>0</v>
      </c>
      <c r="JH8871" s="7" t="n">
        <v>7</v>
      </c>
      <c r="JI8871" s="7" t="n">
        <v>65533</v>
      </c>
      <c r="JJ8871" s="7" t="n">
        <v>29395</v>
      </c>
      <c r="JK8871" s="7" t="s">
        <v>12</v>
      </c>
      <c r="JL8871" s="7" t="n">
        <f t="normal" ca="1">32-LENB(INDIRECT(ADDRESS(8871,271)))</f>
        <v>0</v>
      </c>
      <c r="JM8871" s="7" t="n">
        <v>4</v>
      </c>
      <c r="JN8871" s="7" t="n">
        <v>65533</v>
      </c>
      <c r="JO8871" s="7" t="n">
        <v>4428</v>
      </c>
      <c r="JP8871" s="7" t="s">
        <v>12</v>
      </c>
      <c r="JQ8871" s="7" t="n">
        <f t="normal" ca="1">32-LENB(INDIRECT(ADDRESS(8871,276)))</f>
        <v>0</v>
      </c>
      <c r="JR8871" s="7" t="n">
        <v>4</v>
      </c>
      <c r="JS8871" s="7" t="n">
        <v>65533</v>
      </c>
      <c r="JT8871" s="7" t="n">
        <v>5304</v>
      </c>
      <c r="JU8871" s="7" t="s">
        <v>12</v>
      </c>
      <c r="JV8871" s="7" t="n">
        <f t="normal" ca="1">32-LENB(INDIRECT(ADDRESS(8871,281)))</f>
        <v>0</v>
      </c>
      <c r="JW8871" s="7" t="n">
        <v>4</v>
      </c>
      <c r="JX8871" s="7" t="n">
        <v>65533</v>
      </c>
      <c r="JY8871" s="7" t="n">
        <v>4428</v>
      </c>
      <c r="JZ8871" s="7" t="s">
        <v>12</v>
      </c>
      <c r="KA8871" s="7" t="n">
        <f t="normal" ca="1">32-LENB(INDIRECT(ADDRESS(8871,286)))</f>
        <v>0</v>
      </c>
      <c r="KB8871" s="7" t="n">
        <v>7</v>
      </c>
      <c r="KC8871" s="7" t="n">
        <v>65533</v>
      </c>
      <c r="KD8871" s="7" t="n">
        <v>2388</v>
      </c>
      <c r="KE8871" s="7" t="s">
        <v>12</v>
      </c>
      <c r="KF8871" s="7" t="n">
        <f t="normal" ca="1">32-LENB(INDIRECT(ADDRESS(8871,291)))</f>
        <v>0</v>
      </c>
      <c r="KG8871" s="7" t="n">
        <v>7</v>
      </c>
      <c r="KH8871" s="7" t="n">
        <v>65533</v>
      </c>
      <c r="KI8871" s="7" t="n">
        <v>4409</v>
      </c>
      <c r="KJ8871" s="7" t="s">
        <v>12</v>
      </c>
      <c r="KK8871" s="7" t="n">
        <f t="normal" ca="1">32-LENB(INDIRECT(ADDRESS(8871,296)))</f>
        <v>0</v>
      </c>
      <c r="KL8871" s="7" t="n">
        <v>7</v>
      </c>
      <c r="KM8871" s="7" t="n">
        <v>65533</v>
      </c>
      <c r="KN8871" s="7" t="n">
        <v>3393</v>
      </c>
      <c r="KO8871" s="7" t="s">
        <v>12</v>
      </c>
      <c r="KP8871" s="7" t="n">
        <f t="normal" ca="1">32-LENB(INDIRECT(ADDRESS(8871,301)))</f>
        <v>0</v>
      </c>
      <c r="KQ8871" s="7" t="n">
        <v>7</v>
      </c>
      <c r="KR8871" s="7" t="n">
        <v>65533</v>
      </c>
      <c r="KS8871" s="7" t="n">
        <v>3394</v>
      </c>
      <c r="KT8871" s="7" t="s">
        <v>12</v>
      </c>
      <c r="KU8871" s="7" t="n">
        <f t="normal" ca="1">32-LENB(INDIRECT(ADDRESS(8871,306)))</f>
        <v>0</v>
      </c>
      <c r="KV8871" s="7" t="n">
        <v>7</v>
      </c>
      <c r="KW8871" s="7" t="n">
        <v>65533</v>
      </c>
      <c r="KX8871" s="7" t="n">
        <v>52932</v>
      </c>
      <c r="KY8871" s="7" t="s">
        <v>12</v>
      </c>
      <c r="KZ8871" s="7" t="n">
        <f t="normal" ca="1">32-LENB(INDIRECT(ADDRESS(8871,311)))</f>
        <v>0</v>
      </c>
      <c r="LA8871" s="7" t="n">
        <v>4</v>
      </c>
      <c r="LB8871" s="7" t="n">
        <v>65533</v>
      </c>
      <c r="LC8871" s="7" t="n">
        <v>5306</v>
      </c>
      <c r="LD8871" s="7" t="s">
        <v>12</v>
      </c>
      <c r="LE8871" s="7" t="n">
        <f t="normal" ca="1">32-LENB(INDIRECT(ADDRESS(8871,316)))</f>
        <v>0</v>
      </c>
      <c r="LF8871" s="7" t="n">
        <v>4</v>
      </c>
      <c r="LG8871" s="7" t="n">
        <v>65533</v>
      </c>
      <c r="LH8871" s="7" t="n">
        <v>5306</v>
      </c>
      <c r="LI8871" s="7" t="s">
        <v>12</v>
      </c>
      <c r="LJ8871" s="7" t="n">
        <f t="normal" ca="1">32-LENB(INDIRECT(ADDRESS(8871,321)))</f>
        <v>0</v>
      </c>
      <c r="LK8871" s="7" t="n">
        <v>7</v>
      </c>
      <c r="LL8871" s="7" t="n">
        <v>65533</v>
      </c>
      <c r="LM8871" s="7" t="n">
        <v>52933</v>
      </c>
      <c r="LN8871" s="7" t="s">
        <v>12</v>
      </c>
      <c r="LO8871" s="7" t="n">
        <f t="normal" ca="1">32-LENB(INDIRECT(ADDRESS(8871,326)))</f>
        <v>0</v>
      </c>
      <c r="LP8871" s="7" t="n">
        <v>7</v>
      </c>
      <c r="LQ8871" s="7" t="n">
        <v>65533</v>
      </c>
      <c r="LR8871" s="7" t="n">
        <v>52934</v>
      </c>
      <c r="LS8871" s="7" t="s">
        <v>12</v>
      </c>
      <c r="LT8871" s="7" t="n">
        <f t="normal" ca="1">32-LENB(INDIRECT(ADDRESS(8871,331)))</f>
        <v>0</v>
      </c>
      <c r="LU8871" s="7" t="n">
        <v>7</v>
      </c>
      <c r="LV8871" s="7" t="n">
        <v>65533</v>
      </c>
      <c r="LW8871" s="7" t="n">
        <v>2389</v>
      </c>
      <c r="LX8871" s="7" t="s">
        <v>12</v>
      </c>
      <c r="LY8871" s="7" t="n">
        <f t="normal" ca="1">32-LENB(INDIRECT(ADDRESS(8871,336)))</f>
        <v>0</v>
      </c>
      <c r="LZ8871" s="7" t="n">
        <v>7</v>
      </c>
      <c r="MA8871" s="7" t="n">
        <v>65533</v>
      </c>
      <c r="MB8871" s="7" t="n">
        <v>52935</v>
      </c>
      <c r="MC8871" s="7" t="s">
        <v>12</v>
      </c>
      <c r="MD8871" s="7" t="n">
        <f t="normal" ca="1">32-LENB(INDIRECT(ADDRESS(8871,341)))</f>
        <v>0</v>
      </c>
      <c r="ME8871" s="7" t="n">
        <v>7</v>
      </c>
      <c r="MF8871" s="7" t="n">
        <v>65533</v>
      </c>
      <c r="MG8871" s="7" t="n">
        <v>2391</v>
      </c>
      <c r="MH8871" s="7" t="s">
        <v>12</v>
      </c>
      <c r="MI8871" s="7" t="n">
        <f t="normal" ca="1">32-LENB(INDIRECT(ADDRESS(8871,346)))</f>
        <v>0</v>
      </c>
      <c r="MJ8871" s="7" t="n">
        <v>7</v>
      </c>
      <c r="MK8871" s="7" t="n">
        <v>65533</v>
      </c>
      <c r="ML8871" s="7" t="n">
        <v>2390</v>
      </c>
      <c r="MM8871" s="7" t="s">
        <v>12</v>
      </c>
      <c r="MN8871" s="7" t="n">
        <f t="normal" ca="1">32-LENB(INDIRECT(ADDRESS(8871,351)))</f>
        <v>0</v>
      </c>
      <c r="MO8871" s="7" t="n">
        <v>7</v>
      </c>
      <c r="MP8871" s="7" t="n">
        <v>65533</v>
      </c>
      <c r="MQ8871" s="7" t="n">
        <v>3395</v>
      </c>
      <c r="MR8871" s="7" t="s">
        <v>12</v>
      </c>
      <c r="MS8871" s="7" t="n">
        <f t="normal" ca="1">32-LENB(INDIRECT(ADDRESS(8871,356)))</f>
        <v>0</v>
      </c>
      <c r="MT8871" s="7" t="n">
        <v>7</v>
      </c>
      <c r="MU8871" s="7" t="n">
        <v>65533</v>
      </c>
      <c r="MV8871" s="7" t="n">
        <v>3396</v>
      </c>
      <c r="MW8871" s="7" t="s">
        <v>12</v>
      </c>
      <c r="MX8871" s="7" t="n">
        <f t="normal" ca="1">32-LENB(INDIRECT(ADDRESS(8871,361)))</f>
        <v>0</v>
      </c>
      <c r="MY8871" s="7" t="n">
        <v>7</v>
      </c>
      <c r="MZ8871" s="7" t="n">
        <v>65533</v>
      </c>
      <c r="NA8871" s="7" t="n">
        <v>29396</v>
      </c>
      <c r="NB8871" s="7" t="s">
        <v>12</v>
      </c>
      <c r="NC8871" s="7" t="n">
        <f t="normal" ca="1">32-LENB(INDIRECT(ADDRESS(8871,366)))</f>
        <v>0</v>
      </c>
      <c r="ND8871" s="7" t="n">
        <v>7</v>
      </c>
      <c r="NE8871" s="7" t="n">
        <v>65533</v>
      </c>
      <c r="NF8871" s="7" t="n">
        <v>29397</v>
      </c>
      <c r="NG8871" s="7" t="s">
        <v>12</v>
      </c>
      <c r="NH8871" s="7" t="n">
        <f t="normal" ca="1">32-LENB(INDIRECT(ADDRESS(8871,371)))</f>
        <v>0</v>
      </c>
      <c r="NI8871" s="7" t="n">
        <v>7</v>
      </c>
      <c r="NJ8871" s="7" t="n">
        <v>65533</v>
      </c>
      <c r="NK8871" s="7" t="n">
        <v>29398</v>
      </c>
      <c r="NL8871" s="7" t="s">
        <v>12</v>
      </c>
      <c r="NM8871" s="7" t="n">
        <f t="normal" ca="1">32-LENB(INDIRECT(ADDRESS(8871,376)))</f>
        <v>0</v>
      </c>
      <c r="NN8871" s="7" t="n">
        <v>7</v>
      </c>
      <c r="NO8871" s="7" t="n">
        <v>65533</v>
      </c>
      <c r="NP8871" s="7" t="n">
        <v>52936</v>
      </c>
      <c r="NQ8871" s="7" t="s">
        <v>12</v>
      </c>
      <c r="NR8871" s="7" t="n">
        <f t="normal" ca="1">32-LENB(INDIRECT(ADDRESS(8871,381)))</f>
        <v>0</v>
      </c>
      <c r="NS8871" s="7" t="n">
        <v>7</v>
      </c>
      <c r="NT8871" s="7" t="n">
        <v>65533</v>
      </c>
      <c r="NU8871" s="7" t="n">
        <v>52937</v>
      </c>
      <c r="NV8871" s="7" t="s">
        <v>12</v>
      </c>
      <c r="NW8871" s="7" t="n">
        <f t="normal" ca="1">32-LENB(INDIRECT(ADDRESS(8871,386)))</f>
        <v>0</v>
      </c>
      <c r="NX8871" s="7" t="n">
        <v>7</v>
      </c>
      <c r="NY8871" s="7" t="n">
        <v>65533</v>
      </c>
      <c r="NZ8871" s="7" t="n">
        <v>29399</v>
      </c>
      <c r="OA8871" s="7" t="s">
        <v>12</v>
      </c>
      <c r="OB8871" s="7" t="n">
        <f t="normal" ca="1">32-LENB(INDIRECT(ADDRESS(8871,391)))</f>
        <v>0</v>
      </c>
      <c r="OC8871" s="7" t="n">
        <v>7</v>
      </c>
      <c r="OD8871" s="7" t="n">
        <v>65533</v>
      </c>
      <c r="OE8871" s="7" t="n">
        <v>29400</v>
      </c>
      <c r="OF8871" s="7" t="s">
        <v>12</v>
      </c>
      <c r="OG8871" s="7" t="n">
        <f t="normal" ca="1">32-LENB(INDIRECT(ADDRESS(8871,396)))</f>
        <v>0</v>
      </c>
      <c r="OH8871" s="7" t="n">
        <v>7</v>
      </c>
      <c r="OI8871" s="7" t="n">
        <v>65533</v>
      </c>
      <c r="OJ8871" s="7" t="n">
        <v>29401</v>
      </c>
      <c r="OK8871" s="7" t="s">
        <v>12</v>
      </c>
      <c r="OL8871" s="7" t="n">
        <f t="normal" ca="1">32-LENB(INDIRECT(ADDRESS(8871,401)))</f>
        <v>0</v>
      </c>
      <c r="OM8871" s="7" t="n">
        <v>7</v>
      </c>
      <c r="ON8871" s="7" t="n">
        <v>65533</v>
      </c>
      <c r="OO8871" s="7" t="n">
        <v>29402</v>
      </c>
      <c r="OP8871" s="7" t="s">
        <v>12</v>
      </c>
      <c r="OQ8871" s="7" t="n">
        <f t="normal" ca="1">32-LENB(INDIRECT(ADDRESS(8871,406)))</f>
        <v>0</v>
      </c>
      <c r="OR8871" s="7" t="n">
        <v>7</v>
      </c>
      <c r="OS8871" s="7" t="n">
        <v>65533</v>
      </c>
      <c r="OT8871" s="7" t="n">
        <v>29403</v>
      </c>
      <c r="OU8871" s="7" t="s">
        <v>12</v>
      </c>
      <c r="OV8871" s="7" t="n">
        <f t="normal" ca="1">32-LENB(INDIRECT(ADDRESS(8871,411)))</f>
        <v>0</v>
      </c>
      <c r="OW8871" s="7" t="n">
        <v>7</v>
      </c>
      <c r="OX8871" s="7" t="n">
        <v>65533</v>
      </c>
      <c r="OY8871" s="7" t="n">
        <v>52938</v>
      </c>
      <c r="OZ8871" s="7" t="s">
        <v>12</v>
      </c>
      <c r="PA8871" s="7" t="n">
        <f t="normal" ca="1">32-LENB(INDIRECT(ADDRESS(8871,416)))</f>
        <v>0</v>
      </c>
      <c r="PB8871" s="7" t="n">
        <v>7</v>
      </c>
      <c r="PC8871" s="7" t="n">
        <v>65533</v>
      </c>
      <c r="PD8871" s="7" t="n">
        <v>8442</v>
      </c>
      <c r="PE8871" s="7" t="s">
        <v>12</v>
      </c>
      <c r="PF8871" s="7" t="n">
        <f t="normal" ca="1">32-LENB(INDIRECT(ADDRESS(8871,421)))</f>
        <v>0</v>
      </c>
      <c r="PG8871" s="7" t="n">
        <v>7</v>
      </c>
      <c r="PH8871" s="7" t="n">
        <v>65533</v>
      </c>
      <c r="PI8871" s="7" t="n">
        <v>2392</v>
      </c>
      <c r="PJ8871" s="7" t="s">
        <v>12</v>
      </c>
      <c r="PK8871" s="7" t="n">
        <f t="normal" ca="1">32-LENB(INDIRECT(ADDRESS(8871,426)))</f>
        <v>0</v>
      </c>
      <c r="PL8871" s="7" t="n">
        <v>7</v>
      </c>
      <c r="PM8871" s="7" t="n">
        <v>65533</v>
      </c>
      <c r="PN8871" s="7" t="n">
        <v>7409</v>
      </c>
      <c r="PO8871" s="7" t="s">
        <v>12</v>
      </c>
      <c r="PP8871" s="7" t="n">
        <f t="normal" ca="1">32-LENB(INDIRECT(ADDRESS(8871,431)))</f>
        <v>0</v>
      </c>
      <c r="PQ8871" s="7" t="n">
        <v>7</v>
      </c>
      <c r="PR8871" s="7" t="n">
        <v>65533</v>
      </c>
      <c r="PS8871" s="7" t="n">
        <v>3397</v>
      </c>
      <c r="PT8871" s="7" t="s">
        <v>12</v>
      </c>
      <c r="PU8871" s="7" t="n">
        <f t="normal" ca="1">32-LENB(INDIRECT(ADDRESS(8871,436)))</f>
        <v>0</v>
      </c>
      <c r="PV8871" s="7" t="n">
        <v>7</v>
      </c>
      <c r="PW8871" s="7" t="n">
        <v>65533</v>
      </c>
      <c r="PX8871" s="7" t="n">
        <v>3398</v>
      </c>
      <c r="PY8871" s="7" t="s">
        <v>12</v>
      </c>
      <c r="PZ8871" s="7" t="n">
        <f t="normal" ca="1">32-LENB(INDIRECT(ADDRESS(8871,441)))</f>
        <v>0</v>
      </c>
      <c r="QA8871" s="7" t="n">
        <v>7</v>
      </c>
      <c r="QB8871" s="7" t="n">
        <v>65533</v>
      </c>
      <c r="QC8871" s="7" t="n">
        <v>29404</v>
      </c>
      <c r="QD8871" s="7" t="s">
        <v>12</v>
      </c>
      <c r="QE8871" s="7" t="n">
        <f t="normal" ca="1">32-LENB(INDIRECT(ADDRESS(8871,446)))</f>
        <v>0</v>
      </c>
      <c r="QF8871" s="7" t="n">
        <v>7</v>
      </c>
      <c r="QG8871" s="7" t="n">
        <v>65533</v>
      </c>
      <c r="QH8871" s="7" t="n">
        <v>29405</v>
      </c>
      <c r="QI8871" s="7" t="s">
        <v>12</v>
      </c>
      <c r="QJ8871" s="7" t="n">
        <f t="normal" ca="1">32-LENB(INDIRECT(ADDRESS(8871,451)))</f>
        <v>0</v>
      </c>
      <c r="QK8871" s="7" t="n">
        <v>7</v>
      </c>
      <c r="QL8871" s="7" t="n">
        <v>65533</v>
      </c>
      <c r="QM8871" s="7" t="n">
        <v>29406</v>
      </c>
      <c r="QN8871" s="7" t="s">
        <v>12</v>
      </c>
      <c r="QO8871" s="7" t="n">
        <f t="normal" ca="1">32-LENB(INDIRECT(ADDRESS(8871,456)))</f>
        <v>0</v>
      </c>
      <c r="QP8871" s="7" t="n">
        <v>7</v>
      </c>
      <c r="QQ8871" s="7" t="n">
        <v>65533</v>
      </c>
      <c r="QR8871" s="7" t="n">
        <v>29407</v>
      </c>
      <c r="QS8871" s="7" t="s">
        <v>12</v>
      </c>
      <c r="QT8871" s="7" t="n">
        <f t="normal" ca="1">32-LENB(INDIRECT(ADDRESS(8871,461)))</f>
        <v>0</v>
      </c>
      <c r="QU8871" s="7" t="n">
        <v>7</v>
      </c>
      <c r="QV8871" s="7" t="n">
        <v>65533</v>
      </c>
      <c r="QW8871" s="7" t="n">
        <v>2393</v>
      </c>
      <c r="QX8871" s="7" t="s">
        <v>12</v>
      </c>
      <c r="QY8871" s="7" t="n">
        <f t="normal" ca="1">32-LENB(INDIRECT(ADDRESS(8871,466)))</f>
        <v>0</v>
      </c>
      <c r="QZ8871" s="7" t="n">
        <v>7</v>
      </c>
      <c r="RA8871" s="7" t="n">
        <v>65533</v>
      </c>
      <c r="RB8871" s="7" t="n">
        <v>52939</v>
      </c>
      <c r="RC8871" s="7" t="s">
        <v>12</v>
      </c>
      <c r="RD8871" s="7" t="n">
        <f t="normal" ca="1">32-LENB(INDIRECT(ADDRESS(8871,471)))</f>
        <v>0</v>
      </c>
      <c r="RE8871" s="7" t="n">
        <v>7</v>
      </c>
      <c r="RF8871" s="7" t="n">
        <v>65533</v>
      </c>
      <c r="RG8871" s="7" t="n">
        <v>29408</v>
      </c>
      <c r="RH8871" s="7" t="s">
        <v>12</v>
      </c>
      <c r="RI8871" s="7" t="n">
        <f t="normal" ca="1">32-LENB(INDIRECT(ADDRESS(8871,476)))</f>
        <v>0</v>
      </c>
      <c r="RJ8871" s="7" t="n">
        <v>7</v>
      </c>
      <c r="RK8871" s="7" t="n">
        <v>65533</v>
      </c>
      <c r="RL8871" s="7" t="n">
        <v>29409</v>
      </c>
      <c r="RM8871" s="7" t="s">
        <v>12</v>
      </c>
      <c r="RN8871" s="7" t="n">
        <f t="normal" ca="1">32-LENB(INDIRECT(ADDRESS(8871,481)))</f>
        <v>0</v>
      </c>
      <c r="RO8871" s="7" t="n">
        <v>7</v>
      </c>
      <c r="RP8871" s="7" t="n">
        <v>65533</v>
      </c>
      <c r="RQ8871" s="7" t="n">
        <v>18482</v>
      </c>
      <c r="RR8871" s="7" t="s">
        <v>12</v>
      </c>
      <c r="RS8871" s="7" t="n">
        <f t="normal" ca="1">32-LENB(INDIRECT(ADDRESS(8871,486)))</f>
        <v>0</v>
      </c>
      <c r="RT8871" s="7" t="n">
        <v>7</v>
      </c>
      <c r="RU8871" s="7" t="n">
        <v>65533</v>
      </c>
      <c r="RV8871" s="7" t="n">
        <v>29410</v>
      </c>
      <c r="RW8871" s="7" t="s">
        <v>12</v>
      </c>
      <c r="RX8871" s="7" t="n">
        <f t="normal" ca="1">32-LENB(INDIRECT(ADDRESS(8871,491)))</f>
        <v>0</v>
      </c>
      <c r="RY8871" s="7" t="n">
        <v>7</v>
      </c>
      <c r="RZ8871" s="7" t="n">
        <v>65533</v>
      </c>
      <c r="SA8871" s="7" t="n">
        <v>29411</v>
      </c>
      <c r="SB8871" s="7" t="s">
        <v>12</v>
      </c>
      <c r="SC8871" s="7" t="n">
        <f t="normal" ca="1">32-LENB(INDIRECT(ADDRESS(8871,496)))</f>
        <v>0</v>
      </c>
      <c r="SD8871" s="7" t="n">
        <v>7</v>
      </c>
      <c r="SE8871" s="7" t="n">
        <v>65533</v>
      </c>
      <c r="SF8871" s="7" t="n">
        <v>29412</v>
      </c>
      <c r="SG8871" s="7" t="s">
        <v>12</v>
      </c>
      <c r="SH8871" s="7" t="n">
        <f t="normal" ca="1">32-LENB(INDIRECT(ADDRESS(8871,501)))</f>
        <v>0</v>
      </c>
      <c r="SI8871" s="7" t="n">
        <v>7</v>
      </c>
      <c r="SJ8871" s="7" t="n">
        <v>65533</v>
      </c>
      <c r="SK8871" s="7" t="n">
        <v>3399</v>
      </c>
      <c r="SL8871" s="7" t="s">
        <v>12</v>
      </c>
      <c r="SM8871" s="7" t="n">
        <f t="normal" ca="1">32-LENB(INDIRECT(ADDRESS(8871,506)))</f>
        <v>0</v>
      </c>
      <c r="SN8871" s="7" t="n">
        <v>7</v>
      </c>
      <c r="SO8871" s="7" t="n">
        <v>65533</v>
      </c>
      <c r="SP8871" s="7" t="n">
        <v>29413</v>
      </c>
      <c r="SQ8871" s="7" t="s">
        <v>12</v>
      </c>
      <c r="SR8871" s="7" t="n">
        <f t="normal" ca="1">32-LENB(INDIRECT(ADDRESS(8871,511)))</f>
        <v>0</v>
      </c>
      <c r="SS8871" s="7" t="n">
        <v>7</v>
      </c>
      <c r="ST8871" s="7" t="n">
        <v>65533</v>
      </c>
      <c r="SU8871" s="7" t="n">
        <v>29414</v>
      </c>
      <c r="SV8871" s="7" t="s">
        <v>12</v>
      </c>
      <c r="SW8871" s="7" t="n">
        <f t="normal" ca="1">32-LENB(INDIRECT(ADDRESS(8871,516)))</f>
        <v>0</v>
      </c>
      <c r="SX8871" s="7" t="n">
        <v>7</v>
      </c>
      <c r="SY8871" s="7" t="n">
        <v>65533</v>
      </c>
      <c r="SZ8871" s="7" t="n">
        <v>29415</v>
      </c>
      <c r="TA8871" s="7" t="s">
        <v>12</v>
      </c>
      <c r="TB8871" s="7" t="n">
        <f t="normal" ca="1">32-LENB(INDIRECT(ADDRESS(8871,521)))</f>
        <v>0</v>
      </c>
      <c r="TC8871" s="7" t="n">
        <v>7</v>
      </c>
      <c r="TD8871" s="7" t="n">
        <v>65533</v>
      </c>
      <c r="TE8871" s="7" t="n">
        <v>3400</v>
      </c>
      <c r="TF8871" s="7" t="s">
        <v>12</v>
      </c>
      <c r="TG8871" s="7" t="n">
        <f t="normal" ca="1">32-LENB(INDIRECT(ADDRESS(8871,526)))</f>
        <v>0</v>
      </c>
      <c r="TH8871" s="7" t="n">
        <v>7</v>
      </c>
      <c r="TI8871" s="7" t="n">
        <v>65533</v>
      </c>
      <c r="TJ8871" s="7" t="n">
        <v>6423</v>
      </c>
      <c r="TK8871" s="7" t="s">
        <v>12</v>
      </c>
      <c r="TL8871" s="7" t="n">
        <f t="normal" ca="1">32-LENB(INDIRECT(ADDRESS(8871,531)))</f>
        <v>0</v>
      </c>
      <c r="TM8871" s="7" t="n">
        <v>7</v>
      </c>
      <c r="TN8871" s="7" t="n">
        <v>65533</v>
      </c>
      <c r="TO8871" s="7" t="n">
        <v>10381</v>
      </c>
      <c r="TP8871" s="7" t="s">
        <v>12</v>
      </c>
      <c r="TQ8871" s="7" t="n">
        <f t="normal" ca="1">32-LENB(INDIRECT(ADDRESS(8871,536)))</f>
        <v>0</v>
      </c>
      <c r="TR8871" s="7" t="n">
        <v>7</v>
      </c>
      <c r="TS8871" s="7" t="n">
        <v>65533</v>
      </c>
      <c r="TT8871" s="7" t="n">
        <v>52940</v>
      </c>
      <c r="TU8871" s="7" t="s">
        <v>12</v>
      </c>
      <c r="TV8871" s="7" t="n">
        <f t="normal" ca="1">32-LENB(INDIRECT(ADDRESS(8871,541)))</f>
        <v>0</v>
      </c>
      <c r="TW8871" s="7" t="n">
        <v>7</v>
      </c>
      <c r="TX8871" s="7" t="n">
        <v>65533</v>
      </c>
      <c r="TY8871" s="7" t="n">
        <v>52941</v>
      </c>
      <c r="TZ8871" s="7" t="s">
        <v>12</v>
      </c>
      <c r="UA8871" s="7" t="n">
        <f t="normal" ca="1">32-LENB(INDIRECT(ADDRESS(8871,546)))</f>
        <v>0</v>
      </c>
      <c r="UB8871" s="7" t="n">
        <v>7</v>
      </c>
      <c r="UC8871" s="7" t="n">
        <v>65533</v>
      </c>
      <c r="UD8871" s="7" t="n">
        <v>3401</v>
      </c>
      <c r="UE8871" s="7" t="s">
        <v>12</v>
      </c>
      <c r="UF8871" s="7" t="n">
        <f t="normal" ca="1">32-LENB(INDIRECT(ADDRESS(8871,551)))</f>
        <v>0</v>
      </c>
      <c r="UG8871" s="7" t="n">
        <v>7</v>
      </c>
      <c r="UH8871" s="7" t="n">
        <v>65533</v>
      </c>
      <c r="UI8871" s="7" t="n">
        <v>29416</v>
      </c>
      <c r="UJ8871" s="7" t="s">
        <v>12</v>
      </c>
      <c r="UK8871" s="7" t="n">
        <f t="normal" ca="1">32-LENB(INDIRECT(ADDRESS(8871,556)))</f>
        <v>0</v>
      </c>
      <c r="UL8871" s="7" t="n">
        <v>7</v>
      </c>
      <c r="UM8871" s="7" t="n">
        <v>65533</v>
      </c>
      <c r="UN8871" s="7" t="n">
        <v>52942</v>
      </c>
      <c r="UO8871" s="7" t="s">
        <v>12</v>
      </c>
      <c r="UP8871" s="7" t="n">
        <f t="normal" ca="1">32-LENB(INDIRECT(ADDRESS(8871,561)))</f>
        <v>0</v>
      </c>
      <c r="UQ8871" s="7" t="n">
        <v>7</v>
      </c>
      <c r="UR8871" s="7" t="n">
        <v>65533</v>
      </c>
      <c r="US8871" s="7" t="n">
        <v>52943</v>
      </c>
      <c r="UT8871" s="7" t="s">
        <v>12</v>
      </c>
      <c r="UU8871" s="7" t="n">
        <f t="normal" ca="1">32-LENB(INDIRECT(ADDRESS(8871,566)))</f>
        <v>0</v>
      </c>
      <c r="UV8871" s="7" t="n">
        <v>7</v>
      </c>
      <c r="UW8871" s="7" t="n">
        <v>65533</v>
      </c>
      <c r="UX8871" s="7" t="n">
        <v>52944</v>
      </c>
      <c r="UY8871" s="7" t="s">
        <v>12</v>
      </c>
      <c r="UZ8871" s="7" t="n">
        <f t="normal" ca="1">32-LENB(INDIRECT(ADDRESS(8871,571)))</f>
        <v>0</v>
      </c>
      <c r="VA8871" s="7" t="n">
        <v>7</v>
      </c>
      <c r="VB8871" s="7" t="n">
        <v>65533</v>
      </c>
      <c r="VC8871" s="7" t="n">
        <v>52945</v>
      </c>
      <c r="VD8871" s="7" t="s">
        <v>12</v>
      </c>
      <c r="VE8871" s="7" t="n">
        <f t="normal" ca="1">32-LENB(INDIRECT(ADDRESS(8871,576)))</f>
        <v>0</v>
      </c>
      <c r="VF8871" s="7" t="n">
        <v>7</v>
      </c>
      <c r="VG8871" s="7" t="n">
        <v>65533</v>
      </c>
      <c r="VH8871" s="7" t="n">
        <v>52946</v>
      </c>
      <c r="VI8871" s="7" t="s">
        <v>12</v>
      </c>
      <c r="VJ8871" s="7" t="n">
        <f t="normal" ca="1">32-LENB(INDIRECT(ADDRESS(8871,581)))</f>
        <v>0</v>
      </c>
      <c r="VK8871" s="7" t="n">
        <v>7</v>
      </c>
      <c r="VL8871" s="7" t="n">
        <v>65533</v>
      </c>
      <c r="VM8871" s="7" t="n">
        <v>3402</v>
      </c>
      <c r="VN8871" s="7" t="s">
        <v>12</v>
      </c>
      <c r="VO8871" s="7" t="n">
        <f t="normal" ca="1">32-LENB(INDIRECT(ADDRESS(8871,586)))</f>
        <v>0</v>
      </c>
      <c r="VP8871" s="7" t="n">
        <v>7</v>
      </c>
      <c r="VQ8871" s="7" t="n">
        <v>65533</v>
      </c>
      <c r="VR8871" s="7" t="n">
        <v>1416</v>
      </c>
      <c r="VS8871" s="7" t="s">
        <v>12</v>
      </c>
      <c r="VT8871" s="7" t="n">
        <f t="normal" ca="1">32-LENB(INDIRECT(ADDRESS(8871,591)))</f>
        <v>0</v>
      </c>
      <c r="VU8871" s="7" t="n">
        <v>7</v>
      </c>
      <c r="VV8871" s="7" t="n">
        <v>65533</v>
      </c>
      <c r="VW8871" s="7" t="n">
        <v>1417</v>
      </c>
      <c r="VX8871" s="7" t="s">
        <v>12</v>
      </c>
      <c r="VY8871" s="7" t="n">
        <f t="normal" ca="1">32-LENB(INDIRECT(ADDRESS(8871,596)))</f>
        <v>0</v>
      </c>
      <c r="VZ8871" s="7" t="n">
        <v>7</v>
      </c>
      <c r="WA8871" s="7" t="n">
        <v>65533</v>
      </c>
      <c r="WB8871" s="7" t="n">
        <v>5368</v>
      </c>
      <c r="WC8871" s="7" t="s">
        <v>12</v>
      </c>
      <c r="WD8871" s="7" t="n">
        <f t="normal" ca="1">32-LENB(INDIRECT(ADDRESS(8871,601)))</f>
        <v>0</v>
      </c>
      <c r="WE8871" s="7" t="n">
        <v>7</v>
      </c>
      <c r="WF8871" s="7" t="n">
        <v>65533</v>
      </c>
      <c r="WG8871" s="7" t="n">
        <v>4410</v>
      </c>
      <c r="WH8871" s="7" t="s">
        <v>12</v>
      </c>
      <c r="WI8871" s="7" t="n">
        <f t="normal" ca="1">32-LENB(INDIRECT(ADDRESS(8871,606)))</f>
        <v>0</v>
      </c>
      <c r="WJ8871" s="7" t="n">
        <v>7</v>
      </c>
      <c r="WK8871" s="7" t="n">
        <v>65533</v>
      </c>
      <c r="WL8871" s="7" t="n">
        <v>9369</v>
      </c>
      <c r="WM8871" s="7" t="s">
        <v>12</v>
      </c>
      <c r="WN8871" s="7" t="n">
        <f t="normal" ca="1">32-LENB(INDIRECT(ADDRESS(8871,611)))</f>
        <v>0</v>
      </c>
      <c r="WO8871" s="7" t="n">
        <v>7</v>
      </c>
      <c r="WP8871" s="7" t="n">
        <v>65533</v>
      </c>
      <c r="WQ8871" s="7" t="n">
        <v>9370</v>
      </c>
      <c r="WR8871" s="7" t="s">
        <v>12</v>
      </c>
      <c r="WS8871" s="7" t="n">
        <f t="normal" ca="1">32-LENB(INDIRECT(ADDRESS(8871,616)))</f>
        <v>0</v>
      </c>
      <c r="WT8871" s="7" t="n">
        <v>7</v>
      </c>
      <c r="WU8871" s="7" t="n">
        <v>65533</v>
      </c>
      <c r="WV8871" s="7" t="n">
        <v>2394</v>
      </c>
      <c r="WW8871" s="7" t="s">
        <v>12</v>
      </c>
      <c r="WX8871" s="7" t="n">
        <f t="normal" ca="1">32-LENB(INDIRECT(ADDRESS(8871,621)))</f>
        <v>0</v>
      </c>
      <c r="WY8871" s="7" t="n">
        <v>7</v>
      </c>
      <c r="WZ8871" s="7" t="n">
        <v>65533</v>
      </c>
      <c r="XA8871" s="7" t="n">
        <v>2395</v>
      </c>
      <c r="XB8871" s="7" t="s">
        <v>12</v>
      </c>
      <c r="XC8871" s="7" t="n">
        <f t="normal" ca="1">32-LENB(INDIRECT(ADDRESS(8871,626)))</f>
        <v>0</v>
      </c>
      <c r="XD8871" s="7" t="n">
        <v>7</v>
      </c>
      <c r="XE8871" s="7" t="n">
        <v>65533</v>
      </c>
      <c r="XF8871" s="7" t="n">
        <v>3403</v>
      </c>
      <c r="XG8871" s="7" t="s">
        <v>12</v>
      </c>
      <c r="XH8871" s="7" t="n">
        <f t="normal" ca="1">32-LENB(INDIRECT(ADDRESS(8871,631)))</f>
        <v>0</v>
      </c>
      <c r="XI8871" s="7" t="n">
        <v>7</v>
      </c>
      <c r="XJ8871" s="7" t="n">
        <v>65533</v>
      </c>
      <c r="XK8871" s="7" t="n">
        <v>29417</v>
      </c>
      <c r="XL8871" s="7" t="s">
        <v>12</v>
      </c>
      <c r="XM8871" s="7" t="n">
        <f t="normal" ca="1">32-LENB(INDIRECT(ADDRESS(8871,636)))</f>
        <v>0</v>
      </c>
      <c r="XN8871" s="7" t="n">
        <v>7</v>
      </c>
      <c r="XO8871" s="7" t="n">
        <v>65533</v>
      </c>
      <c r="XP8871" s="7" t="n">
        <v>3404</v>
      </c>
      <c r="XQ8871" s="7" t="s">
        <v>12</v>
      </c>
      <c r="XR8871" s="7" t="n">
        <f t="normal" ca="1">32-LENB(INDIRECT(ADDRESS(8871,641)))</f>
        <v>0</v>
      </c>
      <c r="XS8871" s="7" t="n">
        <v>7</v>
      </c>
      <c r="XT8871" s="7" t="n">
        <v>65533</v>
      </c>
      <c r="XU8871" s="7" t="n">
        <v>3405</v>
      </c>
      <c r="XV8871" s="7" t="s">
        <v>12</v>
      </c>
      <c r="XW8871" s="7" t="n">
        <f t="normal" ca="1">32-LENB(INDIRECT(ADDRESS(8871,646)))</f>
        <v>0</v>
      </c>
      <c r="XX8871" s="7" t="n">
        <v>7</v>
      </c>
      <c r="XY8871" s="7" t="n">
        <v>65533</v>
      </c>
      <c r="XZ8871" s="7" t="n">
        <v>29418</v>
      </c>
      <c r="YA8871" s="7" t="s">
        <v>12</v>
      </c>
      <c r="YB8871" s="7" t="n">
        <f t="normal" ca="1">32-LENB(INDIRECT(ADDRESS(8871,651)))</f>
        <v>0</v>
      </c>
      <c r="YC8871" s="7" t="n">
        <v>7</v>
      </c>
      <c r="YD8871" s="7" t="n">
        <v>65533</v>
      </c>
      <c r="YE8871" s="7" t="n">
        <v>3406</v>
      </c>
      <c r="YF8871" s="7" t="s">
        <v>12</v>
      </c>
      <c r="YG8871" s="7" t="n">
        <f t="normal" ca="1">32-LENB(INDIRECT(ADDRESS(8871,656)))</f>
        <v>0</v>
      </c>
      <c r="YH8871" s="7" t="n">
        <v>7</v>
      </c>
      <c r="YI8871" s="7" t="n">
        <v>65533</v>
      </c>
      <c r="YJ8871" s="7" t="n">
        <v>3407</v>
      </c>
      <c r="YK8871" s="7" t="s">
        <v>12</v>
      </c>
      <c r="YL8871" s="7" t="n">
        <f t="normal" ca="1">32-LENB(INDIRECT(ADDRESS(8871,661)))</f>
        <v>0</v>
      </c>
      <c r="YM8871" s="7" t="n">
        <v>7</v>
      </c>
      <c r="YN8871" s="7" t="n">
        <v>65533</v>
      </c>
      <c r="YO8871" s="7" t="n">
        <v>3408</v>
      </c>
      <c r="YP8871" s="7" t="s">
        <v>12</v>
      </c>
      <c r="YQ8871" s="7" t="n">
        <f t="normal" ca="1">32-LENB(INDIRECT(ADDRESS(8871,666)))</f>
        <v>0</v>
      </c>
      <c r="YR8871" s="7" t="n">
        <v>7</v>
      </c>
      <c r="YS8871" s="7" t="n">
        <v>65533</v>
      </c>
      <c r="YT8871" s="7" t="n">
        <v>3409</v>
      </c>
      <c r="YU8871" s="7" t="s">
        <v>12</v>
      </c>
      <c r="YV8871" s="7" t="n">
        <f t="normal" ca="1">32-LENB(INDIRECT(ADDRESS(8871,671)))</f>
        <v>0</v>
      </c>
      <c r="YW8871" s="7" t="n">
        <v>7</v>
      </c>
      <c r="YX8871" s="7" t="n">
        <v>65533</v>
      </c>
      <c r="YY8871" s="7" t="n">
        <v>3410</v>
      </c>
      <c r="YZ8871" s="7" t="s">
        <v>12</v>
      </c>
      <c r="ZA8871" s="7" t="n">
        <f t="normal" ca="1">32-LENB(INDIRECT(ADDRESS(8871,676)))</f>
        <v>0</v>
      </c>
      <c r="ZB8871" s="7" t="n">
        <v>7</v>
      </c>
      <c r="ZC8871" s="7" t="n">
        <v>65533</v>
      </c>
      <c r="ZD8871" s="7" t="n">
        <v>29419</v>
      </c>
      <c r="ZE8871" s="7" t="s">
        <v>12</v>
      </c>
      <c r="ZF8871" s="7" t="n">
        <f t="normal" ca="1">32-LENB(INDIRECT(ADDRESS(8871,681)))</f>
        <v>0</v>
      </c>
      <c r="ZG8871" s="7" t="n">
        <v>7</v>
      </c>
      <c r="ZH8871" s="7" t="n">
        <v>65533</v>
      </c>
      <c r="ZI8871" s="7" t="n">
        <v>18483</v>
      </c>
      <c r="ZJ8871" s="7" t="s">
        <v>12</v>
      </c>
      <c r="ZK8871" s="7" t="n">
        <f t="normal" ca="1">32-LENB(INDIRECT(ADDRESS(8871,686)))</f>
        <v>0</v>
      </c>
      <c r="ZL8871" s="7" t="n">
        <v>7</v>
      </c>
      <c r="ZM8871" s="7" t="n">
        <v>65533</v>
      </c>
      <c r="ZN8871" s="7" t="n">
        <v>10382</v>
      </c>
      <c r="ZO8871" s="7" t="s">
        <v>12</v>
      </c>
      <c r="ZP8871" s="7" t="n">
        <f t="normal" ca="1">32-LENB(INDIRECT(ADDRESS(8871,691)))</f>
        <v>0</v>
      </c>
      <c r="ZQ8871" s="7" t="n">
        <v>7</v>
      </c>
      <c r="ZR8871" s="7" t="n">
        <v>65533</v>
      </c>
      <c r="ZS8871" s="7" t="n">
        <v>8443</v>
      </c>
      <c r="ZT8871" s="7" t="s">
        <v>12</v>
      </c>
      <c r="ZU8871" s="7" t="n">
        <f t="normal" ca="1">32-LENB(INDIRECT(ADDRESS(8871,696)))</f>
        <v>0</v>
      </c>
      <c r="ZV8871" s="7" t="n">
        <v>7</v>
      </c>
      <c r="ZW8871" s="7" t="n">
        <v>65533</v>
      </c>
      <c r="ZX8871" s="7" t="n">
        <v>7410</v>
      </c>
      <c r="ZY8871" s="7" t="s">
        <v>12</v>
      </c>
      <c r="ZZ8871" s="7" t="n">
        <f t="normal" ca="1">32-LENB(INDIRECT(ADDRESS(8871,701)))</f>
        <v>0</v>
      </c>
      <c r="AAA8871" s="7" t="n">
        <v>7</v>
      </c>
      <c r="AAB8871" s="7" t="n">
        <v>65533</v>
      </c>
      <c r="AAC8871" s="7" t="n">
        <v>52947</v>
      </c>
      <c r="AAD8871" s="7" t="s">
        <v>12</v>
      </c>
      <c r="AAE8871" s="7" t="n">
        <f t="normal" ca="1">32-LENB(INDIRECT(ADDRESS(8871,706)))</f>
        <v>0</v>
      </c>
      <c r="AAF8871" s="7" t="n">
        <v>7</v>
      </c>
      <c r="AAG8871" s="7" t="n">
        <v>65533</v>
      </c>
      <c r="AAH8871" s="7" t="n">
        <v>6424</v>
      </c>
      <c r="AAI8871" s="7" t="s">
        <v>12</v>
      </c>
      <c r="AAJ8871" s="7" t="n">
        <f t="normal" ca="1">32-LENB(INDIRECT(ADDRESS(8871,711)))</f>
        <v>0</v>
      </c>
      <c r="AAK8871" s="7" t="n">
        <v>7</v>
      </c>
      <c r="AAL8871" s="7" t="n">
        <v>65533</v>
      </c>
      <c r="AAM8871" s="7" t="n">
        <v>29420</v>
      </c>
      <c r="AAN8871" s="7" t="s">
        <v>12</v>
      </c>
      <c r="AAO8871" s="7" t="n">
        <f t="normal" ca="1">32-LENB(INDIRECT(ADDRESS(8871,716)))</f>
        <v>0</v>
      </c>
      <c r="AAP8871" s="7" t="n">
        <v>7</v>
      </c>
      <c r="AAQ8871" s="7" t="n">
        <v>65533</v>
      </c>
      <c r="AAR8871" s="7" t="n">
        <v>29421</v>
      </c>
      <c r="AAS8871" s="7" t="s">
        <v>12</v>
      </c>
      <c r="AAT8871" s="7" t="n">
        <f t="normal" ca="1">32-LENB(INDIRECT(ADDRESS(8871,721)))</f>
        <v>0</v>
      </c>
      <c r="AAU8871" s="7" t="n">
        <v>7</v>
      </c>
      <c r="AAV8871" s="7" t="n">
        <v>65533</v>
      </c>
      <c r="AAW8871" s="7" t="n">
        <v>3411</v>
      </c>
      <c r="AAX8871" s="7" t="s">
        <v>12</v>
      </c>
      <c r="AAY8871" s="7" t="n">
        <f t="normal" ca="1">32-LENB(INDIRECT(ADDRESS(8871,726)))</f>
        <v>0</v>
      </c>
      <c r="AAZ8871" s="7" t="n">
        <v>7</v>
      </c>
      <c r="ABA8871" s="7" t="n">
        <v>65533</v>
      </c>
      <c r="ABB8871" s="7" t="n">
        <v>29422</v>
      </c>
      <c r="ABC8871" s="7" t="s">
        <v>12</v>
      </c>
      <c r="ABD8871" s="7" t="n">
        <f t="normal" ca="1">32-LENB(INDIRECT(ADDRESS(8871,731)))</f>
        <v>0</v>
      </c>
      <c r="ABE8871" s="7" t="n">
        <v>7</v>
      </c>
      <c r="ABF8871" s="7" t="n">
        <v>65533</v>
      </c>
      <c r="ABG8871" s="7" t="n">
        <v>29423</v>
      </c>
      <c r="ABH8871" s="7" t="s">
        <v>12</v>
      </c>
      <c r="ABI8871" s="7" t="n">
        <f t="normal" ca="1">32-LENB(INDIRECT(ADDRESS(8871,736)))</f>
        <v>0</v>
      </c>
      <c r="ABJ8871" s="7" t="n">
        <v>7</v>
      </c>
      <c r="ABK8871" s="7" t="n">
        <v>65533</v>
      </c>
      <c r="ABL8871" s="7" t="n">
        <v>29424</v>
      </c>
      <c r="ABM8871" s="7" t="s">
        <v>12</v>
      </c>
      <c r="ABN8871" s="7" t="n">
        <f t="normal" ca="1">32-LENB(INDIRECT(ADDRESS(8871,741)))</f>
        <v>0</v>
      </c>
      <c r="ABO8871" s="7" t="n">
        <v>7</v>
      </c>
      <c r="ABP8871" s="7" t="n">
        <v>65533</v>
      </c>
      <c r="ABQ8871" s="7" t="n">
        <v>29425</v>
      </c>
      <c r="ABR8871" s="7" t="s">
        <v>12</v>
      </c>
      <c r="ABS8871" s="7" t="n">
        <f t="normal" ca="1">32-LENB(INDIRECT(ADDRESS(8871,746)))</f>
        <v>0</v>
      </c>
      <c r="ABT8871" s="7" t="n">
        <v>7</v>
      </c>
      <c r="ABU8871" s="7" t="n">
        <v>65533</v>
      </c>
      <c r="ABV8871" s="7" t="n">
        <v>29426</v>
      </c>
      <c r="ABW8871" s="7" t="s">
        <v>12</v>
      </c>
      <c r="ABX8871" s="7" t="n">
        <f t="normal" ca="1">32-LENB(INDIRECT(ADDRESS(8871,751)))</f>
        <v>0</v>
      </c>
      <c r="ABY8871" s="7" t="n">
        <v>4</v>
      </c>
      <c r="ABZ8871" s="7" t="n">
        <v>65533</v>
      </c>
      <c r="ACA8871" s="7" t="n">
        <v>2118</v>
      </c>
      <c r="ACB8871" s="7" t="s">
        <v>12</v>
      </c>
      <c r="ACC8871" s="7" t="n">
        <f t="normal" ca="1">32-LENB(INDIRECT(ADDRESS(8871,756)))</f>
        <v>0</v>
      </c>
      <c r="ACD8871" s="7" t="n">
        <v>4</v>
      </c>
      <c r="ACE8871" s="7" t="n">
        <v>65533</v>
      </c>
      <c r="ACF8871" s="7" t="n">
        <v>4515</v>
      </c>
      <c r="ACG8871" s="7" t="s">
        <v>12</v>
      </c>
      <c r="ACH8871" s="7" t="n">
        <f t="normal" ca="1">32-LENB(INDIRECT(ADDRESS(8871,761)))</f>
        <v>0</v>
      </c>
      <c r="ACI8871" s="7" t="n">
        <v>7</v>
      </c>
      <c r="ACJ8871" s="7" t="n">
        <v>65533</v>
      </c>
      <c r="ACK8871" s="7" t="n">
        <v>52948</v>
      </c>
      <c r="ACL8871" s="7" t="s">
        <v>12</v>
      </c>
      <c r="ACM8871" s="7" t="n">
        <f t="normal" ca="1">32-LENB(INDIRECT(ADDRESS(8871,766)))</f>
        <v>0</v>
      </c>
      <c r="ACN8871" s="7" t="n">
        <v>7</v>
      </c>
      <c r="ACO8871" s="7" t="n">
        <v>65533</v>
      </c>
      <c r="ACP8871" s="7" t="n">
        <v>18484</v>
      </c>
      <c r="ACQ8871" s="7" t="s">
        <v>12</v>
      </c>
      <c r="ACR8871" s="7" t="n">
        <f t="normal" ca="1">32-LENB(INDIRECT(ADDRESS(8871,771)))</f>
        <v>0</v>
      </c>
      <c r="ACS8871" s="7" t="n">
        <v>4</v>
      </c>
      <c r="ACT8871" s="7" t="n">
        <v>65533</v>
      </c>
      <c r="ACU8871" s="7" t="n">
        <v>4405</v>
      </c>
      <c r="ACV8871" s="7" t="s">
        <v>12</v>
      </c>
      <c r="ACW8871" s="7" t="n">
        <f t="normal" ca="1">32-LENB(INDIRECT(ADDRESS(8871,776)))</f>
        <v>0</v>
      </c>
      <c r="ACX8871" s="7" t="n">
        <v>4</v>
      </c>
      <c r="ACY8871" s="7" t="n">
        <v>65533</v>
      </c>
      <c r="ACZ8871" s="7" t="n">
        <v>4428</v>
      </c>
      <c r="ADA8871" s="7" t="s">
        <v>12</v>
      </c>
      <c r="ADB8871" s="7" t="n">
        <f t="normal" ca="1">32-LENB(INDIRECT(ADDRESS(8871,781)))</f>
        <v>0</v>
      </c>
      <c r="ADC8871" s="7" t="n">
        <v>4</v>
      </c>
      <c r="ADD8871" s="7" t="n">
        <v>65533</v>
      </c>
      <c r="ADE8871" s="7" t="n">
        <v>5306</v>
      </c>
      <c r="ADF8871" s="7" t="s">
        <v>12</v>
      </c>
      <c r="ADG8871" s="7" t="n">
        <f t="normal" ca="1">32-LENB(INDIRECT(ADDRESS(8871,786)))</f>
        <v>0</v>
      </c>
      <c r="ADH8871" s="7" t="n">
        <v>8</v>
      </c>
      <c r="ADI8871" s="7" t="n">
        <v>65533</v>
      </c>
      <c r="ADJ8871" s="7" t="n">
        <v>0</v>
      </c>
      <c r="ADK8871" s="7" t="s">
        <v>412</v>
      </c>
      <c r="ADL8871" s="7" t="n">
        <f t="normal" ca="1">32-LENB(INDIRECT(ADDRESS(8871,791)))</f>
        <v>0</v>
      </c>
      <c r="ADM8871" s="7" t="n">
        <v>4</v>
      </c>
      <c r="ADN8871" s="7" t="n">
        <v>65533</v>
      </c>
      <c r="ADO8871" s="7" t="n">
        <v>4286</v>
      </c>
      <c r="ADP8871" s="7" t="s">
        <v>12</v>
      </c>
      <c r="ADQ8871" s="7" t="n">
        <f t="normal" ca="1">32-LENB(INDIRECT(ADDRESS(8871,796)))</f>
        <v>0</v>
      </c>
      <c r="ADR8871" s="7" t="n">
        <v>4</v>
      </c>
      <c r="ADS8871" s="7" t="n">
        <v>65533</v>
      </c>
      <c r="ADT8871" s="7" t="n">
        <v>4400</v>
      </c>
      <c r="ADU8871" s="7" t="s">
        <v>12</v>
      </c>
      <c r="ADV8871" s="7" t="n">
        <f t="normal" ca="1">32-LENB(INDIRECT(ADDRESS(8871,801)))</f>
        <v>0</v>
      </c>
      <c r="ADW8871" s="7" t="n">
        <v>7</v>
      </c>
      <c r="ADX8871" s="7" t="n">
        <v>65533</v>
      </c>
      <c r="ADY8871" s="7" t="n">
        <v>52949</v>
      </c>
      <c r="ADZ8871" s="7" t="s">
        <v>12</v>
      </c>
      <c r="AEA8871" s="7" t="n">
        <f t="normal" ca="1">32-LENB(INDIRECT(ADDRESS(8871,806)))</f>
        <v>0</v>
      </c>
      <c r="AEB8871" s="7" t="n">
        <v>7</v>
      </c>
      <c r="AEC8871" s="7" t="n">
        <v>65533</v>
      </c>
      <c r="AED8871" s="7" t="n">
        <v>2396</v>
      </c>
      <c r="AEE8871" s="7" t="s">
        <v>12</v>
      </c>
      <c r="AEF8871" s="7" t="n">
        <f t="normal" ca="1">32-LENB(INDIRECT(ADDRESS(8871,811)))</f>
        <v>0</v>
      </c>
      <c r="AEG8871" s="7" t="n">
        <v>7</v>
      </c>
      <c r="AEH8871" s="7" t="n">
        <v>65533</v>
      </c>
      <c r="AEI8871" s="7" t="n">
        <v>3412</v>
      </c>
      <c r="AEJ8871" s="7" t="s">
        <v>12</v>
      </c>
      <c r="AEK8871" s="7" t="n">
        <f t="normal" ca="1">32-LENB(INDIRECT(ADDRESS(8871,816)))</f>
        <v>0</v>
      </c>
      <c r="AEL8871" s="7" t="n">
        <v>7</v>
      </c>
      <c r="AEM8871" s="7" t="n">
        <v>65533</v>
      </c>
      <c r="AEN8871" s="7" t="n">
        <v>3413</v>
      </c>
      <c r="AEO8871" s="7" t="s">
        <v>12</v>
      </c>
      <c r="AEP8871" s="7" t="n">
        <f t="normal" ca="1">32-LENB(INDIRECT(ADDRESS(8871,821)))</f>
        <v>0</v>
      </c>
      <c r="AEQ8871" s="7" t="n">
        <v>7</v>
      </c>
      <c r="AER8871" s="7" t="n">
        <v>65533</v>
      </c>
      <c r="AES8871" s="7" t="n">
        <v>29427</v>
      </c>
      <c r="AET8871" s="7" t="s">
        <v>12</v>
      </c>
      <c r="AEU8871" s="7" t="n">
        <f t="normal" ca="1">32-LENB(INDIRECT(ADDRESS(8871,826)))</f>
        <v>0</v>
      </c>
      <c r="AEV8871" s="7" t="n">
        <v>7</v>
      </c>
      <c r="AEW8871" s="7" t="n">
        <v>65533</v>
      </c>
      <c r="AEX8871" s="7" t="n">
        <v>29428</v>
      </c>
      <c r="AEY8871" s="7" t="s">
        <v>12</v>
      </c>
      <c r="AEZ8871" s="7" t="n">
        <f t="normal" ca="1">32-LENB(INDIRECT(ADDRESS(8871,831)))</f>
        <v>0</v>
      </c>
      <c r="AFA8871" s="7" t="n">
        <v>7</v>
      </c>
      <c r="AFB8871" s="7" t="n">
        <v>65533</v>
      </c>
      <c r="AFC8871" s="7" t="n">
        <v>3414</v>
      </c>
      <c r="AFD8871" s="7" t="s">
        <v>12</v>
      </c>
      <c r="AFE8871" s="7" t="n">
        <f t="normal" ca="1">32-LENB(INDIRECT(ADDRESS(8871,836)))</f>
        <v>0</v>
      </c>
      <c r="AFF8871" s="7" t="n">
        <v>7</v>
      </c>
      <c r="AFG8871" s="7" t="n">
        <v>65533</v>
      </c>
      <c r="AFH8871" s="7" t="n">
        <v>52950</v>
      </c>
      <c r="AFI8871" s="7" t="s">
        <v>12</v>
      </c>
      <c r="AFJ8871" s="7" t="n">
        <f t="normal" ca="1">32-LENB(INDIRECT(ADDRESS(8871,841)))</f>
        <v>0</v>
      </c>
      <c r="AFK8871" s="7" t="n">
        <v>7</v>
      </c>
      <c r="AFL8871" s="7" t="n">
        <v>65533</v>
      </c>
      <c r="AFM8871" s="7" t="n">
        <v>2397</v>
      </c>
      <c r="AFN8871" s="7" t="s">
        <v>12</v>
      </c>
      <c r="AFO8871" s="7" t="n">
        <f t="normal" ca="1">32-LENB(INDIRECT(ADDRESS(8871,846)))</f>
        <v>0</v>
      </c>
      <c r="AFP8871" s="7" t="n">
        <v>4</v>
      </c>
      <c r="AFQ8871" s="7" t="n">
        <v>65533</v>
      </c>
      <c r="AFR8871" s="7" t="n">
        <v>4400</v>
      </c>
      <c r="AFS8871" s="7" t="s">
        <v>12</v>
      </c>
      <c r="AFT8871" s="7" t="n">
        <f t="normal" ca="1">32-LENB(INDIRECT(ADDRESS(8871,851)))</f>
        <v>0</v>
      </c>
      <c r="AFU8871" s="7" t="n">
        <v>4</v>
      </c>
      <c r="AFV8871" s="7" t="n">
        <v>65533</v>
      </c>
      <c r="AFW8871" s="7" t="n">
        <v>4286</v>
      </c>
      <c r="AFX8871" s="7" t="s">
        <v>12</v>
      </c>
      <c r="AFY8871" s="7" t="n">
        <f t="normal" ca="1">32-LENB(INDIRECT(ADDRESS(8871,856)))</f>
        <v>0</v>
      </c>
      <c r="AFZ8871" s="7" t="n">
        <v>0</v>
      </c>
      <c r="AGA8871" s="7" t="n">
        <v>65533</v>
      </c>
      <c r="AGB8871" s="7" t="n">
        <v>0</v>
      </c>
      <c r="AGC8871" s="7" t="s">
        <v>12</v>
      </c>
      <c r="AGD8871" s="7" t="n">
        <f t="normal" ca="1">32-LENB(INDIRECT(ADDRESS(8871,861)))</f>
        <v>0</v>
      </c>
    </row>
    <row r="8872" spans="1:57">
      <c r="A8872" t="s">
        <v>4</v>
      </c>
      <c r="B8872" s="4" t="s">
        <v>5</v>
      </c>
    </row>
    <row r="8873" spans="1:57">
      <c r="A8873" t="n">
        <v>70688</v>
      </c>
      <c r="B8873" s="5" t="n">
        <v>1</v>
      </c>
    </row>
    <row r="8874" spans="1:57" s="3" customFormat="1" customHeight="0">
      <c r="A8874" s="3" t="s">
        <v>2</v>
      </c>
      <c r="B8874" s="3" t="s">
        <v>485</v>
      </c>
    </row>
    <row r="8875" spans="1:57">
      <c r="A8875" t="s">
        <v>4</v>
      </c>
      <c r="B8875" s="4" t="s">
        <v>5</v>
      </c>
      <c r="C8875" s="4" t="s">
        <v>10</v>
      </c>
      <c r="D8875" s="4" t="s">
        <v>10</v>
      </c>
      <c r="E8875" s="4" t="s">
        <v>9</v>
      </c>
      <c r="F8875" s="4" t="s">
        <v>6</v>
      </c>
      <c r="G8875" s="4" t="s">
        <v>8</v>
      </c>
      <c r="H8875" s="4" t="s">
        <v>10</v>
      </c>
      <c r="I8875" s="4" t="s">
        <v>10</v>
      </c>
      <c r="J8875" s="4" t="s">
        <v>9</v>
      </c>
      <c r="K8875" s="4" t="s">
        <v>6</v>
      </c>
      <c r="L8875" s="4" t="s">
        <v>8</v>
      </c>
      <c r="M8875" s="4" t="s">
        <v>10</v>
      </c>
      <c r="N8875" s="4" t="s">
        <v>10</v>
      </c>
      <c r="O8875" s="4" t="s">
        <v>9</v>
      </c>
      <c r="P8875" s="4" t="s">
        <v>6</v>
      </c>
      <c r="Q8875" s="4" t="s">
        <v>8</v>
      </c>
    </row>
    <row r="8876" spans="1:57">
      <c r="A8876" t="n">
        <v>70704</v>
      </c>
      <c r="B8876" s="74" t="n">
        <v>257</v>
      </c>
      <c r="C8876" s="7" t="n">
        <v>4</v>
      </c>
      <c r="D8876" s="7" t="n">
        <v>65533</v>
      </c>
      <c r="E8876" s="7" t="n">
        <v>2209</v>
      </c>
      <c r="F8876" s="7" t="s">
        <v>12</v>
      </c>
      <c r="G8876" s="7" t="n">
        <f t="normal" ca="1">32-LENB(INDIRECT(ADDRESS(8876,6)))</f>
        <v>0</v>
      </c>
      <c r="H8876" s="7" t="n">
        <v>4</v>
      </c>
      <c r="I8876" s="7" t="n">
        <v>65533</v>
      </c>
      <c r="J8876" s="7" t="n">
        <v>2209</v>
      </c>
      <c r="K8876" s="7" t="s">
        <v>12</v>
      </c>
      <c r="L8876" s="7" t="n">
        <f t="normal" ca="1">32-LENB(INDIRECT(ADDRESS(8876,11)))</f>
        <v>0</v>
      </c>
      <c r="M8876" s="7" t="n">
        <v>0</v>
      </c>
      <c r="N8876" s="7" t="n">
        <v>65533</v>
      </c>
      <c r="O8876" s="7" t="n">
        <v>0</v>
      </c>
      <c r="P8876" s="7" t="s">
        <v>12</v>
      </c>
      <c r="Q8876" s="7" t="n">
        <f t="normal" ca="1">32-LENB(INDIRECT(ADDRESS(8876,16)))</f>
        <v>0</v>
      </c>
    </row>
    <row r="8877" spans="1:57">
      <c r="A8877" t="s">
        <v>4</v>
      </c>
      <c r="B8877" s="4" t="s">
        <v>5</v>
      </c>
    </row>
    <row r="8878" spans="1:57">
      <c r="A8878" t="n">
        <v>70824</v>
      </c>
      <c r="B8878" s="5" t="n">
        <v>1</v>
      </c>
    </row>
    <row r="8879" spans="1:57" s="3" customFormat="1" customHeight="0">
      <c r="A8879" s="3" t="s">
        <v>2</v>
      </c>
      <c r="B8879" s="3" t="s">
        <v>486</v>
      </c>
    </row>
    <row r="8880" spans="1:57">
      <c r="A8880" t="s">
        <v>4</v>
      </c>
      <c r="B8880" s="4" t="s">
        <v>5</v>
      </c>
      <c r="C8880" s="4" t="s">
        <v>10</v>
      </c>
      <c r="D8880" s="4" t="s">
        <v>10</v>
      </c>
      <c r="E8880" s="4" t="s">
        <v>9</v>
      </c>
      <c r="F8880" s="4" t="s">
        <v>6</v>
      </c>
      <c r="G8880" s="4" t="s">
        <v>8</v>
      </c>
      <c r="H8880" s="4" t="s">
        <v>10</v>
      </c>
      <c r="I8880" s="4" t="s">
        <v>10</v>
      </c>
      <c r="J8880" s="4" t="s">
        <v>9</v>
      </c>
      <c r="K8880" s="4" t="s">
        <v>6</v>
      </c>
      <c r="L8880" s="4" t="s">
        <v>8</v>
      </c>
      <c r="M8880" s="4" t="s">
        <v>10</v>
      </c>
      <c r="N8880" s="4" t="s">
        <v>10</v>
      </c>
      <c r="O8880" s="4" t="s">
        <v>9</v>
      </c>
      <c r="P8880" s="4" t="s">
        <v>6</v>
      </c>
      <c r="Q8880" s="4" t="s">
        <v>8</v>
      </c>
    </row>
    <row r="8881" spans="1:862">
      <c r="A8881" t="n">
        <v>70832</v>
      </c>
      <c r="B8881" s="74" t="n">
        <v>257</v>
      </c>
      <c r="C8881" s="7" t="n">
        <v>4</v>
      </c>
      <c r="D8881" s="7" t="n">
        <v>65533</v>
      </c>
      <c r="E8881" s="7" t="n">
        <v>2209</v>
      </c>
      <c r="F8881" s="7" t="s">
        <v>12</v>
      </c>
      <c r="G8881" s="7" t="n">
        <f t="normal" ca="1">32-LENB(INDIRECT(ADDRESS(8881,6)))</f>
        <v>0</v>
      </c>
      <c r="H8881" s="7" t="n">
        <v>4</v>
      </c>
      <c r="I8881" s="7" t="n">
        <v>65533</v>
      </c>
      <c r="J8881" s="7" t="n">
        <v>2209</v>
      </c>
      <c r="K8881" s="7" t="s">
        <v>12</v>
      </c>
      <c r="L8881" s="7" t="n">
        <f t="normal" ca="1">32-LENB(INDIRECT(ADDRESS(8881,11)))</f>
        <v>0</v>
      </c>
      <c r="M8881" s="7" t="n">
        <v>0</v>
      </c>
      <c r="N8881" s="7" t="n">
        <v>65533</v>
      </c>
      <c r="O8881" s="7" t="n">
        <v>0</v>
      </c>
      <c r="P8881" s="7" t="s">
        <v>12</v>
      </c>
      <c r="Q8881" s="7" t="n">
        <f t="normal" ca="1">32-LENB(INDIRECT(ADDRESS(8881,16)))</f>
        <v>0</v>
      </c>
    </row>
    <row r="8882" spans="1:862">
      <c r="A8882" t="s">
        <v>4</v>
      </c>
      <c r="B8882" s="4" t="s">
        <v>5</v>
      </c>
    </row>
    <row r="8883" spans="1:862">
      <c r="A8883" t="n">
        <v>70952</v>
      </c>
      <c r="B8883" s="5" t="n">
        <v>1</v>
      </c>
    </row>
    <row r="8884" spans="1:862" s="3" customFormat="1" customHeight="0">
      <c r="A8884" s="3" t="s">
        <v>2</v>
      </c>
      <c r="B8884" s="3" t="s">
        <v>487</v>
      </c>
    </row>
    <row r="8885" spans="1:862">
      <c r="A8885" t="s">
        <v>4</v>
      </c>
      <c r="B8885" s="4" t="s">
        <v>5</v>
      </c>
      <c r="C8885" s="4" t="s">
        <v>10</v>
      </c>
      <c r="D8885" s="4" t="s">
        <v>10</v>
      </c>
      <c r="E8885" s="4" t="s">
        <v>9</v>
      </c>
      <c r="F8885" s="4" t="s">
        <v>6</v>
      </c>
      <c r="G8885" s="4" t="s">
        <v>8</v>
      </c>
      <c r="H8885" s="4" t="s">
        <v>10</v>
      </c>
      <c r="I8885" s="4" t="s">
        <v>10</v>
      </c>
      <c r="J8885" s="4" t="s">
        <v>9</v>
      </c>
      <c r="K8885" s="4" t="s">
        <v>6</v>
      </c>
      <c r="L8885" s="4" t="s">
        <v>8</v>
      </c>
      <c r="M8885" s="4" t="s">
        <v>10</v>
      </c>
      <c r="N8885" s="4" t="s">
        <v>10</v>
      </c>
      <c r="O8885" s="4" t="s">
        <v>9</v>
      </c>
      <c r="P8885" s="4" t="s">
        <v>6</v>
      </c>
      <c r="Q8885" s="4" t="s">
        <v>8</v>
      </c>
    </row>
    <row r="8886" spans="1:862">
      <c r="A8886" t="n">
        <v>70960</v>
      </c>
      <c r="B8886" s="74" t="n">
        <v>257</v>
      </c>
      <c r="C8886" s="7" t="n">
        <v>4</v>
      </c>
      <c r="D8886" s="7" t="n">
        <v>65533</v>
      </c>
      <c r="E8886" s="7" t="n">
        <v>2209</v>
      </c>
      <c r="F8886" s="7" t="s">
        <v>12</v>
      </c>
      <c r="G8886" s="7" t="n">
        <f t="normal" ca="1">32-LENB(INDIRECT(ADDRESS(8886,6)))</f>
        <v>0</v>
      </c>
      <c r="H8886" s="7" t="n">
        <v>4</v>
      </c>
      <c r="I8886" s="7" t="n">
        <v>65533</v>
      </c>
      <c r="J8886" s="7" t="n">
        <v>2209</v>
      </c>
      <c r="K8886" s="7" t="s">
        <v>12</v>
      </c>
      <c r="L8886" s="7" t="n">
        <f t="normal" ca="1">32-LENB(INDIRECT(ADDRESS(8886,11)))</f>
        <v>0</v>
      </c>
      <c r="M8886" s="7" t="n">
        <v>0</v>
      </c>
      <c r="N8886" s="7" t="n">
        <v>65533</v>
      </c>
      <c r="O8886" s="7" t="n">
        <v>0</v>
      </c>
      <c r="P8886" s="7" t="s">
        <v>12</v>
      </c>
      <c r="Q8886" s="7" t="n">
        <f t="normal" ca="1">32-LENB(INDIRECT(ADDRESS(8886,16)))</f>
        <v>0</v>
      </c>
    </row>
    <row r="8887" spans="1:862">
      <c r="A8887" t="s">
        <v>4</v>
      </c>
      <c r="B8887" s="4" t="s">
        <v>5</v>
      </c>
    </row>
    <row r="8888" spans="1:862">
      <c r="A8888" t="n">
        <v>71080</v>
      </c>
      <c r="B8888" s="5" t="n">
        <v>1</v>
      </c>
    </row>
    <row r="8889" spans="1:862" s="3" customFormat="1" customHeight="0">
      <c r="A8889" s="3" t="s">
        <v>2</v>
      </c>
      <c r="B8889" s="3" t="s">
        <v>488</v>
      </c>
    </row>
    <row r="8890" spans="1:862">
      <c r="A8890" t="s">
        <v>4</v>
      </c>
      <c r="B8890" s="4" t="s">
        <v>5</v>
      </c>
      <c r="C8890" s="4" t="s">
        <v>10</v>
      </c>
      <c r="D8890" s="4" t="s">
        <v>10</v>
      </c>
      <c r="E8890" s="4" t="s">
        <v>9</v>
      </c>
      <c r="F8890" s="4" t="s">
        <v>6</v>
      </c>
      <c r="G8890" s="4" t="s">
        <v>8</v>
      </c>
      <c r="H8890" s="4" t="s">
        <v>10</v>
      </c>
      <c r="I8890" s="4" t="s">
        <v>10</v>
      </c>
      <c r="J8890" s="4" t="s">
        <v>9</v>
      </c>
      <c r="K8890" s="4" t="s">
        <v>6</v>
      </c>
      <c r="L8890" s="4" t="s">
        <v>8</v>
      </c>
      <c r="M8890" s="4" t="s">
        <v>10</v>
      </c>
      <c r="N8890" s="4" t="s">
        <v>10</v>
      </c>
      <c r="O8890" s="4" t="s">
        <v>9</v>
      </c>
      <c r="P8890" s="4" t="s">
        <v>6</v>
      </c>
      <c r="Q8890" s="4" t="s">
        <v>8</v>
      </c>
      <c r="R8890" s="4" t="s">
        <v>10</v>
      </c>
      <c r="S8890" s="4" t="s">
        <v>10</v>
      </c>
      <c r="T8890" s="4" t="s">
        <v>9</v>
      </c>
      <c r="U8890" s="4" t="s">
        <v>6</v>
      </c>
      <c r="V8890" s="4" t="s">
        <v>8</v>
      </c>
      <c r="W8890" s="4" t="s">
        <v>10</v>
      </c>
      <c r="X8890" s="4" t="s">
        <v>10</v>
      </c>
      <c r="Y8890" s="4" t="s">
        <v>9</v>
      </c>
      <c r="Z8890" s="4" t="s">
        <v>6</v>
      </c>
      <c r="AA8890" s="4" t="s">
        <v>8</v>
      </c>
      <c r="AB8890" s="4" t="s">
        <v>10</v>
      </c>
      <c r="AC8890" s="4" t="s">
        <v>10</v>
      </c>
      <c r="AD8890" s="4" t="s">
        <v>9</v>
      </c>
      <c r="AE8890" s="4" t="s">
        <v>6</v>
      </c>
      <c r="AF8890" s="4" t="s">
        <v>8</v>
      </c>
      <c r="AG8890" s="4" t="s">
        <v>10</v>
      </c>
      <c r="AH8890" s="4" t="s">
        <v>10</v>
      </c>
      <c r="AI8890" s="4" t="s">
        <v>9</v>
      </c>
      <c r="AJ8890" s="4" t="s">
        <v>6</v>
      </c>
      <c r="AK8890" s="4" t="s">
        <v>8</v>
      </c>
      <c r="AL8890" s="4" t="s">
        <v>10</v>
      </c>
      <c r="AM8890" s="4" t="s">
        <v>10</v>
      </c>
      <c r="AN8890" s="4" t="s">
        <v>9</v>
      </c>
      <c r="AO8890" s="4" t="s">
        <v>6</v>
      </c>
      <c r="AP8890" s="4" t="s">
        <v>8</v>
      </c>
      <c r="AQ8890" s="4" t="s">
        <v>10</v>
      </c>
      <c r="AR8890" s="4" t="s">
        <v>10</v>
      </c>
      <c r="AS8890" s="4" t="s">
        <v>9</v>
      </c>
      <c r="AT8890" s="4" t="s">
        <v>6</v>
      </c>
      <c r="AU8890" s="4" t="s">
        <v>8</v>
      </c>
      <c r="AV8890" s="4" t="s">
        <v>10</v>
      </c>
      <c r="AW8890" s="4" t="s">
        <v>10</v>
      </c>
      <c r="AX8890" s="4" t="s">
        <v>9</v>
      </c>
      <c r="AY8890" s="4" t="s">
        <v>6</v>
      </c>
      <c r="AZ8890" s="4" t="s">
        <v>8</v>
      </c>
      <c r="BA8890" s="4" t="s">
        <v>10</v>
      </c>
      <c r="BB8890" s="4" t="s">
        <v>10</v>
      </c>
      <c r="BC8890" s="4" t="s">
        <v>9</v>
      </c>
      <c r="BD8890" s="4" t="s">
        <v>6</v>
      </c>
      <c r="BE8890" s="4" t="s">
        <v>8</v>
      </c>
      <c r="BF8890" s="4" t="s">
        <v>10</v>
      </c>
      <c r="BG8890" s="4" t="s">
        <v>10</v>
      </c>
      <c r="BH8890" s="4" t="s">
        <v>9</v>
      </c>
      <c r="BI8890" s="4" t="s">
        <v>6</v>
      </c>
      <c r="BJ8890" s="4" t="s">
        <v>8</v>
      </c>
      <c r="BK8890" s="4" t="s">
        <v>10</v>
      </c>
      <c r="BL8890" s="4" t="s">
        <v>10</v>
      </c>
      <c r="BM8890" s="4" t="s">
        <v>9</v>
      </c>
      <c r="BN8890" s="4" t="s">
        <v>6</v>
      </c>
      <c r="BO8890" s="4" t="s">
        <v>8</v>
      </c>
      <c r="BP8890" s="4" t="s">
        <v>10</v>
      </c>
      <c r="BQ8890" s="4" t="s">
        <v>10</v>
      </c>
      <c r="BR8890" s="4" t="s">
        <v>9</v>
      </c>
      <c r="BS8890" s="4" t="s">
        <v>6</v>
      </c>
      <c r="BT8890" s="4" t="s">
        <v>8</v>
      </c>
      <c r="BU8890" s="4" t="s">
        <v>10</v>
      </c>
      <c r="BV8890" s="4" t="s">
        <v>10</v>
      </c>
      <c r="BW8890" s="4" t="s">
        <v>9</v>
      </c>
      <c r="BX8890" s="4" t="s">
        <v>6</v>
      </c>
      <c r="BY8890" s="4" t="s">
        <v>8</v>
      </c>
      <c r="BZ8890" s="4" t="s">
        <v>10</v>
      </c>
      <c r="CA8890" s="4" t="s">
        <v>10</v>
      </c>
      <c r="CB8890" s="4" t="s">
        <v>9</v>
      </c>
      <c r="CC8890" s="4" t="s">
        <v>6</v>
      </c>
      <c r="CD8890" s="4" t="s">
        <v>8</v>
      </c>
      <c r="CE8890" s="4" t="s">
        <v>10</v>
      </c>
      <c r="CF8890" s="4" t="s">
        <v>10</v>
      </c>
      <c r="CG8890" s="4" t="s">
        <v>9</v>
      </c>
      <c r="CH8890" s="4" t="s">
        <v>6</v>
      </c>
      <c r="CI8890" s="4" t="s">
        <v>8</v>
      </c>
      <c r="CJ8890" s="4" t="s">
        <v>10</v>
      </c>
      <c r="CK8890" s="4" t="s">
        <v>10</v>
      </c>
      <c r="CL8890" s="4" t="s">
        <v>9</v>
      </c>
      <c r="CM8890" s="4" t="s">
        <v>6</v>
      </c>
      <c r="CN8890" s="4" t="s">
        <v>8</v>
      </c>
      <c r="CO8890" s="4" t="s">
        <v>10</v>
      </c>
      <c r="CP8890" s="4" t="s">
        <v>10</v>
      </c>
      <c r="CQ8890" s="4" t="s">
        <v>9</v>
      </c>
      <c r="CR8890" s="4" t="s">
        <v>6</v>
      </c>
      <c r="CS8890" s="4" t="s">
        <v>8</v>
      </c>
      <c r="CT8890" s="4" t="s">
        <v>10</v>
      </c>
      <c r="CU8890" s="4" t="s">
        <v>10</v>
      </c>
      <c r="CV8890" s="4" t="s">
        <v>9</v>
      </c>
      <c r="CW8890" s="4" t="s">
        <v>6</v>
      </c>
      <c r="CX8890" s="4" t="s">
        <v>8</v>
      </c>
      <c r="CY8890" s="4" t="s">
        <v>10</v>
      </c>
      <c r="CZ8890" s="4" t="s">
        <v>10</v>
      </c>
      <c r="DA8890" s="4" t="s">
        <v>9</v>
      </c>
      <c r="DB8890" s="4" t="s">
        <v>6</v>
      </c>
      <c r="DC8890" s="4" t="s">
        <v>8</v>
      </c>
      <c r="DD8890" s="4" t="s">
        <v>10</v>
      </c>
      <c r="DE8890" s="4" t="s">
        <v>10</v>
      </c>
      <c r="DF8890" s="4" t="s">
        <v>9</v>
      </c>
      <c r="DG8890" s="4" t="s">
        <v>6</v>
      </c>
      <c r="DH8890" s="4" t="s">
        <v>8</v>
      </c>
      <c r="DI8890" s="4" t="s">
        <v>10</v>
      </c>
      <c r="DJ8890" s="4" t="s">
        <v>10</v>
      </c>
      <c r="DK8890" s="4" t="s">
        <v>9</v>
      </c>
      <c r="DL8890" s="4" t="s">
        <v>6</v>
      </c>
      <c r="DM8890" s="4" t="s">
        <v>8</v>
      </c>
      <c r="DN8890" s="4" t="s">
        <v>10</v>
      </c>
      <c r="DO8890" s="4" t="s">
        <v>10</v>
      </c>
      <c r="DP8890" s="4" t="s">
        <v>9</v>
      </c>
      <c r="DQ8890" s="4" t="s">
        <v>6</v>
      </c>
      <c r="DR8890" s="4" t="s">
        <v>8</v>
      </c>
      <c r="DS8890" s="4" t="s">
        <v>10</v>
      </c>
      <c r="DT8890" s="4" t="s">
        <v>10</v>
      </c>
      <c r="DU8890" s="4" t="s">
        <v>9</v>
      </c>
      <c r="DV8890" s="4" t="s">
        <v>6</v>
      </c>
      <c r="DW8890" s="4" t="s">
        <v>8</v>
      </c>
      <c r="DX8890" s="4" t="s">
        <v>10</v>
      </c>
      <c r="DY8890" s="4" t="s">
        <v>10</v>
      </c>
      <c r="DZ8890" s="4" t="s">
        <v>9</v>
      </c>
      <c r="EA8890" s="4" t="s">
        <v>6</v>
      </c>
      <c r="EB8890" s="4" t="s">
        <v>8</v>
      </c>
      <c r="EC8890" s="4" t="s">
        <v>10</v>
      </c>
      <c r="ED8890" s="4" t="s">
        <v>10</v>
      </c>
      <c r="EE8890" s="4" t="s">
        <v>9</v>
      </c>
      <c r="EF8890" s="4" t="s">
        <v>6</v>
      </c>
      <c r="EG8890" s="4" t="s">
        <v>8</v>
      </c>
      <c r="EH8890" s="4" t="s">
        <v>10</v>
      </c>
      <c r="EI8890" s="4" t="s">
        <v>10</v>
      </c>
      <c r="EJ8890" s="4" t="s">
        <v>9</v>
      </c>
      <c r="EK8890" s="4" t="s">
        <v>6</v>
      </c>
      <c r="EL8890" s="4" t="s">
        <v>8</v>
      </c>
      <c r="EM8890" s="4" t="s">
        <v>10</v>
      </c>
      <c r="EN8890" s="4" t="s">
        <v>10</v>
      </c>
      <c r="EO8890" s="4" t="s">
        <v>9</v>
      </c>
      <c r="EP8890" s="4" t="s">
        <v>6</v>
      </c>
      <c r="EQ8890" s="4" t="s">
        <v>8</v>
      </c>
      <c r="ER8890" s="4" t="s">
        <v>10</v>
      </c>
      <c r="ES8890" s="4" t="s">
        <v>10</v>
      </c>
      <c r="ET8890" s="4" t="s">
        <v>9</v>
      </c>
      <c r="EU8890" s="4" t="s">
        <v>6</v>
      </c>
      <c r="EV8890" s="4" t="s">
        <v>8</v>
      </c>
      <c r="EW8890" s="4" t="s">
        <v>10</v>
      </c>
      <c r="EX8890" s="4" t="s">
        <v>10</v>
      </c>
      <c r="EY8890" s="4" t="s">
        <v>9</v>
      </c>
      <c r="EZ8890" s="4" t="s">
        <v>6</v>
      </c>
      <c r="FA8890" s="4" t="s">
        <v>8</v>
      </c>
    </row>
    <row r="8891" spans="1:862">
      <c r="A8891" t="n">
        <v>71088</v>
      </c>
      <c r="B8891" s="74" t="n">
        <v>257</v>
      </c>
      <c r="C8891" s="7" t="n">
        <v>3</v>
      </c>
      <c r="D8891" s="7" t="n">
        <v>65533</v>
      </c>
      <c r="E8891" s="7" t="n">
        <v>0</v>
      </c>
      <c r="F8891" s="7" t="s">
        <v>433</v>
      </c>
      <c r="G8891" s="7" t="n">
        <f t="normal" ca="1">32-LENB(INDIRECT(ADDRESS(8891,6)))</f>
        <v>0</v>
      </c>
      <c r="H8891" s="7" t="n">
        <v>3</v>
      </c>
      <c r="I8891" s="7" t="n">
        <v>65533</v>
      </c>
      <c r="J8891" s="7" t="n">
        <v>0</v>
      </c>
      <c r="K8891" s="7" t="s">
        <v>219</v>
      </c>
      <c r="L8891" s="7" t="n">
        <f t="normal" ca="1">32-LENB(INDIRECT(ADDRESS(8891,11)))</f>
        <v>0</v>
      </c>
      <c r="M8891" s="7" t="n">
        <v>3</v>
      </c>
      <c r="N8891" s="7" t="n">
        <v>65533</v>
      </c>
      <c r="O8891" s="7" t="n">
        <v>0</v>
      </c>
      <c r="P8891" s="7" t="s">
        <v>434</v>
      </c>
      <c r="Q8891" s="7" t="n">
        <f t="normal" ca="1">32-LENB(INDIRECT(ADDRESS(8891,16)))</f>
        <v>0</v>
      </c>
      <c r="R8891" s="7" t="n">
        <v>7</v>
      </c>
      <c r="S8891" s="7" t="n">
        <v>65533</v>
      </c>
      <c r="T8891" s="7" t="n">
        <v>52951</v>
      </c>
      <c r="U8891" s="7" t="s">
        <v>12</v>
      </c>
      <c r="V8891" s="7" t="n">
        <f t="normal" ca="1">32-LENB(INDIRECT(ADDRESS(8891,21)))</f>
        <v>0</v>
      </c>
      <c r="W8891" s="7" t="n">
        <v>7</v>
      </c>
      <c r="X8891" s="7" t="n">
        <v>65533</v>
      </c>
      <c r="Y8891" s="7" t="n">
        <v>2398</v>
      </c>
      <c r="Z8891" s="7" t="s">
        <v>12</v>
      </c>
      <c r="AA8891" s="7" t="n">
        <f t="normal" ca="1">32-LENB(INDIRECT(ADDRESS(8891,26)))</f>
        <v>0</v>
      </c>
      <c r="AB8891" s="7" t="n">
        <v>7</v>
      </c>
      <c r="AC8891" s="7" t="n">
        <v>65533</v>
      </c>
      <c r="AD8891" s="7" t="n">
        <v>29429</v>
      </c>
      <c r="AE8891" s="7" t="s">
        <v>12</v>
      </c>
      <c r="AF8891" s="7" t="n">
        <f t="normal" ca="1">32-LENB(INDIRECT(ADDRESS(8891,31)))</f>
        <v>0</v>
      </c>
      <c r="AG8891" s="7" t="n">
        <v>7</v>
      </c>
      <c r="AH8891" s="7" t="n">
        <v>65533</v>
      </c>
      <c r="AI8891" s="7" t="n">
        <v>6425</v>
      </c>
      <c r="AJ8891" s="7" t="s">
        <v>12</v>
      </c>
      <c r="AK8891" s="7" t="n">
        <f t="normal" ca="1">32-LENB(INDIRECT(ADDRESS(8891,36)))</f>
        <v>0</v>
      </c>
      <c r="AL8891" s="7" t="n">
        <v>7</v>
      </c>
      <c r="AM8891" s="7" t="n">
        <v>65533</v>
      </c>
      <c r="AN8891" s="7" t="n">
        <v>5369</v>
      </c>
      <c r="AO8891" s="7" t="s">
        <v>12</v>
      </c>
      <c r="AP8891" s="7" t="n">
        <f t="normal" ca="1">32-LENB(INDIRECT(ADDRESS(8891,41)))</f>
        <v>0</v>
      </c>
      <c r="AQ8891" s="7" t="n">
        <v>7</v>
      </c>
      <c r="AR8891" s="7" t="n">
        <v>65533</v>
      </c>
      <c r="AS8891" s="7" t="n">
        <v>4411</v>
      </c>
      <c r="AT8891" s="7" t="s">
        <v>12</v>
      </c>
      <c r="AU8891" s="7" t="n">
        <f t="normal" ca="1">32-LENB(INDIRECT(ADDRESS(8891,46)))</f>
        <v>0</v>
      </c>
      <c r="AV8891" s="7" t="n">
        <v>7</v>
      </c>
      <c r="AW8891" s="7" t="n">
        <v>65533</v>
      </c>
      <c r="AX8891" s="7" t="n">
        <v>18485</v>
      </c>
      <c r="AY8891" s="7" t="s">
        <v>12</v>
      </c>
      <c r="AZ8891" s="7" t="n">
        <f t="normal" ca="1">32-LENB(INDIRECT(ADDRESS(8891,51)))</f>
        <v>0</v>
      </c>
      <c r="BA8891" s="7" t="n">
        <v>7</v>
      </c>
      <c r="BB8891" s="7" t="n">
        <v>65533</v>
      </c>
      <c r="BC8891" s="7" t="n">
        <v>18486</v>
      </c>
      <c r="BD8891" s="7" t="s">
        <v>12</v>
      </c>
      <c r="BE8891" s="7" t="n">
        <f t="normal" ca="1">32-LENB(INDIRECT(ADDRESS(8891,56)))</f>
        <v>0</v>
      </c>
      <c r="BF8891" s="7" t="n">
        <v>4</v>
      </c>
      <c r="BG8891" s="7" t="n">
        <v>65533</v>
      </c>
      <c r="BH8891" s="7" t="n">
        <v>2118</v>
      </c>
      <c r="BI8891" s="7" t="s">
        <v>12</v>
      </c>
      <c r="BJ8891" s="7" t="n">
        <f t="normal" ca="1">32-LENB(INDIRECT(ADDRESS(8891,61)))</f>
        <v>0</v>
      </c>
      <c r="BK8891" s="7" t="n">
        <v>7</v>
      </c>
      <c r="BL8891" s="7" t="n">
        <v>65533</v>
      </c>
      <c r="BM8891" s="7" t="n">
        <v>29430</v>
      </c>
      <c r="BN8891" s="7" t="s">
        <v>12</v>
      </c>
      <c r="BO8891" s="7" t="n">
        <f t="normal" ca="1">32-LENB(INDIRECT(ADDRESS(8891,66)))</f>
        <v>0</v>
      </c>
      <c r="BP8891" s="7" t="n">
        <v>7</v>
      </c>
      <c r="BQ8891" s="7" t="n">
        <v>65533</v>
      </c>
      <c r="BR8891" s="7" t="n">
        <v>29431</v>
      </c>
      <c r="BS8891" s="7" t="s">
        <v>12</v>
      </c>
      <c r="BT8891" s="7" t="n">
        <f t="normal" ca="1">32-LENB(INDIRECT(ADDRESS(8891,71)))</f>
        <v>0</v>
      </c>
      <c r="BU8891" s="7" t="n">
        <v>7</v>
      </c>
      <c r="BV8891" s="7" t="n">
        <v>65533</v>
      </c>
      <c r="BW8891" s="7" t="n">
        <v>3415</v>
      </c>
      <c r="BX8891" s="7" t="s">
        <v>12</v>
      </c>
      <c r="BY8891" s="7" t="n">
        <f t="normal" ca="1">32-LENB(INDIRECT(ADDRESS(8891,76)))</f>
        <v>0</v>
      </c>
      <c r="BZ8891" s="7" t="n">
        <v>7</v>
      </c>
      <c r="CA8891" s="7" t="n">
        <v>65533</v>
      </c>
      <c r="CB8891" s="7" t="n">
        <v>29432</v>
      </c>
      <c r="CC8891" s="7" t="s">
        <v>12</v>
      </c>
      <c r="CD8891" s="7" t="n">
        <f t="normal" ca="1">32-LENB(INDIRECT(ADDRESS(8891,81)))</f>
        <v>0</v>
      </c>
      <c r="CE8891" s="7" t="n">
        <v>7</v>
      </c>
      <c r="CF8891" s="7" t="n">
        <v>65533</v>
      </c>
      <c r="CG8891" s="7" t="n">
        <v>29433</v>
      </c>
      <c r="CH8891" s="7" t="s">
        <v>12</v>
      </c>
      <c r="CI8891" s="7" t="n">
        <f t="normal" ca="1">32-LENB(INDIRECT(ADDRESS(8891,86)))</f>
        <v>0</v>
      </c>
      <c r="CJ8891" s="7" t="n">
        <v>7</v>
      </c>
      <c r="CK8891" s="7" t="n">
        <v>65533</v>
      </c>
      <c r="CL8891" s="7" t="n">
        <v>29434</v>
      </c>
      <c r="CM8891" s="7" t="s">
        <v>12</v>
      </c>
      <c r="CN8891" s="7" t="n">
        <f t="normal" ca="1">32-LENB(INDIRECT(ADDRESS(8891,91)))</f>
        <v>0</v>
      </c>
      <c r="CO8891" s="7" t="n">
        <v>7</v>
      </c>
      <c r="CP8891" s="7" t="n">
        <v>65533</v>
      </c>
      <c r="CQ8891" s="7" t="n">
        <v>3416</v>
      </c>
      <c r="CR8891" s="7" t="s">
        <v>12</v>
      </c>
      <c r="CS8891" s="7" t="n">
        <f t="normal" ca="1">32-LENB(INDIRECT(ADDRESS(8891,96)))</f>
        <v>0</v>
      </c>
      <c r="CT8891" s="7" t="n">
        <v>7</v>
      </c>
      <c r="CU8891" s="7" t="n">
        <v>65533</v>
      </c>
      <c r="CV8891" s="7" t="n">
        <v>3417</v>
      </c>
      <c r="CW8891" s="7" t="s">
        <v>12</v>
      </c>
      <c r="CX8891" s="7" t="n">
        <f t="normal" ca="1">32-LENB(INDIRECT(ADDRESS(8891,101)))</f>
        <v>0</v>
      </c>
      <c r="CY8891" s="7" t="n">
        <v>7</v>
      </c>
      <c r="CZ8891" s="7" t="n">
        <v>65533</v>
      </c>
      <c r="DA8891" s="7" t="n">
        <v>3418</v>
      </c>
      <c r="DB8891" s="7" t="s">
        <v>12</v>
      </c>
      <c r="DC8891" s="7" t="n">
        <f t="normal" ca="1">32-LENB(INDIRECT(ADDRESS(8891,106)))</f>
        <v>0</v>
      </c>
      <c r="DD8891" s="7" t="n">
        <v>7</v>
      </c>
      <c r="DE8891" s="7" t="n">
        <v>65533</v>
      </c>
      <c r="DF8891" s="7" t="n">
        <v>1418</v>
      </c>
      <c r="DG8891" s="7" t="s">
        <v>12</v>
      </c>
      <c r="DH8891" s="7" t="n">
        <f t="normal" ca="1">32-LENB(INDIRECT(ADDRESS(8891,111)))</f>
        <v>0</v>
      </c>
      <c r="DI8891" s="7" t="n">
        <v>7</v>
      </c>
      <c r="DJ8891" s="7" t="n">
        <v>65533</v>
      </c>
      <c r="DK8891" s="7" t="n">
        <v>7411</v>
      </c>
      <c r="DL8891" s="7" t="s">
        <v>12</v>
      </c>
      <c r="DM8891" s="7" t="n">
        <f t="normal" ca="1">32-LENB(INDIRECT(ADDRESS(8891,116)))</f>
        <v>0</v>
      </c>
      <c r="DN8891" s="7" t="n">
        <v>7</v>
      </c>
      <c r="DO8891" s="7" t="n">
        <v>65533</v>
      </c>
      <c r="DP8891" s="7" t="n">
        <v>8444</v>
      </c>
      <c r="DQ8891" s="7" t="s">
        <v>12</v>
      </c>
      <c r="DR8891" s="7" t="n">
        <f t="normal" ca="1">32-LENB(INDIRECT(ADDRESS(8891,121)))</f>
        <v>0</v>
      </c>
      <c r="DS8891" s="7" t="n">
        <v>7</v>
      </c>
      <c r="DT8891" s="7" t="n">
        <v>65533</v>
      </c>
      <c r="DU8891" s="7" t="n">
        <v>29435</v>
      </c>
      <c r="DV8891" s="7" t="s">
        <v>12</v>
      </c>
      <c r="DW8891" s="7" t="n">
        <f t="normal" ca="1">32-LENB(INDIRECT(ADDRESS(8891,126)))</f>
        <v>0</v>
      </c>
      <c r="DX8891" s="7" t="n">
        <v>7</v>
      </c>
      <c r="DY8891" s="7" t="n">
        <v>65533</v>
      </c>
      <c r="DZ8891" s="7" t="n">
        <v>29436</v>
      </c>
      <c r="EA8891" s="7" t="s">
        <v>12</v>
      </c>
      <c r="EB8891" s="7" t="n">
        <f t="normal" ca="1">32-LENB(INDIRECT(ADDRESS(8891,131)))</f>
        <v>0</v>
      </c>
      <c r="EC8891" s="7" t="n">
        <v>7</v>
      </c>
      <c r="ED8891" s="7" t="n">
        <v>65533</v>
      </c>
      <c r="EE8891" s="7" t="n">
        <v>29437</v>
      </c>
      <c r="EF8891" s="7" t="s">
        <v>12</v>
      </c>
      <c r="EG8891" s="7" t="n">
        <f t="normal" ca="1">32-LENB(INDIRECT(ADDRESS(8891,136)))</f>
        <v>0</v>
      </c>
      <c r="EH8891" s="7" t="n">
        <v>4</v>
      </c>
      <c r="EI8891" s="7" t="n">
        <v>65533</v>
      </c>
      <c r="EJ8891" s="7" t="n">
        <v>5306</v>
      </c>
      <c r="EK8891" s="7" t="s">
        <v>12</v>
      </c>
      <c r="EL8891" s="7" t="n">
        <f t="normal" ca="1">32-LENB(INDIRECT(ADDRESS(8891,141)))</f>
        <v>0</v>
      </c>
      <c r="EM8891" s="7" t="n">
        <v>4</v>
      </c>
      <c r="EN8891" s="7" t="n">
        <v>65533</v>
      </c>
      <c r="EO8891" s="7" t="n">
        <v>2118</v>
      </c>
      <c r="EP8891" s="7" t="s">
        <v>12</v>
      </c>
      <c r="EQ8891" s="7" t="n">
        <f t="normal" ca="1">32-LENB(INDIRECT(ADDRESS(8891,146)))</f>
        <v>0</v>
      </c>
      <c r="ER8891" s="7" t="n">
        <v>4</v>
      </c>
      <c r="ES8891" s="7" t="n">
        <v>65533</v>
      </c>
      <c r="ET8891" s="7" t="n">
        <v>4120</v>
      </c>
      <c r="EU8891" s="7" t="s">
        <v>12</v>
      </c>
      <c r="EV8891" s="7" t="n">
        <f t="normal" ca="1">32-LENB(INDIRECT(ADDRESS(8891,151)))</f>
        <v>0</v>
      </c>
      <c r="EW8891" s="7" t="n">
        <v>0</v>
      </c>
      <c r="EX8891" s="7" t="n">
        <v>65533</v>
      </c>
      <c r="EY8891" s="7" t="n">
        <v>0</v>
      </c>
      <c r="EZ8891" s="7" t="s">
        <v>12</v>
      </c>
      <c r="FA8891" s="7" t="n">
        <f t="normal" ca="1">32-LENB(INDIRECT(ADDRESS(8891,156)))</f>
        <v>0</v>
      </c>
    </row>
    <row r="8892" spans="1:862">
      <c r="A8892" t="s">
        <v>4</v>
      </c>
      <c r="B8892" s="4" t="s">
        <v>5</v>
      </c>
    </row>
    <row r="8893" spans="1:862">
      <c r="A8893" t="n">
        <v>72328</v>
      </c>
      <c r="B8893" s="5" t="n">
        <v>1</v>
      </c>
    </row>
    <row r="8894" spans="1:862" s="3" customFormat="1" customHeight="0">
      <c r="A8894" s="3" t="s">
        <v>2</v>
      </c>
      <c r="B8894" s="3" t="s">
        <v>489</v>
      </c>
    </row>
    <row r="8895" spans="1:862">
      <c r="A8895" t="s">
        <v>4</v>
      </c>
      <c r="B8895" s="4" t="s">
        <v>5</v>
      </c>
      <c r="C8895" s="4" t="s">
        <v>10</v>
      </c>
      <c r="D8895" s="4" t="s">
        <v>10</v>
      </c>
      <c r="E8895" s="4" t="s">
        <v>9</v>
      </c>
      <c r="F8895" s="4" t="s">
        <v>6</v>
      </c>
      <c r="G8895" s="4" t="s">
        <v>8</v>
      </c>
      <c r="H8895" s="4" t="s">
        <v>10</v>
      </c>
      <c r="I8895" s="4" t="s">
        <v>10</v>
      </c>
      <c r="J8895" s="4" t="s">
        <v>9</v>
      </c>
      <c r="K8895" s="4" t="s">
        <v>6</v>
      </c>
      <c r="L8895" s="4" t="s">
        <v>8</v>
      </c>
    </row>
    <row r="8896" spans="1:862">
      <c r="A8896" t="n">
        <v>72336</v>
      </c>
      <c r="B8896" s="74" t="n">
        <v>257</v>
      </c>
      <c r="C8896" s="7" t="n">
        <v>4</v>
      </c>
      <c r="D8896" s="7" t="n">
        <v>65533</v>
      </c>
      <c r="E8896" s="7" t="n">
        <v>12010</v>
      </c>
      <c r="F8896" s="7" t="s">
        <v>12</v>
      </c>
      <c r="G8896" s="7" t="n">
        <f t="normal" ca="1">32-LENB(INDIRECT(ADDRESS(8896,6)))</f>
        <v>0</v>
      </c>
      <c r="H8896" s="7" t="n">
        <v>0</v>
      </c>
      <c r="I8896" s="7" t="n">
        <v>65533</v>
      </c>
      <c r="J8896" s="7" t="n">
        <v>0</v>
      </c>
      <c r="K8896" s="7" t="s">
        <v>12</v>
      </c>
      <c r="L8896" s="7" t="n">
        <f t="normal" ca="1">32-LENB(INDIRECT(ADDRESS(8896,11)))</f>
        <v>0</v>
      </c>
    </row>
    <row r="8897" spans="1:2">
      <c r="A8897" t="s">
        <v>4</v>
      </c>
      <c r="B8897" s="4" t="s">
        <v>5</v>
      </c>
    </row>
    <row r="8898" spans="1:2">
      <c r="A8898" t="n">
        <v>72416</v>
      </c>
      <c r="B889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2025-09-06T21:46:30</dcterms:created>
  <dcterms:modified xsi:type="dcterms:W3CDTF">2025-09-06T21:46:30</dcterms:modified>
</cp:coreProperties>
</file>