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FF94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A973"/>
      </patternFill>
    </fill>
    <fill>
      <patternFill patternType="solid">
        <fgColor rgb="FF94FF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8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DA73"/>
      </patternFill>
    </fill>
    <fill>
      <patternFill patternType="solid">
        <fgColor rgb="FFC7FF73"/>
      </patternFill>
    </fill>
    <fill>
      <patternFill patternType="solid">
        <fgColor rgb="FFEFFF73"/>
      </patternFill>
    </fill>
    <fill>
      <patternFill patternType="solid">
        <fgColor rgb="FFD0FF73"/>
      </patternFill>
    </fill>
    <fill>
      <patternFill patternType="solid">
        <fgColor rgb="FFFFE373"/>
      </patternFill>
    </fill>
    <fill>
      <patternFill patternType="solid">
        <fgColor rgb="FFFF9173"/>
      </patternFill>
    </fill>
    <fill>
      <patternFill patternType="solid">
        <fgColor rgb="FFFFC0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E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B773"/>
      </patternFill>
    </fill>
    <fill>
      <patternFill patternType="solid">
        <fgColor rgb="FFFFA473"/>
      </patternFill>
    </fill>
    <fill>
      <patternFill patternType="solid">
        <fgColor rgb="FFD7FF73"/>
      </patternFill>
    </fill>
    <fill>
      <patternFill patternType="solid">
        <fgColor rgb="FF73FFC2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A6FF73"/>
      </patternFill>
    </fill>
    <fill>
      <patternFill patternType="solid">
        <fgColor rgb="FF73FF96"/>
      </patternFill>
    </fill>
    <fill>
      <patternFill patternType="solid">
        <fgColor rgb="FFFFE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0" xfId="0" applyFill="1" applyAlignment="1">
      <alignment horizontal="center" vertical="center" wrapText="1"/>
    </xf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<sst xmlns="http://schemas.openxmlformats.org/spreadsheetml/2006/main" count="30454" uniqueCount="494">
  <si>
    <t>CS2</t>
  </si>
  <si>
    <t>m4029</t>
  </si>
  <si>
    <t>FUNCTION</t>
  </si>
  <si>
    <t/>
  </si>
  <si>
    <t>Location</t>
  </si>
  <si>
    <t>OP Code</t>
  </si>
  <si>
    <t>string</t>
  </si>
  <si>
    <t>bm4029</t>
  </si>
  <si>
    <t>fill</t>
  </si>
  <si>
    <t>int</t>
  </si>
  <si>
    <t>short</t>
  </si>
  <si>
    <t>mon208</t>
  </si>
  <si>
    <t/>
  </si>
  <si>
    <t>byte</t>
  </si>
  <si>
    <t>bytearray</t>
  </si>
  <si>
    <t>mon209</t>
  </si>
  <si>
    <t>mon240</t>
  </si>
  <si>
    <t>mon204</t>
  </si>
  <si>
    <t>PreInit</t>
  </si>
  <si>
    <t>FC_Change_MapColor</t>
  </si>
  <si>
    <t>Init</t>
  </si>
  <si>
    <t>event/ev2sk002.eff</t>
  </si>
  <si>
    <t>LP_fishpoint00</t>
  </si>
  <si>
    <t>float</t>
  </si>
  <si>
    <t>pointer</t>
  </si>
  <si>
    <t>Init_Replay</t>
  </si>
  <si>
    <t>Init_Replay</t>
  </si>
  <si>
    <t>ZemriaStone</t>
  </si>
  <si>
    <t>STONE</t>
  </si>
  <si>
    <t>Reinit</t>
  </si>
  <si>
    <t>LP_fishpoint00</t>
  </si>
  <si>
    <t>FC_Reset_HorseRide</t>
  </si>
  <si>
    <t>AV_FishPoint</t>
  </si>
  <si>
    <t>EV_03_27_02</t>
  </si>
  <si>
    <t>Start</t>
  </si>
  <si>
    <t>End</t>
  </si>
  <si>
    <t>AniFieldAttack</t>
  </si>
  <si>
    <t>AniWait</t>
  </si>
  <si>
    <t>FC_Start_Party</t>
  </si>
  <si>
    <t>event/ev2mo020.eff</t>
  </si>
  <si>
    <t>event/ev2mo021.eff</t>
  </si>
  <si>
    <t>C_NPC052</t>
  </si>
  <si>
    <t>Celine</t>
  </si>
  <si>
    <t>C_MON208</t>
  </si>
  <si>
    <t>Magic Knight Direwolf</t>
  </si>
  <si>
    <t>FC_chr_entry</t>
  </si>
  <si>
    <t>AniEv3010</t>
  </si>
  <si>
    <t>AniWait2</t>
  </si>
  <si>
    <t>AniEvAPL05</t>
  </si>
  <si>
    <t>#E_0#M_0</t>
  </si>
  <si>
    <t>dialog</t>
  </si>
  <si>
    <t>#2KThis seems to be the deepest part of the
shrine.</t>
  </si>
  <si>
    <t>C</t>
  </si>
  <si>
    <t>8</t>
  </si>
  <si>
    <t>#b</t>
  </si>
  <si>
    <t>0</t>
  </si>
  <si>
    <t>#E_2#M_A</t>
  </si>
  <si>
    <t>#KLook over there!</t>
  </si>
  <si>
    <t>#E[C]#M_0</t>
  </si>
  <si>
    <t>#K#0T#FWh-What is THAT?!</t>
  </si>
  <si>
    <t>#E[C]#M_A</t>
  </si>
  <si>
    <t>#K#0T#FAmazing...</t>
  </si>
  <si>
    <t>#E_4#M_4</t>
  </si>
  <si>
    <t>#K#0T#FIt's so pretty...</t>
  </si>
  <si>
    <t>#E[5]#M_0</t>
  </si>
  <si>
    <t>#K#0T#FAhaha. It's HUGE!</t>
  </si>
  <si>
    <t>#E_4#M_9</t>
  </si>
  <si>
    <t>#K#0T#FIs that the ore?</t>
  </si>
  <si>
    <t>#E_J#M_0</t>
  </si>
  <si>
    <t>#K#0TYeah. That's exactly what we're here for.</t>
  </si>
  <si>
    <t xml:space="preserve">#E[1]#M_0A high-purity crystal of Zemurian Ore, 
formed by the power of septium veins
over a very, very long period of time. </t>
  </si>
  <si>
    <t>#E_2#M_AJust be ready. We're about to have a 
visitor.</t>
  </si>
  <si>
    <t>#E_I#M_0</t>
  </si>
  <si>
    <t>#K#0T#FWhat do you--</t>
  </si>
  <si>
    <t>NODE_CENTER</t>
  </si>
  <si>
    <t>ET_03_27_00_BIKKURI</t>
  </si>
  <si>
    <t>#E_6#M_A</t>
  </si>
  <si>
    <t>#4K#FWhat?!</t>
  </si>
  <si>
    <t>#3K#FWhat an incredible presence!</t>
  </si>
  <si>
    <t>I_TVIS275</t>
  </si>
  <si>
    <t>#K#0TIs that a Magic Knight?!</t>
  </si>
  <si>
    <t>#K#0T#FAnother one?!</t>
  </si>
  <si>
    <t>#K#0T#FSo this must be our trial!</t>
  </si>
  <si>
    <t>#K#0T#FThis is the trial!</t>
  </si>
  <si>
    <t>ET_03_27_00_AniEv3010</t>
  </si>
  <si>
    <t>#2KIf you want that Zemurian Ore, you're
going to need to overcome it!</t>
  </si>
  <si>
    <t>#E_2#M_0</t>
  </si>
  <si>
    <t>#4KHeh. Bring it on!</t>
  </si>
  <si>
    <t>#4KRight!</t>
  </si>
  <si>
    <t>ET_03_27_00_BIKKURI</t>
  </si>
  <si>
    <t>2[autoE2]</t>
  </si>
  <si>
    <t>A[autoMA]</t>
  </si>
  <si>
    <t>ET_03_27_00_AniEv3010</t>
  </si>
  <si>
    <t>EV_03_27_10</t>
  </si>
  <si>
    <t>AniEvUdegumi</t>
  </si>
  <si>
    <t>AniEvUdegumiF</t>
  </si>
  <si>
    <t>AniEvRyoteMae</t>
  </si>
  <si>
    <t>AniEvGyu</t>
  </si>
  <si>
    <t>AniEvAttachEquip</t>
  </si>
  <si>
    <t>SubAttackEndEV</t>
  </si>
  <si>
    <t>#2KGood. I think that's the last we'll see
of that.</t>
  </si>
  <si>
    <t>FC_look_dir_Yes</t>
  </si>
  <si>
    <t>#E_0#M_9</t>
  </si>
  <si>
    <t>#2KYup. We're done.</t>
  </si>
  <si>
    <t>#E[3]#M_0</t>
  </si>
  <si>
    <t>#2KWhew... It certainly didn't go down
without a fight.</t>
  </si>
  <si>
    <t>#E[3]#M_A</t>
  </si>
  <si>
    <t>#2KWhew... That battle sure wasn't easy,
now, was it?</t>
  </si>
  <si>
    <t>#E_2#M_9</t>
  </si>
  <si>
    <t>#2KBut now that we've won, we can get
the Zemurian Ore!</t>
  </si>
  <si>
    <t>#3KRight. Let's grab it and get out of here.</t>
  </si>
  <si>
    <t>FC_End_Party</t>
  </si>
  <si>
    <t>Reinit</t>
  </si>
  <si>
    <t>FC_MapJumpState</t>
  </si>
  <si>
    <t>FC_MapJumpState2</t>
  </si>
  <si>
    <t>EV_03_27_06</t>
  </si>
  <si>
    <t>AniEvRyoteAtama</t>
  </si>
  <si>
    <t>AniEvYareyare</t>
  </si>
  <si>
    <t>#4KIt looks even bigger from close up.</t>
  </si>
  <si>
    <t>#3KYeah... Although considering how
long it's had to form, that's hardly
surprising.</t>
  </si>
  <si>
    <t>#KStill, if we work together, we should be
able to carry it back to the Courageous.</t>
  </si>
  <si>
    <t xml:space="preserve">Obtained </t>
  </si>
  <si>
    <t>.</t>
  </si>
  <si>
    <t>#E[1]#M_9</t>
  </si>
  <si>
    <t>#K#FThere we go.</t>
  </si>
  <si>
    <t>#4KHeehee. Everyone's gonna be in for
a big surprise when they see this!</t>
  </si>
  <si>
    <t>#E_8#M_0</t>
  </si>
  <si>
    <t>#4KBoy, the others back on the ship are
gonna be stunned when they get a
load of this thing.</t>
  </si>
  <si>
    <t>#E[9]#M_0</t>
  </si>
  <si>
    <t>#1KWell, we've done what we need to here.</t>
  </si>
  <si>
    <t>#E_J#M_0Now it's just a case of whether this can
be made into a weapon for Valimar.</t>
  </si>
  <si>
    <t>#E_I#M_9</t>
  </si>
  <si>
    <t>#1KAnd the only one who's going to know
that for sure is George.</t>
  </si>
  <si>
    <t>#E[1]#M_9C'mon. Let's head back and see what he
thinks.</t>
  </si>
  <si>
    <t>EV_03_38_02</t>
  </si>
  <si>
    <t>C_MON209</t>
  </si>
  <si>
    <t>Magic Knight Heavy Ruby</t>
  </si>
  <si>
    <t>#K#FWe're finally here!</t>
  </si>
  <si>
    <t>#K#FLook over there!</t>
  </si>
  <si>
    <t>#K#0T#FOur second crystal of Zemurian Ore!</t>
  </si>
  <si>
    <t>#E[1]#M_9This one looks just as big as the last.</t>
  </si>
  <si>
    <t>#K#0T#FIdeally, we could simply walk up and
take it, but I suppose that's too much
to expect.</t>
  </si>
  <si>
    <t>#K#0T#FIdeally, we could just walk up there and
take it, but I doubt that's gonna happen.</t>
  </si>
  <si>
    <t>#K#0TBe careful, everyone!</t>
  </si>
  <si>
    <t>ET_03_38_00_BIKKURI</t>
  </si>
  <si>
    <t>I_TVIS276</t>
  </si>
  <si>
    <t>#K#0THere's our Magic Knight!</t>
  </si>
  <si>
    <t>#K#0T#FFigured one would show up.</t>
  </si>
  <si>
    <t>#K#0T#FThis one looks like it'll put up a fight!</t>
  </si>
  <si>
    <t>#E_6#M_0</t>
  </si>
  <si>
    <t>#K#0TIf it won't allow us to pass, we'll just have
to force our way through!</t>
  </si>
  <si>
    <t>ET_03_38_00_AniEv3010</t>
  </si>
  <si>
    <t>#2KIt looks even stronger than the others
we've fought! Be careful!</t>
  </si>
  <si>
    <t>#2KUnderstood!</t>
  </si>
  <si>
    <t>ET_03_38_00_BIKKURI</t>
  </si>
  <si>
    <t>ET_03_38_00_AniEv3010</t>
  </si>
  <si>
    <t>EV_03_38_10</t>
  </si>
  <si>
    <t>AniEvRyoteKosi</t>
  </si>
  <si>
    <t>#E_0#M_4</t>
  </si>
  <si>
    <t>#2KAll right. That's another knight taken
care of.</t>
  </si>
  <si>
    <t>#2KHeehee. Easy peasy!</t>
  </si>
  <si>
    <t>#2KIt was a tough battle, but naturally,
we emerged victorious.</t>
  </si>
  <si>
    <t>#2KYeah. That's another trial overcome.</t>
  </si>
  <si>
    <t>#2KShall we go get the crystal?</t>
  </si>
  <si>
    <t>#2KCome on. Let's get ourselves up to 
the altar.</t>
  </si>
  <si>
    <t>EV_03_38_06</t>
  </si>
  <si>
    <t>#4KThis means we are now one step closer
to acquiring a new weapon for Valimar.</t>
  </si>
  <si>
    <t>#E_J#M_9</t>
  </si>
  <si>
    <t>#KYeah. Thank goodness we've got enough
people to carry it back.</t>
  </si>
  <si>
    <t>#E[1]#M_0</t>
  </si>
  <si>
    <t>#KWell, we've still got two more shrines to
visit. Let's get going.</t>
  </si>
  <si>
    <t>#E[9]#M_A</t>
  </si>
  <si>
    <t>#1K*sigh* No time for relaxing just yet...</t>
  </si>
  <si>
    <t>EV_03_41_02</t>
  </si>
  <si>
    <t>battle/atk051_0.eff</t>
  </si>
  <si>
    <t>C_MON240</t>
  </si>
  <si>
    <t>Magic Knight Dark Asura</t>
  </si>
  <si>
    <t>C_NPC051</t>
  </si>
  <si>
    <t>Airgetlam</t>
  </si>
  <si>
    <t>#K#FHere we are.</t>
  </si>
  <si>
    <t>#K#0TAnd there's crystal number three.</t>
  </si>
  <si>
    <t>#K#0T#FAnd there would be our third crystal.</t>
  </si>
  <si>
    <t>#K#0TWe're not done just yet, though.</t>
  </si>
  <si>
    <t>#K#0T#FHere it comes! Stay on guard!</t>
  </si>
  <si>
    <t>ET_03_41_00_BIKKURI</t>
  </si>
  <si>
    <t>I_TVIS277</t>
  </si>
  <si>
    <t>#K#0TThis feels like the strongest Magic Knight
yet!</t>
  </si>
  <si>
    <t>#E_2#M_4</t>
  </si>
  <si>
    <t>#K#0T#FI'm always eager to fight a worthy foe!</t>
  </si>
  <si>
    <t>ET_03_41_00_AniEv3010</t>
  </si>
  <si>
    <t>#2KStrong as it may be, we can't let it get
the better of us!</t>
  </si>
  <si>
    <t>#2KEveryone, get ready for battle!</t>
  </si>
  <si>
    <t>#2KLet's go, Lammy!</t>
  </si>
  <si>
    <t>#2PУ＇фэък</t>
  </si>
  <si>
    <t>ET_03_41_00_BIKKURI</t>
  </si>
  <si>
    <t>ET_03_41_00_AniEv3010</t>
  </si>
  <si>
    <t>EV_03_41_10</t>
  </si>
  <si>
    <t>AniEvTeMune</t>
  </si>
  <si>
    <t>AniEvTeKosi</t>
  </si>
  <si>
    <t>AniEvRyoteburi</t>
  </si>
  <si>
    <t>#2KAll right.</t>
  </si>
  <si>
    <t>#3KIs everyone okay?</t>
  </si>
  <si>
    <t>#2KIs everyone okay?</t>
  </si>
  <si>
    <t>#KI think so.</t>
  </si>
  <si>
    <t>#3KWhew... Thank goodness.</t>
  </si>
  <si>
    <t>#1KWhew... Thank goodness.</t>
  </si>
  <si>
    <t>#KWell, that's three trials overcome.</t>
  </si>
  <si>
    <t>#3KHaha. You can tell just how much
stronger you guys have become.</t>
  </si>
  <si>
    <t>#3KOkay! Let's go get ourselves some
more Zemurian Ore.</t>
  </si>
  <si>
    <t>#2KRight.</t>
  </si>
  <si>
    <t>#KLet's go and get what we came
here for.</t>
  </si>
  <si>
    <t>#2KYeah.</t>
  </si>
  <si>
    <t>EV_03_41_06</t>
  </si>
  <si>
    <t>#E_0#M_A</t>
  </si>
  <si>
    <t>#KThat makes three... We've gathered a
fairly good amount by now.</t>
  </si>
  <si>
    <t>#3KAlthough, I imagine we must still be 
somewhat short of having enough to
make Valimar's tachi.</t>
  </si>
  <si>
    <t>#E_0#M_0We should make our way to the last
Spirit Shrine just to be sure.</t>
  </si>
  <si>
    <t>#KAgreed.</t>
  </si>
  <si>
    <t>#KLet's head back and get ready before
going on to the next one!</t>
  </si>
  <si>
    <t>EV_03_44_02</t>
  </si>
  <si>
    <t>I_VIS023</t>
  </si>
  <si>
    <t>event/ev2lo004.eff</t>
  </si>
  <si>
    <t>event/ev2mo018.eff</t>
  </si>
  <si>
    <t>event/ev2lo002.eff</t>
  </si>
  <si>
    <t>event/ev2gl007.eff</t>
  </si>
  <si>
    <t>event/ev2gl002.eff</t>
  </si>
  <si>
    <t>event/ev2gl005.eff</t>
  </si>
  <si>
    <t>event/ev2gl006.eff</t>
  </si>
  <si>
    <t>C_NPC016_C14</t>
  </si>
  <si>
    <t>Vita Clotilde</t>
  </si>
  <si>
    <t>C_NPC053</t>
  </si>
  <si>
    <t>Grianos</t>
  </si>
  <si>
    <t>Magic Knight Asura Paul</t>
  </si>
  <si>
    <t>C_MON204</t>
  </si>
  <si>
    <t>C_NPC900</t>
  </si>
  <si>
    <t>Dummy</t>
  </si>
  <si>
    <t>AniEv3182</t>
  </si>
  <si>
    <t>AniEv3183</t>
  </si>
  <si>
    <t>AniEvSCraft00_01</t>
  </si>
  <si>
    <t>AniEvSCraft00_02</t>
  </si>
  <si>
    <t>AniEvSCraft00_04</t>
  </si>
  <si>
    <t>AniEvWatasu</t>
  </si>
  <si>
    <t>AniEv8505</t>
  </si>
  <si>
    <t>AniEvAPL09</t>
  </si>
  <si>
    <t>AniEvAPL11</t>
  </si>
  <si>
    <t>AniEvAPL14</t>
  </si>
  <si>
    <t>#3K#FWell, here we are.</t>
  </si>
  <si>
    <t>#K#0TThere it is. Our fourth crystal of 
Zemurian Ore...</t>
  </si>
  <si>
    <t>#E[3]#M_9</t>
  </si>
  <si>
    <t>#K#0T#FThere it is. Our fourth crystal of 
Zemurian Ore...</t>
  </si>
  <si>
    <t>#K#0T#FAll that remains is to overcome the
final trial, and it will be ours!</t>
  </si>
  <si>
    <t>ET_03_44_00_BIKKURI</t>
  </si>
  <si>
    <t>#4K#FStay on guard!</t>
  </si>
  <si>
    <t>#K#0T#FAnd here it comes!</t>
  </si>
  <si>
    <t>ET_03_44_00_AniEv3010</t>
  </si>
  <si>
    <t>#4KHmph. Bring it on!</t>
  </si>
  <si>
    <t>#4KHeehee. Lammy and I'll be done in
a snap!</t>
  </si>
  <si>
    <t>Ё＇жёйа</t>
  </si>
  <si>
    <t>#E_E#M_A</t>
  </si>
  <si>
    <t>#4KThis feels like...!</t>
  </si>
  <si>
    <t>#E[C]#M[8]</t>
  </si>
  <si>
    <t>#2K#FWhat the...?!</t>
  </si>
  <si>
    <t>#K#FDid it just...vanish?</t>
  </si>
  <si>
    <t>#1K#FDid it just...vanish?</t>
  </si>
  <si>
    <t>#K#FNo, this was the work of...!</t>
  </si>
  <si>
    <t>Bewitching Voice</t>
  </si>
  <si>
    <t>#0T#6C#6CHeehee. Oops. You caught me.</t>
  </si>
  <si>
    <t>#K#FUp there!</t>
  </si>
  <si>
    <t>AniRun</t>
  </si>
  <si>
    <t>ET_03_44_GLIANOS_SE_1_4009</t>
  </si>
  <si>
    <t>ET_03_44_00_CameraGLIANOS</t>
  </si>
  <si>
    <t>#K#0T#FGrianos?</t>
  </si>
  <si>
    <t>#E[8888888888888888888886]#M_0</t>
  </si>
  <si>
    <t>#K#0TSo that was Misty's--I mean, Vita Clotilde's
doing?</t>
  </si>
  <si>
    <t>#K#0TSo that was your doing, Vita?!</t>
  </si>
  <si>
    <t>#6C#6CAww. There's no need to be so wary of me.</t>
  </si>
  <si>
    <t>#E[9]#M_A#6C#6CI merely did what you were planning to
do anyway, didn't I?</t>
  </si>
  <si>
    <t>#E_8#M_0#6C#6CI just did you a favor.</t>
  </si>
  <si>
    <t>#K#0TA likely story.</t>
  </si>
  <si>
    <t>#K#0T#FYou can't seriously expect us to believe
that.</t>
  </si>
  <si>
    <t>#E_2#M_ALast time you tried to 'do us a favor,'
you abducted Elise and Princess Alfin!</t>
  </si>
  <si>
    <t>#6C#6C*sigh* Oh, woe is me. I don't seem
to be very popular here.</t>
  </si>
  <si>
    <t>#K#FWhat really brought you here?</t>
  </si>
  <si>
    <t>#E_8#M_AHow did you even know this place
existed? Even I didn't until Celine
told me...</t>
  </si>
  <si>
    <t>#3K#6C#F#6CUnlike you, I'm a fully-fledged witch,
in the truest sense of the word.</t>
  </si>
  <si>
    <t>#E[A]#M_0#6C#6CAs such, I know E V E R Y T H I N G.</t>
  </si>
  <si>
    <t>#E[3]#M_0#6C#6CFar more than a trainee like you
could even begin to imagine.</t>
  </si>
  <si>
    <t>#E[8]#M[8]</t>
  </si>
  <si>
    <t>#K#F...!</t>
  </si>
  <si>
    <t>#K#FHmph. Sounds like you've long known
all there is to know about this place.</t>
  </si>
  <si>
    <t>#3K#6C#F#6CMore than you and the elder do,
in fact.</t>
  </si>
  <si>
    <t>#E_2#M_0#6C#6COh, I know! Why don't I take this
opportunity to enlighten you on a fun
little something?</t>
  </si>
  <si>
    <t>#E[3]#M_0#6C#6CThat being the true purpose of the
Hexen Clan to which we belong.</t>
  </si>
  <si>
    <t>#2K#FWh-What is this light?!</t>
  </si>
  <si>
    <t>#2K#FA flash grenade?!</t>
  </si>
  <si>
    <t>#2K#FNo, this is...!</t>
  </si>
  <si>
    <t>#2K#FTh-This is...!</t>
  </si>
  <si>
    <t>#E[B]#M_A</t>
  </si>
  <si>
    <t>#2K#FSomething's flowing into my head...</t>
  </si>
  <si>
    <t>Young Man</t>
  </si>
  <si>
    <t>#0T#8C#800W#8CSo this is what a crystal
of that ancient magical ore
looks like.</t>
  </si>
  <si>
    <t>#8C#8CThe light from it is so 
beautiful, it's almost divine.</t>
  </si>
  <si>
    <t>Girl</t>
  </si>
  <si>
    <t>#0T#8C#800W#8C'Overcome the trial to find
what you seek.' The witch was
right, it seems.</t>
  </si>
  <si>
    <t>#8C#8CThis should grant us the 
strength to suppress that
great Calamity.</t>
  </si>
  <si>
    <t>#0T#8C#800W#8CIndeed. The final battle
draws near.</t>
  </si>
  <si>
    <t>#8C#8CEver since I first met
that Great Knight, my fate
was sealed.</t>
  </si>
  <si>
    <t>#8C#8CI will abide by it...
but will you accompany me?</t>
  </si>
  <si>
    <t>#0T#8C#800W#8CHaha. You needn't even ask,
Your Highness.</t>
  </si>
  <si>
    <t>#8C#8CI will be by your side until
the day the Goddess calls me
to Hers.</t>
  </si>
  <si>
    <t>#2K#FWhat did I just see...?</t>
  </si>
  <si>
    <t>#2K#FAnother one of someone's memories?</t>
  </si>
  <si>
    <t>#2K#FWhatever it was, I witnessed it as well.</t>
  </si>
  <si>
    <t>#2K#FIt felt like one of someone's memories!</t>
  </si>
  <si>
    <t>#E_F#M_0</t>
  </si>
  <si>
    <t>#2K#FAnd I presume that blond-haired woman
in it must be...</t>
  </si>
  <si>
    <t>#2K#FThat shouldn't have been possible...</t>
  </si>
  <si>
    <t>#E_2#M_AJust what did you DO for us to see
that?!</t>
  </si>
  <si>
    <t>#E[A]#M_0</t>
  </si>
  <si>
    <t>#6C#1P#6CThink of it as a special treat from me.</t>
  </si>
  <si>
    <t>#E[3]#M_0#6C#6COrdinarily, only the Ashen Awakener
would have been able to see it, but 
I allowed the rest of you to see it, too.</t>
  </si>
  <si>
    <t>#E_2#M_0#6C#6CAs for what it is...it's a glimpse of
the truth regarding what really happened
during the War of the Lions.</t>
  </si>
  <si>
    <t>#K#0T#FThe truth?</t>
  </si>
  <si>
    <t>#E_F#M_AThen that really was a memory from...</t>
  </si>
  <si>
    <t>#6C#1P#6CDreichels the Lionheart, yes.</t>
  </si>
  <si>
    <t>#6C#E_F#M_0#6CAnd the woman with him was the
Lance Maiden, Lianne Sandlot.</t>
  </si>
  <si>
    <t>#E_8#M_0#6C#6CDuring the war, they, too, had to
borrow the strength of a Divine Knight.</t>
  </si>
  <si>
    <t>#E[3]#M_0#6C#6CAnd they were drawn into a conflict
between fragments of the Great Power.</t>
  </si>
  <si>
    <t>#E_2#M_0#6C#6CJust like Rean and Crow during this
war.</t>
  </si>
  <si>
    <t>#E_8#M_A</t>
  </si>
  <si>
    <t>#K#0T#FWait. There's no way the War of the Lions
involved Divine Knight battles!</t>
  </si>
  <si>
    <t>#K#0TIf that had been the case, surely the world
would know of it!</t>
  </si>
  <si>
    <t>#K#0T#FI've never seen anything like that in
any history book I've ever read.</t>
  </si>
  <si>
    <t>#K#0T#FActually...I have heard mention of that
from Grandmother...</t>
  </si>
  <si>
    <t>#E_E#M_AWait... Doesn't that mean...?</t>
  </si>
  <si>
    <t>#4K#F#6C#6COh. Has the truth finally dawned on you?</t>
  </si>
  <si>
    <t>#E[3]#M_A#6C#6CThe fragments of the Great Power are
destined to be drawn to one another,
forced to collide, over and over and over...</t>
  </si>
  <si>
    <t>#E[3]#M_A#6C#6CThese dark times Erebonia is going
through have repeated themselves since
time immemorial...</t>
  </si>
  <si>
    <t>#E[A]#M_0#6C#6C...and every time, the truth of what
happened disappears from the memories
of all... That is how this system works.</t>
  </si>
  <si>
    <t>#1K#FSystem...?</t>
  </si>
  <si>
    <t>#1K#FHold on a moment! I can't... I can't follow
what you're saying!</t>
  </si>
  <si>
    <t>#4K#F#6C#6CAhaha. Don't feel bad if you're
having trouble wrapping your head
around it.</t>
  </si>
  <si>
    <t>#E[9]#M_0#6C#6CThat's perfectly normal. After all,
that's just how this world is.</t>
  </si>
  <si>
    <t>#1K#FWait. You aren't suggesting the clan's
true purpose is...?!</t>
  </si>
  <si>
    <t>#4K#F#6C#6CAha. Did you finally realize the
fundamental role we witches play?</t>
  </si>
  <si>
    <t>#E[3]#M_0#6C#6CWe shoulder the responsibility of
operating and managing part of that
giant system.</t>
  </si>
  <si>
    <t>#E[N]#M_0#6C#6CHaha. Not that I would expect an apprentice
and her familiar to know aaanything
about that.</t>
  </si>
  <si>
    <t>R</t>
  </si>
  <si>
    <t>A</t>
  </si>
  <si>
    <t>Q</t>
  </si>
  <si>
    <t>#0T#6C#K#F#6CThe elder knows, of course, but she chose
not to share the knowledge with you, likely
fearing it would be a burden.</t>
  </si>
  <si>
    <t>#E[9]#M_0#6C#6CBut how pitiful is it to have lived for the
sake of fulfilling your duty as a witch without
knowing what that duty really is?</t>
  </si>
  <si>
    <t>#E[A]#M_0#6C#6CI almost feel sorry for you.</t>
  </si>
  <si>
    <t>#E[R]#M[8]</t>
  </si>
  <si>
    <t>#1P#500WI...</t>
  </si>
  <si>
    <t>#E[Q]#M_A</t>
  </si>
  <si>
    <t>#K#0TY-You're awful! How can you say something
like that to someone you're meant to think
of like a sister?!</t>
  </si>
  <si>
    <t>#E[H]#M_A</t>
  </si>
  <si>
    <t>#K#0THmph. I'd heard you were a sadist,
but I wasn't expecting you to be this
cruel.</t>
  </si>
  <si>
    <t>J</t>
  </si>
  <si>
    <t>3</t>
  </si>
  <si>
    <t>#E_J#M_A</t>
  </si>
  <si>
    <t>#1PDon't look away, Emma.</t>
  </si>
  <si>
    <t>#E[3]#M_AThere's no need to be afraid of accepting
the truth!</t>
  </si>
  <si>
    <t>#K#500W#FRean...?</t>
  </si>
  <si>
    <t>#0T#6C#F#K#6COh...?</t>
  </si>
  <si>
    <t>#E[1]#M_A</t>
  </si>
  <si>
    <t>#1PI know what it's like to be afraid of
accepting new revelations about who
I am or about my past.</t>
  </si>
  <si>
    <t>#E_E#M_AI feel like once I know, life will never be
the same again.</t>
  </si>
  <si>
    <t>#E[3]#M_9Maybe that's true. But there's one thing
that I can believe in beyond a shadow of
a doubt:</t>
  </si>
  <si>
    <t>#1PThat my classmates and all the people
who've stood by me through everything
that we've been through...</t>
  </si>
  <si>
    <t>#E_J#M_9...will keep standing by me to the very end
and accept me for who I am, no matter what!</t>
  </si>
  <si>
    <t>#K#500W...!</t>
  </si>
  <si>
    <t>#E[1]#M_4</t>
  </si>
  <si>
    <t>#K#0TYou're absolutely right.</t>
  </si>
  <si>
    <t>#E_4#M_4Nothing you could learn about yourself
would cancel out all the time we've spent
together.</t>
  </si>
  <si>
    <t>#E[8]#M_4</t>
  </si>
  <si>
    <t>#K#0TThis is the class that was still cool being
friends with someone they knew was an
Intelligence Division spy, so yeah...</t>
  </si>
  <si>
    <t>#K#0TYeah. Everyone accepted me despite my
past as a jaeger.</t>
  </si>
  <si>
    <t>#K#0TWe were all from different places and
different classes, people who would likely
never have met otherwise...</t>
  </si>
  <si>
    <t>#E_0#M_4...but I feel as though that made the
bonds between us all the more stronger.
All that much more unbreakable.</t>
  </si>
  <si>
    <t>#E[3]#M_4</t>
  </si>
  <si>
    <t>#K#0T#FHold your head up high, Emma.</t>
  </si>
  <si>
    <t>#E_2#M_4There's nothing in this world that
could stop us from proudly standing
at your side until the bitter end.</t>
  </si>
  <si>
    <t>#E[Q]#M_0</t>
  </si>
  <si>
    <t>#3K#FI... I don't know what to say...</t>
  </si>
  <si>
    <t>#E_J#M[A]</t>
  </si>
  <si>
    <t>#K#0T#6C#F#6C...</t>
  </si>
  <si>
    <t>Vita...</t>
  </si>
  <si>
    <t>#E_2#M_AThanks to you, I've finally noticed the
change in my own feelings.</t>
  </si>
  <si>
    <t>#0T#6C#4K#F#6CChange?</t>
  </si>
  <si>
    <t>I enrolled at Thors to fulfill my duty
as a witch. I won't deny that.</t>
  </si>
  <si>
    <t>#E_F#M_ANor will I deny that until that point,
I effectively lived to carry out that duty,
obeying all I was taught without question.</t>
  </si>
  <si>
    <t>#E[3]#M_A...But that's the past. Now, I feel very
different.</t>
  </si>
  <si>
    <t>#E[3]#M_0Now, I want to live a life of my own,
together with the classmates I've been
fortunate enough to meet.</t>
  </si>
  <si>
    <t>#5SI'm no longer the person I used to be!</t>
  </si>
  <si>
    <t>#0T#6C#4K#F#6C...!</t>
  </si>
  <si>
    <t>#E_8#M_4</t>
  </si>
  <si>
    <t>#K#0T#FEmma...</t>
  </si>
  <si>
    <t>#K#0T*whistle* ♪ You go, Emma!</t>
  </si>
  <si>
    <t>#K#0THeh. That's one way to steel your resolve.</t>
  </si>
  <si>
    <t>#K#0TThat's the class president we know!</t>
  </si>
  <si>
    <t>#K#0T#FThat's the class president we know!</t>
  </si>
  <si>
    <t>#E[2]#M_0</t>
  </si>
  <si>
    <t>#K#0TWe all feel the same way, too!</t>
  </si>
  <si>
    <t>#2P#6C#6CHeehee... I'm impressed.</t>
  </si>
  <si>
    <t>#E_8#M_0#6C#6CYou've matured a lot more than
I was expecting during your time
at the academy.</t>
  </si>
  <si>
    <t>#K#0T#FVita...?</t>
  </si>
  <si>
    <t>#2P#6C#6CBut let's put that to the test,
shall we?</t>
  </si>
  <si>
    <t>#E[7]#M_0#6C#6CI haven't had the opportunity to
train you in some time, so this
is as good a chance as any...</t>
  </si>
  <si>
    <t>#E[Q]#M_0#6C#6C...to see what you're capable of now.</t>
  </si>
  <si>
    <t>#1P#5C#5CDance, dance, my sweet little bird...</t>
  </si>
  <si>
    <t>#1P#5C#5CBehold, your master's foes...
Bare your fangs and raise your talons...</t>
  </si>
  <si>
    <t>#E[P]#M_A</t>
  </si>
  <si>
    <t>#3KWhat the...?!</t>
  </si>
  <si>
    <t>#3K#FEveryone, get back! Quickly!</t>
  </si>
  <si>
    <t>I_TVIS278</t>
  </si>
  <si>
    <t>AniEvAPL00</t>
  </si>
  <si>
    <t>#E_6#M[7]</t>
  </si>
  <si>
    <t>#K#0T#FUgh...!</t>
  </si>
  <si>
    <t>#K#0TIt grew?! What did she do to it?</t>
  </si>
  <si>
    <t>#E[7]#M_A</t>
  </si>
  <si>
    <t>#K#0T#FIt's called Savant Valse! It allows
a witch to pour an incredible amount
of mana into their familiar!</t>
  </si>
  <si>
    <t>#E_6#M_AI'd imagine she's given it more power
than even a cryptid possesses!</t>
  </si>
  <si>
    <t>#0T#6C#6CHeeheehee... Well, then, Emma,
let's see what you're capable of.</t>
  </si>
  <si>
    <t>#E_2#M_A#6C#6CShow me if you have the strength
to back up your words!</t>
  </si>
  <si>
    <t>#4K#FPlease, everyone! Lend me your power!</t>
  </si>
  <si>
    <t>#4KYou've got it!</t>
  </si>
  <si>
    <t>#4KLeave it to us!</t>
  </si>
  <si>
    <t>ET_03_44_00_BIKKURI</t>
  </si>
  <si>
    <t>0[autoM0]</t>
  </si>
  <si>
    <t>ET_03_44_00_AniEv3010</t>
  </si>
  <si>
    <t>ET_03_44_00_CameraGLIANOS</t>
  </si>
  <si>
    <t>ET_03_44_GLIANOS_SE_1_4009</t>
  </si>
  <si>
    <t>ET_03_44_GLIANOS_SE_2_4009</t>
  </si>
  <si>
    <t>ET_03_44_GLIANOS_SE_3_4009</t>
  </si>
  <si>
    <t>EV_03_44_10</t>
  </si>
  <si>
    <t>event/ev2gl000.eff</t>
  </si>
  <si>
    <t>event/ev2lo001.eff</t>
  </si>
  <si>
    <t>AniEv8510</t>
  </si>
  <si>
    <t>#2KUgh... Did we defeat it?</t>
  </si>
  <si>
    <t>#2KIt felt as though we did, at least.</t>
  </si>
  <si>
    <t>#0T#6C#6CImpressive. It seems you CAN
back up your words.</t>
  </si>
  <si>
    <t>ET_03_44_GLIANOS_SE_2_4009</t>
  </si>
  <si>
    <t>#K#0TUp there!</t>
  </si>
  <si>
    <t>#K#0TIt looks pretty worn out.</t>
  </si>
  <si>
    <t>#K#0T#FI'm surprised Grianos can even fly
after that.</t>
  </si>
  <si>
    <t>#E_2#M_AYou don't plan to keep on fighting,
do you?</t>
  </si>
  <si>
    <t>#1K#F#6C#6C*sigh* No, I think that will do for
today.</t>
  </si>
  <si>
    <t>#E[9]#M_0#6C#6CPoor Grianos needs a rest for one
thing.</t>
  </si>
  <si>
    <t>#K#0T#FVita...</t>
  </si>
  <si>
    <t>#1P#6C#6CWell, Emma, you've demonstrated the
strength of your resolve.</t>
  </si>
  <si>
    <t>#E[3]#M_A#6C#6CStill, I don't think you need me to remind
you...</t>
  </si>
  <si>
    <t>#E_2#M_A#6C#6C...that resolve only gains worth when it's
seen through to the end.</t>
  </si>
  <si>
    <t>#K#0T#FYes, I know.</t>
  </si>
  <si>
    <t>#E[3]#M_AI'll find a path through life on my own...</t>
  </si>
  <si>
    <t>#E_2#M_A...and I WILL stop you!</t>
  </si>
  <si>
    <t>#K#0TEmma...</t>
  </si>
  <si>
    <t>#E[0]#M_9</t>
  </si>
  <si>
    <t>#K#0THeh. I'm sure you will.</t>
  </si>
  <si>
    <t>#1P#6C#6CHeehee. I can't see you succeeding
in that regard, but feel free to try.</t>
  </si>
  <si>
    <t>#E_0#M_0#6C#6CI'll leave the last of the treasures
in your hands.</t>
  </si>
  <si>
    <t>#E[3333333333333333333H]#M_0</t>
  </si>
  <si>
    <t>#6C#6CI'll see you again soon--at the
Infernal Rite.</t>
  </si>
  <si>
    <t>#1K#F...There she goes.</t>
  </si>
  <si>
    <t>#1K#FWhew... She's finally gone.</t>
  </si>
  <si>
    <t>#1K#FShe's finally left.</t>
  </si>
  <si>
    <t>#1K#FI'm curious as to what she was referring
to in her parting words, however...</t>
  </si>
  <si>
    <t>#1K#FYeah... What's this 'Infernal Rite'
supposed to be?</t>
  </si>
  <si>
    <t>#1K#FJust how much more than us does she
know, I wonder? And about what?</t>
  </si>
  <si>
    <t>#1K#FHmph. What an unpleasant woman.</t>
  </si>
  <si>
    <t>#2K#FWell, forget about her for now. Let's go
and collect the Zemurian Ore.</t>
  </si>
  <si>
    <t>#E_F#M_9</t>
  </si>
  <si>
    <t>#1K#FYeah, you're right.</t>
  </si>
  <si>
    <t>EV_03_44_06</t>
  </si>
  <si>
    <t>AniEvTeburi</t>
  </si>
  <si>
    <t>#KAnd this is the fourth.</t>
  </si>
  <si>
    <t>#E_0#M_0Which means we've been to every
Spirit Shrine we're able to visit.</t>
  </si>
  <si>
    <t>#K#FYeah. This should be plenty to make
Valimar's new tachi.</t>
  </si>
  <si>
    <t>#E_0#M_9Now we just need to get this back
to George and help him with his work
however we can.</t>
  </si>
  <si>
    <t>#KIndeed. We'll need to contact Professor
Schmidt to request his assistance, too.</t>
  </si>
  <si>
    <t>#KShall we hurry right back to the
Courageous, then?</t>
  </si>
  <si>
    <t>_EV_03_27_02</t>
  </si>
  <si>
    <t>_EV_03_27_06</t>
  </si>
  <si>
    <t>_EV_03_38_02</t>
  </si>
  <si>
    <t>_EV_03_38_06</t>
  </si>
  <si>
    <t>_EV_03_41_02</t>
  </si>
  <si>
    <t>_EV_03_41_06</t>
  </si>
  <si>
    <t>_EV_03_44_02</t>
  </si>
  <si>
    <t>_ET_03_44_GLIANOS_SE_1_4009</t>
  </si>
  <si>
    <t>_ET_03_44_GLIANOS_SE_2_4009</t>
  </si>
  <si>
    <t>_ET_03_44_GLIANOS_SE_3_4009</t>
  </si>
  <si>
    <t>_EV_03_44_10</t>
  </si>
  <si>
    <t>_EV_03_44_06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</si>
</sst>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FF94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A973"/>
      </patternFill>
    </fill>
    <fill>
      <patternFill patternType="solid">
        <fgColor rgb="FF94FF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8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DA73"/>
      </patternFill>
    </fill>
    <fill>
      <patternFill patternType="solid">
        <fgColor rgb="FFC7FF73"/>
      </patternFill>
    </fill>
    <fill>
      <patternFill patternType="solid">
        <fgColor rgb="FFEFFF73"/>
      </patternFill>
    </fill>
    <fill>
      <patternFill patternType="solid">
        <fgColor rgb="FFD0FF73"/>
      </patternFill>
    </fill>
    <fill>
      <patternFill patternType="solid">
        <fgColor rgb="FFFFE373"/>
      </patternFill>
    </fill>
    <fill>
      <patternFill patternType="solid">
        <fgColor rgb="FFFF9173"/>
      </patternFill>
    </fill>
    <fill>
      <patternFill patternType="solid">
        <fgColor rgb="FFFFC0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E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B773"/>
      </patternFill>
    </fill>
    <fill>
      <patternFill patternType="solid">
        <fgColor rgb="FFFFA473"/>
      </patternFill>
    </fill>
    <fill>
      <patternFill patternType="solid">
        <fgColor rgb="FFD7FF73"/>
      </patternFill>
    </fill>
    <fill>
      <patternFill patternType="solid">
        <fgColor rgb="FF73FFC2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A6FF73"/>
      </patternFill>
    </fill>
    <fill>
      <patternFill patternType="solid">
        <fgColor rgb="FF73FF96"/>
      </patternFill>
    </fill>
    <fill>
      <patternFill patternType="solid">
        <fgColor rgb="FFFFE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0" xfId="0" applyFill="1" applyAlignment="1">
      <alignment horizontal="center" vertical="center" wrapText="1"/>
    </xf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D896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992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14</v>
      </c>
      <c r="DH8" s="4" t="s">
        <v>14</v>
      </c>
      <c r="DI8" s="4" t="s">
        <v>14</v>
      </c>
      <c r="DJ8" s="4" t="s">
        <v>14</v>
      </c>
      <c r="DK8" s="4" t="s">
        <v>14</v>
      </c>
      <c r="DL8" s="4" t="s">
        <v>14</v>
      </c>
      <c r="DM8" s="4" t="s">
        <v>14</v>
      </c>
      <c r="DN8" s="4" t="s">
        <v>14</v>
      </c>
      <c r="DO8" s="4" t="s">
        <v>14</v>
      </c>
      <c r="DP8" s="4" t="s">
        <v>14</v>
      </c>
      <c r="DQ8" s="4" t="s">
        <v>14</v>
      </c>
      <c r="DR8" s="4" t="s">
        <v>14</v>
      </c>
      <c r="DS8" s="4" t="s">
        <v>14</v>
      </c>
      <c r="DT8" s="4" t="s">
        <v>14</v>
      </c>
      <c r="DU8" s="4" t="s">
        <v>14</v>
      </c>
      <c r="DV8" s="4" t="s">
        <v>14</v>
      </c>
      <c r="DW8" s="4" t="s">
        <v>14</v>
      </c>
      <c r="DX8" s="4" t="s">
        <v>14</v>
      </c>
      <c r="DY8" s="4" t="s">
        <v>14</v>
      </c>
      <c r="DZ8" s="4" t="s">
        <v>14</v>
      </c>
      <c r="EA8" s="4" t="s">
        <v>14</v>
      </c>
      <c r="EB8" s="4" t="s">
        <v>14</v>
      </c>
      <c r="EC8" s="4" t="s">
        <v>14</v>
      </c>
      <c r="ED8" s="4" t="s">
        <v>14</v>
      </c>
      <c r="EE8" s="4" t="s">
        <v>14</v>
      </c>
      <c r="EF8" s="4" t="s">
        <v>14</v>
      </c>
      <c r="EG8" s="4" t="s">
        <v>14</v>
      </c>
      <c r="EH8" s="4" t="s">
        <v>14</v>
      </c>
    </row>
    <row r="9">
      <c r="A9" t="n">
        <v>996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590232</v>
      </c>
      <c r="F9" s="7" t="n">
        <v>432</v>
      </c>
      <c r="G9" s="7" t="n">
        <v>432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12</v>
      </c>
      <c r="CD9" s="7" t="n">
        <f t="normal" ca="1">16-LENB(INDIRECT(ADDRESS(9,81)))</f>
        <v>0</v>
      </c>
      <c r="CE9" s="7" t="s">
        <v>12</v>
      </c>
      <c r="CF9" s="7" t="n">
        <f t="normal" ca="1">16-LENB(INDIRECT(ADDRESS(9,83)))</f>
        <v>0</v>
      </c>
      <c r="CG9" s="7" t="s">
        <v>12</v>
      </c>
      <c r="CH9" s="7" t="n">
        <f t="normal" ca="1">16-LENB(INDIRECT(ADDRESS(9,85)))</f>
        <v>0</v>
      </c>
      <c r="CI9" s="7" t="s">
        <v>12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0</v>
      </c>
      <c r="CS9" s="7" t="n">
        <v>0</v>
      </c>
      <c r="CT9" s="7" t="n">
        <v>0</v>
      </c>
      <c r="CU9" s="7" t="n">
        <v>0</v>
      </c>
      <c r="CV9" s="7" t="n">
        <v>0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255</v>
      </c>
      <c r="DH9" s="7" t="n">
        <v>255</v>
      </c>
      <c r="DI9" s="7" t="n">
        <v>255</v>
      </c>
      <c r="DJ9" s="7" t="n">
        <v>255</v>
      </c>
      <c r="DK9" s="7" t="n">
        <v>0</v>
      </c>
      <c r="DL9" s="7" t="n">
        <v>0</v>
      </c>
      <c r="DM9" s="7" t="n">
        <v>0</v>
      </c>
      <c r="DN9" s="7" t="n">
        <v>0</v>
      </c>
      <c r="DO9" s="7" t="n">
        <v>0</v>
      </c>
      <c r="DP9" s="7" t="n">
        <v>0</v>
      </c>
      <c r="DQ9" s="7" t="n">
        <v>0</v>
      </c>
      <c r="DR9" s="7" t="n">
        <v>0</v>
      </c>
      <c r="DS9" s="7" t="n">
        <v>0</v>
      </c>
      <c r="DT9" s="7" t="n">
        <v>0</v>
      </c>
      <c r="DU9" s="7" t="n">
        <v>0</v>
      </c>
      <c r="DV9" s="7" t="n">
        <v>0</v>
      </c>
      <c r="DW9" s="7" t="n">
        <v>0</v>
      </c>
      <c r="DX9" s="7" t="n">
        <v>0</v>
      </c>
      <c r="DY9" s="7" t="n">
        <v>0</v>
      </c>
      <c r="DZ9" s="7" t="n">
        <v>0</v>
      </c>
      <c r="EA9" s="7" t="n">
        <v>0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</row>
    <row r="10">
      <c r="A10" t="s">
        <v>4</v>
      </c>
      <c r="B10" s="4" t="s">
        <v>5</v>
      </c>
    </row>
    <row r="11">
      <c r="A11" t="n">
        <v>1500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1504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590238</v>
      </c>
      <c r="F14" s="7" t="n">
        <v>437</v>
      </c>
      <c r="G14" s="7" t="n">
        <v>437</v>
      </c>
      <c r="H14" s="7" t="n">
        <v>0</v>
      </c>
      <c r="I14" s="7" t="n">
        <v>0</v>
      </c>
      <c r="J14" s="7" t="n">
        <v>3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12</v>
      </c>
      <c r="P14" s="7" t="n">
        <f t="normal" ca="1">16-LENB(INDIRECT(ADDRESS(14,15)))</f>
        <v>0</v>
      </c>
      <c r="Q14" s="7" t="s">
        <v>12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1712</v>
      </c>
      <c r="B16" s="5" t="n">
        <v>1</v>
      </c>
    </row>
    <row r="17" spans="1:138" s="3" customFormat="1" customHeight="0">
      <c r="A17" s="3" t="s">
        <v>2</v>
      </c>
      <c r="B17" s="3" t="s">
        <v>18</v>
      </c>
    </row>
    <row r="18" spans="1:138">
      <c r="A18" t="s">
        <v>4</v>
      </c>
      <c r="B18" s="4" t="s">
        <v>5</v>
      </c>
      <c r="C18" s="4" t="s">
        <v>13</v>
      </c>
      <c r="D18" s="4" t="s">
        <v>6</v>
      </c>
    </row>
    <row r="19" spans="1:138">
      <c r="A19" t="n">
        <v>1716</v>
      </c>
      <c r="B19" s="8" t="n">
        <v>2</v>
      </c>
      <c r="C19" s="7" t="n">
        <v>10</v>
      </c>
      <c r="D19" s="7" t="s">
        <v>19</v>
      </c>
    </row>
    <row r="20" spans="1:138">
      <c r="A20" t="s">
        <v>4</v>
      </c>
      <c r="B20" s="4" t="s">
        <v>5</v>
      </c>
      <c r="C20" s="4" t="s">
        <v>13</v>
      </c>
      <c r="D20" s="4" t="s">
        <v>13</v>
      </c>
    </row>
    <row r="21" spans="1:138">
      <c r="A21" t="n">
        <v>1737</v>
      </c>
      <c r="B21" s="9" t="n">
        <v>162</v>
      </c>
      <c r="C21" s="7" t="n">
        <v>0</v>
      </c>
      <c r="D21" s="7" t="n">
        <v>0</v>
      </c>
    </row>
    <row r="22" spans="1:138">
      <c r="A22" t="s">
        <v>4</v>
      </c>
      <c r="B22" s="4" t="s">
        <v>5</v>
      </c>
    </row>
    <row r="23" spans="1:138">
      <c r="A23" t="n">
        <v>1740</v>
      </c>
      <c r="B23" s="5" t="n">
        <v>1</v>
      </c>
    </row>
    <row r="24" spans="1:138" s="3" customFormat="1" customHeight="0">
      <c r="A24" s="3" t="s">
        <v>2</v>
      </c>
      <c r="B24" s="3" t="s">
        <v>20</v>
      </c>
    </row>
    <row r="25" spans="1:138">
      <c r="A25" t="s">
        <v>4</v>
      </c>
      <c r="B25" s="4" t="s">
        <v>5</v>
      </c>
      <c r="C25" s="4" t="s">
        <v>13</v>
      </c>
      <c r="D25" s="4" t="s">
        <v>10</v>
      </c>
      <c r="E25" s="4" t="s">
        <v>13</v>
      </c>
      <c r="F25" s="4" t="s">
        <v>6</v>
      </c>
    </row>
    <row r="26" spans="1:138">
      <c r="A26" t="n">
        <v>1744</v>
      </c>
      <c r="B26" s="10" t="n">
        <v>39</v>
      </c>
      <c r="C26" s="7" t="n">
        <v>10</v>
      </c>
      <c r="D26" s="7" t="n">
        <v>65533</v>
      </c>
      <c r="E26" s="7" t="n">
        <v>200</v>
      </c>
      <c r="F26" s="7" t="s">
        <v>21</v>
      </c>
    </row>
    <row r="27" spans="1:138">
      <c r="A27" t="s">
        <v>4</v>
      </c>
      <c r="B27" s="4" t="s">
        <v>5</v>
      </c>
      <c r="C27" s="4" t="s">
        <v>13</v>
      </c>
      <c r="D27" s="4" t="s">
        <v>13</v>
      </c>
      <c r="E27" s="4" t="s">
        <v>9</v>
      </c>
    </row>
    <row r="28" spans="1:138">
      <c r="A28" t="n">
        <v>1768</v>
      </c>
      <c r="B28" s="11" t="n">
        <v>74</v>
      </c>
      <c r="C28" s="7" t="n">
        <v>23</v>
      </c>
      <c r="D28" s="7" t="n">
        <v>0</v>
      </c>
      <c r="E28" s="7" t="n">
        <v>200</v>
      </c>
    </row>
    <row r="29" spans="1:138">
      <c r="A29" t="s">
        <v>4</v>
      </c>
      <c r="B29" s="4" t="s">
        <v>5</v>
      </c>
      <c r="C29" s="4" t="s">
        <v>13</v>
      </c>
      <c r="D29" s="4" t="s">
        <v>10</v>
      </c>
      <c r="E29" s="4" t="s">
        <v>10</v>
      </c>
      <c r="F29" s="4" t="s">
        <v>10</v>
      </c>
      <c r="G29" s="4" t="s">
        <v>10</v>
      </c>
      <c r="H29" s="4" t="s">
        <v>10</v>
      </c>
      <c r="I29" s="4" t="s">
        <v>6</v>
      </c>
      <c r="J29" s="4" t="s">
        <v>23</v>
      </c>
      <c r="K29" s="4" t="s">
        <v>23</v>
      </c>
      <c r="L29" s="4" t="s">
        <v>23</v>
      </c>
      <c r="M29" s="4" t="s">
        <v>9</v>
      </c>
      <c r="N29" s="4" t="s">
        <v>9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13</v>
      </c>
    </row>
    <row r="30" spans="1:138">
      <c r="A30" t="n">
        <v>1775</v>
      </c>
      <c r="B30" s="10" t="n">
        <v>39</v>
      </c>
      <c r="C30" s="7" t="n">
        <v>12</v>
      </c>
      <c r="D30" s="7" t="n">
        <v>65533</v>
      </c>
      <c r="E30" s="7" t="n">
        <v>1005</v>
      </c>
      <c r="F30" s="7" t="n">
        <v>0</v>
      </c>
      <c r="G30" s="7" t="n">
        <v>65029</v>
      </c>
      <c r="H30" s="7" t="n">
        <v>0</v>
      </c>
      <c r="I30" s="7" t="s">
        <v>22</v>
      </c>
      <c r="J30" s="7" t="n">
        <v>0</v>
      </c>
      <c r="K30" s="7" t="n">
        <v>0</v>
      </c>
      <c r="L30" s="7" t="n">
        <v>0</v>
      </c>
      <c r="M30" s="7" t="n">
        <v>0</v>
      </c>
      <c r="N30" s="7" t="n">
        <v>0</v>
      </c>
      <c r="O30" s="7" t="n">
        <v>0</v>
      </c>
      <c r="P30" s="7" t="n">
        <v>1</v>
      </c>
      <c r="Q30" s="7" t="n">
        <v>1</v>
      </c>
      <c r="R30" s="7" t="n">
        <v>1</v>
      </c>
      <c r="S30" s="7" t="n">
        <v>115</v>
      </c>
    </row>
    <row r="31" spans="1:138">
      <c r="A31" t="s">
        <v>4</v>
      </c>
      <c r="B31" s="4" t="s">
        <v>5</v>
      </c>
      <c r="C31" s="4" t="s">
        <v>13</v>
      </c>
      <c r="D31" s="4" t="s">
        <v>13</v>
      </c>
      <c r="E31" s="4" t="s">
        <v>6</v>
      </c>
      <c r="F31" s="4" t="s">
        <v>10</v>
      </c>
    </row>
    <row r="32" spans="1:138">
      <c r="A32" t="n">
        <v>1839</v>
      </c>
      <c r="B32" s="11" t="n">
        <v>74</v>
      </c>
      <c r="C32" s="7" t="n">
        <v>43</v>
      </c>
      <c r="D32" s="7" t="n">
        <v>0</v>
      </c>
      <c r="E32" s="7" t="s">
        <v>22</v>
      </c>
      <c r="F32" s="7" t="n">
        <v>6385</v>
      </c>
    </row>
    <row r="33" spans="1:19">
      <c r="A33" t="s">
        <v>4</v>
      </c>
      <c r="B33" s="4" t="s">
        <v>5</v>
      </c>
      <c r="C33" s="4" t="s">
        <v>13</v>
      </c>
      <c r="D33" s="4" t="s">
        <v>10</v>
      </c>
      <c r="E33" s="4" t="s">
        <v>13</v>
      </c>
      <c r="F33" s="4" t="s">
        <v>24</v>
      </c>
    </row>
    <row r="34" spans="1:19">
      <c r="A34" t="n">
        <v>1859</v>
      </c>
      <c r="B34" s="12" t="n">
        <v>5</v>
      </c>
      <c r="C34" s="7" t="n">
        <v>30</v>
      </c>
      <c r="D34" s="7" t="n">
        <v>6468</v>
      </c>
      <c r="E34" s="7" t="n">
        <v>1</v>
      </c>
      <c r="F34" s="13" t="n">
        <f t="normal" ca="1">A38</f>
        <v>0</v>
      </c>
    </row>
    <row r="35" spans="1:19">
      <c r="A35" t="s">
        <v>4</v>
      </c>
      <c r="B35" s="4" t="s">
        <v>5</v>
      </c>
      <c r="C35" s="4" t="s">
        <v>13</v>
      </c>
      <c r="D35" s="4" t="s">
        <v>10</v>
      </c>
      <c r="E35" s="4" t="s">
        <v>23</v>
      </c>
      <c r="F35" s="4" t="s">
        <v>10</v>
      </c>
      <c r="G35" s="4" t="s">
        <v>23</v>
      </c>
      <c r="H35" s="4" t="s">
        <v>13</v>
      </c>
    </row>
    <row r="36" spans="1:19">
      <c r="A36" t="n">
        <v>1868</v>
      </c>
      <c r="B36" s="14" t="n">
        <v>49</v>
      </c>
      <c r="C36" s="7" t="n">
        <v>4</v>
      </c>
      <c r="D36" s="7" t="n">
        <v>2</v>
      </c>
      <c r="E36" s="7" t="n">
        <v>1</v>
      </c>
      <c r="F36" s="7" t="n">
        <v>0</v>
      </c>
      <c r="G36" s="7" t="n">
        <v>0</v>
      </c>
      <c r="H36" s="7" t="n">
        <v>0</v>
      </c>
    </row>
    <row r="37" spans="1:19">
      <c r="A37" t="s">
        <v>4</v>
      </c>
      <c r="B37" s="4" t="s">
        <v>5</v>
      </c>
      <c r="C37" s="4" t="s">
        <v>13</v>
      </c>
      <c r="D37" s="4" t="s">
        <v>10</v>
      </c>
      <c r="E37" s="4" t="s">
        <v>23</v>
      </c>
      <c r="F37" s="4" t="s">
        <v>10</v>
      </c>
      <c r="G37" s="4" t="s">
        <v>9</v>
      </c>
      <c r="H37" s="4" t="s">
        <v>9</v>
      </c>
      <c r="I37" s="4" t="s">
        <v>10</v>
      </c>
      <c r="J37" s="4" t="s">
        <v>10</v>
      </c>
      <c r="K37" s="4" t="s">
        <v>9</v>
      </c>
      <c r="L37" s="4" t="s">
        <v>9</v>
      </c>
      <c r="M37" s="4" t="s">
        <v>9</v>
      </c>
      <c r="N37" s="4" t="s">
        <v>9</v>
      </c>
      <c r="O37" s="4" t="s">
        <v>6</v>
      </c>
    </row>
    <row r="38" spans="1:19">
      <c r="A38" t="n">
        <v>1883</v>
      </c>
      <c r="B38" s="15" t="n">
        <v>50</v>
      </c>
      <c r="C38" s="7" t="n">
        <v>0</v>
      </c>
      <c r="D38" s="7" t="n">
        <v>8121</v>
      </c>
      <c r="E38" s="7" t="n">
        <v>0.699999988079071</v>
      </c>
      <c r="F38" s="7" t="n">
        <v>1000</v>
      </c>
      <c r="G38" s="7" t="n">
        <v>0</v>
      </c>
      <c r="H38" s="7" t="n">
        <v>0</v>
      </c>
      <c r="I38" s="7" t="n">
        <v>0</v>
      </c>
      <c r="J38" s="7" t="n">
        <v>65533</v>
      </c>
      <c r="K38" s="7" t="n">
        <v>0</v>
      </c>
      <c r="L38" s="7" t="n">
        <v>0</v>
      </c>
      <c r="M38" s="7" t="n">
        <v>0</v>
      </c>
      <c r="N38" s="7" t="n">
        <v>0</v>
      </c>
      <c r="O38" s="7" t="s">
        <v>12</v>
      </c>
    </row>
    <row r="39" spans="1:19">
      <c r="A39" t="s">
        <v>4</v>
      </c>
      <c r="B39" s="4" t="s">
        <v>5</v>
      </c>
      <c r="C39" s="4" t="s">
        <v>13</v>
      </c>
      <c r="D39" s="4" t="s">
        <v>6</v>
      </c>
    </row>
    <row r="40" spans="1:19">
      <c r="A40" t="n">
        <v>1922</v>
      </c>
      <c r="B40" s="8" t="n">
        <v>2</v>
      </c>
      <c r="C40" s="7" t="n">
        <v>11</v>
      </c>
      <c r="D40" s="7" t="s">
        <v>25</v>
      </c>
    </row>
    <row r="41" spans="1:19">
      <c r="A41" t="s">
        <v>4</v>
      </c>
      <c r="B41" s="4" t="s">
        <v>5</v>
      </c>
      <c r="C41" s="4" t="s">
        <v>13</v>
      </c>
      <c r="D41" s="4" t="s">
        <v>10</v>
      </c>
      <c r="E41" s="4" t="s">
        <v>10</v>
      </c>
      <c r="F41" s="4" t="s">
        <v>10</v>
      </c>
      <c r="G41" s="4" t="s">
        <v>10</v>
      </c>
      <c r="H41" s="4" t="s">
        <v>10</v>
      </c>
      <c r="I41" s="4" t="s">
        <v>10</v>
      </c>
      <c r="J41" s="4" t="s">
        <v>9</v>
      </c>
      <c r="K41" s="4" t="s">
        <v>9</v>
      </c>
      <c r="L41" s="4" t="s">
        <v>9</v>
      </c>
      <c r="M41" s="4" t="s">
        <v>6</v>
      </c>
    </row>
    <row r="42" spans="1:19">
      <c r="A42" t="n">
        <v>1936</v>
      </c>
      <c r="B42" s="16" t="n">
        <v>124</v>
      </c>
      <c r="C42" s="7" t="n">
        <v>255</v>
      </c>
      <c r="D42" s="7" t="n">
        <v>0</v>
      </c>
      <c r="E42" s="7" t="n">
        <v>0</v>
      </c>
      <c r="F42" s="7" t="n">
        <v>0</v>
      </c>
      <c r="G42" s="7" t="n">
        <v>0</v>
      </c>
      <c r="H42" s="7" t="n">
        <v>0</v>
      </c>
      <c r="I42" s="7" t="n">
        <v>65535</v>
      </c>
      <c r="J42" s="7" t="n">
        <v>0</v>
      </c>
      <c r="K42" s="7" t="n">
        <v>0</v>
      </c>
      <c r="L42" s="7" t="n">
        <v>0</v>
      </c>
      <c r="M42" s="7" t="s">
        <v>12</v>
      </c>
    </row>
    <row r="43" spans="1:19">
      <c r="A43" t="s">
        <v>4</v>
      </c>
      <c r="B43" s="4" t="s">
        <v>5</v>
      </c>
    </row>
    <row r="44" spans="1:19">
      <c r="A44" t="n">
        <v>1963</v>
      </c>
      <c r="B44" s="5" t="n">
        <v>1</v>
      </c>
    </row>
    <row r="45" spans="1:19" s="3" customFormat="1" customHeight="0">
      <c r="A45" s="3" t="s">
        <v>2</v>
      </c>
      <c r="B45" s="3" t="s">
        <v>26</v>
      </c>
    </row>
    <row r="46" spans="1:19">
      <c r="A46" t="s">
        <v>4</v>
      </c>
      <c r="B46" s="4" t="s">
        <v>5</v>
      </c>
      <c r="C46" s="4" t="s">
        <v>13</v>
      </c>
      <c r="D46" s="4" t="s">
        <v>13</v>
      </c>
      <c r="E46" s="4" t="s">
        <v>13</v>
      </c>
      <c r="F46" s="4" t="s">
        <v>9</v>
      </c>
      <c r="G46" s="4" t="s">
        <v>13</v>
      </c>
      <c r="H46" s="4" t="s">
        <v>13</v>
      </c>
      <c r="I46" s="4" t="s">
        <v>24</v>
      </c>
    </row>
    <row r="47" spans="1:19">
      <c r="A47" t="n">
        <v>1964</v>
      </c>
      <c r="B47" s="12" t="n">
        <v>5</v>
      </c>
      <c r="C47" s="7" t="n">
        <v>35</v>
      </c>
      <c r="D47" s="7" t="n">
        <v>3</v>
      </c>
      <c r="E47" s="7" t="n">
        <v>0</v>
      </c>
      <c r="F47" s="7" t="n">
        <v>0</v>
      </c>
      <c r="G47" s="7" t="n">
        <v>2</v>
      </c>
      <c r="H47" s="7" t="n">
        <v>1</v>
      </c>
      <c r="I47" s="13" t="n">
        <f t="normal" ca="1">A51</f>
        <v>0</v>
      </c>
    </row>
    <row r="48" spans="1:19">
      <c r="A48" t="s">
        <v>4</v>
      </c>
      <c r="B48" s="4" t="s">
        <v>5</v>
      </c>
      <c r="C48" s="4" t="s">
        <v>24</v>
      </c>
    </row>
    <row r="49" spans="1:15">
      <c r="A49" t="n">
        <v>1978</v>
      </c>
      <c r="B49" s="17" t="n">
        <v>3</v>
      </c>
      <c r="C49" s="13" t="n">
        <f t="normal" ca="1">A73</f>
        <v>0</v>
      </c>
    </row>
    <row r="50" spans="1:15">
      <c r="A50" t="s">
        <v>4</v>
      </c>
      <c r="B50" s="4" t="s">
        <v>5</v>
      </c>
      <c r="C50" s="4" t="s">
        <v>13</v>
      </c>
      <c r="D50" s="4" t="s">
        <v>13</v>
      </c>
      <c r="E50" s="4" t="s">
        <v>13</v>
      </c>
      <c r="F50" s="4" t="s">
        <v>9</v>
      </c>
      <c r="G50" s="4" t="s">
        <v>13</v>
      </c>
      <c r="H50" s="4" t="s">
        <v>13</v>
      </c>
      <c r="I50" s="4" t="s">
        <v>24</v>
      </c>
    </row>
    <row r="51" spans="1:15">
      <c r="A51" t="n">
        <v>1983</v>
      </c>
      <c r="B51" s="12" t="n">
        <v>5</v>
      </c>
      <c r="C51" s="7" t="n">
        <v>35</v>
      </c>
      <c r="D51" s="7" t="n">
        <v>3</v>
      </c>
      <c r="E51" s="7" t="n">
        <v>0</v>
      </c>
      <c r="F51" s="7" t="n">
        <v>1</v>
      </c>
      <c r="G51" s="7" t="n">
        <v>2</v>
      </c>
      <c r="H51" s="7" t="n">
        <v>1</v>
      </c>
      <c r="I51" s="13" t="n">
        <f t="normal" ca="1">A55</f>
        <v>0</v>
      </c>
    </row>
    <row r="52" spans="1:15">
      <c r="A52" t="s">
        <v>4</v>
      </c>
      <c r="B52" s="4" t="s">
        <v>5</v>
      </c>
      <c r="C52" s="4" t="s">
        <v>24</v>
      </c>
    </row>
    <row r="53" spans="1:15">
      <c r="A53" t="n">
        <v>1997</v>
      </c>
      <c r="B53" s="17" t="n">
        <v>3</v>
      </c>
      <c r="C53" s="13" t="n">
        <f t="normal" ca="1">A73</f>
        <v>0</v>
      </c>
    </row>
    <row r="54" spans="1:15">
      <c r="A54" t="s">
        <v>4</v>
      </c>
      <c r="B54" s="4" t="s">
        <v>5</v>
      </c>
      <c r="C54" s="4" t="s">
        <v>13</v>
      </c>
      <c r="D54" s="4" t="s">
        <v>13</v>
      </c>
      <c r="E54" s="4" t="s">
        <v>13</v>
      </c>
      <c r="F54" s="4" t="s">
        <v>9</v>
      </c>
      <c r="G54" s="4" t="s">
        <v>13</v>
      </c>
      <c r="H54" s="4" t="s">
        <v>13</v>
      </c>
      <c r="I54" s="4" t="s">
        <v>24</v>
      </c>
    </row>
    <row r="55" spans="1:15">
      <c r="A55" t="n">
        <v>2002</v>
      </c>
      <c r="B55" s="12" t="n">
        <v>5</v>
      </c>
      <c r="C55" s="7" t="n">
        <v>35</v>
      </c>
      <c r="D55" s="7" t="n">
        <v>3</v>
      </c>
      <c r="E55" s="7" t="n">
        <v>0</v>
      </c>
      <c r="F55" s="7" t="n">
        <v>2</v>
      </c>
      <c r="G55" s="7" t="n">
        <v>2</v>
      </c>
      <c r="H55" s="7" t="n">
        <v>1</v>
      </c>
      <c r="I55" s="13" t="n">
        <f t="normal" ca="1">A59</f>
        <v>0</v>
      </c>
    </row>
    <row r="56" spans="1:15">
      <c r="A56" t="s">
        <v>4</v>
      </c>
      <c r="B56" s="4" t="s">
        <v>5</v>
      </c>
      <c r="C56" s="4" t="s">
        <v>24</v>
      </c>
    </row>
    <row r="57" spans="1:15">
      <c r="A57" t="n">
        <v>2016</v>
      </c>
      <c r="B57" s="17" t="n">
        <v>3</v>
      </c>
      <c r="C57" s="13" t="n">
        <f t="normal" ca="1">A73</f>
        <v>0</v>
      </c>
    </row>
    <row r="58" spans="1:15">
      <c r="A58" t="s">
        <v>4</v>
      </c>
      <c r="B58" s="4" t="s">
        <v>5</v>
      </c>
      <c r="C58" s="4" t="s">
        <v>13</v>
      </c>
      <c r="D58" s="4" t="s">
        <v>13</v>
      </c>
      <c r="E58" s="4" t="s">
        <v>13</v>
      </c>
      <c r="F58" s="4" t="s">
        <v>9</v>
      </c>
      <c r="G58" s="4" t="s">
        <v>13</v>
      </c>
      <c r="H58" s="4" t="s">
        <v>13</v>
      </c>
      <c r="I58" s="4" t="s">
        <v>24</v>
      </c>
    </row>
    <row r="59" spans="1:15">
      <c r="A59" t="n">
        <v>2021</v>
      </c>
      <c r="B59" s="12" t="n">
        <v>5</v>
      </c>
      <c r="C59" s="7" t="n">
        <v>35</v>
      </c>
      <c r="D59" s="7" t="n">
        <v>3</v>
      </c>
      <c r="E59" s="7" t="n">
        <v>0</v>
      </c>
      <c r="F59" s="7" t="n">
        <v>3</v>
      </c>
      <c r="G59" s="7" t="n">
        <v>2</v>
      </c>
      <c r="H59" s="7" t="n">
        <v>1</v>
      </c>
      <c r="I59" s="13" t="n">
        <f t="normal" ca="1">A63</f>
        <v>0</v>
      </c>
    </row>
    <row r="60" spans="1:15">
      <c r="A60" t="s">
        <v>4</v>
      </c>
      <c r="B60" s="4" t="s">
        <v>5</v>
      </c>
      <c r="C60" s="4" t="s">
        <v>24</v>
      </c>
    </row>
    <row r="61" spans="1:15">
      <c r="A61" t="n">
        <v>2035</v>
      </c>
      <c r="B61" s="17" t="n">
        <v>3</v>
      </c>
      <c r="C61" s="13" t="n">
        <f t="normal" ca="1">A73</f>
        <v>0</v>
      </c>
    </row>
    <row r="62" spans="1:15">
      <c r="A62" t="s">
        <v>4</v>
      </c>
      <c r="B62" s="4" t="s">
        <v>5</v>
      </c>
      <c r="C62" s="4" t="s">
        <v>13</v>
      </c>
      <c r="D62" s="4" t="s">
        <v>13</v>
      </c>
      <c r="E62" s="4" t="s">
        <v>13</v>
      </c>
      <c r="F62" s="4" t="s">
        <v>9</v>
      </c>
      <c r="G62" s="4" t="s">
        <v>13</v>
      </c>
      <c r="H62" s="4" t="s">
        <v>13</v>
      </c>
      <c r="I62" s="4" t="s">
        <v>24</v>
      </c>
    </row>
    <row r="63" spans="1:15">
      <c r="A63" t="n">
        <v>2040</v>
      </c>
      <c r="B63" s="12" t="n">
        <v>5</v>
      </c>
      <c r="C63" s="7" t="n">
        <v>35</v>
      </c>
      <c r="D63" s="7" t="n">
        <v>3</v>
      </c>
      <c r="E63" s="7" t="n">
        <v>0</v>
      </c>
      <c r="F63" s="7" t="n">
        <v>4</v>
      </c>
      <c r="G63" s="7" t="n">
        <v>2</v>
      </c>
      <c r="H63" s="7" t="n">
        <v>1</v>
      </c>
      <c r="I63" s="13" t="n">
        <f t="normal" ca="1">A67</f>
        <v>0</v>
      </c>
    </row>
    <row r="64" spans="1:15">
      <c r="A64" t="s">
        <v>4</v>
      </c>
      <c r="B64" s="4" t="s">
        <v>5</v>
      </c>
      <c r="C64" s="4" t="s">
        <v>24</v>
      </c>
    </row>
    <row r="65" spans="1:9">
      <c r="A65" t="n">
        <v>2054</v>
      </c>
      <c r="B65" s="17" t="n">
        <v>3</v>
      </c>
      <c r="C65" s="13" t="n">
        <f t="normal" ca="1">A73</f>
        <v>0</v>
      </c>
    </row>
    <row r="66" spans="1:9">
      <c r="A66" t="s">
        <v>4</v>
      </c>
      <c r="B66" s="4" t="s">
        <v>5</v>
      </c>
      <c r="C66" s="4" t="s">
        <v>13</v>
      </c>
      <c r="D66" s="4" t="s">
        <v>13</v>
      </c>
      <c r="E66" s="4" t="s">
        <v>13</v>
      </c>
      <c r="F66" s="4" t="s">
        <v>9</v>
      </c>
      <c r="G66" s="4" t="s">
        <v>13</v>
      </c>
      <c r="H66" s="4" t="s">
        <v>13</v>
      </c>
      <c r="I66" s="4" t="s">
        <v>24</v>
      </c>
    </row>
    <row r="67" spans="1:9">
      <c r="A67" t="n">
        <v>2059</v>
      </c>
      <c r="B67" s="12" t="n">
        <v>5</v>
      </c>
      <c r="C67" s="7" t="n">
        <v>35</v>
      </c>
      <c r="D67" s="7" t="n">
        <v>3</v>
      </c>
      <c r="E67" s="7" t="n">
        <v>0</v>
      </c>
      <c r="F67" s="7" t="n">
        <v>5</v>
      </c>
      <c r="G67" s="7" t="n">
        <v>2</v>
      </c>
      <c r="H67" s="7" t="n">
        <v>1</v>
      </c>
      <c r="I67" s="13" t="n">
        <f t="normal" ca="1">A71</f>
        <v>0</v>
      </c>
    </row>
    <row r="68" spans="1:9">
      <c r="A68" t="s">
        <v>4</v>
      </c>
      <c r="B68" s="4" t="s">
        <v>5</v>
      </c>
      <c r="C68" s="4" t="s">
        <v>24</v>
      </c>
    </row>
    <row r="69" spans="1:9">
      <c r="A69" t="n">
        <v>2073</v>
      </c>
      <c r="B69" s="17" t="n">
        <v>3</v>
      </c>
      <c r="C69" s="13" t="n">
        <f t="normal" ca="1">A73</f>
        <v>0</v>
      </c>
    </row>
    <row r="70" spans="1:9">
      <c r="A70" t="s">
        <v>4</v>
      </c>
      <c r="B70" s="4" t="s">
        <v>5</v>
      </c>
      <c r="C70" s="4" t="s">
        <v>13</v>
      </c>
      <c r="D70" s="4" t="s">
        <v>13</v>
      </c>
      <c r="E70" s="4" t="s">
        <v>13</v>
      </c>
      <c r="F70" s="4" t="s">
        <v>9</v>
      </c>
      <c r="G70" s="4" t="s">
        <v>13</v>
      </c>
      <c r="H70" s="4" t="s">
        <v>13</v>
      </c>
      <c r="I70" s="4" t="s">
        <v>24</v>
      </c>
    </row>
    <row r="71" spans="1:9">
      <c r="A71" t="n">
        <v>2078</v>
      </c>
      <c r="B71" s="12" t="n">
        <v>5</v>
      </c>
      <c r="C71" s="7" t="n">
        <v>35</v>
      </c>
      <c r="D71" s="7" t="n">
        <v>3</v>
      </c>
      <c r="E71" s="7" t="n">
        <v>0</v>
      </c>
      <c r="F71" s="7" t="n">
        <v>6</v>
      </c>
      <c r="G71" s="7" t="n">
        <v>2</v>
      </c>
      <c r="H71" s="7" t="n">
        <v>1</v>
      </c>
      <c r="I71" s="13" t="n">
        <f t="normal" ca="1">A73</f>
        <v>0</v>
      </c>
    </row>
    <row r="72" spans="1:9">
      <c r="A72" t="s">
        <v>4</v>
      </c>
      <c r="B72" s="4" t="s">
        <v>5</v>
      </c>
      <c r="C72" s="4" t="s">
        <v>13</v>
      </c>
      <c r="D72" s="4" t="s">
        <v>6</v>
      </c>
      <c r="E72" s="4" t="s">
        <v>10</v>
      </c>
    </row>
    <row r="73" spans="1:9">
      <c r="A73" t="n">
        <v>2092</v>
      </c>
      <c r="B73" s="18" t="n">
        <v>94</v>
      </c>
      <c r="C73" s="7" t="n">
        <v>0</v>
      </c>
      <c r="D73" s="7" t="s">
        <v>27</v>
      </c>
      <c r="E73" s="7" t="n">
        <v>1</v>
      </c>
    </row>
    <row r="74" spans="1:9">
      <c r="A74" t="s">
        <v>4</v>
      </c>
      <c r="B74" s="4" t="s">
        <v>5</v>
      </c>
      <c r="C74" s="4" t="s">
        <v>13</v>
      </c>
      <c r="D74" s="4" t="s">
        <v>6</v>
      </c>
      <c r="E74" s="4" t="s">
        <v>10</v>
      </c>
    </row>
    <row r="75" spans="1:9">
      <c r="A75" t="n">
        <v>2108</v>
      </c>
      <c r="B75" s="18" t="n">
        <v>94</v>
      </c>
      <c r="C75" s="7" t="n">
        <v>0</v>
      </c>
      <c r="D75" s="7" t="s">
        <v>27</v>
      </c>
      <c r="E75" s="7" t="n">
        <v>2</v>
      </c>
    </row>
    <row r="76" spans="1:9">
      <c r="A76" t="s">
        <v>4</v>
      </c>
      <c r="B76" s="4" t="s">
        <v>5</v>
      </c>
      <c r="C76" s="4" t="s">
        <v>13</v>
      </c>
      <c r="D76" s="4" t="s">
        <v>6</v>
      </c>
      <c r="E76" s="4" t="s">
        <v>10</v>
      </c>
    </row>
    <row r="77" spans="1:9">
      <c r="A77" t="n">
        <v>2124</v>
      </c>
      <c r="B77" s="18" t="n">
        <v>94</v>
      </c>
      <c r="C77" s="7" t="n">
        <v>1</v>
      </c>
      <c r="D77" s="7" t="s">
        <v>27</v>
      </c>
      <c r="E77" s="7" t="n">
        <v>4</v>
      </c>
    </row>
    <row r="78" spans="1:9">
      <c r="A78" t="s">
        <v>4</v>
      </c>
      <c r="B78" s="4" t="s">
        <v>5</v>
      </c>
      <c r="C78" s="4" t="s">
        <v>13</v>
      </c>
      <c r="D78" s="4" t="s">
        <v>10</v>
      </c>
      <c r="E78" s="4" t="s">
        <v>13</v>
      </c>
      <c r="F78" s="4" t="s">
        <v>24</v>
      </c>
    </row>
    <row r="79" spans="1:9">
      <c r="A79" t="n">
        <v>2140</v>
      </c>
      <c r="B79" s="12" t="n">
        <v>5</v>
      </c>
      <c r="C79" s="7" t="n">
        <v>30</v>
      </c>
      <c r="D79" s="7" t="n">
        <v>6400</v>
      </c>
      <c r="E79" s="7" t="n">
        <v>1</v>
      </c>
      <c r="F79" s="13" t="n">
        <f t="normal" ca="1">A93</f>
        <v>0</v>
      </c>
    </row>
    <row r="80" spans="1:9">
      <c r="A80" t="s">
        <v>4</v>
      </c>
      <c r="B80" s="4" t="s">
        <v>5</v>
      </c>
      <c r="C80" s="4" t="s">
        <v>13</v>
      </c>
      <c r="D80" s="4" t="s">
        <v>10</v>
      </c>
      <c r="E80" s="4" t="s">
        <v>13</v>
      </c>
      <c r="F80" s="4" t="s">
        <v>24</v>
      </c>
    </row>
    <row r="81" spans="1:9">
      <c r="A81" t="n">
        <v>2149</v>
      </c>
      <c r="B81" s="12" t="n">
        <v>5</v>
      </c>
      <c r="C81" s="7" t="n">
        <v>30</v>
      </c>
      <c r="D81" s="7" t="n">
        <v>9271</v>
      </c>
      <c r="E81" s="7" t="n">
        <v>1</v>
      </c>
      <c r="F81" s="13" t="n">
        <f t="normal" ca="1">A91</f>
        <v>0</v>
      </c>
    </row>
    <row r="82" spans="1:9">
      <c r="A82" t="s">
        <v>4</v>
      </c>
      <c r="B82" s="4" t="s">
        <v>5</v>
      </c>
      <c r="C82" s="4" t="s">
        <v>13</v>
      </c>
      <c r="D82" s="4" t="s">
        <v>6</v>
      </c>
      <c r="E82" s="4" t="s">
        <v>10</v>
      </c>
    </row>
    <row r="83" spans="1:9">
      <c r="A83" t="n">
        <v>2158</v>
      </c>
      <c r="B83" s="18" t="n">
        <v>94</v>
      </c>
      <c r="C83" s="7" t="n">
        <v>1</v>
      </c>
      <c r="D83" s="7" t="s">
        <v>27</v>
      </c>
      <c r="E83" s="7" t="n">
        <v>1</v>
      </c>
    </row>
    <row r="84" spans="1:9">
      <c r="A84" t="s">
        <v>4</v>
      </c>
      <c r="B84" s="4" t="s">
        <v>5</v>
      </c>
      <c r="C84" s="4" t="s">
        <v>13</v>
      </c>
      <c r="D84" s="4" t="s">
        <v>6</v>
      </c>
      <c r="E84" s="4" t="s">
        <v>10</v>
      </c>
    </row>
    <row r="85" spans="1:9">
      <c r="A85" t="n">
        <v>2174</v>
      </c>
      <c r="B85" s="18" t="n">
        <v>94</v>
      </c>
      <c r="C85" s="7" t="n">
        <v>1</v>
      </c>
      <c r="D85" s="7" t="s">
        <v>27</v>
      </c>
      <c r="E85" s="7" t="n">
        <v>2</v>
      </c>
    </row>
    <row r="86" spans="1:9">
      <c r="A86" t="s">
        <v>4</v>
      </c>
      <c r="B86" s="4" t="s">
        <v>5</v>
      </c>
      <c r="C86" s="4" t="s">
        <v>13</v>
      </c>
      <c r="D86" s="4" t="s">
        <v>6</v>
      </c>
      <c r="E86" s="4" t="s">
        <v>10</v>
      </c>
    </row>
    <row r="87" spans="1:9">
      <c r="A87" t="n">
        <v>2190</v>
      </c>
      <c r="B87" s="18" t="n">
        <v>94</v>
      </c>
      <c r="C87" s="7" t="n">
        <v>0</v>
      </c>
      <c r="D87" s="7" t="s">
        <v>27</v>
      </c>
      <c r="E87" s="7" t="n">
        <v>4</v>
      </c>
    </row>
    <row r="88" spans="1:9">
      <c r="A88" t="s">
        <v>4</v>
      </c>
      <c r="B88" s="4" t="s">
        <v>5</v>
      </c>
      <c r="C88" s="4" t="s">
        <v>24</v>
      </c>
    </row>
    <row r="89" spans="1:9">
      <c r="A89" t="n">
        <v>2206</v>
      </c>
      <c r="B89" s="17" t="n">
        <v>3</v>
      </c>
      <c r="C89" s="13" t="n">
        <f t="normal" ca="1">A93</f>
        <v>0</v>
      </c>
    </row>
    <row r="90" spans="1:9">
      <c r="A90" t="s">
        <v>4</v>
      </c>
      <c r="B90" s="4" t="s">
        <v>5</v>
      </c>
      <c r="C90" s="4" t="s">
        <v>13</v>
      </c>
      <c r="D90" s="4" t="s">
        <v>10</v>
      </c>
      <c r="E90" s="4" t="s">
        <v>23</v>
      </c>
      <c r="F90" s="4" t="s">
        <v>10</v>
      </c>
      <c r="G90" s="4" t="s">
        <v>9</v>
      </c>
      <c r="H90" s="4" t="s">
        <v>9</v>
      </c>
      <c r="I90" s="4" t="s">
        <v>10</v>
      </c>
      <c r="J90" s="4" t="s">
        <v>10</v>
      </c>
      <c r="K90" s="4" t="s">
        <v>9</v>
      </c>
      <c r="L90" s="4" t="s">
        <v>9</v>
      </c>
      <c r="M90" s="4" t="s">
        <v>9</v>
      </c>
      <c r="N90" s="4" t="s">
        <v>9</v>
      </c>
      <c r="O90" s="4" t="s">
        <v>6</v>
      </c>
    </row>
    <row r="91" spans="1:9">
      <c r="A91" t="n">
        <v>2211</v>
      </c>
      <c r="B91" s="15" t="n">
        <v>50</v>
      </c>
      <c r="C91" s="7" t="n">
        <v>0</v>
      </c>
      <c r="D91" s="7" t="n">
        <v>8122</v>
      </c>
      <c r="E91" s="7" t="n">
        <v>0.800000011920929</v>
      </c>
      <c r="F91" s="7" t="n">
        <v>2000</v>
      </c>
      <c r="G91" s="7" t="n">
        <v>0</v>
      </c>
      <c r="H91" s="7" t="n">
        <v>0</v>
      </c>
      <c r="I91" s="7" t="n">
        <v>1</v>
      </c>
      <c r="J91" s="7" t="n">
        <v>65533</v>
      </c>
      <c r="K91" s="7" t="n">
        <v>0</v>
      </c>
      <c r="L91" s="7" t="n">
        <v>0</v>
      </c>
      <c r="M91" s="7" t="n">
        <v>0</v>
      </c>
      <c r="N91" s="7" t="n">
        <v>0</v>
      </c>
      <c r="O91" s="7" t="s">
        <v>28</v>
      </c>
    </row>
    <row r="92" spans="1:9">
      <c r="A92" t="s">
        <v>4</v>
      </c>
      <c r="B92" s="4" t="s">
        <v>5</v>
      </c>
    </row>
    <row r="93" spans="1:9">
      <c r="A93" t="n">
        <v>2255</v>
      </c>
      <c r="B93" s="5" t="n">
        <v>1</v>
      </c>
    </row>
    <row r="94" spans="1:9" s="3" customFormat="1" customHeight="0">
      <c r="A94" s="3" t="s">
        <v>2</v>
      </c>
      <c r="B94" s="3" t="s">
        <v>29</v>
      </c>
    </row>
    <row r="95" spans="1:9">
      <c r="A95" t="s">
        <v>4</v>
      </c>
      <c r="B95" s="4" t="s">
        <v>5</v>
      </c>
      <c r="C95" s="4" t="s">
        <v>13</v>
      </c>
      <c r="D95" s="4" t="s">
        <v>13</v>
      </c>
    </row>
    <row r="96" spans="1:9">
      <c r="A96" t="n">
        <v>2256</v>
      </c>
      <c r="B96" s="9" t="n">
        <v>162</v>
      </c>
      <c r="C96" s="7" t="n">
        <v>0</v>
      </c>
      <c r="D96" s="7" t="n">
        <v>1</v>
      </c>
    </row>
    <row r="97" spans="1:15">
      <c r="A97" t="s">
        <v>4</v>
      </c>
      <c r="B97" s="4" t="s">
        <v>5</v>
      </c>
    </row>
    <row r="98" spans="1:15">
      <c r="A98" t="n">
        <v>2259</v>
      </c>
      <c r="B98" s="5" t="n">
        <v>1</v>
      </c>
    </row>
    <row r="99" spans="1:15" s="3" customFormat="1" customHeight="0">
      <c r="A99" s="3" t="s">
        <v>2</v>
      </c>
      <c r="B99" s="3" t="s">
        <v>30</v>
      </c>
    </row>
    <row r="100" spans="1:15">
      <c r="A100" t="s">
        <v>4</v>
      </c>
      <c r="B100" s="4" t="s">
        <v>5</v>
      </c>
      <c r="C100" s="4" t="s">
        <v>13</v>
      </c>
      <c r="D100" s="4" t="s">
        <v>13</v>
      </c>
      <c r="E100" s="4" t="s">
        <v>13</v>
      </c>
      <c r="F100" s="4" t="s">
        <v>13</v>
      </c>
    </row>
    <row r="101" spans="1:15">
      <c r="A101" t="n">
        <v>2260</v>
      </c>
      <c r="B101" s="19" t="n">
        <v>14</v>
      </c>
      <c r="C101" s="7" t="n">
        <v>2</v>
      </c>
      <c r="D101" s="7" t="n">
        <v>0</v>
      </c>
      <c r="E101" s="7" t="n">
        <v>0</v>
      </c>
      <c r="F101" s="7" t="n">
        <v>0</v>
      </c>
    </row>
    <row r="102" spans="1:15">
      <c r="A102" t="s">
        <v>4</v>
      </c>
      <c r="B102" s="4" t="s">
        <v>5</v>
      </c>
      <c r="C102" s="4" t="s">
        <v>13</v>
      </c>
      <c r="D102" s="4" t="s">
        <v>13</v>
      </c>
      <c r="E102" s="4" t="s">
        <v>13</v>
      </c>
      <c r="F102" s="4" t="s">
        <v>13</v>
      </c>
    </row>
    <row r="103" spans="1:15">
      <c r="A103" t="n">
        <v>2265</v>
      </c>
      <c r="B103" s="19" t="n">
        <v>14</v>
      </c>
      <c r="C103" s="7" t="n">
        <v>4</v>
      </c>
      <c r="D103" s="7" t="n">
        <v>0</v>
      </c>
      <c r="E103" s="7" t="n">
        <v>0</v>
      </c>
      <c r="F103" s="7" t="n">
        <v>0</v>
      </c>
    </row>
    <row r="104" spans="1:15">
      <c r="A104" t="s">
        <v>4</v>
      </c>
      <c r="B104" s="4" t="s">
        <v>5</v>
      </c>
      <c r="C104" s="4" t="s">
        <v>10</v>
      </c>
      <c r="D104" s="4" t="s">
        <v>23</v>
      </c>
      <c r="E104" s="4" t="s">
        <v>23</v>
      </c>
      <c r="F104" s="4" t="s">
        <v>23</v>
      </c>
      <c r="G104" s="4" t="s">
        <v>10</v>
      </c>
      <c r="H104" s="4" t="s">
        <v>10</v>
      </c>
    </row>
    <row r="105" spans="1:15">
      <c r="A105" t="n">
        <v>2270</v>
      </c>
      <c r="B105" s="20" t="n">
        <v>60</v>
      </c>
      <c r="C105" s="7" t="n">
        <v>61456</v>
      </c>
      <c r="D105" s="7" t="n">
        <v>0</v>
      </c>
      <c r="E105" s="7" t="n">
        <v>0</v>
      </c>
      <c r="F105" s="7" t="n">
        <v>0</v>
      </c>
      <c r="G105" s="7" t="n">
        <v>0</v>
      </c>
      <c r="H105" s="7" t="n">
        <v>1</v>
      </c>
    </row>
    <row r="106" spans="1:15">
      <c r="A106" t="s">
        <v>4</v>
      </c>
      <c r="B106" s="4" t="s">
        <v>5</v>
      </c>
      <c r="C106" s="4" t="s">
        <v>10</v>
      </c>
      <c r="D106" s="4" t="s">
        <v>23</v>
      </c>
      <c r="E106" s="4" t="s">
        <v>23</v>
      </c>
      <c r="F106" s="4" t="s">
        <v>23</v>
      </c>
      <c r="G106" s="4" t="s">
        <v>10</v>
      </c>
      <c r="H106" s="4" t="s">
        <v>10</v>
      </c>
    </row>
    <row r="107" spans="1:15">
      <c r="A107" t="n">
        <v>2289</v>
      </c>
      <c r="B107" s="20" t="n">
        <v>60</v>
      </c>
      <c r="C107" s="7" t="n">
        <v>61456</v>
      </c>
      <c r="D107" s="7" t="n">
        <v>0</v>
      </c>
      <c r="E107" s="7" t="n">
        <v>0</v>
      </c>
      <c r="F107" s="7" t="n">
        <v>0</v>
      </c>
      <c r="G107" s="7" t="n">
        <v>0</v>
      </c>
      <c r="H107" s="7" t="n">
        <v>0</v>
      </c>
    </row>
    <row r="108" spans="1:15">
      <c r="A108" t="s">
        <v>4</v>
      </c>
      <c r="B108" s="4" t="s">
        <v>5</v>
      </c>
      <c r="C108" s="4" t="s">
        <v>10</v>
      </c>
      <c r="D108" s="4" t="s">
        <v>10</v>
      </c>
      <c r="E108" s="4" t="s">
        <v>10</v>
      </c>
    </row>
    <row r="109" spans="1:15">
      <c r="A109" t="n">
        <v>2308</v>
      </c>
      <c r="B109" s="21" t="n">
        <v>61</v>
      </c>
      <c r="C109" s="7" t="n">
        <v>61456</v>
      </c>
      <c r="D109" s="7" t="n">
        <v>65533</v>
      </c>
      <c r="E109" s="7" t="n">
        <v>0</v>
      </c>
    </row>
    <row r="110" spans="1:15">
      <c r="A110" t="s">
        <v>4</v>
      </c>
      <c r="B110" s="4" t="s">
        <v>5</v>
      </c>
      <c r="C110" s="4" t="s">
        <v>10</v>
      </c>
      <c r="D110" s="4" t="s">
        <v>23</v>
      </c>
      <c r="E110" s="4" t="s">
        <v>9</v>
      </c>
      <c r="F110" s="4" t="s">
        <v>23</v>
      </c>
      <c r="G110" s="4" t="s">
        <v>23</v>
      </c>
      <c r="H110" s="4" t="s">
        <v>13</v>
      </c>
    </row>
    <row r="111" spans="1:15">
      <c r="A111" t="n">
        <v>2315</v>
      </c>
      <c r="B111" s="22" t="n">
        <v>100</v>
      </c>
      <c r="C111" s="7" t="n">
        <v>61456</v>
      </c>
      <c r="D111" s="7" t="n">
        <v>-26.1499996185303</v>
      </c>
      <c r="E111" s="7" t="n">
        <v>-1102263091</v>
      </c>
      <c r="F111" s="7" t="n">
        <v>0</v>
      </c>
      <c r="G111" s="7" t="n">
        <v>10</v>
      </c>
      <c r="H111" s="7" t="n">
        <v>0</v>
      </c>
    </row>
    <row r="112" spans="1:15">
      <c r="A112" t="s">
        <v>4</v>
      </c>
      <c r="B112" s="4" t="s">
        <v>5</v>
      </c>
      <c r="C112" s="4" t="s">
        <v>10</v>
      </c>
    </row>
    <row r="113" spans="1:8">
      <c r="A113" t="n">
        <v>2335</v>
      </c>
      <c r="B113" s="23" t="n">
        <v>54</v>
      </c>
      <c r="C113" s="7" t="n">
        <v>61456</v>
      </c>
    </row>
    <row r="114" spans="1:8">
      <c r="A114" t="s">
        <v>4</v>
      </c>
      <c r="B114" s="4" t="s">
        <v>5</v>
      </c>
      <c r="C114" s="4" t="s">
        <v>13</v>
      </c>
      <c r="D114" s="4" t="s">
        <v>10</v>
      </c>
      <c r="E114" s="4" t="s">
        <v>23</v>
      </c>
    </row>
    <row r="115" spans="1:8">
      <c r="A115" t="n">
        <v>2338</v>
      </c>
      <c r="B115" s="24" t="n">
        <v>58</v>
      </c>
      <c r="C115" s="7" t="n">
        <v>0</v>
      </c>
      <c r="D115" s="7" t="n">
        <v>300</v>
      </c>
      <c r="E115" s="7" t="n">
        <v>1</v>
      </c>
    </row>
    <row r="116" spans="1:8">
      <c r="A116" t="s">
        <v>4</v>
      </c>
      <c r="B116" s="4" t="s">
        <v>5</v>
      </c>
      <c r="C116" s="4" t="s">
        <v>13</v>
      </c>
      <c r="D116" s="4" t="s">
        <v>10</v>
      </c>
    </row>
    <row r="117" spans="1:8">
      <c r="A117" t="n">
        <v>2346</v>
      </c>
      <c r="B117" s="24" t="n">
        <v>58</v>
      </c>
      <c r="C117" s="7" t="n">
        <v>255</v>
      </c>
      <c r="D117" s="7" t="n">
        <v>0</v>
      </c>
    </row>
    <row r="118" spans="1:8">
      <c r="A118" t="s">
        <v>4</v>
      </c>
      <c r="B118" s="4" t="s">
        <v>5</v>
      </c>
      <c r="C118" s="4" t="s">
        <v>13</v>
      </c>
      <c r="D118" s="4" t="s">
        <v>10</v>
      </c>
    </row>
    <row r="119" spans="1:8">
      <c r="A119" t="n">
        <v>2350</v>
      </c>
      <c r="B119" s="25" t="n">
        <v>22</v>
      </c>
      <c r="C119" s="7" t="n">
        <v>0</v>
      </c>
      <c r="D119" s="7" t="n">
        <v>0</v>
      </c>
    </row>
    <row r="120" spans="1:8">
      <c r="A120" t="s">
        <v>4</v>
      </c>
      <c r="B120" s="4" t="s">
        <v>5</v>
      </c>
      <c r="C120" s="4" t="s">
        <v>13</v>
      </c>
      <c r="D120" s="4" t="s">
        <v>6</v>
      </c>
    </row>
    <row r="121" spans="1:8">
      <c r="A121" t="n">
        <v>2354</v>
      </c>
      <c r="B121" s="8" t="n">
        <v>2</v>
      </c>
      <c r="C121" s="7" t="n">
        <v>10</v>
      </c>
      <c r="D121" s="7" t="s">
        <v>31</v>
      </c>
    </row>
    <row r="122" spans="1:8">
      <c r="A122" t="s">
        <v>4</v>
      </c>
      <c r="B122" s="4" t="s">
        <v>5</v>
      </c>
      <c r="C122" s="4" t="s">
        <v>13</v>
      </c>
      <c r="D122" s="4" t="s">
        <v>13</v>
      </c>
      <c r="E122" s="4" t="s">
        <v>23</v>
      </c>
      <c r="F122" s="4" t="s">
        <v>23</v>
      </c>
      <c r="G122" s="4" t="s">
        <v>23</v>
      </c>
      <c r="H122" s="4" t="s">
        <v>10</v>
      </c>
    </row>
    <row r="123" spans="1:8">
      <c r="A123" t="n">
        <v>2375</v>
      </c>
      <c r="B123" s="26" t="n">
        <v>45</v>
      </c>
      <c r="C123" s="7" t="n">
        <v>2</v>
      </c>
      <c r="D123" s="7" t="n">
        <v>3</v>
      </c>
      <c r="E123" s="7" t="n">
        <v>-17.0499992370605</v>
      </c>
      <c r="F123" s="7" t="n">
        <v>2.40000009536743</v>
      </c>
      <c r="G123" s="7" t="n">
        <v>7.19999980926514</v>
      </c>
      <c r="H123" s="7" t="n">
        <v>0</v>
      </c>
    </row>
    <row r="124" spans="1:8">
      <c r="A124" t="s">
        <v>4</v>
      </c>
      <c r="B124" s="4" t="s">
        <v>5</v>
      </c>
      <c r="C124" s="4" t="s">
        <v>13</v>
      </c>
      <c r="D124" s="4" t="s">
        <v>13</v>
      </c>
      <c r="E124" s="4" t="s">
        <v>23</v>
      </c>
      <c r="F124" s="4" t="s">
        <v>23</v>
      </c>
      <c r="G124" s="4" t="s">
        <v>23</v>
      </c>
      <c r="H124" s="4" t="s">
        <v>10</v>
      </c>
      <c r="I124" s="4" t="s">
        <v>13</v>
      </c>
    </row>
    <row r="125" spans="1:8">
      <c r="A125" t="n">
        <v>2392</v>
      </c>
      <c r="B125" s="26" t="n">
        <v>45</v>
      </c>
      <c r="C125" s="7" t="n">
        <v>4</v>
      </c>
      <c r="D125" s="7" t="n">
        <v>3</v>
      </c>
      <c r="E125" s="7" t="n">
        <v>24.0599994659424</v>
      </c>
      <c r="F125" s="7" t="n">
        <v>26.3899993896484</v>
      </c>
      <c r="G125" s="7" t="n">
        <v>0</v>
      </c>
      <c r="H125" s="7" t="n">
        <v>0</v>
      </c>
      <c r="I125" s="7" t="n">
        <v>1</v>
      </c>
    </row>
    <row r="126" spans="1:8">
      <c r="A126" t="s">
        <v>4</v>
      </c>
      <c r="B126" s="4" t="s">
        <v>5</v>
      </c>
      <c r="C126" s="4" t="s">
        <v>13</v>
      </c>
      <c r="D126" s="4" t="s">
        <v>13</v>
      </c>
      <c r="E126" s="4" t="s">
        <v>23</v>
      </c>
      <c r="F126" s="4" t="s">
        <v>10</v>
      </c>
    </row>
    <row r="127" spans="1:8">
      <c r="A127" t="n">
        <v>2410</v>
      </c>
      <c r="B127" s="26" t="n">
        <v>45</v>
      </c>
      <c r="C127" s="7" t="n">
        <v>5</v>
      </c>
      <c r="D127" s="7" t="n">
        <v>3</v>
      </c>
      <c r="E127" s="7" t="n">
        <v>5.80000019073486</v>
      </c>
      <c r="F127" s="7" t="n">
        <v>0</v>
      </c>
    </row>
    <row r="128" spans="1:8">
      <c r="A128" t="s">
        <v>4</v>
      </c>
      <c r="B128" s="4" t="s">
        <v>5</v>
      </c>
      <c r="C128" s="4" t="s">
        <v>13</v>
      </c>
      <c r="D128" s="4" t="s">
        <v>10</v>
      </c>
    </row>
    <row r="129" spans="1:9">
      <c r="A129" t="n">
        <v>2419</v>
      </c>
      <c r="B129" s="26" t="n">
        <v>45</v>
      </c>
      <c r="C129" s="7" t="n">
        <v>7</v>
      </c>
      <c r="D129" s="7" t="n">
        <v>255</v>
      </c>
    </row>
    <row r="130" spans="1:9">
      <c r="A130" t="s">
        <v>4</v>
      </c>
      <c r="B130" s="4" t="s">
        <v>5</v>
      </c>
      <c r="C130" s="4" t="s">
        <v>13</v>
      </c>
      <c r="D130" s="4" t="s">
        <v>13</v>
      </c>
      <c r="E130" s="4" t="s">
        <v>9</v>
      </c>
      <c r="F130" s="4" t="s">
        <v>13</v>
      </c>
      <c r="G130" s="4" t="s">
        <v>13</v>
      </c>
      <c r="H130" s="4" t="s">
        <v>13</v>
      </c>
    </row>
    <row r="131" spans="1:9">
      <c r="A131" t="n">
        <v>2423</v>
      </c>
      <c r="B131" s="27" t="n">
        <v>18</v>
      </c>
      <c r="C131" s="7" t="n">
        <v>32</v>
      </c>
      <c r="D131" s="7" t="n">
        <v>0</v>
      </c>
      <c r="E131" s="7" t="n">
        <v>1</v>
      </c>
      <c r="F131" s="7" t="n">
        <v>14</v>
      </c>
      <c r="G131" s="7" t="n">
        <v>19</v>
      </c>
      <c r="H131" s="7" t="n">
        <v>1</v>
      </c>
    </row>
    <row r="132" spans="1:9">
      <c r="A132" t="s">
        <v>4</v>
      </c>
      <c r="B132" s="4" t="s">
        <v>5</v>
      </c>
      <c r="C132" s="4" t="s">
        <v>13</v>
      </c>
      <c r="D132" s="4" t="s">
        <v>9</v>
      </c>
      <c r="E132" s="4" t="s">
        <v>9</v>
      </c>
      <c r="F132" s="4" t="s">
        <v>9</v>
      </c>
      <c r="G132" s="4" t="s">
        <v>9</v>
      </c>
      <c r="H132" s="4" t="s">
        <v>9</v>
      </c>
      <c r="I132" s="4" t="s">
        <v>9</v>
      </c>
      <c r="J132" s="4" t="s">
        <v>9</v>
      </c>
      <c r="K132" s="4" t="s">
        <v>9</v>
      </c>
    </row>
    <row r="133" spans="1:9">
      <c r="A133" t="n">
        <v>2433</v>
      </c>
      <c r="B133" s="11" t="n">
        <v>74</v>
      </c>
      <c r="C133" s="7" t="n">
        <v>1</v>
      </c>
      <c r="D133" s="7" t="n">
        <v>17</v>
      </c>
      <c r="E133" s="7" t="n">
        <v>-1048046469</v>
      </c>
      <c r="F133" s="7" t="n">
        <v>1065353216</v>
      </c>
      <c r="G133" s="7" t="n">
        <v>1089030062</v>
      </c>
      <c r="H133" s="7" t="n">
        <v>1130705715</v>
      </c>
      <c r="I133" s="7" t="n">
        <v>-1043254477</v>
      </c>
      <c r="J133" s="7" t="n">
        <v>-1102263091</v>
      </c>
      <c r="K133" s="7" t="n">
        <v>0</v>
      </c>
    </row>
    <row r="134" spans="1:9">
      <c r="A134" t="s">
        <v>4</v>
      </c>
      <c r="B134" s="4" t="s">
        <v>5</v>
      </c>
      <c r="C134" s="4" t="s">
        <v>13</v>
      </c>
      <c r="D134" s="4" t="s">
        <v>10</v>
      </c>
    </row>
    <row r="135" spans="1:9">
      <c r="A135" t="n">
        <v>2467</v>
      </c>
      <c r="B135" s="24" t="n">
        <v>58</v>
      </c>
      <c r="C135" s="7" t="n">
        <v>255</v>
      </c>
      <c r="D135" s="7" t="n">
        <v>0</v>
      </c>
    </row>
    <row r="136" spans="1:9">
      <c r="A136" t="s">
        <v>4</v>
      </c>
      <c r="B136" s="4" t="s">
        <v>5</v>
      </c>
      <c r="C136" s="4" t="s">
        <v>13</v>
      </c>
      <c r="D136" s="4" t="s">
        <v>13</v>
      </c>
      <c r="E136" s="4" t="s">
        <v>10</v>
      </c>
    </row>
    <row r="137" spans="1:9">
      <c r="A137" t="n">
        <v>2471</v>
      </c>
      <c r="B137" s="26" t="n">
        <v>45</v>
      </c>
      <c r="C137" s="7" t="n">
        <v>8</v>
      </c>
      <c r="D137" s="7" t="n">
        <v>0</v>
      </c>
      <c r="E137" s="7" t="n">
        <v>0</v>
      </c>
    </row>
    <row r="138" spans="1:9">
      <c r="A138" t="s">
        <v>4</v>
      </c>
      <c r="B138" s="4" t="s">
        <v>5</v>
      </c>
      <c r="C138" s="4" t="s">
        <v>13</v>
      </c>
      <c r="D138" s="4" t="s">
        <v>10</v>
      </c>
      <c r="E138" s="4" t="s">
        <v>23</v>
      </c>
    </row>
    <row r="139" spans="1:9">
      <c r="A139" t="n">
        <v>2476</v>
      </c>
      <c r="B139" s="24" t="n">
        <v>58</v>
      </c>
      <c r="C139" s="7" t="n">
        <v>100</v>
      </c>
      <c r="D139" s="7" t="n">
        <v>300</v>
      </c>
      <c r="E139" s="7" t="n">
        <v>1</v>
      </c>
    </row>
    <row r="140" spans="1:9">
      <c r="A140" t="s">
        <v>4</v>
      </c>
      <c r="B140" s="4" t="s">
        <v>5</v>
      </c>
      <c r="C140" s="4" t="s">
        <v>13</v>
      </c>
      <c r="D140" s="4" t="s">
        <v>10</v>
      </c>
    </row>
    <row r="141" spans="1:9">
      <c r="A141" t="n">
        <v>2484</v>
      </c>
      <c r="B141" s="24" t="n">
        <v>58</v>
      </c>
      <c r="C141" s="7" t="n">
        <v>255</v>
      </c>
      <c r="D141" s="7" t="n">
        <v>0</v>
      </c>
    </row>
    <row r="142" spans="1:9">
      <c r="A142" t="s">
        <v>4</v>
      </c>
      <c r="B142" s="4" t="s">
        <v>5</v>
      </c>
      <c r="C142" s="4" t="s">
        <v>13</v>
      </c>
    </row>
    <row r="143" spans="1:9">
      <c r="A143" t="n">
        <v>2488</v>
      </c>
      <c r="B143" s="28" t="n">
        <v>23</v>
      </c>
      <c r="C143" s="7" t="n">
        <v>0</v>
      </c>
    </row>
    <row r="144" spans="1:9">
      <c r="A144" t="s">
        <v>4</v>
      </c>
      <c r="B144" s="4" t="s">
        <v>5</v>
      </c>
    </row>
    <row r="145" spans="1:11">
      <c r="A145" t="n">
        <v>2490</v>
      </c>
      <c r="B145" s="5" t="n">
        <v>1</v>
      </c>
    </row>
    <row r="146" spans="1:11" s="3" customFormat="1" customHeight="0">
      <c r="A146" s="3" t="s">
        <v>2</v>
      </c>
      <c r="B146" s="3" t="s">
        <v>32</v>
      </c>
    </row>
    <row r="147" spans="1:11">
      <c r="A147" t="s">
        <v>4</v>
      </c>
      <c r="B147" s="4" t="s">
        <v>5</v>
      </c>
      <c r="C147" s="4" t="s">
        <v>13</v>
      </c>
      <c r="D147" s="4" t="s">
        <v>13</v>
      </c>
      <c r="E147" s="4" t="s">
        <v>9</v>
      </c>
      <c r="F147" s="4" t="s">
        <v>13</v>
      </c>
      <c r="G147" s="4" t="s">
        <v>13</v>
      </c>
      <c r="H147" s="4" t="s">
        <v>24</v>
      </c>
    </row>
    <row r="148" spans="1:11">
      <c r="A148" t="n">
        <v>2492</v>
      </c>
      <c r="B148" s="12" t="n">
        <v>5</v>
      </c>
      <c r="C148" s="7" t="n">
        <v>34</v>
      </c>
      <c r="D148" s="7" t="n">
        <v>0</v>
      </c>
      <c r="E148" s="7" t="n">
        <v>2</v>
      </c>
      <c r="F148" s="7" t="n">
        <v>18</v>
      </c>
      <c r="G148" s="7" t="n">
        <v>1</v>
      </c>
      <c r="H148" s="13" t="n">
        <f t="normal" ca="1">A154</f>
        <v>0</v>
      </c>
    </row>
    <row r="149" spans="1:11">
      <c r="A149" t="s">
        <v>4</v>
      </c>
      <c r="B149" s="4" t="s">
        <v>5</v>
      </c>
      <c r="C149" s="4" t="s">
        <v>10</v>
      </c>
      <c r="D149" s="4" t="s">
        <v>13</v>
      </c>
      <c r="E149" s="4" t="s">
        <v>9</v>
      </c>
    </row>
    <row r="150" spans="1:11">
      <c r="A150" t="n">
        <v>2505</v>
      </c>
      <c r="B150" s="29" t="n">
        <v>106</v>
      </c>
      <c r="C150" s="7" t="n">
        <v>200</v>
      </c>
      <c r="D150" s="7" t="n">
        <v>0</v>
      </c>
      <c r="E150" s="7" t="n">
        <v>0</v>
      </c>
    </row>
    <row r="151" spans="1:11">
      <c r="A151" t="s">
        <v>4</v>
      </c>
      <c r="B151" s="4" t="s">
        <v>5</v>
      </c>
      <c r="C151" s="4" t="s">
        <v>24</v>
      </c>
    </row>
    <row r="152" spans="1:11">
      <c r="A152" t="n">
        <v>2513</v>
      </c>
      <c r="B152" s="17" t="n">
        <v>3</v>
      </c>
      <c r="C152" s="13" t="n">
        <f t="normal" ca="1">A156</f>
        <v>0</v>
      </c>
    </row>
    <row r="153" spans="1:11">
      <c r="A153" t="s">
        <v>4</v>
      </c>
      <c r="B153" s="4" t="s">
        <v>5</v>
      </c>
      <c r="C153" s="4" t="s">
        <v>10</v>
      </c>
      <c r="D153" s="4" t="s">
        <v>13</v>
      </c>
      <c r="E153" s="4" t="s">
        <v>9</v>
      </c>
    </row>
    <row r="154" spans="1:11">
      <c r="A154" t="n">
        <v>2518</v>
      </c>
      <c r="B154" s="29" t="n">
        <v>106</v>
      </c>
      <c r="C154" s="7" t="n">
        <v>201</v>
      </c>
      <c r="D154" s="7" t="n">
        <v>0</v>
      </c>
      <c r="E154" s="7" t="n">
        <v>0</v>
      </c>
    </row>
    <row r="155" spans="1:11">
      <c r="A155" t="s">
        <v>4</v>
      </c>
      <c r="B155" s="4" t="s">
        <v>5</v>
      </c>
    </row>
    <row r="156" spans="1:11">
      <c r="A156" t="n">
        <v>2526</v>
      </c>
      <c r="B156" s="5" t="n">
        <v>1</v>
      </c>
    </row>
    <row r="157" spans="1:11" s="3" customFormat="1" customHeight="0">
      <c r="A157" s="3" t="s">
        <v>2</v>
      </c>
      <c r="B157" s="3" t="s">
        <v>33</v>
      </c>
    </row>
    <row r="158" spans="1:11">
      <c r="A158" t="s">
        <v>4</v>
      </c>
      <c r="B158" s="4" t="s">
        <v>5</v>
      </c>
      <c r="C158" s="4" t="s">
        <v>13</v>
      </c>
      <c r="D158" s="4" t="s">
        <v>13</v>
      </c>
      <c r="E158" s="4" t="s">
        <v>13</v>
      </c>
      <c r="F158" s="4" t="s">
        <v>13</v>
      </c>
    </row>
    <row r="159" spans="1:11">
      <c r="A159" t="n">
        <v>2528</v>
      </c>
      <c r="B159" s="19" t="n">
        <v>14</v>
      </c>
      <c r="C159" s="7" t="n">
        <v>2</v>
      </c>
      <c r="D159" s="7" t="n">
        <v>0</v>
      </c>
      <c r="E159" s="7" t="n">
        <v>0</v>
      </c>
      <c r="F159" s="7" t="n">
        <v>0</v>
      </c>
    </row>
    <row r="160" spans="1:11">
      <c r="A160" t="s">
        <v>4</v>
      </c>
      <c r="B160" s="4" t="s">
        <v>5</v>
      </c>
      <c r="C160" s="4" t="s">
        <v>13</v>
      </c>
      <c r="D160" s="30" t="s">
        <v>34</v>
      </c>
      <c r="E160" s="4" t="s">
        <v>5</v>
      </c>
      <c r="F160" s="4" t="s">
        <v>13</v>
      </c>
      <c r="G160" s="4" t="s">
        <v>10</v>
      </c>
      <c r="H160" s="30" t="s">
        <v>35</v>
      </c>
      <c r="I160" s="4" t="s">
        <v>13</v>
      </c>
      <c r="J160" s="4" t="s">
        <v>9</v>
      </c>
      <c r="K160" s="4" t="s">
        <v>13</v>
      </c>
      <c r="L160" s="4" t="s">
        <v>13</v>
      </c>
      <c r="M160" s="30" t="s">
        <v>34</v>
      </c>
      <c r="N160" s="4" t="s">
        <v>5</v>
      </c>
      <c r="O160" s="4" t="s">
        <v>13</v>
      </c>
      <c r="P160" s="4" t="s">
        <v>10</v>
      </c>
      <c r="Q160" s="30" t="s">
        <v>35</v>
      </c>
      <c r="R160" s="4" t="s">
        <v>13</v>
      </c>
      <c r="S160" s="4" t="s">
        <v>9</v>
      </c>
      <c r="T160" s="4" t="s">
        <v>13</v>
      </c>
      <c r="U160" s="4" t="s">
        <v>13</v>
      </c>
      <c r="V160" s="4" t="s">
        <v>13</v>
      </c>
      <c r="W160" s="4" t="s">
        <v>24</v>
      </c>
    </row>
    <row r="161" spans="1:23">
      <c r="A161" t="n">
        <v>2533</v>
      </c>
      <c r="B161" s="12" t="n">
        <v>5</v>
      </c>
      <c r="C161" s="7" t="n">
        <v>28</v>
      </c>
      <c r="D161" s="30" t="s">
        <v>3</v>
      </c>
      <c r="E161" s="9" t="n">
        <v>162</v>
      </c>
      <c r="F161" s="7" t="n">
        <v>3</v>
      </c>
      <c r="G161" s="7" t="n">
        <v>12362</v>
      </c>
      <c r="H161" s="30" t="s">
        <v>3</v>
      </c>
      <c r="I161" s="7" t="n">
        <v>0</v>
      </c>
      <c r="J161" s="7" t="n">
        <v>1</v>
      </c>
      <c r="K161" s="7" t="n">
        <v>2</v>
      </c>
      <c r="L161" s="7" t="n">
        <v>28</v>
      </c>
      <c r="M161" s="30" t="s">
        <v>3</v>
      </c>
      <c r="N161" s="9" t="n">
        <v>162</v>
      </c>
      <c r="O161" s="7" t="n">
        <v>3</v>
      </c>
      <c r="P161" s="7" t="n">
        <v>12362</v>
      </c>
      <c r="Q161" s="30" t="s">
        <v>3</v>
      </c>
      <c r="R161" s="7" t="n">
        <v>0</v>
      </c>
      <c r="S161" s="7" t="n">
        <v>2</v>
      </c>
      <c r="T161" s="7" t="n">
        <v>2</v>
      </c>
      <c r="U161" s="7" t="n">
        <v>11</v>
      </c>
      <c r="V161" s="7" t="n">
        <v>1</v>
      </c>
      <c r="W161" s="13" t="n">
        <f t="normal" ca="1">A165</f>
        <v>0</v>
      </c>
    </row>
    <row r="162" spans="1:23">
      <c r="A162" t="s">
        <v>4</v>
      </c>
      <c r="B162" s="4" t="s">
        <v>5</v>
      </c>
      <c r="C162" s="4" t="s">
        <v>13</v>
      </c>
      <c r="D162" s="4" t="s">
        <v>10</v>
      </c>
      <c r="E162" s="4" t="s">
        <v>23</v>
      </c>
    </row>
    <row r="163" spans="1:23">
      <c r="A163" t="n">
        <v>2562</v>
      </c>
      <c r="B163" s="24" t="n">
        <v>58</v>
      </c>
      <c r="C163" s="7" t="n">
        <v>0</v>
      </c>
      <c r="D163" s="7" t="n">
        <v>0</v>
      </c>
      <c r="E163" s="7" t="n">
        <v>1</v>
      </c>
    </row>
    <row r="164" spans="1:23">
      <c r="A164" t="s">
        <v>4</v>
      </c>
      <c r="B164" s="4" t="s">
        <v>5</v>
      </c>
      <c r="C164" s="4" t="s">
        <v>13</v>
      </c>
      <c r="D164" s="30" t="s">
        <v>34</v>
      </c>
      <c r="E164" s="4" t="s">
        <v>5</v>
      </c>
      <c r="F164" s="4" t="s">
        <v>13</v>
      </c>
      <c r="G164" s="4" t="s">
        <v>10</v>
      </c>
      <c r="H164" s="30" t="s">
        <v>35</v>
      </c>
      <c r="I164" s="4" t="s">
        <v>13</v>
      </c>
      <c r="J164" s="4" t="s">
        <v>9</v>
      </c>
      <c r="K164" s="4" t="s">
        <v>13</v>
      </c>
      <c r="L164" s="4" t="s">
        <v>13</v>
      </c>
      <c r="M164" s="30" t="s">
        <v>34</v>
      </c>
      <c r="N164" s="4" t="s">
        <v>5</v>
      </c>
      <c r="O164" s="4" t="s">
        <v>13</v>
      </c>
      <c r="P164" s="4" t="s">
        <v>10</v>
      </c>
      <c r="Q164" s="30" t="s">
        <v>35</v>
      </c>
      <c r="R164" s="4" t="s">
        <v>13</v>
      </c>
      <c r="S164" s="4" t="s">
        <v>9</v>
      </c>
      <c r="T164" s="4" t="s">
        <v>13</v>
      </c>
      <c r="U164" s="4" t="s">
        <v>13</v>
      </c>
      <c r="V164" s="4" t="s">
        <v>13</v>
      </c>
      <c r="W164" s="4" t="s">
        <v>24</v>
      </c>
    </row>
    <row r="165" spans="1:23">
      <c r="A165" t="n">
        <v>2570</v>
      </c>
      <c r="B165" s="12" t="n">
        <v>5</v>
      </c>
      <c r="C165" s="7" t="n">
        <v>28</v>
      </c>
      <c r="D165" s="30" t="s">
        <v>3</v>
      </c>
      <c r="E165" s="9" t="n">
        <v>162</v>
      </c>
      <c r="F165" s="7" t="n">
        <v>3</v>
      </c>
      <c r="G165" s="7" t="n">
        <v>12362</v>
      </c>
      <c r="H165" s="30" t="s">
        <v>3</v>
      </c>
      <c r="I165" s="7" t="n">
        <v>0</v>
      </c>
      <c r="J165" s="7" t="n">
        <v>1</v>
      </c>
      <c r="K165" s="7" t="n">
        <v>3</v>
      </c>
      <c r="L165" s="7" t="n">
        <v>28</v>
      </c>
      <c r="M165" s="30" t="s">
        <v>3</v>
      </c>
      <c r="N165" s="9" t="n">
        <v>162</v>
      </c>
      <c r="O165" s="7" t="n">
        <v>3</v>
      </c>
      <c r="P165" s="7" t="n">
        <v>12362</v>
      </c>
      <c r="Q165" s="30" t="s">
        <v>3</v>
      </c>
      <c r="R165" s="7" t="n">
        <v>0</v>
      </c>
      <c r="S165" s="7" t="n">
        <v>2</v>
      </c>
      <c r="T165" s="7" t="n">
        <v>3</v>
      </c>
      <c r="U165" s="7" t="n">
        <v>9</v>
      </c>
      <c r="V165" s="7" t="n">
        <v>1</v>
      </c>
      <c r="W165" s="13" t="n">
        <f t="normal" ca="1">A175</f>
        <v>0</v>
      </c>
    </row>
    <row r="166" spans="1:23">
      <c r="A166" t="s">
        <v>4</v>
      </c>
      <c r="B166" s="4" t="s">
        <v>5</v>
      </c>
      <c r="C166" s="4" t="s">
        <v>13</v>
      </c>
      <c r="D166" s="30" t="s">
        <v>34</v>
      </c>
      <c r="E166" s="4" t="s">
        <v>5</v>
      </c>
      <c r="F166" s="4" t="s">
        <v>10</v>
      </c>
      <c r="G166" s="4" t="s">
        <v>13</v>
      </c>
      <c r="H166" s="4" t="s">
        <v>13</v>
      </c>
      <c r="I166" s="4" t="s">
        <v>6</v>
      </c>
      <c r="J166" s="30" t="s">
        <v>35</v>
      </c>
      <c r="K166" s="4" t="s">
        <v>13</v>
      </c>
      <c r="L166" s="4" t="s">
        <v>13</v>
      </c>
      <c r="M166" s="30" t="s">
        <v>34</v>
      </c>
      <c r="N166" s="4" t="s">
        <v>5</v>
      </c>
      <c r="O166" s="4" t="s">
        <v>13</v>
      </c>
      <c r="P166" s="30" t="s">
        <v>35</v>
      </c>
      <c r="Q166" s="4" t="s">
        <v>13</v>
      </c>
      <c r="R166" s="4" t="s">
        <v>9</v>
      </c>
      <c r="S166" s="4" t="s">
        <v>13</v>
      </c>
      <c r="T166" s="4" t="s">
        <v>13</v>
      </c>
      <c r="U166" s="4" t="s">
        <v>13</v>
      </c>
      <c r="V166" s="30" t="s">
        <v>34</v>
      </c>
      <c r="W166" s="4" t="s">
        <v>5</v>
      </c>
      <c r="X166" s="4" t="s">
        <v>13</v>
      </c>
      <c r="Y166" s="30" t="s">
        <v>35</v>
      </c>
      <c r="Z166" s="4" t="s">
        <v>13</v>
      </c>
      <c r="AA166" s="4" t="s">
        <v>9</v>
      </c>
      <c r="AB166" s="4" t="s">
        <v>13</v>
      </c>
      <c r="AC166" s="4" t="s">
        <v>13</v>
      </c>
      <c r="AD166" s="4" t="s">
        <v>13</v>
      </c>
      <c r="AE166" s="4" t="s">
        <v>24</v>
      </c>
    </row>
    <row r="167" spans="1:23">
      <c r="A167" t="n">
        <v>2599</v>
      </c>
      <c r="B167" s="12" t="n">
        <v>5</v>
      </c>
      <c r="C167" s="7" t="n">
        <v>28</v>
      </c>
      <c r="D167" s="30" t="s">
        <v>3</v>
      </c>
      <c r="E167" s="31" t="n">
        <v>47</v>
      </c>
      <c r="F167" s="7" t="n">
        <v>61456</v>
      </c>
      <c r="G167" s="7" t="n">
        <v>2</v>
      </c>
      <c r="H167" s="7" t="n">
        <v>0</v>
      </c>
      <c r="I167" s="7" t="s">
        <v>36</v>
      </c>
      <c r="J167" s="30" t="s">
        <v>3</v>
      </c>
      <c r="K167" s="7" t="n">
        <v>8</v>
      </c>
      <c r="L167" s="7" t="n">
        <v>28</v>
      </c>
      <c r="M167" s="30" t="s">
        <v>3</v>
      </c>
      <c r="N167" s="11" t="n">
        <v>74</v>
      </c>
      <c r="O167" s="7" t="n">
        <v>65</v>
      </c>
      <c r="P167" s="30" t="s">
        <v>3</v>
      </c>
      <c r="Q167" s="7" t="n">
        <v>0</v>
      </c>
      <c r="R167" s="7" t="n">
        <v>1</v>
      </c>
      <c r="S167" s="7" t="n">
        <v>3</v>
      </c>
      <c r="T167" s="7" t="n">
        <v>9</v>
      </c>
      <c r="U167" s="7" t="n">
        <v>28</v>
      </c>
      <c r="V167" s="30" t="s">
        <v>3</v>
      </c>
      <c r="W167" s="11" t="n">
        <v>74</v>
      </c>
      <c r="X167" s="7" t="n">
        <v>65</v>
      </c>
      <c r="Y167" s="30" t="s">
        <v>3</v>
      </c>
      <c r="Z167" s="7" t="n">
        <v>0</v>
      </c>
      <c r="AA167" s="7" t="n">
        <v>2</v>
      </c>
      <c r="AB167" s="7" t="n">
        <v>3</v>
      </c>
      <c r="AC167" s="7" t="n">
        <v>9</v>
      </c>
      <c r="AD167" s="7" t="n">
        <v>1</v>
      </c>
      <c r="AE167" s="13" t="n">
        <f t="normal" ca="1">A171</f>
        <v>0</v>
      </c>
    </row>
    <row r="168" spans="1:23">
      <c r="A168" t="s">
        <v>4</v>
      </c>
      <c r="B168" s="4" t="s">
        <v>5</v>
      </c>
      <c r="C168" s="4" t="s">
        <v>10</v>
      </c>
      <c r="D168" s="4" t="s">
        <v>13</v>
      </c>
      <c r="E168" s="4" t="s">
        <v>13</v>
      </c>
      <c r="F168" s="4" t="s">
        <v>6</v>
      </c>
    </row>
    <row r="169" spans="1:23">
      <c r="A169" t="n">
        <v>2647</v>
      </c>
      <c r="B169" s="31" t="n">
        <v>47</v>
      </c>
      <c r="C169" s="7" t="n">
        <v>61456</v>
      </c>
      <c r="D169" s="7" t="n">
        <v>0</v>
      </c>
      <c r="E169" s="7" t="n">
        <v>0</v>
      </c>
      <c r="F169" s="7" t="s">
        <v>37</v>
      </c>
    </row>
    <row r="170" spans="1:23">
      <c r="A170" t="s">
        <v>4</v>
      </c>
      <c r="B170" s="4" t="s">
        <v>5</v>
      </c>
      <c r="C170" s="4" t="s">
        <v>13</v>
      </c>
      <c r="D170" s="4" t="s">
        <v>10</v>
      </c>
      <c r="E170" s="4" t="s">
        <v>23</v>
      </c>
    </row>
    <row r="171" spans="1:23">
      <c r="A171" t="n">
        <v>2660</v>
      </c>
      <c r="B171" s="24" t="n">
        <v>58</v>
      </c>
      <c r="C171" s="7" t="n">
        <v>0</v>
      </c>
      <c r="D171" s="7" t="n">
        <v>300</v>
      </c>
      <c r="E171" s="7" t="n">
        <v>1</v>
      </c>
    </row>
    <row r="172" spans="1:23">
      <c r="A172" t="s">
        <v>4</v>
      </c>
      <c r="B172" s="4" t="s">
        <v>5</v>
      </c>
      <c r="C172" s="4" t="s">
        <v>13</v>
      </c>
      <c r="D172" s="4" t="s">
        <v>10</v>
      </c>
    </row>
    <row r="173" spans="1:23">
      <c r="A173" t="n">
        <v>2668</v>
      </c>
      <c r="B173" s="24" t="n">
        <v>58</v>
      </c>
      <c r="C173" s="7" t="n">
        <v>255</v>
      </c>
      <c r="D173" s="7" t="n">
        <v>0</v>
      </c>
    </row>
    <row r="174" spans="1:23">
      <c r="A174" t="s">
        <v>4</v>
      </c>
      <c r="B174" s="4" t="s">
        <v>5</v>
      </c>
      <c r="C174" s="4" t="s">
        <v>13</v>
      </c>
      <c r="D174" s="4" t="s">
        <v>13</v>
      </c>
      <c r="E174" s="4" t="s">
        <v>13</v>
      </c>
      <c r="F174" s="4" t="s">
        <v>13</v>
      </c>
    </row>
    <row r="175" spans="1:23">
      <c r="A175" t="n">
        <v>2672</v>
      </c>
      <c r="B175" s="19" t="n">
        <v>14</v>
      </c>
      <c r="C175" s="7" t="n">
        <v>0</v>
      </c>
      <c r="D175" s="7" t="n">
        <v>0</v>
      </c>
      <c r="E175" s="7" t="n">
        <v>0</v>
      </c>
      <c r="F175" s="7" t="n">
        <v>64</v>
      </c>
    </row>
    <row r="176" spans="1:23">
      <c r="A176" t="s">
        <v>4</v>
      </c>
      <c r="B176" s="4" t="s">
        <v>5</v>
      </c>
      <c r="C176" s="4" t="s">
        <v>13</v>
      </c>
      <c r="D176" s="4" t="s">
        <v>10</v>
      </c>
    </row>
    <row r="177" spans="1:31">
      <c r="A177" t="n">
        <v>2677</v>
      </c>
      <c r="B177" s="25" t="n">
        <v>22</v>
      </c>
      <c r="C177" s="7" t="n">
        <v>0</v>
      </c>
      <c r="D177" s="7" t="n">
        <v>12362</v>
      </c>
    </row>
    <row r="178" spans="1:31">
      <c r="A178" t="s">
        <v>4</v>
      </c>
      <c r="B178" s="4" t="s">
        <v>5</v>
      </c>
      <c r="C178" s="4" t="s">
        <v>13</v>
      </c>
      <c r="D178" s="4" t="s">
        <v>10</v>
      </c>
    </row>
    <row r="179" spans="1:31">
      <c r="A179" t="n">
        <v>2681</v>
      </c>
      <c r="B179" s="24" t="n">
        <v>58</v>
      </c>
      <c r="C179" s="7" t="n">
        <v>5</v>
      </c>
      <c r="D179" s="7" t="n">
        <v>300</v>
      </c>
    </row>
    <row r="180" spans="1:31">
      <c r="A180" t="s">
        <v>4</v>
      </c>
      <c r="B180" s="4" t="s">
        <v>5</v>
      </c>
      <c r="C180" s="4" t="s">
        <v>23</v>
      </c>
      <c r="D180" s="4" t="s">
        <v>10</v>
      </c>
    </row>
    <row r="181" spans="1:31">
      <c r="A181" t="n">
        <v>2685</v>
      </c>
      <c r="B181" s="32" t="n">
        <v>103</v>
      </c>
      <c r="C181" s="7" t="n">
        <v>0</v>
      </c>
      <c r="D181" s="7" t="n">
        <v>300</v>
      </c>
    </row>
    <row r="182" spans="1:31">
      <c r="A182" t="s">
        <v>4</v>
      </c>
      <c r="B182" s="4" t="s">
        <v>5</v>
      </c>
      <c r="C182" s="4" t="s">
        <v>13</v>
      </c>
    </row>
    <row r="183" spans="1:31">
      <c r="A183" t="n">
        <v>2692</v>
      </c>
      <c r="B183" s="33" t="n">
        <v>64</v>
      </c>
      <c r="C183" s="7" t="n">
        <v>7</v>
      </c>
    </row>
    <row r="184" spans="1:31">
      <c r="A184" t="s">
        <v>4</v>
      </c>
      <c r="B184" s="4" t="s">
        <v>5</v>
      </c>
      <c r="C184" s="4" t="s">
        <v>13</v>
      </c>
      <c r="D184" s="4" t="s">
        <v>10</v>
      </c>
    </row>
    <row r="185" spans="1:31">
      <c r="A185" t="n">
        <v>2694</v>
      </c>
      <c r="B185" s="34" t="n">
        <v>72</v>
      </c>
      <c r="C185" s="7" t="n">
        <v>5</v>
      </c>
      <c r="D185" s="7" t="n">
        <v>0</v>
      </c>
    </row>
    <row r="186" spans="1:31">
      <c r="A186" t="s">
        <v>4</v>
      </c>
      <c r="B186" s="4" t="s">
        <v>5</v>
      </c>
      <c r="C186" s="4" t="s">
        <v>13</v>
      </c>
      <c r="D186" s="30" t="s">
        <v>34</v>
      </c>
      <c r="E186" s="4" t="s">
        <v>5</v>
      </c>
      <c r="F186" s="4" t="s">
        <v>13</v>
      </c>
      <c r="G186" s="4" t="s">
        <v>10</v>
      </c>
      <c r="H186" s="30" t="s">
        <v>35</v>
      </c>
      <c r="I186" s="4" t="s">
        <v>13</v>
      </c>
      <c r="J186" s="4" t="s">
        <v>9</v>
      </c>
      <c r="K186" s="4" t="s">
        <v>13</v>
      </c>
      <c r="L186" s="4" t="s">
        <v>13</v>
      </c>
      <c r="M186" s="4" t="s">
        <v>24</v>
      </c>
    </row>
    <row r="187" spans="1:31">
      <c r="A187" t="n">
        <v>2698</v>
      </c>
      <c r="B187" s="12" t="n">
        <v>5</v>
      </c>
      <c r="C187" s="7" t="n">
        <v>28</v>
      </c>
      <c r="D187" s="30" t="s">
        <v>3</v>
      </c>
      <c r="E187" s="9" t="n">
        <v>162</v>
      </c>
      <c r="F187" s="7" t="n">
        <v>4</v>
      </c>
      <c r="G187" s="7" t="n">
        <v>12362</v>
      </c>
      <c r="H187" s="30" t="s">
        <v>3</v>
      </c>
      <c r="I187" s="7" t="n">
        <v>0</v>
      </c>
      <c r="J187" s="7" t="n">
        <v>1</v>
      </c>
      <c r="K187" s="7" t="n">
        <v>2</v>
      </c>
      <c r="L187" s="7" t="n">
        <v>1</v>
      </c>
      <c r="M187" s="13" t="n">
        <f t="normal" ca="1">A193</f>
        <v>0</v>
      </c>
    </row>
    <row r="188" spans="1:31">
      <c r="A188" t="s">
        <v>4</v>
      </c>
      <c r="B188" s="4" t="s">
        <v>5</v>
      </c>
      <c r="C188" s="4" t="s">
        <v>13</v>
      </c>
      <c r="D188" s="4" t="s">
        <v>6</v>
      </c>
    </row>
    <row r="189" spans="1:31">
      <c r="A189" t="n">
        <v>2715</v>
      </c>
      <c r="B189" s="8" t="n">
        <v>2</v>
      </c>
      <c r="C189" s="7" t="n">
        <v>10</v>
      </c>
      <c r="D189" s="7" t="s">
        <v>38</v>
      </c>
    </row>
    <row r="190" spans="1:31">
      <c r="A190" t="s">
        <v>4</v>
      </c>
      <c r="B190" s="4" t="s">
        <v>5</v>
      </c>
      <c r="C190" s="4" t="s">
        <v>10</v>
      </c>
    </row>
    <row r="191" spans="1:31">
      <c r="A191" t="n">
        <v>2732</v>
      </c>
      <c r="B191" s="35" t="n">
        <v>16</v>
      </c>
      <c r="C191" s="7" t="n">
        <v>0</v>
      </c>
    </row>
    <row r="192" spans="1:31">
      <c r="A192" t="s">
        <v>4</v>
      </c>
      <c r="B192" s="4" t="s">
        <v>5</v>
      </c>
      <c r="C192" s="4" t="s">
        <v>10</v>
      </c>
    </row>
    <row r="193" spans="1:13">
      <c r="A193" t="n">
        <v>2735</v>
      </c>
      <c r="B193" s="36" t="n">
        <v>12</v>
      </c>
      <c r="C193" s="7" t="n">
        <v>6713</v>
      </c>
    </row>
    <row r="194" spans="1:13">
      <c r="A194" t="s">
        <v>4</v>
      </c>
      <c r="B194" s="4" t="s">
        <v>5</v>
      </c>
      <c r="C194" s="4" t="s">
        <v>13</v>
      </c>
      <c r="D194" s="4" t="s">
        <v>10</v>
      </c>
      <c r="E194" s="4" t="s">
        <v>13</v>
      </c>
      <c r="F194" s="4" t="s">
        <v>6</v>
      </c>
    </row>
    <row r="195" spans="1:13">
      <c r="A195" t="n">
        <v>2738</v>
      </c>
      <c r="B195" s="10" t="n">
        <v>39</v>
      </c>
      <c r="C195" s="7" t="n">
        <v>10</v>
      </c>
      <c r="D195" s="7" t="n">
        <v>65533</v>
      </c>
      <c r="E195" s="7" t="n">
        <v>203</v>
      </c>
      <c r="F195" s="7" t="s">
        <v>39</v>
      </c>
    </row>
    <row r="196" spans="1:13">
      <c r="A196" t="s">
        <v>4</v>
      </c>
      <c r="B196" s="4" t="s">
        <v>5</v>
      </c>
      <c r="C196" s="4" t="s">
        <v>13</v>
      </c>
      <c r="D196" s="4" t="s">
        <v>10</v>
      </c>
      <c r="E196" s="4" t="s">
        <v>13</v>
      </c>
      <c r="F196" s="4" t="s">
        <v>6</v>
      </c>
    </row>
    <row r="197" spans="1:13">
      <c r="A197" t="n">
        <v>2762</v>
      </c>
      <c r="B197" s="10" t="n">
        <v>39</v>
      </c>
      <c r="C197" s="7" t="n">
        <v>10</v>
      </c>
      <c r="D197" s="7" t="n">
        <v>65533</v>
      </c>
      <c r="E197" s="7" t="n">
        <v>204</v>
      </c>
      <c r="F197" s="7" t="s">
        <v>40</v>
      </c>
    </row>
    <row r="198" spans="1:13">
      <c r="A198" t="s">
        <v>4</v>
      </c>
      <c r="B198" s="4" t="s">
        <v>5</v>
      </c>
      <c r="C198" s="4" t="s">
        <v>10</v>
      </c>
      <c r="D198" s="4" t="s">
        <v>6</v>
      </c>
      <c r="E198" s="4" t="s">
        <v>6</v>
      </c>
      <c r="F198" s="4" t="s">
        <v>6</v>
      </c>
      <c r="G198" s="4" t="s">
        <v>13</v>
      </c>
      <c r="H198" s="4" t="s">
        <v>9</v>
      </c>
      <c r="I198" s="4" t="s">
        <v>23</v>
      </c>
      <c r="J198" s="4" t="s">
        <v>23</v>
      </c>
      <c r="K198" s="4" t="s">
        <v>23</v>
      </c>
      <c r="L198" s="4" t="s">
        <v>23</v>
      </c>
      <c r="M198" s="4" t="s">
        <v>23</v>
      </c>
      <c r="N198" s="4" t="s">
        <v>23</v>
      </c>
      <c r="O198" s="4" t="s">
        <v>23</v>
      </c>
      <c r="P198" s="4" t="s">
        <v>6</v>
      </c>
      <c r="Q198" s="4" t="s">
        <v>6</v>
      </c>
      <c r="R198" s="4" t="s">
        <v>9</v>
      </c>
      <c r="S198" s="4" t="s">
        <v>13</v>
      </c>
      <c r="T198" s="4" t="s">
        <v>9</v>
      </c>
      <c r="U198" s="4" t="s">
        <v>9</v>
      </c>
      <c r="V198" s="4" t="s">
        <v>10</v>
      </c>
    </row>
    <row r="199" spans="1:13">
      <c r="A199" t="n">
        <v>2786</v>
      </c>
      <c r="B199" s="37" t="n">
        <v>19</v>
      </c>
      <c r="C199" s="7" t="n">
        <v>7032</v>
      </c>
      <c r="D199" s="7" t="s">
        <v>41</v>
      </c>
      <c r="E199" s="7" t="s">
        <v>42</v>
      </c>
      <c r="F199" s="7" t="s">
        <v>12</v>
      </c>
      <c r="G199" s="7" t="n">
        <v>0</v>
      </c>
      <c r="H199" s="7" t="n">
        <v>1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1</v>
      </c>
      <c r="N199" s="7" t="n">
        <v>1.60000002384186</v>
      </c>
      <c r="O199" s="7" t="n">
        <v>0.0900000035762787</v>
      </c>
      <c r="P199" s="7" t="s">
        <v>12</v>
      </c>
      <c r="Q199" s="7" t="s">
        <v>12</v>
      </c>
      <c r="R199" s="7" t="n">
        <v>-1</v>
      </c>
      <c r="S199" s="7" t="n">
        <v>0</v>
      </c>
      <c r="T199" s="7" t="n">
        <v>0</v>
      </c>
      <c r="U199" s="7" t="n">
        <v>0</v>
      </c>
      <c r="V199" s="7" t="n">
        <v>0</v>
      </c>
    </row>
    <row r="200" spans="1:13">
      <c r="A200" t="s">
        <v>4</v>
      </c>
      <c r="B200" s="4" t="s">
        <v>5</v>
      </c>
      <c r="C200" s="4" t="s">
        <v>10</v>
      </c>
      <c r="D200" s="4" t="s">
        <v>6</v>
      </c>
      <c r="E200" s="4" t="s">
        <v>6</v>
      </c>
      <c r="F200" s="4" t="s">
        <v>6</v>
      </c>
      <c r="G200" s="4" t="s">
        <v>13</v>
      </c>
      <c r="H200" s="4" t="s">
        <v>9</v>
      </c>
      <c r="I200" s="4" t="s">
        <v>23</v>
      </c>
      <c r="J200" s="4" t="s">
        <v>23</v>
      </c>
      <c r="K200" s="4" t="s">
        <v>23</v>
      </c>
      <c r="L200" s="4" t="s">
        <v>23</v>
      </c>
      <c r="M200" s="4" t="s">
        <v>23</v>
      </c>
      <c r="N200" s="4" t="s">
        <v>23</v>
      </c>
      <c r="O200" s="4" t="s">
        <v>23</v>
      </c>
      <c r="P200" s="4" t="s">
        <v>6</v>
      </c>
      <c r="Q200" s="4" t="s">
        <v>6</v>
      </c>
      <c r="R200" s="4" t="s">
        <v>9</v>
      </c>
      <c r="S200" s="4" t="s">
        <v>13</v>
      </c>
      <c r="T200" s="4" t="s">
        <v>9</v>
      </c>
      <c r="U200" s="4" t="s">
        <v>9</v>
      </c>
      <c r="V200" s="4" t="s">
        <v>10</v>
      </c>
    </row>
    <row r="201" spans="1:13">
      <c r="A201" t="n">
        <v>2856</v>
      </c>
      <c r="B201" s="37" t="n">
        <v>19</v>
      </c>
      <c r="C201" s="7" t="n">
        <v>1660</v>
      </c>
      <c r="D201" s="7" t="s">
        <v>43</v>
      </c>
      <c r="E201" s="7" t="s">
        <v>44</v>
      </c>
      <c r="F201" s="7" t="s">
        <v>12</v>
      </c>
      <c r="G201" s="7" t="n">
        <v>0</v>
      </c>
      <c r="H201" s="7" t="n">
        <v>1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1</v>
      </c>
      <c r="N201" s="7" t="n">
        <v>1.60000002384186</v>
      </c>
      <c r="O201" s="7" t="n">
        <v>0.0900000035762787</v>
      </c>
      <c r="P201" s="7" t="s">
        <v>11</v>
      </c>
      <c r="Q201" s="7" t="s">
        <v>12</v>
      </c>
      <c r="R201" s="7" t="n">
        <v>-1</v>
      </c>
      <c r="S201" s="7" t="n">
        <v>0</v>
      </c>
      <c r="T201" s="7" t="n">
        <v>0</v>
      </c>
      <c r="U201" s="7" t="n">
        <v>0</v>
      </c>
      <c r="V201" s="7" t="n">
        <v>0</v>
      </c>
    </row>
    <row r="202" spans="1:13">
      <c r="A202" t="s">
        <v>4</v>
      </c>
      <c r="B202" s="4" t="s">
        <v>5</v>
      </c>
      <c r="C202" s="4" t="s">
        <v>10</v>
      </c>
      <c r="D202" s="4" t="s">
        <v>13</v>
      </c>
      <c r="E202" s="4" t="s">
        <v>13</v>
      </c>
      <c r="F202" s="4" t="s">
        <v>6</v>
      </c>
    </row>
    <row r="203" spans="1:13">
      <c r="A203" t="n">
        <v>2947</v>
      </c>
      <c r="B203" s="38" t="n">
        <v>20</v>
      </c>
      <c r="C203" s="7" t="n">
        <v>0</v>
      </c>
      <c r="D203" s="7" t="n">
        <v>3</v>
      </c>
      <c r="E203" s="7" t="n">
        <v>10</v>
      </c>
      <c r="F203" s="7" t="s">
        <v>45</v>
      </c>
    </row>
    <row r="204" spans="1:13">
      <c r="A204" t="s">
        <v>4</v>
      </c>
      <c r="B204" s="4" t="s">
        <v>5</v>
      </c>
      <c r="C204" s="4" t="s">
        <v>10</v>
      </c>
    </row>
    <row r="205" spans="1:13">
      <c r="A205" t="n">
        <v>2965</v>
      </c>
      <c r="B205" s="35" t="n">
        <v>16</v>
      </c>
      <c r="C205" s="7" t="n">
        <v>0</v>
      </c>
    </row>
    <row r="206" spans="1:13">
      <c r="A206" t="s">
        <v>4</v>
      </c>
      <c r="B206" s="4" t="s">
        <v>5</v>
      </c>
      <c r="C206" s="4" t="s">
        <v>10</v>
      </c>
      <c r="D206" s="4" t="s">
        <v>13</v>
      </c>
      <c r="E206" s="4" t="s">
        <v>13</v>
      </c>
      <c r="F206" s="4" t="s">
        <v>6</v>
      </c>
    </row>
    <row r="207" spans="1:13">
      <c r="A207" t="n">
        <v>2968</v>
      </c>
      <c r="B207" s="38" t="n">
        <v>20</v>
      </c>
      <c r="C207" s="7" t="n">
        <v>5</v>
      </c>
      <c r="D207" s="7" t="n">
        <v>3</v>
      </c>
      <c r="E207" s="7" t="n">
        <v>10</v>
      </c>
      <c r="F207" s="7" t="s">
        <v>45</v>
      </c>
    </row>
    <row r="208" spans="1:13">
      <c r="A208" t="s">
        <v>4</v>
      </c>
      <c r="B208" s="4" t="s">
        <v>5</v>
      </c>
      <c r="C208" s="4" t="s">
        <v>10</v>
      </c>
    </row>
    <row r="209" spans="1:22">
      <c r="A209" t="n">
        <v>2986</v>
      </c>
      <c r="B209" s="35" t="n">
        <v>16</v>
      </c>
      <c r="C209" s="7" t="n">
        <v>0</v>
      </c>
    </row>
    <row r="210" spans="1:22">
      <c r="A210" t="s">
        <v>4</v>
      </c>
      <c r="B210" s="4" t="s">
        <v>5</v>
      </c>
      <c r="C210" s="4" t="s">
        <v>10</v>
      </c>
      <c r="D210" s="4" t="s">
        <v>13</v>
      </c>
      <c r="E210" s="4" t="s">
        <v>13</v>
      </c>
      <c r="F210" s="4" t="s">
        <v>6</v>
      </c>
    </row>
    <row r="211" spans="1:22">
      <c r="A211" t="n">
        <v>2989</v>
      </c>
      <c r="B211" s="38" t="n">
        <v>20</v>
      </c>
      <c r="C211" s="7" t="n">
        <v>7</v>
      </c>
      <c r="D211" s="7" t="n">
        <v>3</v>
      </c>
      <c r="E211" s="7" t="n">
        <v>10</v>
      </c>
      <c r="F211" s="7" t="s">
        <v>45</v>
      </c>
    </row>
    <row r="212" spans="1:22">
      <c r="A212" t="s">
        <v>4</v>
      </c>
      <c r="B212" s="4" t="s">
        <v>5</v>
      </c>
      <c r="C212" s="4" t="s">
        <v>10</v>
      </c>
    </row>
    <row r="213" spans="1:22">
      <c r="A213" t="n">
        <v>3007</v>
      </c>
      <c r="B213" s="35" t="n">
        <v>16</v>
      </c>
      <c r="C213" s="7" t="n">
        <v>0</v>
      </c>
    </row>
    <row r="214" spans="1:22">
      <c r="A214" t="s">
        <v>4</v>
      </c>
      <c r="B214" s="4" t="s">
        <v>5</v>
      </c>
      <c r="C214" s="4" t="s">
        <v>10</v>
      </c>
      <c r="D214" s="4" t="s">
        <v>13</v>
      </c>
      <c r="E214" s="4" t="s">
        <v>13</v>
      </c>
      <c r="F214" s="4" t="s">
        <v>6</v>
      </c>
    </row>
    <row r="215" spans="1:22">
      <c r="A215" t="n">
        <v>3010</v>
      </c>
      <c r="B215" s="38" t="n">
        <v>20</v>
      </c>
      <c r="C215" s="7" t="n">
        <v>61491</v>
      </c>
      <c r="D215" s="7" t="n">
        <v>3</v>
      </c>
      <c r="E215" s="7" t="n">
        <v>10</v>
      </c>
      <c r="F215" s="7" t="s">
        <v>45</v>
      </c>
    </row>
    <row r="216" spans="1:22">
      <c r="A216" t="s">
        <v>4</v>
      </c>
      <c r="B216" s="4" t="s">
        <v>5</v>
      </c>
      <c r="C216" s="4" t="s">
        <v>10</v>
      </c>
    </row>
    <row r="217" spans="1:22">
      <c r="A217" t="n">
        <v>3028</v>
      </c>
      <c r="B217" s="35" t="n">
        <v>16</v>
      </c>
      <c r="C217" s="7" t="n">
        <v>0</v>
      </c>
    </row>
    <row r="218" spans="1:22">
      <c r="A218" t="s">
        <v>4</v>
      </c>
      <c r="B218" s="4" t="s">
        <v>5</v>
      </c>
      <c r="C218" s="4" t="s">
        <v>10</v>
      </c>
      <c r="D218" s="4" t="s">
        <v>13</v>
      </c>
      <c r="E218" s="4" t="s">
        <v>13</v>
      </c>
      <c r="F218" s="4" t="s">
        <v>6</v>
      </c>
    </row>
    <row r="219" spans="1:22">
      <c r="A219" t="n">
        <v>3031</v>
      </c>
      <c r="B219" s="38" t="n">
        <v>20</v>
      </c>
      <c r="C219" s="7" t="n">
        <v>61492</v>
      </c>
      <c r="D219" s="7" t="n">
        <v>3</v>
      </c>
      <c r="E219" s="7" t="n">
        <v>10</v>
      </c>
      <c r="F219" s="7" t="s">
        <v>45</v>
      </c>
    </row>
    <row r="220" spans="1:22">
      <c r="A220" t="s">
        <v>4</v>
      </c>
      <c r="B220" s="4" t="s">
        <v>5</v>
      </c>
      <c r="C220" s="4" t="s">
        <v>10</v>
      </c>
    </row>
    <row r="221" spans="1:22">
      <c r="A221" t="n">
        <v>3049</v>
      </c>
      <c r="B221" s="35" t="n">
        <v>16</v>
      </c>
      <c r="C221" s="7" t="n">
        <v>0</v>
      </c>
    </row>
    <row r="222" spans="1:22">
      <c r="A222" t="s">
        <v>4</v>
      </c>
      <c r="B222" s="4" t="s">
        <v>5</v>
      </c>
      <c r="C222" s="4" t="s">
        <v>10</v>
      </c>
      <c r="D222" s="4" t="s">
        <v>13</v>
      </c>
      <c r="E222" s="4" t="s">
        <v>13</v>
      </c>
      <c r="F222" s="4" t="s">
        <v>6</v>
      </c>
    </row>
    <row r="223" spans="1:22">
      <c r="A223" t="n">
        <v>3052</v>
      </c>
      <c r="B223" s="38" t="n">
        <v>20</v>
      </c>
      <c r="C223" s="7" t="n">
        <v>61493</v>
      </c>
      <c r="D223" s="7" t="n">
        <v>3</v>
      </c>
      <c r="E223" s="7" t="n">
        <v>10</v>
      </c>
      <c r="F223" s="7" t="s">
        <v>45</v>
      </c>
    </row>
    <row r="224" spans="1:22">
      <c r="A224" t="s">
        <v>4</v>
      </c>
      <c r="B224" s="4" t="s">
        <v>5</v>
      </c>
      <c r="C224" s="4" t="s">
        <v>10</v>
      </c>
    </row>
    <row r="225" spans="1:6">
      <c r="A225" t="n">
        <v>3070</v>
      </c>
      <c r="B225" s="35" t="n">
        <v>16</v>
      </c>
      <c r="C225" s="7" t="n">
        <v>0</v>
      </c>
    </row>
    <row r="226" spans="1:6">
      <c r="A226" t="s">
        <v>4</v>
      </c>
      <c r="B226" s="4" t="s">
        <v>5</v>
      </c>
      <c r="C226" s="4" t="s">
        <v>10</v>
      </c>
      <c r="D226" s="4" t="s">
        <v>13</v>
      </c>
      <c r="E226" s="4" t="s">
        <v>13</v>
      </c>
      <c r="F226" s="4" t="s">
        <v>6</v>
      </c>
    </row>
    <row r="227" spans="1:6">
      <c r="A227" t="n">
        <v>3073</v>
      </c>
      <c r="B227" s="38" t="n">
        <v>20</v>
      </c>
      <c r="C227" s="7" t="n">
        <v>7032</v>
      </c>
      <c r="D227" s="7" t="n">
        <v>3</v>
      </c>
      <c r="E227" s="7" t="n">
        <v>10</v>
      </c>
      <c r="F227" s="7" t="s">
        <v>45</v>
      </c>
    </row>
    <row r="228" spans="1:6">
      <c r="A228" t="s">
        <v>4</v>
      </c>
      <c r="B228" s="4" t="s">
        <v>5</v>
      </c>
      <c r="C228" s="4" t="s">
        <v>10</v>
      </c>
    </row>
    <row r="229" spans="1:6">
      <c r="A229" t="n">
        <v>3091</v>
      </c>
      <c r="B229" s="35" t="n">
        <v>16</v>
      </c>
      <c r="C229" s="7" t="n">
        <v>0</v>
      </c>
    </row>
    <row r="230" spans="1:6">
      <c r="A230" t="s">
        <v>4</v>
      </c>
      <c r="B230" s="4" t="s">
        <v>5</v>
      </c>
      <c r="C230" s="4" t="s">
        <v>10</v>
      </c>
      <c r="D230" s="4" t="s">
        <v>13</v>
      </c>
      <c r="E230" s="4" t="s">
        <v>13</v>
      </c>
      <c r="F230" s="4" t="s">
        <v>6</v>
      </c>
    </row>
    <row r="231" spans="1:6">
      <c r="A231" t="n">
        <v>3094</v>
      </c>
      <c r="B231" s="38" t="n">
        <v>20</v>
      </c>
      <c r="C231" s="7" t="n">
        <v>1660</v>
      </c>
      <c r="D231" s="7" t="n">
        <v>3</v>
      </c>
      <c r="E231" s="7" t="n">
        <v>10</v>
      </c>
      <c r="F231" s="7" t="s">
        <v>45</v>
      </c>
    </row>
    <row r="232" spans="1:6">
      <c r="A232" t="s">
        <v>4</v>
      </c>
      <c r="B232" s="4" t="s">
        <v>5</v>
      </c>
      <c r="C232" s="4" t="s">
        <v>10</v>
      </c>
    </row>
    <row r="233" spans="1:6">
      <c r="A233" t="n">
        <v>3112</v>
      </c>
      <c r="B233" s="35" t="n">
        <v>16</v>
      </c>
      <c r="C233" s="7" t="n">
        <v>0</v>
      </c>
    </row>
    <row r="234" spans="1:6">
      <c r="A234" t="s">
        <v>4</v>
      </c>
      <c r="B234" s="4" t="s">
        <v>5</v>
      </c>
      <c r="C234" s="4" t="s">
        <v>10</v>
      </c>
      <c r="D234" s="4" t="s">
        <v>9</v>
      </c>
    </row>
    <row r="235" spans="1:6">
      <c r="A235" t="n">
        <v>3115</v>
      </c>
      <c r="B235" s="39" t="n">
        <v>43</v>
      </c>
      <c r="C235" s="7" t="n">
        <v>1660</v>
      </c>
      <c r="D235" s="7" t="n">
        <v>1</v>
      </c>
    </row>
    <row r="236" spans="1:6">
      <c r="A236" t="s">
        <v>4</v>
      </c>
      <c r="B236" s="4" t="s">
        <v>5</v>
      </c>
      <c r="C236" s="4" t="s">
        <v>10</v>
      </c>
      <c r="D236" s="4" t="s">
        <v>9</v>
      </c>
      <c r="E236" s="4" t="s">
        <v>9</v>
      </c>
      <c r="F236" s="4" t="s">
        <v>9</v>
      </c>
      <c r="G236" s="4" t="s">
        <v>9</v>
      </c>
      <c r="H236" s="4" t="s">
        <v>10</v>
      </c>
      <c r="I236" s="4" t="s">
        <v>13</v>
      </c>
    </row>
    <row r="237" spans="1:6">
      <c r="A237" t="n">
        <v>3122</v>
      </c>
      <c r="B237" s="40" t="n">
        <v>66</v>
      </c>
      <c r="C237" s="7" t="n">
        <v>1660</v>
      </c>
      <c r="D237" s="7" t="n">
        <v>1065353216</v>
      </c>
      <c r="E237" s="7" t="n">
        <v>1065353216</v>
      </c>
      <c r="F237" s="7" t="n">
        <v>1065353216</v>
      </c>
      <c r="G237" s="7" t="n">
        <v>0</v>
      </c>
      <c r="H237" s="7" t="n">
        <v>0</v>
      </c>
      <c r="I237" s="7" t="n">
        <v>3</v>
      </c>
    </row>
    <row r="238" spans="1:6">
      <c r="A238" t="s">
        <v>4</v>
      </c>
      <c r="B238" s="4" t="s">
        <v>5</v>
      </c>
      <c r="C238" s="4" t="s">
        <v>13</v>
      </c>
      <c r="D238" s="4" t="s">
        <v>10</v>
      </c>
      <c r="E238" s="4" t="s">
        <v>13</v>
      </c>
      <c r="F238" s="4" t="s">
        <v>6</v>
      </c>
      <c r="G238" s="4" t="s">
        <v>6</v>
      </c>
      <c r="H238" s="4" t="s">
        <v>6</v>
      </c>
      <c r="I238" s="4" t="s">
        <v>6</v>
      </c>
      <c r="J238" s="4" t="s">
        <v>6</v>
      </c>
      <c r="K238" s="4" t="s">
        <v>6</v>
      </c>
      <c r="L238" s="4" t="s">
        <v>6</v>
      </c>
      <c r="M238" s="4" t="s">
        <v>6</v>
      </c>
      <c r="N238" s="4" t="s">
        <v>6</v>
      </c>
      <c r="O238" s="4" t="s">
        <v>6</v>
      </c>
      <c r="P238" s="4" t="s">
        <v>6</v>
      </c>
      <c r="Q238" s="4" t="s">
        <v>6</v>
      </c>
      <c r="R238" s="4" t="s">
        <v>6</v>
      </c>
      <c r="S238" s="4" t="s">
        <v>6</v>
      </c>
      <c r="T238" s="4" t="s">
        <v>6</v>
      </c>
      <c r="U238" s="4" t="s">
        <v>6</v>
      </c>
    </row>
    <row r="239" spans="1:6">
      <c r="A239" t="n">
        <v>3144</v>
      </c>
      <c r="B239" s="41" t="n">
        <v>36</v>
      </c>
      <c r="C239" s="7" t="n">
        <v>8</v>
      </c>
      <c r="D239" s="7" t="n">
        <v>0</v>
      </c>
      <c r="E239" s="7" t="n">
        <v>0</v>
      </c>
      <c r="F239" s="7" t="s">
        <v>46</v>
      </c>
      <c r="G239" s="7" t="s">
        <v>12</v>
      </c>
      <c r="H239" s="7" t="s">
        <v>12</v>
      </c>
      <c r="I239" s="7" t="s">
        <v>12</v>
      </c>
      <c r="J239" s="7" t="s">
        <v>12</v>
      </c>
      <c r="K239" s="7" t="s">
        <v>12</v>
      </c>
      <c r="L239" s="7" t="s">
        <v>12</v>
      </c>
      <c r="M239" s="7" t="s">
        <v>12</v>
      </c>
      <c r="N239" s="7" t="s">
        <v>12</v>
      </c>
      <c r="O239" s="7" t="s">
        <v>12</v>
      </c>
      <c r="P239" s="7" t="s">
        <v>12</v>
      </c>
      <c r="Q239" s="7" t="s">
        <v>12</v>
      </c>
      <c r="R239" s="7" t="s">
        <v>12</v>
      </c>
      <c r="S239" s="7" t="s">
        <v>12</v>
      </c>
      <c r="T239" s="7" t="s">
        <v>12</v>
      </c>
      <c r="U239" s="7" t="s">
        <v>12</v>
      </c>
    </row>
    <row r="240" spans="1:6">
      <c r="A240" t="s">
        <v>4</v>
      </c>
      <c r="B240" s="4" t="s">
        <v>5</v>
      </c>
      <c r="C240" s="4" t="s">
        <v>13</v>
      </c>
      <c r="D240" s="4" t="s">
        <v>10</v>
      </c>
      <c r="E240" s="4" t="s">
        <v>13</v>
      </c>
      <c r="F240" s="4" t="s">
        <v>6</v>
      </c>
      <c r="G240" s="4" t="s">
        <v>6</v>
      </c>
      <c r="H240" s="4" t="s">
        <v>6</v>
      </c>
      <c r="I240" s="4" t="s">
        <v>6</v>
      </c>
      <c r="J240" s="4" t="s">
        <v>6</v>
      </c>
      <c r="K240" s="4" t="s">
        <v>6</v>
      </c>
      <c r="L240" s="4" t="s">
        <v>6</v>
      </c>
      <c r="M240" s="4" t="s">
        <v>6</v>
      </c>
      <c r="N240" s="4" t="s">
        <v>6</v>
      </c>
      <c r="O240" s="4" t="s">
        <v>6</v>
      </c>
      <c r="P240" s="4" t="s">
        <v>6</v>
      </c>
      <c r="Q240" s="4" t="s">
        <v>6</v>
      </c>
      <c r="R240" s="4" t="s">
        <v>6</v>
      </c>
      <c r="S240" s="4" t="s">
        <v>6</v>
      </c>
      <c r="T240" s="4" t="s">
        <v>6</v>
      </c>
      <c r="U240" s="4" t="s">
        <v>6</v>
      </c>
    </row>
    <row r="241" spans="1:21">
      <c r="A241" t="n">
        <v>3174</v>
      </c>
      <c r="B241" s="41" t="n">
        <v>36</v>
      </c>
      <c r="C241" s="7" t="n">
        <v>8</v>
      </c>
      <c r="D241" s="7" t="n">
        <v>7</v>
      </c>
      <c r="E241" s="7" t="n">
        <v>0</v>
      </c>
      <c r="F241" s="7" t="s">
        <v>46</v>
      </c>
      <c r="G241" s="7" t="s">
        <v>12</v>
      </c>
      <c r="H241" s="7" t="s">
        <v>12</v>
      </c>
      <c r="I241" s="7" t="s">
        <v>12</v>
      </c>
      <c r="J241" s="7" t="s">
        <v>12</v>
      </c>
      <c r="K241" s="7" t="s">
        <v>12</v>
      </c>
      <c r="L241" s="7" t="s">
        <v>12</v>
      </c>
      <c r="M241" s="7" t="s">
        <v>12</v>
      </c>
      <c r="N241" s="7" t="s">
        <v>12</v>
      </c>
      <c r="O241" s="7" t="s">
        <v>12</v>
      </c>
      <c r="P241" s="7" t="s">
        <v>12</v>
      </c>
      <c r="Q241" s="7" t="s">
        <v>12</v>
      </c>
      <c r="R241" s="7" t="s">
        <v>12</v>
      </c>
      <c r="S241" s="7" t="s">
        <v>12</v>
      </c>
      <c r="T241" s="7" t="s">
        <v>12</v>
      </c>
      <c r="U241" s="7" t="s">
        <v>12</v>
      </c>
    </row>
    <row r="242" spans="1:21">
      <c r="A242" t="s">
        <v>4</v>
      </c>
      <c r="B242" s="4" t="s">
        <v>5</v>
      </c>
      <c r="C242" s="4" t="s">
        <v>13</v>
      </c>
      <c r="D242" s="4" t="s">
        <v>10</v>
      </c>
      <c r="E242" s="4" t="s">
        <v>13</v>
      </c>
      <c r="F242" s="4" t="s">
        <v>6</v>
      </c>
      <c r="G242" s="4" t="s">
        <v>6</v>
      </c>
      <c r="H242" s="4" t="s">
        <v>6</v>
      </c>
      <c r="I242" s="4" t="s">
        <v>6</v>
      </c>
      <c r="J242" s="4" t="s">
        <v>6</v>
      </c>
      <c r="K242" s="4" t="s">
        <v>6</v>
      </c>
      <c r="L242" s="4" t="s">
        <v>6</v>
      </c>
      <c r="M242" s="4" t="s">
        <v>6</v>
      </c>
      <c r="N242" s="4" t="s">
        <v>6</v>
      </c>
      <c r="O242" s="4" t="s">
        <v>6</v>
      </c>
      <c r="P242" s="4" t="s">
        <v>6</v>
      </c>
      <c r="Q242" s="4" t="s">
        <v>6</v>
      </c>
      <c r="R242" s="4" t="s">
        <v>6</v>
      </c>
      <c r="S242" s="4" t="s">
        <v>6</v>
      </c>
      <c r="T242" s="4" t="s">
        <v>6</v>
      </c>
      <c r="U242" s="4" t="s">
        <v>6</v>
      </c>
    </row>
    <row r="243" spans="1:21">
      <c r="A243" t="n">
        <v>3204</v>
      </c>
      <c r="B243" s="41" t="n">
        <v>36</v>
      </c>
      <c r="C243" s="7" t="n">
        <v>8</v>
      </c>
      <c r="D243" s="7" t="n">
        <v>5</v>
      </c>
      <c r="E243" s="7" t="n">
        <v>0</v>
      </c>
      <c r="F243" s="7" t="s">
        <v>46</v>
      </c>
      <c r="G243" s="7" t="s">
        <v>12</v>
      </c>
      <c r="H243" s="7" t="s">
        <v>12</v>
      </c>
      <c r="I243" s="7" t="s">
        <v>12</v>
      </c>
      <c r="J243" s="7" t="s">
        <v>12</v>
      </c>
      <c r="K243" s="7" t="s">
        <v>12</v>
      </c>
      <c r="L243" s="7" t="s">
        <v>12</v>
      </c>
      <c r="M243" s="7" t="s">
        <v>12</v>
      </c>
      <c r="N243" s="7" t="s">
        <v>12</v>
      </c>
      <c r="O243" s="7" t="s">
        <v>12</v>
      </c>
      <c r="P243" s="7" t="s">
        <v>12</v>
      </c>
      <c r="Q243" s="7" t="s">
        <v>12</v>
      </c>
      <c r="R243" s="7" t="s">
        <v>12</v>
      </c>
      <c r="S243" s="7" t="s">
        <v>12</v>
      </c>
      <c r="T243" s="7" t="s">
        <v>12</v>
      </c>
      <c r="U243" s="7" t="s">
        <v>12</v>
      </c>
    </row>
    <row r="244" spans="1:21">
      <c r="A244" t="s">
        <v>4</v>
      </c>
      <c r="B244" s="4" t="s">
        <v>5</v>
      </c>
      <c r="C244" s="4" t="s">
        <v>13</v>
      </c>
      <c r="D244" s="4" t="s">
        <v>10</v>
      </c>
      <c r="E244" s="4" t="s">
        <v>13</v>
      </c>
      <c r="F244" s="4" t="s">
        <v>6</v>
      </c>
      <c r="G244" s="4" t="s">
        <v>6</v>
      </c>
      <c r="H244" s="4" t="s">
        <v>6</v>
      </c>
      <c r="I244" s="4" t="s">
        <v>6</v>
      </c>
      <c r="J244" s="4" t="s">
        <v>6</v>
      </c>
      <c r="K244" s="4" t="s">
        <v>6</v>
      </c>
      <c r="L244" s="4" t="s">
        <v>6</v>
      </c>
      <c r="M244" s="4" t="s">
        <v>6</v>
      </c>
      <c r="N244" s="4" t="s">
        <v>6</v>
      </c>
      <c r="O244" s="4" t="s">
        <v>6</v>
      </c>
      <c r="P244" s="4" t="s">
        <v>6</v>
      </c>
      <c r="Q244" s="4" t="s">
        <v>6</v>
      </c>
      <c r="R244" s="4" t="s">
        <v>6</v>
      </c>
      <c r="S244" s="4" t="s">
        <v>6</v>
      </c>
      <c r="T244" s="4" t="s">
        <v>6</v>
      </c>
      <c r="U244" s="4" t="s">
        <v>6</v>
      </c>
    </row>
    <row r="245" spans="1:21">
      <c r="A245" t="n">
        <v>3234</v>
      </c>
      <c r="B245" s="41" t="n">
        <v>36</v>
      </c>
      <c r="C245" s="7" t="n">
        <v>8</v>
      </c>
      <c r="D245" s="7" t="n">
        <v>61491</v>
      </c>
      <c r="E245" s="7" t="n">
        <v>0</v>
      </c>
      <c r="F245" s="7" t="s">
        <v>46</v>
      </c>
      <c r="G245" s="7" t="s">
        <v>12</v>
      </c>
      <c r="H245" s="7" t="s">
        <v>12</v>
      </c>
      <c r="I245" s="7" t="s">
        <v>12</v>
      </c>
      <c r="J245" s="7" t="s">
        <v>12</v>
      </c>
      <c r="K245" s="7" t="s">
        <v>12</v>
      </c>
      <c r="L245" s="7" t="s">
        <v>12</v>
      </c>
      <c r="M245" s="7" t="s">
        <v>12</v>
      </c>
      <c r="N245" s="7" t="s">
        <v>12</v>
      </c>
      <c r="O245" s="7" t="s">
        <v>12</v>
      </c>
      <c r="P245" s="7" t="s">
        <v>12</v>
      </c>
      <c r="Q245" s="7" t="s">
        <v>12</v>
      </c>
      <c r="R245" s="7" t="s">
        <v>12</v>
      </c>
      <c r="S245" s="7" t="s">
        <v>12</v>
      </c>
      <c r="T245" s="7" t="s">
        <v>12</v>
      </c>
      <c r="U245" s="7" t="s">
        <v>12</v>
      </c>
    </row>
    <row r="246" spans="1:21">
      <c r="A246" t="s">
        <v>4</v>
      </c>
      <c r="B246" s="4" t="s">
        <v>5</v>
      </c>
      <c r="C246" s="4" t="s">
        <v>13</v>
      </c>
      <c r="D246" s="4" t="s">
        <v>10</v>
      </c>
      <c r="E246" s="4" t="s">
        <v>13</v>
      </c>
      <c r="F246" s="4" t="s">
        <v>6</v>
      </c>
      <c r="G246" s="4" t="s">
        <v>6</v>
      </c>
      <c r="H246" s="4" t="s">
        <v>6</v>
      </c>
      <c r="I246" s="4" t="s">
        <v>6</v>
      </c>
      <c r="J246" s="4" t="s">
        <v>6</v>
      </c>
      <c r="K246" s="4" t="s">
        <v>6</v>
      </c>
      <c r="L246" s="4" t="s">
        <v>6</v>
      </c>
      <c r="M246" s="4" t="s">
        <v>6</v>
      </c>
      <c r="N246" s="4" t="s">
        <v>6</v>
      </c>
      <c r="O246" s="4" t="s">
        <v>6</v>
      </c>
      <c r="P246" s="4" t="s">
        <v>6</v>
      </c>
      <c r="Q246" s="4" t="s">
        <v>6</v>
      </c>
      <c r="R246" s="4" t="s">
        <v>6</v>
      </c>
      <c r="S246" s="4" t="s">
        <v>6</v>
      </c>
      <c r="T246" s="4" t="s">
        <v>6</v>
      </c>
      <c r="U246" s="4" t="s">
        <v>6</v>
      </c>
    </row>
    <row r="247" spans="1:21">
      <c r="A247" t="n">
        <v>3264</v>
      </c>
      <c r="B247" s="41" t="n">
        <v>36</v>
      </c>
      <c r="C247" s="7" t="n">
        <v>8</v>
      </c>
      <c r="D247" s="7" t="n">
        <v>61492</v>
      </c>
      <c r="E247" s="7" t="n">
        <v>0</v>
      </c>
      <c r="F247" s="7" t="s">
        <v>46</v>
      </c>
      <c r="G247" s="7" t="s">
        <v>12</v>
      </c>
      <c r="H247" s="7" t="s">
        <v>12</v>
      </c>
      <c r="I247" s="7" t="s">
        <v>12</v>
      </c>
      <c r="J247" s="7" t="s">
        <v>12</v>
      </c>
      <c r="K247" s="7" t="s">
        <v>12</v>
      </c>
      <c r="L247" s="7" t="s">
        <v>12</v>
      </c>
      <c r="M247" s="7" t="s">
        <v>12</v>
      </c>
      <c r="N247" s="7" t="s">
        <v>12</v>
      </c>
      <c r="O247" s="7" t="s">
        <v>12</v>
      </c>
      <c r="P247" s="7" t="s">
        <v>12</v>
      </c>
      <c r="Q247" s="7" t="s">
        <v>12</v>
      </c>
      <c r="R247" s="7" t="s">
        <v>12</v>
      </c>
      <c r="S247" s="7" t="s">
        <v>12</v>
      </c>
      <c r="T247" s="7" t="s">
        <v>12</v>
      </c>
      <c r="U247" s="7" t="s">
        <v>12</v>
      </c>
    </row>
    <row r="248" spans="1:21">
      <c r="A248" t="s">
        <v>4</v>
      </c>
      <c r="B248" s="4" t="s">
        <v>5</v>
      </c>
      <c r="C248" s="4" t="s">
        <v>13</v>
      </c>
      <c r="D248" s="4" t="s">
        <v>10</v>
      </c>
      <c r="E248" s="4" t="s">
        <v>13</v>
      </c>
      <c r="F248" s="4" t="s">
        <v>6</v>
      </c>
      <c r="G248" s="4" t="s">
        <v>6</v>
      </c>
      <c r="H248" s="4" t="s">
        <v>6</v>
      </c>
      <c r="I248" s="4" t="s">
        <v>6</v>
      </c>
      <c r="J248" s="4" t="s">
        <v>6</v>
      </c>
      <c r="K248" s="4" t="s">
        <v>6</v>
      </c>
      <c r="L248" s="4" t="s">
        <v>6</v>
      </c>
      <c r="M248" s="4" t="s">
        <v>6</v>
      </c>
      <c r="N248" s="4" t="s">
        <v>6</v>
      </c>
      <c r="O248" s="4" t="s">
        <v>6</v>
      </c>
      <c r="P248" s="4" t="s">
        <v>6</v>
      </c>
      <c r="Q248" s="4" t="s">
        <v>6</v>
      </c>
      <c r="R248" s="4" t="s">
        <v>6</v>
      </c>
      <c r="S248" s="4" t="s">
        <v>6</v>
      </c>
      <c r="T248" s="4" t="s">
        <v>6</v>
      </c>
      <c r="U248" s="4" t="s">
        <v>6</v>
      </c>
    </row>
    <row r="249" spans="1:21">
      <c r="A249" t="n">
        <v>3294</v>
      </c>
      <c r="B249" s="41" t="n">
        <v>36</v>
      </c>
      <c r="C249" s="7" t="n">
        <v>8</v>
      </c>
      <c r="D249" s="7" t="n">
        <v>61493</v>
      </c>
      <c r="E249" s="7" t="n">
        <v>0</v>
      </c>
      <c r="F249" s="7" t="s">
        <v>46</v>
      </c>
      <c r="G249" s="7" t="s">
        <v>12</v>
      </c>
      <c r="H249" s="7" t="s">
        <v>12</v>
      </c>
      <c r="I249" s="7" t="s">
        <v>12</v>
      </c>
      <c r="J249" s="7" t="s">
        <v>12</v>
      </c>
      <c r="K249" s="7" t="s">
        <v>12</v>
      </c>
      <c r="L249" s="7" t="s">
        <v>12</v>
      </c>
      <c r="M249" s="7" t="s">
        <v>12</v>
      </c>
      <c r="N249" s="7" t="s">
        <v>12</v>
      </c>
      <c r="O249" s="7" t="s">
        <v>12</v>
      </c>
      <c r="P249" s="7" t="s">
        <v>12</v>
      </c>
      <c r="Q249" s="7" t="s">
        <v>12</v>
      </c>
      <c r="R249" s="7" t="s">
        <v>12</v>
      </c>
      <c r="S249" s="7" t="s">
        <v>12</v>
      </c>
      <c r="T249" s="7" t="s">
        <v>12</v>
      </c>
      <c r="U249" s="7" t="s">
        <v>12</v>
      </c>
    </row>
    <row r="250" spans="1:21">
      <c r="A250" t="s">
        <v>4</v>
      </c>
      <c r="B250" s="4" t="s">
        <v>5</v>
      </c>
      <c r="C250" s="4" t="s">
        <v>13</v>
      </c>
      <c r="D250" s="4" t="s">
        <v>10</v>
      </c>
      <c r="E250" s="4" t="s">
        <v>13</v>
      </c>
      <c r="F250" s="4" t="s">
        <v>6</v>
      </c>
      <c r="G250" s="4" t="s">
        <v>6</v>
      </c>
      <c r="H250" s="4" t="s">
        <v>6</v>
      </c>
      <c r="I250" s="4" t="s">
        <v>6</v>
      </c>
      <c r="J250" s="4" t="s">
        <v>6</v>
      </c>
      <c r="K250" s="4" t="s">
        <v>6</v>
      </c>
      <c r="L250" s="4" t="s">
        <v>6</v>
      </c>
      <c r="M250" s="4" t="s">
        <v>6</v>
      </c>
      <c r="N250" s="4" t="s">
        <v>6</v>
      </c>
      <c r="O250" s="4" t="s">
        <v>6</v>
      </c>
      <c r="P250" s="4" t="s">
        <v>6</v>
      </c>
      <c r="Q250" s="4" t="s">
        <v>6</v>
      </c>
      <c r="R250" s="4" t="s">
        <v>6</v>
      </c>
      <c r="S250" s="4" t="s">
        <v>6</v>
      </c>
      <c r="T250" s="4" t="s">
        <v>6</v>
      </c>
      <c r="U250" s="4" t="s">
        <v>6</v>
      </c>
    </row>
    <row r="251" spans="1:21">
      <c r="A251" t="n">
        <v>3324</v>
      </c>
      <c r="B251" s="41" t="n">
        <v>36</v>
      </c>
      <c r="C251" s="7" t="n">
        <v>8</v>
      </c>
      <c r="D251" s="7" t="n">
        <v>7032</v>
      </c>
      <c r="E251" s="7" t="n">
        <v>0</v>
      </c>
      <c r="F251" s="7" t="s">
        <v>47</v>
      </c>
      <c r="G251" s="7" t="s">
        <v>12</v>
      </c>
      <c r="H251" s="7" t="s">
        <v>12</v>
      </c>
      <c r="I251" s="7" t="s">
        <v>12</v>
      </c>
      <c r="J251" s="7" t="s">
        <v>12</v>
      </c>
      <c r="K251" s="7" t="s">
        <v>12</v>
      </c>
      <c r="L251" s="7" t="s">
        <v>12</v>
      </c>
      <c r="M251" s="7" t="s">
        <v>12</v>
      </c>
      <c r="N251" s="7" t="s">
        <v>12</v>
      </c>
      <c r="O251" s="7" t="s">
        <v>12</v>
      </c>
      <c r="P251" s="7" t="s">
        <v>12</v>
      </c>
      <c r="Q251" s="7" t="s">
        <v>12</v>
      </c>
      <c r="R251" s="7" t="s">
        <v>12</v>
      </c>
      <c r="S251" s="7" t="s">
        <v>12</v>
      </c>
      <c r="T251" s="7" t="s">
        <v>12</v>
      </c>
      <c r="U251" s="7" t="s">
        <v>12</v>
      </c>
    </row>
    <row r="252" spans="1:21">
      <c r="A252" t="s">
        <v>4</v>
      </c>
      <c r="B252" s="4" t="s">
        <v>5</v>
      </c>
      <c r="C252" s="4" t="s">
        <v>13</v>
      </c>
      <c r="D252" s="4" t="s">
        <v>10</v>
      </c>
      <c r="E252" s="4" t="s">
        <v>13</v>
      </c>
      <c r="F252" s="4" t="s">
        <v>6</v>
      </c>
      <c r="G252" s="4" t="s">
        <v>6</v>
      </c>
      <c r="H252" s="4" t="s">
        <v>6</v>
      </c>
      <c r="I252" s="4" t="s">
        <v>6</v>
      </c>
      <c r="J252" s="4" t="s">
        <v>6</v>
      </c>
      <c r="K252" s="4" t="s">
        <v>6</v>
      </c>
      <c r="L252" s="4" t="s">
        <v>6</v>
      </c>
      <c r="M252" s="4" t="s">
        <v>6</v>
      </c>
      <c r="N252" s="4" t="s">
        <v>6</v>
      </c>
      <c r="O252" s="4" t="s">
        <v>6</v>
      </c>
      <c r="P252" s="4" t="s">
        <v>6</v>
      </c>
      <c r="Q252" s="4" t="s">
        <v>6</v>
      </c>
      <c r="R252" s="4" t="s">
        <v>6</v>
      </c>
      <c r="S252" s="4" t="s">
        <v>6</v>
      </c>
      <c r="T252" s="4" t="s">
        <v>6</v>
      </c>
      <c r="U252" s="4" t="s">
        <v>6</v>
      </c>
    </row>
    <row r="253" spans="1:21">
      <c r="A253" t="n">
        <v>3353</v>
      </c>
      <c r="B253" s="41" t="n">
        <v>36</v>
      </c>
      <c r="C253" s="7" t="n">
        <v>8</v>
      </c>
      <c r="D253" s="7" t="n">
        <v>1660</v>
      </c>
      <c r="E253" s="7" t="n">
        <v>0</v>
      </c>
      <c r="F253" s="7" t="s">
        <v>48</v>
      </c>
      <c r="G253" s="7" t="s">
        <v>12</v>
      </c>
      <c r="H253" s="7" t="s">
        <v>12</v>
      </c>
      <c r="I253" s="7" t="s">
        <v>12</v>
      </c>
      <c r="J253" s="7" t="s">
        <v>12</v>
      </c>
      <c r="K253" s="7" t="s">
        <v>12</v>
      </c>
      <c r="L253" s="7" t="s">
        <v>12</v>
      </c>
      <c r="M253" s="7" t="s">
        <v>12</v>
      </c>
      <c r="N253" s="7" t="s">
        <v>12</v>
      </c>
      <c r="O253" s="7" t="s">
        <v>12</v>
      </c>
      <c r="P253" s="7" t="s">
        <v>12</v>
      </c>
      <c r="Q253" s="7" t="s">
        <v>12</v>
      </c>
      <c r="R253" s="7" t="s">
        <v>12</v>
      </c>
      <c r="S253" s="7" t="s">
        <v>12</v>
      </c>
      <c r="T253" s="7" t="s">
        <v>12</v>
      </c>
      <c r="U253" s="7" t="s">
        <v>12</v>
      </c>
    </row>
    <row r="254" spans="1:21">
      <c r="A254" t="s">
        <v>4</v>
      </c>
      <c r="B254" s="4" t="s">
        <v>5</v>
      </c>
      <c r="C254" s="4" t="s">
        <v>10</v>
      </c>
      <c r="D254" s="4" t="s">
        <v>23</v>
      </c>
      <c r="E254" s="4" t="s">
        <v>23</v>
      </c>
      <c r="F254" s="4" t="s">
        <v>23</v>
      </c>
      <c r="G254" s="4" t="s">
        <v>23</v>
      </c>
    </row>
    <row r="255" spans="1:21">
      <c r="A255" t="n">
        <v>3384</v>
      </c>
      <c r="B255" s="42" t="n">
        <v>46</v>
      </c>
      <c r="C255" s="7" t="n">
        <v>0</v>
      </c>
      <c r="D255" s="7" t="n">
        <v>0</v>
      </c>
      <c r="E255" s="7" t="n">
        <v>1</v>
      </c>
      <c r="F255" s="7" t="n">
        <v>18.5</v>
      </c>
      <c r="G255" s="7" t="n">
        <v>180</v>
      </c>
    </row>
    <row r="256" spans="1:21">
      <c r="A256" t="s">
        <v>4</v>
      </c>
      <c r="B256" s="4" t="s">
        <v>5</v>
      </c>
      <c r="C256" s="4" t="s">
        <v>10</v>
      </c>
      <c r="D256" s="4" t="s">
        <v>23</v>
      </c>
      <c r="E256" s="4" t="s">
        <v>23</v>
      </c>
      <c r="F256" s="4" t="s">
        <v>23</v>
      </c>
      <c r="G256" s="4" t="s">
        <v>23</v>
      </c>
    </row>
    <row r="257" spans="1:21">
      <c r="A257" t="n">
        <v>3403</v>
      </c>
      <c r="B257" s="42" t="n">
        <v>46</v>
      </c>
      <c r="C257" s="7" t="n">
        <v>7032</v>
      </c>
      <c r="D257" s="7" t="n">
        <v>-0.850000023841858</v>
      </c>
      <c r="E257" s="7" t="n">
        <v>1</v>
      </c>
      <c r="F257" s="7" t="n">
        <v>19.6000003814697</v>
      </c>
      <c r="G257" s="7" t="n">
        <v>180</v>
      </c>
    </row>
    <row r="258" spans="1:21">
      <c r="A258" t="s">
        <v>4</v>
      </c>
      <c r="B258" s="4" t="s">
        <v>5</v>
      </c>
      <c r="C258" s="4" t="s">
        <v>10</v>
      </c>
      <c r="D258" s="4" t="s">
        <v>23</v>
      </c>
      <c r="E258" s="4" t="s">
        <v>23</v>
      </c>
      <c r="F258" s="4" t="s">
        <v>23</v>
      </c>
      <c r="G258" s="4" t="s">
        <v>23</v>
      </c>
    </row>
    <row r="259" spans="1:21">
      <c r="A259" t="n">
        <v>3422</v>
      </c>
      <c r="B259" s="42" t="n">
        <v>46</v>
      </c>
      <c r="C259" s="7" t="n">
        <v>7</v>
      </c>
      <c r="D259" s="7" t="n">
        <v>1.5</v>
      </c>
      <c r="E259" s="7" t="n">
        <v>1</v>
      </c>
      <c r="F259" s="7" t="n">
        <v>19.5</v>
      </c>
      <c r="G259" s="7" t="n">
        <v>180</v>
      </c>
    </row>
    <row r="260" spans="1:21">
      <c r="A260" t="s">
        <v>4</v>
      </c>
      <c r="B260" s="4" t="s">
        <v>5</v>
      </c>
      <c r="C260" s="4" t="s">
        <v>10</v>
      </c>
      <c r="D260" s="4" t="s">
        <v>23</v>
      </c>
      <c r="E260" s="4" t="s">
        <v>23</v>
      </c>
      <c r="F260" s="4" t="s">
        <v>23</v>
      </c>
      <c r="G260" s="4" t="s">
        <v>23</v>
      </c>
    </row>
    <row r="261" spans="1:21">
      <c r="A261" t="n">
        <v>3441</v>
      </c>
      <c r="B261" s="42" t="n">
        <v>46</v>
      </c>
      <c r="C261" s="7" t="n">
        <v>5</v>
      </c>
      <c r="D261" s="7" t="n">
        <v>-1.54999995231628</v>
      </c>
      <c r="E261" s="7" t="n">
        <v>1</v>
      </c>
      <c r="F261" s="7" t="n">
        <v>19.8999996185303</v>
      </c>
      <c r="G261" s="7" t="n">
        <v>180</v>
      </c>
    </row>
    <row r="262" spans="1:21">
      <c r="A262" t="s">
        <v>4</v>
      </c>
      <c r="B262" s="4" t="s">
        <v>5</v>
      </c>
      <c r="C262" s="4" t="s">
        <v>10</v>
      </c>
      <c r="D262" s="4" t="s">
        <v>23</v>
      </c>
      <c r="E262" s="4" t="s">
        <v>23</v>
      </c>
      <c r="F262" s="4" t="s">
        <v>23</v>
      </c>
      <c r="G262" s="4" t="s">
        <v>23</v>
      </c>
    </row>
    <row r="263" spans="1:21">
      <c r="A263" t="n">
        <v>3460</v>
      </c>
      <c r="B263" s="42" t="n">
        <v>46</v>
      </c>
      <c r="C263" s="7" t="n">
        <v>61491</v>
      </c>
      <c r="D263" s="7" t="n">
        <v>-0.25</v>
      </c>
      <c r="E263" s="7" t="n">
        <v>1</v>
      </c>
      <c r="F263" s="7" t="n">
        <v>20.3999996185303</v>
      </c>
      <c r="G263" s="7" t="n">
        <v>180</v>
      </c>
    </row>
    <row r="264" spans="1:21">
      <c r="A264" t="s">
        <v>4</v>
      </c>
      <c r="B264" s="4" t="s">
        <v>5</v>
      </c>
      <c r="C264" s="4" t="s">
        <v>10</v>
      </c>
      <c r="D264" s="4" t="s">
        <v>23</v>
      </c>
      <c r="E264" s="4" t="s">
        <v>23</v>
      </c>
      <c r="F264" s="4" t="s">
        <v>23</v>
      </c>
      <c r="G264" s="4" t="s">
        <v>23</v>
      </c>
    </row>
    <row r="265" spans="1:21">
      <c r="A265" t="n">
        <v>3479</v>
      </c>
      <c r="B265" s="42" t="n">
        <v>46</v>
      </c>
      <c r="C265" s="7" t="n">
        <v>61492</v>
      </c>
      <c r="D265" s="7" t="n">
        <v>0.850000023841858</v>
      </c>
      <c r="E265" s="7" t="n">
        <v>1</v>
      </c>
      <c r="F265" s="7" t="n">
        <v>21.5499992370605</v>
      </c>
      <c r="G265" s="7" t="n">
        <v>180</v>
      </c>
    </row>
    <row r="266" spans="1:21">
      <c r="A266" t="s">
        <v>4</v>
      </c>
      <c r="B266" s="4" t="s">
        <v>5</v>
      </c>
      <c r="C266" s="4" t="s">
        <v>10</v>
      </c>
      <c r="D266" s="4" t="s">
        <v>23</v>
      </c>
      <c r="E266" s="4" t="s">
        <v>23</v>
      </c>
      <c r="F266" s="4" t="s">
        <v>23</v>
      </c>
      <c r="G266" s="4" t="s">
        <v>23</v>
      </c>
    </row>
    <row r="267" spans="1:21">
      <c r="A267" t="n">
        <v>3498</v>
      </c>
      <c r="B267" s="42" t="n">
        <v>46</v>
      </c>
      <c r="C267" s="7" t="n">
        <v>61493</v>
      </c>
      <c r="D267" s="7" t="n">
        <v>-0.649999976158142</v>
      </c>
      <c r="E267" s="7" t="n">
        <v>1</v>
      </c>
      <c r="F267" s="7" t="n">
        <v>21.7999992370605</v>
      </c>
      <c r="G267" s="7" t="n">
        <v>180</v>
      </c>
    </row>
    <row r="268" spans="1:21">
      <c r="A268" t="s">
        <v>4</v>
      </c>
      <c r="B268" s="4" t="s">
        <v>5</v>
      </c>
      <c r="C268" s="4" t="s">
        <v>10</v>
      </c>
      <c r="D268" s="4" t="s">
        <v>23</v>
      </c>
      <c r="E268" s="4" t="s">
        <v>23</v>
      </c>
      <c r="F268" s="4" t="s">
        <v>23</v>
      </c>
      <c r="G268" s="4" t="s">
        <v>23</v>
      </c>
    </row>
    <row r="269" spans="1:21">
      <c r="A269" t="n">
        <v>3517</v>
      </c>
      <c r="B269" s="42" t="n">
        <v>46</v>
      </c>
      <c r="C269" s="7" t="n">
        <v>1660</v>
      </c>
      <c r="D269" s="7" t="n">
        <v>0</v>
      </c>
      <c r="E269" s="7" t="n">
        <v>1</v>
      </c>
      <c r="F269" s="7" t="n">
        <v>5</v>
      </c>
      <c r="G269" s="7" t="n">
        <v>0</v>
      </c>
    </row>
    <row r="270" spans="1:21">
      <c r="A270" t="s">
        <v>4</v>
      </c>
      <c r="B270" s="4" t="s">
        <v>5</v>
      </c>
      <c r="C270" s="4" t="s">
        <v>13</v>
      </c>
      <c r="D270" s="4" t="s">
        <v>13</v>
      </c>
      <c r="E270" s="4" t="s">
        <v>23</v>
      </c>
      <c r="F270" s="4" t="s">
        <v>23</v>
      </c>
      <c r="G270" s="4" t="s">
        <v>23</v>
      </c>
      <c r="H270" s="4" t="s">
        <v>10</v>
      </c>
    </row>
    <row r="271" spans="1:21">
      <c r="A271" t="n">
        <v>3536</v>
      </c>
      <c r="B271" s="26" t="n">
        <v>45</v>
      </c>
      <c r="C271" s="7" t="n">
        <v>2</v>
      </c>
      <c r="D271" s="7" t="n">
        <v>3</v>
      </c>
      <c r="E271" s="7" t="n">
        <v>-0.0500000007450581</v>
      </c>
      <c r="F271" s="7" t="n">
        <v>2</v>
      </c>
      <c r="G271" s="7" t="n">
        <v>14.8500003814697</v>
      </c>
      <c r="H271" s="7" t="n">
        <v>0</v>
      </c>
    </row>
    <row r="272" spans="1:21">
      <c r="A272" t="s">
        <v>4</v>
      </c>
      <c r="B272" s="4" t="s">
        <v>5</v>
      </c>
      <c r="C272" s="4" t="s">
        <v>13</v>
      </c>
      <c r="D272" s="4" t="s">
        <v>13</v>
      </c>
      <c r="E272" s="4" t="s">
        <v>23</v>
      </c>
      <c r="F272" s="4" t="s">
        <v>23</v>
      </c>
      <c r="G272" s="4" t="s">
        <v>23</v>
      </c>
      <c r="H272" s="4" t="s">
        <v>10</v>
      </c>
      <c r="I272" s="4" t="s">
        <v>13</v>
      </c>
    </row>
    <row r="273" spans="1:9">
      <c r="A273" t="n">
        <v>3553</v>
      </c>
      <c r="B273" s="26" t="n">
        <v>45</v>
      </c>
      <c r="C273" s="7" t="n">
        <v>4</v>
      </c>
      <c r="D273" s="7" t="n">
        <v>3</v>
      </c>
      <c r="E273" s="7" t="n">
        <v>10.1499996185303</v>
      </c>
      <c r="F273" s="7" t="n">
        <v>203.600006103516</v>
      </c>
      <c r="G273" s="7" t="n">
        <v>0</v>
      </c>
      <c r="H273" s="7" t="n">
        <v>0</v>
      </c>
      <c r="I273" s="7" t="n">
        <v>0</v>
      </c>
    </row>
    <row r="274" spans="1:9">
      <c r="A274" t="s">
        <v>4</v>
      </c>
      <c r="B274" s="4" t="s">
        <v>5</v>
      </c>
      <c r="C274" s="4" t="s">
        <v>13</v>
      </c>
      <c r="D274" s="4" t="s">
        <v>13</v>
      </c>
      <c r="E274" s="4" t="s">
        <v>23</v>
      </c>
      <c r="F274" s="4" t="s">
        <v>10</v>
      </c>
    </row>
    <row r="275" spans="1:9">
      <c r="A275" t="n">
        <v>3571</v>
      </c>
      <c r="B275" s="26" t="n">
        <v>45</v>
      </c>
      <c r="C275" s="7" t="n">
        <v>5</v>
      </c>
      <c r="D275" s="7" t="n">
        <v>3</v>
      </c>
      <c r="E275" s="7" t="n">
        <v>6.5</v>
      </c>
      <c r="F275" s="7" t="n">
        <v>0</v>
      </c>
    </row>
    <row r="276" spans="1:9">
      <c r="A276" t="s">
        <v>4</v>
      </c>
      <c r="B276" s="4" t="s">
        <v>5</v>
      </c>
      <c r="C276" s="4" t="s">
        <v>13</v>
      </c>
      <c r="D276" s="4" t="s">
        <v>13</v>
      </c>
      <c r="E276" s="4" t="s">
        <v>23</v>
      </c>
      <c r="F276" s="4" t="s">
        <v>10</v>
      </c>
    </row>
    <row r="277" spans="1:9">
      <c r="A277" t="n">
        <v>3580</v>
      </c>
      <c r="B277" s="26" t="n">
        <v>45</v>
      </c>
      <c r="C277" s="7" t="n">
        <v>11</v>
      </c>
      <c r="D277" s="7" t="n">
        <v>3</v>
      </c>
      <c r="E277" s="7" t="n">
        <v>31</v>
      </c>
      <c r="F277" s="7" t="n">
        <v>0</v>
      </c>
    </row>
    <row r="278" spans="1:9">
      <c r="A278" t="s">
        <v>4</v>
      </c>
      <c r="B278" s="4" t="s">
        <v>5</v>
      </c>
      <c r="C278" s="4" t="s">
        <v>13</v>
      </c>
    </row>
    <row r="279" spans="1:9">
      <c r="A279" t="n">
        <v>3589</v>
      </c>
      <c r="B279" s="43" t="n">
        <v>116</v>
      </c>
      <c r="C279" s="7" t="n">
        <v>0</v>
      </c>
    </row>
    <row r="280" spans="1:9">
      <c r="A280" t="s">
        <v>4</v>
      </c>
      <c r="B280" s="4" t="s">
        <v>5</v>
      </c>
      <c r="C280" s="4" t="s">
        <v>13</v>
      </c>
      <c r="D280" s="4" t="s">
        <v>10</v>
      </c>
    </row>
    <row r="281" spans="1:9">
      <c r="A281" t="n">
        <v>3591</v>
      </c>
      <c r="B281" s="43" t="n">
        <v>116</v>
      </c>
      <c r="C281" s="7" t="n">
        <v>2</v>
      </c>
      <c r="D281" s="7" t="n">
        <v>1</v>
      </c>
    </row>
    <row r="282" spans="1:9">
      <c r="A282" t="s">
        <v>4</v>
      </c>
      <c r="B282" s="4" t="s">
        <v>5</v>
      </c>
      <c r="C282" s="4" t="s">
        <v>13</v>
      </c>
      <c r="D282" s="4" t="s">
        <v>9</v>
      </c>
    </row>
    <row r="283" spans="1:9">
      <c r="A283" t="n">
        <v>3595</v>
      </c>
      <c r="B283" s="43" t="n">
        <v>116</v>
      </c>
      <c r="C283" s="7" t="n">
        <v>5</v>
      </c>
      <c r="D283" s="7" t="n">
        <v>1106247680</v>
      </c>
    </row>
    <row r="284" spans="1:9">
      <c r="A284" t="s">
        <v>4</v>
      </c>
      <c r="B284" s="4" t="s">
        <v>5</v>
      </c>
      <c r="C284" s="4" t="s">
        <v>13</v>
      </c>
      <c r="D284" s="4" t="s">
        <v>10</v>
      </c>
    </row>
    <row r="285" spans="1:9">
      <c r="A285" t="n">
        <v>3601</v>
      </c>
      <c r="B285" s="43" t="n">
        <v>116</v>
      </c>
      <c r="C285" s="7" t="n">
        <v>6</v>
      </c>
      <c r="D285" s="7" t="n">
        <v>1</v>
      </c>
    </row>
    <row r="286" spans="1:9">
      <c r="A286" t="s">
        <v>4</v>
      </c>
      <c r="B286" s="4" t="s">
        <v>5</v>
      </c>
      <c r="C286" s="4" t="s">
        <v>13</v>
      </c>
      <c r="D286" s="4" t="s">
        <v>13</v>
      </c>
      <c r="E286" s="4" t="s">
        <v>23</v>
      </c>
      <c r="F286" s="4" t="s">
        <v>10</v>
      </c>
    </row>
    <row r="287" spans="1:9">
      <c r="A287" t="n">
        <v>3605</v>
      </c>
      <c r="B287" s="26" t="n">
        <v>45</v>
      </c>
      <c r="C287" s="7" t="n">
        <v>5</v>
      </c>
      <c r="D287" s="7" t="n">
        <v>3</v>
      </c>
      <c r="E287" s="7" t="n">
        <v>5.5</v>
      </c>
      <c r="F287" s="7" t="n">
        <v>5000</v>
      </c>
    </row>
    <row r="288" spans="1:9">
      <c r="A288" t="s">
        <v>4</v>
      </c>
      <c r="B288" s="4" t="s">
        <v>5</v>
      </c>
      <c r="C288" s="4" t="s">
        <v>10</v>
      </c>
      <c r="D288" s="4" t="s">
        <v>10</v>
      </c>
      <c r="E288" s="4" t="s">
        <v>23</v>
      </c>
      <c r="F288" s="4" t="s">
        <v>23</v>
      </c>
      <c r="G288" s="4" t="s">
        <v>23</v>
      </c>
      <c r="H288" s="4" t="s">
        <v>23</v>
      </c>
      <c r="I288" s="4" t="s">
        <v>13</v>
      </c>
      <c r="J288" s="4" t="s">
        <v>10</v>
      </c>
    </row>
    <row r="289" spans="1:10">
      <c r="A289" t="n">
        <v>3614</v>
      </c>
      <c r="B289" s="44" t="n">
        <v>55</v>
      </c>
      <c r="C289" s="7" t="n">
        <v>0</v>
      </c>
      <c r="D289" s="7" t="n">
        <v>65533</v>
      </c>
      <c r="E289" s="7" t="n">
        <v>0</v>
      </c>
      <c r="F289" s="7" t="n">
        <v>1</v>
      </c>
      <c r="G289" s="7" t="n">
        <v>13.5</v>
      </c>
      <c r="H289" s="7" t="n">
        <v>1.20000004768372</v>
      </c>
      <c r="I289" s="7" t="n">
        <v>1</v>
      </c>
      <c r="J289" s="7" t="n">
        <v>0</v>
      </c>
    </row>
    <row r="290" spans="1:10">
      <c r="A290" t="s">
        <v>4</v>
      </c>
      <c r="B290" s="4" t="s">
        <v>5</v>
      </c>
      <c r="C290" s="4" t="s">
        <v>10</v>
      </c>
    </row>
    <row r="291" spans="1:10">
      <c r="A291" t="n">
        <v>3638</v>
      </c>
      <c r="B291" s="35" t="n">
        <v>16</v>
      </c>
      <c r="C291" s="7" t="n">
        <v>100</v>
      </c>
    </row>
    <row r="292" spans="1:10">
      <c r="A292" t="s">
        <v>4</v>
      </c>
      <c r="B292" s="4" t="s">
        <v>5</v>
      </c>
      <c r="C292" s="4" t="s">
        <v>10</v>
      </c>
      <c r="D292" s="4" t="s">
        <v>10</v>
      </c>
      <c r="E292" s="4" t="s">
        <v>23</v>
      </c>
      <c r="F292" s="4" t="s">
        <v>23</v>
      </c>
      <c r="G292" s="4" t="s">
        <v>23</v>
      </c>
      <c r="H292" s="4" t="s">
        <v>23</v>
      </c>
      <c r="I292" s="4" t="s">
        <v>13</v>
      </c>
      <c r="J292" s="4" t="s">
        <v>10</v>
      </c>
    </row>
    <row r="293" spans="1:10">
      <c r="A293" t="n">
        <v>3641</v>
      </c>
      <c r="B293" s="44" t="n">
        <v>55</v>
      </c>
      <c r="C293" s="7" t="n">
        <v>7032</v>
      </c>
      <c r="D293" s="7" t="n">
        <v>65533</v>
      </c>
      <c r="E293" s="7" t="n">
        <v>-0.850000023841858</v>
      </c>
      <c r="F293" s="7" t="n">
        <v>1</v>
      </c>
      <c r="G293" s="7" t="n">
        <v>14.6000003814697</v>
      </c>
      <c r="H293" s="7" t="n">
        <v>1.20000004768372</v>
      </c>
      <c r="I293" s="7" t="n">
        <v>1</v>
      </c>
      <c r="J293" s="7" t="n">
        <v>0</v>
      </c>
    </row>
    <row r="294" spans="1:10">
      <c r="A294" t="s">
        <v>4</v>
      </c>
      <c r="B294" s="4" t="s">
        <v>5</v>
      </c>
      <c r="C294" s="4" t="s">
        <v>10</v>
      </c>
    </row>
    <row r="295" spans="1:10">
      <c r="A295" t="n">
        <v>3665</v>
      </c>
      <c r="B295" s="35" t="n">
        <v>16</v>
      </c>
      <c r="C295" s="7" t="n">
        <v>100</v>
      </c>
    </row>
    <row r="296" spans="1:10">
      <c r="A296" t="s">
        <v>4</v>
      </c>
      <c r="B296" s="4" t="s">
        <v>5</v>
      </c>
      <c r="C296" s="4" t="s">
        <v>10</v>
      </c>
      <c r="D296" s="4" t="s">
        <v>10</v>
      </c>
      <c r="E296" s="4" t="s">
        <v>23</v>
      </c>
      <c r="F296" s="4" t="s">
        <v>23</v>
      </c>
      <c r="G296" s="4" t="s">
        <v>23</v>
      </c>
      <c r="H296" s="4" t="s">
        <v>23</v>
      </c>
      <c r="I296" s="4" t="s">
        <v>13</v>
      </c>
      <c r="J296" s="4" t="s">
        <v>10</v>
      </c>
    </row>
    <row r="297" spans="1:10">
      <c r="A297" t="n">
        <v>3668</v>
      </c>
      <c r="B297" s="44" t="n">
        <v>55</v>
      </c>
      <c r="C297" s="7" t="n">
        <v>7</v>
      </c>
      <c r="D297" s="7" t="n">
        <v>65533</v>
      </c>
      <c r="E297" s="7" t="n">
        <v>1.5</v>
      </c>
      <c r="F297" s="7" t="n">
        <v>1</v>
      </c>
      <c r="G297" s="7" t="n">
        <v>14.5</v>
      </c>
      <c r="H297" s="7" t="n">
        <v>1.20000004768372</v>
      </c>
      <c r="I297" s="7" t="n">
        <v>1</v>
      </c>
      <c r="J297" s="7" t="n">
        <v>0</v>
      </c>
    </row>
    <row r="298" spans="1:10">
      <c r="A298" t="s">
        <v>4</v>
      </c>
      <c r="B298" s="4" t="s">
        <v>5</v>
      </c>
      <c r="C298" s="4" t="s">
        <v>10</v>
      </c>
    </row>
    <row r="299" spans="1:10">
      <c r="A299" t="n">
        <v>3692</v>
      </c>
      <c r="B299" s="35" t="n">
        <v>16</v>
      </c>
      <c r="C299" s="7" t="n">
        <v>100</v>
      </c>
    </row>
    <row r="300" spans="1:10">
      <c r="A300" t="s">
        <v>4</v>
      </c>
      <c r="B300" s="4" t="s">
        <v>5</v>
      </c>
      <c r="C300" s="4" t="s">
        <v>10</v>
      </c>
      <c r="D300" s="4" t="s">
        <v>10</v>
      </c>
      <c r="E300" s="4" t="s">
        <v>23</v>
      </c>
      <c r="F300" s="4" t="s">
        <v>23</v>
      </c>
      <c r="G300" s="4" t="s">
        <v>23</v>
      </c>
      <c r="H300" s="4" t="s">
        <v>23</v>
      </c>
      <c r="I300" s="4" t="s">
        <v>13</v>
      </c>
      <c r="J300" s="4" t="s">
        <v>10</v>
      </c>
    </row>
    <row r="301" spans="1:10">
      <c r="A301" t="n">
        <v>3695</v>
      </c>
      <c r="B301" s="44" t="n">
        <v>55</v>
      </c>
      <c r="C301" s="7" t="n">
        <v>5</v>
      </c>
      <c r="D301" s="7" t="n">
        <v>65533</v>
      </c>
      <c r="E301" s="7" t="n">
        <v>-1.54999995231628</v>
      </c>
      <c r="F301" s="7" t="n">
        <v>1</v>
      </c>
      <c r="G301" s="7" t="n">
        <v>14.8999996185303</v>
      </c>
      <c r="H301" s="7" t="n">
        <v>1.20000004768372</v>
      </c>
      <c r="I301" s="7" t="n">
        <v>1</v>
      </c>
      <c r="J301" s="7" t="n">
        <v>0</v>
      </c>
    </row>
    <row r="302" spans="1:10">
      <c r="A302" t="s">
        <v>4</v>
      </c>
      <c r="B302" s="4" t="s">
        <v>5</v>
      </c>
      <c r="C302" s="4" t="s">
        <v>10</v>
      </c>
    </row>
    <row r="303" spans="1:10">
      <c r="A303" t="n">
        <v>3719</v>
      </c>
      <c r="B303" s="35" t="n">
        <v>16</v>
      </c>
      <c r="C303" s="7" t="n">
        <v>100</v>
      </c>
    </row>
    <row r="304" spans="1:10">
      <c r="A304" t="s">
        <v>4</v>
      </c>
      <c r="B304" s="4" t="s">
        <v>5</v>
      </c>
      <c r="C304" s="4" t="s">
        <v>10</v>
      </c>
      <c r="D304" s="4" t="s">
        <v>10</v>
      </c>
      <c r="E304" s="4" t="s">
        <v>23</v>
      </c>
      <c r="F304" s="4" t="s">
        <v>23</v>
      </c>
      <c r="G304" s="4" t="s">
        <v>23</v>
      </c>
      <c r="H304" s="4" t="s">
        <v>23</v>
      </c>
      <c r="I304" s="4" t="s">
        <v>13</v>
      </c>
      <c r="J304" s="4" t="s">
        <v>10</v>
      </c>
    </row>
    <row r="305" spans="1:10">
      <c r="A305" t="n">
        <v>3722</v>
      </c>
      <c r="B305" s="44" t="n">
        <v>55</v>
      </c>
      <c r="C305" s="7" t="n">
        <v>61491</v>
      </c>
      <c r="D305" s="7" t="n">
        <v>65533</v>
      </c>
      <c r="E305" s="7" t="n">
        <v>-0.25</v>
      </c>
      <c r="F305" s="7" t="n">
        <v>1</v>
      </c>
      <c r="G305" s="7" t="n">
        <v>15.3999996185303</v>
      </c>
      <c r="H305" s="7" t="n">
        <v>1.20000004768372</v>
      </c>
      <c r="I305" s="7" t="n">
        <v>1</v>
      </c>
      <c r="J305" s="7" t="n">
        <v>0</v>
      </c>
    </row>
    <row r="306" spans="1:10">
      <c r="A306" t="s">
        <v>4</v>
      </c>
      <c r="B306" s="4" t="s">
        <v>5</v>
      </c>
      <c r="C306" s="4" t="s">
        <v>10</v>
      </c>
    </row>
    <row r="307" spans="1:10">
      <c r="A307" t="n">
        <v>3746</v>
      </c>
      <c r="B307" s="35" t="n">
        <v>16</v>
      </c>
      <c r="C307" s="7" t="n">
        <v>100</v>
      </c>
    </row>
    <row r="308" spans="1:10">
      <c r="A308" t="s">
        <v>4</v>
      </c>
      <c r="B308" s="4" t="s">
        <v>5</v>
      </c>
      <c r="C308" s="4" t="s">
        <v>10</v>
      </c>
      <c r="D308" s="4" t="s">
        <v>10</v>
      </c>
      <c r="E308" s="4" t="s">
        <v>23</v>
      </c>
      <c r="F308" s="4" t="s">
        <v>23</v>
      </c>
      <c r="G308" s="4" t="s">
        <v>23</v>
      </c>
      <c r="H308" s="4" t="s">
        <v>23</v>
      </c>
      <c r="I308" s="4" t="s">
        <v>13</v>
      </c>
      <c r="J308" s="4" t="s">
        <v>10</v>
      </c>
    </row>
    <row r="309" spans="1:10">
      <c r="A309" t="n">
        <v>3749</v>
      </c>
      <c r="B309" s="44" t="n">
        <v>55</v>
      </c>
      <c r="C309" s="7" t="n">
        <v>61492</v>
      </c>
      <c r="D309" s="7" t="n">
        <v>65533</v>
      </c>
      <c r="E309" s="7" t="n">
        <v>0.850000023841858</v>
      </c>
      <c r="F309" s="7" t="n">
        <v>1</v>
      </c>
      <c r="G309" s="7" t="n">
        <v>16.5499992370605</v>
      </c>
      <c r="H309" s="7" t="n">
        <v>1.20000004768372</v>
      </c>
      <c r="I309" s="7" t="n">
        <v>1</v>
      </c>
      <c r="J309" s="7" t="n">
        <v>0</v>
      </c>
    </row>
    <row r="310" spans="1:10">
      <c r="A310" t="s">
        <v>4</v>
      </c>
      <c r="B310" s="4" t="s">
        <v>5</v>
      </c>
      <c r="C310" s="4" t="s">
        <v>10</v>
      </c>
    </row>
    <row r="311" spans="1:10">
      <c r="A311" t="n">
        <v>3773</v>
      </c>
      <c r="B311" s="35" t="n">
        <v>16</v>
      </c>
      <c r="C311" s="7" t="n">
        <v>100</v>
      </c>
    </row>
    <row r="312" spans="1:10">
      <c r="A312" t="s">
        <v>4</v>
      </c>
      <c r="B312" s="4" t="s">
        <v>5</v>
      </c>
      <c r="C312" s="4" t="s">
        <v>10</v>
      </c>
      <c r="D312" s="4" t="s">
        <v>10</v>
      </c>
      <c r="E312" s="4" t="s">
        <v>23</v>
      </c>
      <c r="F312" s="4" t="s">
        <v>23</v>
      </c>
      <c r="G312" s="4" t="s">
        <v>23</v>
      </c>
      <c r="H312" s="4" t="s">
        <v>23</v>
      </c>
      <c r="I312" s="4" t="s">
        <v>13</v>
      </c>
      <c r="J312" s="4" t="s">
        <v>10</v>
      </c>
    </row>
    <row r="313" spans="1:10">
      <c r="A313" t="n">
        <v>3776</v>
      </c>
      <c r="B313" s="44" t="n">
        <v>55</v>
      </c>
      <c r="C313" s="7" t="n">
        <v>61493</v>
      </c>
      <c r="D313" s="7" t="n">
        <v>65533</v>
      </c>
      <c r="E313" s="7" t="n">
        <v>-0.649999976158142</v>
      </c>
      <c r="F313" s="7" t="n">
        <v>1</v>
      </c>
      <c r="G313" s="7" t="n">
        <v>16.7999992370605</v>
      </c>
      <c r="H313" s="7" t="n">
        <v>1.20000004768372</v>
      </c>
      <c r="I313" s="7" t="n">
        <v>1</v>
      </c>
      <c r="J313" s="7" t="n">
        <v>0</v>
      </c>
    </row>
    <row r="314" spans="1:10">
      <c r="A314" t="s">
        <v>4</v>
      </c>
      <c r="B314" s="4" t="s">
        <v>5</v>
      </c>
      <c r="C314" s="4" t="s">
        <v>13</v>
      </c>
      <c r="D314" s="4" t="s">
        <v>10</v>
      </c>
      <c r="E314" s="4" t="s">
        <v>23</v>
      </c>
    </row>
    <row r="315" spans="1:10">
      <c r="A315" t="n">
        <v>3800</v>
      </c>
      <c r="B315" s="24" t="n">
        <v>58</v>
      </c>
      <c r="C315" s="7" t="n">
        <v>100</v>
      </c>
      <c r="D315" s="7" t="n">
        <v>1000</v>
      </c>
      <c r="E315" s="7" t="n">
        <v>1</v>
      </c>
    </row>
    <row r="316" spans="1:10">
      <c r="A316" t="s">
        <v>4</v>
      </c>
      <c r="B316" s="4" t="s">
        <v>5</v>
      </c>
      <c r="C316" s="4" t="s">
        <v>13</v>
      </c>
      <c r="D316" s="4" t="s">
        <v>10</v>
      </c>
    </row>
    <row r="317" spans="1:10">
      <c r="A317" t="n">
        <v>3808</v>
      </c>
      <c r="B317" s="24" t="n">
        <v>58</v>
      </c>
      <c r="C317" s="7" t="n">
        <v>255</v>
      </c>
      <c r="D317" s="7" t="n">
        <v>0</v>
      </c>
    </row>
    <row r="318" spans="1:10">
      <c r="A318" t="s">
        <v>4</v>
      </c>
      <c r="B318" s="4" t="s">
        <v>5</v>
      </c>
      <c r="C318" s="4" t="s">
        <v>10</v>
      </c>
      <c r="D318" s="4" t="s">
        <v>13</v>
      </c>
    </row>
    <row r="319" spans="1:10">
      <c r="A319" t="n">
        <v>3812</v>
      </c>
      <c r="B319" s="45" t="n">
        <v>56</v>
      </c>
      <c r="C319" s="7" t="n">
        <v>0</v>
      </c>
      <c r="D319" s="7" t="n">
        <v>0</v>
      </c>
    </row>
    <row r="320" spans="1:10">
      <c r="A320" t="s">
        <v>4</v>
      </c>
      <c r="B320" s="4" t="s">
        <v>5</v>
      </c>
      <c r="C320" s="4" t="s">
        <v>10</v>
      </c>
      <c r="D320" s="4" t="s">
        <v>13</v>
      </c>
    </row>
    <row r="321" spans="1:10">
      <c r="A321" t="n">
        <v>3816</v>
      </c>
      <c r="B321" s="45" t="n">
        <v>56</v>
      </c>
      <c r="C321" s="7" t="n">
        <v>7032</v>
      </c>
      <c r="D321" s="7" t="n">
        <v>0</v>
      </c>
    </row>
    <row r="322" spans="1:10">
      <c r="A322" t="s">
        <v>4</v>
      </c>
      <c r="B322" s="4" t="s">
        <v>5</v>
      </c>
      <c r="C322" s="4" t="s">
        <v>10</v>
      </c>
      <c r="D322" s="4" t="s">
        <v>13</v>
      </c>
    </row>
    <row r="323" spans="1:10">
      <c r="A323" t="n">
        <v>3820</v>
      </c>
      <c r="B323" s="45" t="n">
        <v>56</v>
      </c>
      <c r="C323" s="7" t="n">
        <v>7</v>
      </c>
      <c r="D323" s="7" t="n">
        <v>0</v>
      </c>
    </row>
    <row r="324" spans="1:10">
      <c r="A324" t="s">
        <v>4</v>
      </c>
      <c r="B324" s="4" t="s">
        <v>5</v>
      </c>
      <c r="C324" s="4" t="s">
        <v>10</v>
      </c>
      <c r="D324" s="4" t="s">
        <v>13</v>
      </c>
    </row>
    <row r="325" spans="1:10">
      <c r="A325" t="n">
        <v>3824</v>
      </c>
      <c r="B325" s="45" t="n">
        <v>56</v>
      </c>
      <c r="C325" s="7" t="n">
        <v>5</v>
      </c>
      <c r="D325" s="7" t="n">
        <v>0</v>
      </c>
    </row>
    <row r="326" spans="1:10">
      <c r="A326" t="s">
        <v>4</v>
      </c>
      <c r="B326" s="4" t="s">
        <v>5</v>
      </c>
      <c r="C326" s="4" t="s">
        <v>10</v>
      </c>
      <c r="D326" s="4" t="s">
        <v>13</v>
      </c>
    </row>
    <row r="327" spans="1:10">
      <c r="A327" t="n">
        <v>3828</v>
      </c>
      <c r="B327" s="45" t="n">
        <v>56</v>
      </c>
      <c r="C327" s="7" t="n">
        <v>61491</v>
      </c>
      <c r="D327" s="7" t="n">
        <v>0</v>
      </c>
    </row>
    <row r="328" spans="1:10">
      <c r="A328" t="s">
        <v>4</v>
      </c>
      <c r="B328" s="4" t="s">
        <v>5</v>
      </c>
      <c r="C328" s="4" t="s">
        <v>10</v>
      </c>
      <c r="D328" s="4" t="s">
        <v>13</v>
      </c>
    </row>
    <row r="329" spans="1:10">
      <c r="A329" t="n">
        <v>3832</v>
      </c>
      <c r="B329" s="45" t="n">
        <v>56</v>
      </c>
      <c r="C329" s="7" t="n">
        <v>61492</v>
      </c>
      <c r="D329" s="7" t="n">
        <v>0</v>
      </c>
    </row>
    <row r="330" spans="1:10">
      <c r="A330" t="s">
        <v>4</v>
      </c>
      <c r="B330" s="4" t="s">
        <v>5</v>
      </c>
      <c r="C330" s="4" t="s">
        <v>10</v>
      </c>
      <c r="D330" s="4" t="s">
        <v>13</v>
      </c>
    </row>
    <row r="331" spans="1:10">
      <c r="A331" t="n">
        <v>3836</v>
      </c>
      <c r="B331" s="45" t="n">
        <v>56</v>
      </c>
      <c r="C331" s="7" t="n">
        <v>61493</v>
      </c>
      <c r="D331" s="7" t="n">
        <v>0</v>
      </c>
    </row>
    <row r="332" spans="1:10">
      <c r="A332" t="s">
        <v>4</v>
      </c>
      <c r="B332" s="4" t="s">
        <v>5</v>
      </c>
      <c r="C332" s="4" t="s">
        <v>13</v>
      </c>
      <c r="D332" s="4" t="s">
        <v>10</v>
      </c>
    </row>
    <row r="333" spans="1:10">
      <c r="A333" t="n">
        <v>3840</v>
      </c>
      <c r="B333" s="26" t="n">
        <v>45</v>
      </c>
      <c r="C333" s="7" t="n">
        <v>7</v>
      </c>
      <c r="D333" s="7" t="n">
        <v>255</v>
      </c>
    </row>
    <row r="334" spans="1:10">
      <c r="A334" t="s">
        <v>4</v>
      </c>
      <c r="B334" s="4" t="s">
        <v>5</v>
      </c>
      <c r="C334" s="4" t="s">
        <v>13</v>
      </c>
      <c r="D334" s="4" t="s">
        <v>10</v>
      </c>
      <c r="E334" s="4" t="s">
        <v>6</v>
      </c>
    </row>
    <row r="335" spans="1:10">
      <c r="A335" t="n">
        <v>3844</v>
      </c>
      <c r="B335" s="46" t="n">
        <v>51</v>
      </c>
      <c r="C335" s="7" t="n">
        <v>4</v>
      </c>
      <c r="D335" s="7" t="n">
        <v>0</v>
      </c>
      <c r="E335" s="7" t="s">
        <v>49</v>
      </c>
    </row>
    <row r="336" spans="1:10">
      <c r="A336" t="s">
        <v>4</v>
      </c>
      <c r="B336" s="4" t="s">
        <v>5</v>
      </c>
      <c r="C336" s="4" t="s">
        <v>10</v>
      </c>
    </row>
    <row r="337" spans="1:5">
      <c r="A337" t="n">
        <v>3857</v>
      </c>
      <c r="B337" s="35" t="n">
        <v>16</v>
      </c>
      <c r="C337" s="7" t="n">
        <v>0</v>
      </c>
    </row>
    <row r="338" spans="1:5">
      <c r="A338" t="s">
        <v>4</v>
      </c>
      <c r="B338" s="4" t="s">
        <v>5</v>
      </c>
      <c r="C338" s="4" t="s">
        <v>10</v>
      </c>
      <c r="D338" s="4" t="s">
        <v>50</v>
      </c>
      <c r="E338" s="4" t="s">
        <v>13</v>
      </c>
      <c r="F338" s="4" t="s">
        <v>13</v>
      </c>
    </row>
    <row r="339" spans="1:5">
      <c r="A339" t="n">
        <v>3860</v>
      </c>
      <c r="B339" s="47" t="n">
        <v>26</v>
      </c>
      <c r="C339" s="7" t="n">
        <v>0</v>
      </c>
      <c r="D339" s="7" t="s">
        <v>51</v>
      </c>
      <c r="E339" s="7" t="n">
        <v>2</v>
      </c>
      <c r="F339" s="7" t="n">
        <v>0</v>
      </c>
    </row>
    <row r="340" spans="1:5">
      <c r="A340" t="s">
        <v>4</v>
      </c>
      <c r="B340" s="4" t="s">
        <v>5</v>
      </c>
    </row>
    <row r="341" spans="1:5">
      <c r="A341" t="n">
        <v>3916</v>
      </c>
      <c r="B341" s="48" t="n">
        <v>28</v>
      </c>
    </row>
    <row r="342" spans="1:5">
      <c r="A342" t="s">
        <v>4</v>
      </c>
      <c r="B342" s="4" t="s">
        <v>5</v>
      </c>
      <c r="C342" s="4" t="s">
        <v>10</v>
      </c>
      <c r="D342" s="4" t="s">
        <v>23</v>
      </c>
      <c r="E342" s="4" t="s">
        <v>23</v>
      </c>
      <c r="F342" s="4" t="s">
        <v>23</v>
      </c>
      <c r="G342" s="4" t="s">
        <v>10</v>
      </c>
      <c r="H342" s="4" t="s">
        <v>10</v>
      </c>
    </row>
    <row r="343" spans="1:5">
      <c r="A343" t="n">
        <v>3917</v>
      </c>
      <c r="B343" s="20" t="n">
        <v>60</v>
      </c>
      <c r="C343" s="7" t="n">
        <v>5</v>
      </c>
      <c r="D343" s="7" t="n">
        <v>0</v>
      </c>
      <c r="E343" s="7" t="n">
        <v>20</v>
      </c>
      <c r="F343" s="7" t="n">
        <v>0</v>
      </c>
      <c r="G343" s="7" t="n">
        <v>300</v>
      </c>
      <c r="H343" s="7" t="n">
        <v>0</v>
      </c>
    </row>
    <row r="344" spans="1:5">
      <c r="A344" t="s">
        <v>4</v>
      </c>
      <c r="B344" s="4" t="s">
        <v>5</v>
      </c>
      <c r="C344" s="4" t="s">
        <v>10</v>
      </c>
    </row>
    <row r="345" spans="1:5">
      <c r="A345" t="n">
        <v>3936</v>
      </c>
      <c r="B345" s="35" t="n">
        <v>16</v>
      </c>
      <c r="C345" s="7" t="n">
        <v>300</v>
      </c>
    </row>
    <row r="346" spans="1:5">
      <c r="A346" t="s">
        <v>4</v>
      </c>
      <c r="B346" s="4" t="s">
        <v>5</v>
      </c>
      <c r="C346" s="4" t="s">
        <v>10</v>
      </c>
      <c r="D346" s="4" t="s">
        <v>13</v>
      </c>
      <c r="E346" s="4" t="s">
        <v>23</v>
      </c>
      <c r="F346" s="4" t="s">
        <v>10</v>
      </c>
    </row>
    <row r="347" spans="1:5">
      <c r="A347" t="n">
        <v>3939</v>
      </c>
      <c r="B347" s="49" t="n">
        <v>59</v>
      </c>
      <c r="C347" s="7" t="n">
        <v>5</v>
      </c>
      <c r="D347" s="7" t="n">
        <v>1</v>
      </c>
      <c r="E347" s="7" t="n">
        <v>0.150000005960464</v>
      </c>
      <c r="F347" s="7" t="n">
        <v>0</v>
      </c>
    </row>
    <row r="348" spans="1:5">
      <c r="A348" t="s">
        <v>4</v>
      </c>
      <c r="B348" s="4" t="s">
        <v>5</v>
      </c>
      <c r="C348" s="4" t="s">
        <v>13</v>
      </c>
      <c r="D348" s="4" t="s">
        <v>10</v>
      </c>
      <c r="E348" s="4" t="s">
        <v>6</v>
      </c>
      <c r="F348" s="4" t="s">
        <v>6</v>
      </c>
      <c r="G348" s="4" t="s">
        <v>6</v>
      </c>
      <c r="H348" s="4" t="s">
        <v>6</v>
      </c>
    </row>
    <row r="349" spans="1:5">
      <c r="A349" t="n">
        <v>3949</v>
      </c>
      <c r="B349" s="46" t="n">
        <v>51</v>
      </c>
      <c r="C349" s="7" t="n">
        <v>3</v>
      </c>
      <c r="D349" s="7" t="n">
        <v>5</v>
      </c>
      <c r="E349" s="7" t="s">
        <v>52</v>
      </c>
      <c r="F349" s="7" t="s">
        <v>53</v>
      </c>
      <c r="G349" s="7" t="s">
        <v>54</v>
      </c>
      <c r="H349" s="7" t="s">
        <v>55</v>
      </c>
    </row>
    <row r="350" spans="1:5">
      <c r="A350" t="s">
        <v>4</v>
      </c>
      <c r="B350" s="4" t="s">
        <v>5</v>
      </c>
      <c r="C350" s="4" t="s">
        <v>10</v>
      </c>
    </row>
    <row r="351" spans="1:5">
      <c r="A351" t="n">
        <v>3962</v>
      </c>
      <c r="B351" s="35" t="n">
        <v>16</v>
      </c>
      <c r="C351" s="7" t="n">
        <v>1000</v>
      </c>
    </row>
    <row r="352" spans="1:5">
      <c r="A352" t="s">
        <v>4</v>
      </c>
      <c r="B352" s="4" t="s">
        <v>5</v>
      </c>
      <c r="C352" s="4" t="s">
        <v>13</v>
      </c>
      <c r="D352" s="4" t="s">
        <v>10</v>
      </c>
      <c r="E352" s="4" t="s">
        <v>6</v>
      </c>
    </row>
    <row r="353" spans="1:8">
      <c r="A353" t="n">
        <v>3965</v>
      </c>
      <c r="B353" s="46" t="n">
        <v>51</v>
      </c>
      <c r="C353" s="7" t="n">
        <v>4</v>
      </c>
      <c r="D353" s="7" t="n">
        <v>5</v>
      </c>
      <c r="E353" s="7" t="s">
        <v>56</v>
      </c>
    </row>
    <row r="354" spans="1:8">
      <c r="A354" t="s">
        <v>4</v>
      </c>
      <c r="B354" s="4" t="s">
        <v>5</v>
      </c>
      <c r="C354" s="4" t="s">
        <v>10</v>
      </c>
    </row>
    <row r="355" spans="1:8">
      <c r="A355" t="n">
        <v>3978</v>
      </c>
      <c r="B355" s="35" t="n">
        <v>16</v>
      </c>
      <c r="C355" s="7" t="n">
        <v>0</v>
      </c>
    </row>
    <row r="356" spans="1:8">
      <c r="A356" t="s">
        <v>4</v>
      </c>
      <c r="B356" s="4" t="s">
        <v>5</v>
      </c>
      <c r="C356" s="4" t="s">
        <v>10</v>
      </c>
      <c r="D356" s="4" t="s">
        <v>50</v>
      </c>
      <c r="E356" s="4" t="s">
        <v>13</v>
      </c>
      <c r="F356" s="4" t="s">
        <v>13</v>
      </c>
    </row>
    <row r="357" spans="1:8">
      <c r="A357" t="n">
        <v>3981</v>
      </c>
      <c r="B357" s="47" t="n">
        <v>26</v>
      </c>
      <c r="C357" s="7" t="n">
        <v>5</v>
      </c>
      <c r="D357" s="7" t="s">
        <v>57</v>
      </c>
      <c r="E357" s="7" t="n">
        <v>2</v>
      </c>
      <c r="F357" s="7" t="n">
        <v>0</v>
      </c>
    </row>
    <row r="358" spans="1:8">
      <c r="A358" t="s">
        <v>4</v>
      </c>
      <c r="B358" s="4" t="s">
        <v>5</v>
      </c>
    </row>
    <row r="359" spans="1:8">
      <c r="A359" t="n">
        <v>4004</v>
      </c>
      <c r="B359" s="48" t="n">
        <v>28</v>
      </c>
    </row>
    <row r="360" spans="1:8">
      <c r="A360" t="s">
        <v>4</v>
      </c>
      <c r="B360" s="4" t="s">
        <v>5</v>
      </c>
      <c r="C360" s="4" t="s">
        <v>10</v>
      </c>
      <c r="D360" s="4" t="s">
        <v>13</v>
      </c>
    </row>
    <row r="361" spans="1:8">
      <c r="A361" t="n">
        <v>4005</v>
      </c>
      <c r="B361" s="50" t="n">
        <v>89</v>
      </c>
      <c r="C361" s="7" t="n">
        <v>65533</v>
      </c>
      <c r="D361" s="7" t="n">
        <v>1</v>
      </c>
    </row>
    <row r="362" spans="1:8">
      <c r="A362" t="s">
        <v>4</v>
      </c>
      <c r="B362" s="4" t="s">
        <v>5</v>
      </c>
      <c r="C362" s="4" t="s">
        <v>13</v>
      </c>
      <c r="D362" s="4" t="s">
        <v>10</v>
      </c>
      <c r="E362" s="4" t="s">
        <v>23</v>
      </c>
    </row>
    <row r="363" spans="1:8">
      <c r="A363" t="n">
        <v>4009</v>
      </c>
      <c r="B363" s="24" t="n">
        <v>58</v>
      </c>
      <c r="C363" s="7" t="n">
        <v>101</v>
      </c>
      <c r="D363" s="7" t="n">
        <v>300</v>
      </c>
      <c r="E363" s="7" t="n">
        <v>1</v>
      </c>
    </row>
    <row r="364" spans="1:8">
      <c r="A364" t="s">
        <v>4</v>
      </c>
      <c r="B364" s="4" t="s">
        <v>5</v>
      </c>
      <c r="C364" s="4" t="s">
        <v>13</v>
      </c>
      <c r="D364" s="4" t="s">
        <v>10</v>
      </c>
    </row>
    <row r="365" spans="1:8">
      <c r="A365" t="n">
        <v>4017</v>
      </c>
      <c r="B365" s="24" t="n">
        <v>58</v>
      </c>
      <c r="C365" s="7" t="n">
        <v>254</v>
      </c>
      <c r="D365" s="7" t="n">
        <v>0</v>
      </c>
    </row>
    <row r="366" spans="1:8">
      <c r="A366" t="s">
        <v>4</v>
      </c>
      <c r="B366" s="4" t="s">
        <v>5</v>
      </c>
      <c r="C366" s="4" t="s">
        <v>13</v>
      </c>
    </row>
    <row r="367" spans="1:8">
      <c r="A367" t="n">
        <v>4021</v>
      </c>
      <c r="B367" s="43" t="n">
        <v>116</v>
      </c>
      <c r="C367" s="7" t="n">
        <v>1</v>
      </c>
    </row>
    <row r="368" spans="1:8">
      <c r="A368" t="s">
        <v>4</v>
      </c>
      <c r="B368" s="4" t="s">
        <v>5</v>
      </c>
      <c r="C368" s="4" t="s">
        <v>13</v>
      </c>
      <c r="D368" s="4" t="s">
        <v>13</v>
      </c>
      <c r="E368" s="4" t="s">
        <v>23</v>
      </c>
      <c r="F368" s="4" t="s">
        <v>23</v>
      </c>
      <c r="G368" s="4" t="s">
        <v>23</v>
      </c>
      <c r="H368" s="4" t="s">
        <v>10</v>
      </c>
    </row>
    <row r="369" spans="1:8">
      <c r="A369" t="n">
        <v>4023</v>
      </c>
      <c r="B369" s="26" t="n">
        <v>45</v>
      </c>
      <c r="C369" s="7" t="n">
        <v>2</v>
      </c>
      <c r="D369" s="7" t="n">
        <v>3</v>
      </c>
      <c r="E369" s="7" t="n">
        <v>0</v>
      </c>
      <c r="F369" s="7" t="n">
        <v>2.15000009536743</v>
      </c>
      <c r="G369" s="7" t="n">
        <v>15.3000001907349</v>
      </c>
      <c r="H369" s="7" t="n">
        <v>0</v>
      </c>
    </row>
    <row r="370" spans="1:8">
      <c r="A370" t="s">
        <v>4</v>
      </c>
      <c r="B370" s="4" t="s">
        <v>5</v>
      </c>
      <c r="C370" s="4" t="s">
        <v>13</v>
      </c>
      <c r="D370" s="4" t="s">
        <v>13</v>
      </c>
      <c r="E370" s="4" t="s">
        <v>23</v>
      </c>
      <c r="F370" s="4" t="s">
        <v>23</v>
      </c>
      <c r="G370" s="4" t="s">
        <v>23</v>
      </c>
      <c r="H370" s="4" t="s">
        <v>10</v>
      </c>
      <c r="I370" s="4" t="s">
        <v>13</v>
      </c>
    </row>
    <row r="371" spans="1:8">
      <c r="A371" t="n">
        <v>4040</v>
      </c>
      <c r="B371" s="26" t="n">
        <v>45</v>
      </c>
      <c r="C371" s="7" t="n">
        <v>4</v>
      </c>
      <c r="D371" s="7" t="n">
        <v>3</v>
      </c>
      <c r="E371" s="7" t="n">
        <v>15</v>
      </c>
      <c r="F371" s="7" t="n">
        <v>0</v>
      </c>
      <c r="G371" s="7" t="n">
        <v>0</v>
      </c>
      <c r="H371" s="7" t="n">
        <v>0</v>
      </c>
      <c r="I371" s="7" t="n">
        <v>0</v>
      </c>
    </row>
    <row r="372" spans="1:8">
      <c r="A372" t="s">
        <v>4</v>
      </c>
      <c r="B372" s="4" t="s">
        <v>5</v>
      </c>
      <c r="C372" s="4" t="s">
        <v>13</v>
      </c>
      <c r="D372" s="4" t="s">
        <v>13</v>
      </c>
      <c r="E372" s="4" t="s">
        <v>23</v>
      </c>
      <c r="F372" s="4" t="s">
        <v>10</v>
      </c>
    </row>
    <row r="373" spans="1:8">
      <c r="A373" t="n">
        <v>4058</v>
      </c>
      <c r="B373" s="26" t="n">
        <v>45</v>
      </c>
      <c r="C373" s="7" t="n">
        <v>5</v>
      </c>
      <c r="D373" s="7" t="n">
        <v>3</v>
      </c>
      <c r="E373" s="7" t="n">
        <v>5</v>
      </c>
      <c r="F373" s="7" t="n">
        <v>0</v>
      </c>
    </row>
    <row r="374" spans="1:8">
      <c r="A374" t="s">
        <v>4</v>
      </c>
      <c r="B374" s="4" t="s">
        <v>5</v>
      </c>
      <c r="C374" s="4" t="s">
        <v>13</v>
      </c>
      <c r="D374" s="4" t="s">
        <v>13</v>
      </c>
      <c r="E374" s="4" t="s">
        <v>23</v>
      </c>
      <c r="F374" s="4" t="s">
        <v>10</v>
      </c>
    </row>
    <row r="375" spans="1:8">
      <c r="A375" t="n">
        <v>4067</v>
      </c>
      <c r="B375" s="26" t="n">
        <v>45</v>
      </c>
      <c r="C375" s="7" t="n">
        <v>11</v>
      </c>
      <c r="D375" s="7" t="n">
        <v>3</v>
      </c>
      <c r="E375" s="7" t="n">
        <v>42.5</v>
      </c>
      <c r="F375" s="7" t="n">
        <v>0</v>
      </c>
    </row>
    <row r="376" spans="1:8">
      <c r="A376" t="s">
        <v>4</v>
      </c>
      <c r="B376" s="4" t="s">
        <v>5</v>
      </c>
      <c r="C376" s="4" t="s">
        <v>13</v>
      </c>
      <c r="D376" s="4" t="s">
        <v>13</v>
      </c>
      <c r="E376" s="4" t="s">
        <v>23</v>
      </c>
      <c r="F376" s="4" t="s">
        <v>23</v>
      </c>
      <c r="G376" s="4" t="s">
        <v>23</v>
      </c>
      <c r="H376" s="4" t="s">
        <v>10</v>
      </c>
    </row>
    <row r="377" spans="1:8">
      <c r="A377" t="n">
        <v>4076</v>
      </c>
      <c r="B377" s="26" t="n">
        <v>45</v>
      </c>
      <c r="C377" s="7" t="n">
        <v>2</v>
      </c>
      <c r="D377" s="7" t="n">
        <v>3</v>
      </c>
      <c r="E377" s="7" t="n">
        <v>0</v>
      </c>
      <c r="F377" s="7" t="n">
        <v>26.2000007629395</v>
      </c>
      <c r="G377" s="7" t="n">
        <v>-67.1999969482422</v>
      </c>
      <c r="H377" s="7" t="n">
        <v>8000</v>
      </c>
    </row>
    <row r="378" spans="1:8">
      <c r="A378" t="s">
        <v>4</v>
      </c>
      <c r="B378" s="4" t="s">
        <v>5</v>
      </c>
      <c r="C378" s="4" t="s">
        <v>13</v>
      </c>
      <c r="D378" s="4" t="s">
        <v>13</v>
      </c>
      <c r="E378" s="4" t="s">
        <v>23</v>
      </c>
      <c r="F378" s="4" t="s">
        <v>23</v>
      </c>
      <c r="G378" s="4" t="s">
        <v>23</v>
      </c>
      <c r="H378" s="4" t="s">
        <v>10</v>
      </c>
      <c r="I378" s="4" t="s">
        <v>13</v>
      </c>
    </row>
    <row r="379" spans="1:8">
      <c r="A379" t="n">
        <v>4093</v>
      </c>
      <c r="B379" s="26" t="n">
        <v>45</v>
      </c>
      <c r="C379" s="7" t="n">
        <v>4</v>
      </c>
      <c r="D379" s="7" t="n">
        <v>3</v>
      </c>
      <c r="E379" s="7" t="n">
        <v>0</v>
      </c>
      <c r="F379" s="7" t="n">
        <v>0</v>
      </c>
      <c r="G379" s="7" t="n">
        <v>0</v>
      </c>
      <c r="H379" s="7" t="n">
        <v>8000</v>
      </c>
      <c r="I379" s="7" t="n">
        <v>1</v>
      </c>
    </row>
    <row r="380" spans="1:8">
      <c r="A380" t="s">
        <v>4</v>
      </c>
      <c r="B380" s="4" t="s">
        <v>5</v>
      </c>
      <c r="C380" s="4" t="s">
        <v>13</v>
      </c>
      <c r="D380" s="4" t="s">
        <v>13</v>
      </c>
      <c r="E380" s="4" t="s">
        <v>23</v>
      </c>
      <c r="F380" s="4" t="s">
        <v>10</v>
      </c>
    </row>
    <row r="381" spans="1:8">
      <c r="A381" t="n">
        <v>4111</v>
      </c>
      <c r="B381" s="26" t="n">
        <v>45</v>
      </c>
      <c r="C381" s="7" t="n">
        <v>5</v>
      </c>
      <c r="D381" s="7" t="n">
        <v>3</v>
      </c>
      <c r="E381" s="7" t="n">
        <v>30</v>
      </c>
      <c r="F381" s="7" t="n">
        <v>8000</v>
      </c>
    </row>
    <row r="382" spans="1:8">
      <c r="A382" t="s">
        <v>4</v>
      </c>
      <c r="B382" s="4" t="s">
        <v>5</v>
      </c>
      <c r="C382" s="4" t="s">
        <v>10</v>
      </c>
      <c r="D382" s="4" t="s">
        <v>23</v>
      </c>
      <c r="E382" s="4" t="s">
        <v>23</v>
      </c>
      <c r="F382" s="4" t="s">
        <v>23</v>
      </c>
      <c r="G382" s="4" t="s">
        <v>10</v>
      </c>
      <c r="H382" s="4" t="s">
        <v>10</v>
      </c>
    </row>
    <row r="383" spans="1:8">
      <c r="A383" t="n">
        <v>4120</v>
      </c>
      <c r="B383" s="20" t="n">
        <v>60</v>
      </c>
      <c r="C383" s="7" t="n">
        <v>0</v>
      </c>
      <c r="D383" s="7" t="n">
        <v>0</v>
      </c>
      <c r="E383" s="7" t="n">
        <v>20</v>
      </c>
      <c r="F383" s="7" t="n">
        <v>0</v>
      </c>
      <c r="G383" s="7" t="n">
        <v>300</v>
      </c>
      <c r="H383" s="7" t="n">
        <v>0</v>
      </c>
    </row>
    <row r="384" spans="1:8">
      <c r="A384" t="s">
        <v>4</v>
      </c>
      <c r="B384" s="4" t="s">
        <v>5</v>
      </c>
      <c r="C384" s="4" t="s">
        <v>10</v>
      </c>
      <c r="D384" s="4" t="s">
        <v>23</v>
      </c>
      <c r="E384" s="4" t="s">
        <v>23</v>
      </c>
      <c r="F384" s="4" t="s">
        <v>23</v>
      </c>
      <c r="G384" s="4" t="s">
        <v>10</v>
      </c>
      <c r="H384" s="4" t="s">
        <v>10</v>
      </c>
    </row>
    <row r="385" spans="1:9">
      <c r="A385" t="n">
        <v>4139</v>
      </c>
      <c r="B385" s="20" t="n">
        <v>60</v>
      </c>
      <c r="C385" s="7" t="n">
        <v>7032</v>
      </c>
      <c r="D385" s="7" t="n">
        <v>0</v>
      </c>
      <c r="E385" s="7" t="n">
        <v>20</v>
      </c>
      <c r="F385" s="7" t="n">
        <v>0</v>
      </c>
      <c r="G385" s="7" t="n">
        <v>300</v>
      </c>
      <c r="H385" s="7" t="n">
        <v>0</v>
      </c>
    </row>
    <row r="386" spans="1:9">
      <c r="A386" t="s">
        <v>4</v>
      </c>
      <c r="B386" s="4" t="s">
        <v>5</v>
      </c>
      <c r="C386" s="4" t="s">
        <v>10</v>
      </c>
      <c r="D386" s="4" t="s">
        <v>23</v>
      </c>
      <c r="E386" s="4" t="s">
        <v>23</v>
      </c>
      <c r="F386" s="4" t="s">
        <v>23</v>
      </c>
      <c r="G386" s="4" t="s">
        <v>10</v>
      </c>
      <c r="H386" s="4" t="s">
        <v>10</v>
      </c>
    </row>
    <row r="387" spans="1:9">
      <c r="A387" t="n">
        <v>4158</v>
      </c>
      <c r="B387" s="20" t="n">
        <v>60</v>
      </c>
      <c r="C387" s="7" t="n">
        <v>7</v>
      </c>
      <c r="D387" s="7" t="n">
        <v>0</v>
      </c>
      <c r="E387" s="7" t="n">
        <v>20</v>
      </c>
      <c r="F387" s="7" t="n">
        <v>0</v>
      </c>
      <c r="G387" s="7" t="n">
        <v>300</v>
      </c>
      <c r="H387" s="7" t="n">
        <v>0</v>
      </c>
    </row>
    <row r="388" spans="1:9">
      <c r="A388" t="s">
        <v>4</v>
      </c>
      <c r="B388" s="4" t="s">
        <v>5</v>
      </c>
      <c r="C388" s="4" t="s">
        <v>10</v>
      </c>
      <c r="D388" s="4" t="s">
        <v>23</v>
      </c>
      <c r="E388" s="4" t="s">
        <v>23</v>
      </c>
      <c r="F388" s="4" t="s">
        <v>23</v>
      </c>
      <c r="G388" s="4" t="s">
        <v>10</v>
      </c>
      <c r="H388" s="4" t="s">
        <v>10</v>
      </c>
    </row>
    <row r="389" spans="1:9">
      <c r="A389" t="n">
        <v>4177</v>
      </c>
      <c r="B389" s="20" t="n">
        <v>60</v>
      </c>
      <c r="C389" s="7" t="n">
        <v>61491</v>
      </c>
      <c r="D389" s="7" t="n">
        <v>0</v>
      </c>
      <c r="E389" s="7" t="n">
        <v>20</v>
      </c>
      <c r="F389" s="7" t="n">
        <v>0</v>
      </c>
      <c r="G389" s="7" t="n">
        <v>300</v>
      </c>
      <c r="H389" s="7" t="n">
        <v>0</v>
      </c>
    </row>
    <row r="390" spans="1:9">
      <c r="A390" t="s">
        <v>4</v>
      </c>
      <c r="B390" s="4" t="s">
        <v>5</v>
      </c>
      <c r="C390" s="4" t="s">
        <v>10</v>
      </c>
      <c r="D390" s="4" t="s">
        <v>23</v>
      </c>
      <c r="E390" s="4" t="s">
        <v>23</v>
      </c>
      <c r="F390" s="4" t="s">
        <v>23</v>
      </c>
      <c r="G390" s="4" t="s">
        <v>10</v>
      </c>
      <c r="H390" s="4" t="s">
        <v>10</v>
      </c>
    </row>
    <row r="391" spans="1:9">
      <c r="A391" t="n">
        <v>4196</v>
      </c>
      <c r="B391" s="20" t="n">
        <v>60</v>
      </c>
      <c r="C391" s="7" t="n">
        <v>61492</v>
      </c>
      <c r="D391" s="7" t="n">
        <v>0</v>
      </c>
      <c r="E391" s="7" t="n">
        <v>20</v>
      </c>
      <c r="F391" s="7" t="n">
        <v>0</v>
      </c>
      <c r="G391" s="7" t="n">
        <v>300</v>
      </c>
      <c r="H391" s="7" t="n">
        <v>0</v>
      </c>
    </row>
    <row r="392" spans="1:9">
      <c r="A392" t="s">
        <v>4</v>
      </c>
      <c r="B392" s="4" t="s">
        <v>5</v>
      </c>
      <c r="C392" s="4" t="s">
        <v>10</v>
      </c>
      <c r="D392" s="4" t="s">
        <v>23</v>
      </c>
      <c r="E392" s="4" t="s">
        <v>23</v>
      </c>
      <c r="F392" s="4" t="s">
        <v>23</v>
      </c>
      <c r="G392" s="4" t="s">
        <v>10</v>
      </c>
      <c r="H392" s="4" t="s">
        <v>10</v>
      </c>
    </row>
    <row r="393" spans="1:9">
      <c r="A393" t="n">
        <v>4215</v>
      </c>
      <c r="B393" s="20" t="n">
        <v>60</v>
      </c>
      <c r="C393" s="7" t="n">
        <v>61493</v>
      </c>
      <c r="D393" s="7" t="n">
        <v>0</v>
      </c>
      <c r="E393" s="7" t="n">
        <v>20</v>
      </c>
      <c r="F393" s="7" t="n">
        <v>0</v>
      </c>
      <c r="G393" s="7" t="n">
        <v>300</v>
      </c>
      <c r="H393" s="7" t="n">
        <v>0</v>
      </c>
    </row>
    <row r="394" spans="1:9">
      <c r="A394" t="s">
        <v>4</v>
      </c>
      <c r="B394" s="4" t="s">
        <v>5</v>
      </c>
      <c r="C394" s="4" t="s">
        <v>13</v>
      </c>
      <c r="D394" s="4" t="s">
        <v>10</v>
      </c>
    </row>
    <row r="395" spans="1:9">
      <c r="A395" t="n">
        <v>4234</v>
      </c>
      <c r="B395" s="24" t="n">
        <v>58</v>
      </c>
      <c r="C395" s="7" t="n">
        <v>255</v>
      </c>
      <c r="D395" s="7" t="n">
        <v>0</v>
      </c>
    </row>
    <row r="396" spans="1:9">
      <c r="A396" t="s">
        <v>4</v>
      </c>
      <c r="B396" s="4" t="s">
        <v>5</v>
      </c>
      <c r="C396" s="4" t="s">
        <v>13</v>
      </c>
      <c r="D396" s="4" t="s">
        <v>10</v>
      </c>
    </row>
    <row r="397" spans="1:9">
      <c r="A397" t="n">
        <v>4238</v>
      </c>
      <c r="B397" s="26" t="n">
        <v>45</v>
      </c>
      <c r="C397" s="7" t="n">
        <v>7</v>
      </c>
      <c r="D397" s="7" t="n">
        <v>255</v>
      </c>
    </row>
    <row r="398" spans="1:9">
      <c r="A398" t="s">
        <v>4</v>
      </c>
      <c r="B398" s="4" t="s">
        <v>5</v>
      </c>
      <c r="C398" s="4" t="s">
        <v>13</v>
      </c>
      <c r="D398" s="4" t="s">
        <v>10</v>
      </c>
      <c r="E398" s="4" t="s">
        <v>23</v>
      </c>
    </row>
    <row r="399" spans="1:9">
      <c r="A399" t="n">
        <v>4242</v>
      </c>
      <c r="B399" s="24" t="n">
        <v>58</v>
      </c>
      <c r="C399" s="7" t="n">
        <v>101</v>
      </c>
      <c r="D399" s="7" t="n">
        <v>300</v>
      </c>
      <c r="E399" s="7" t="n">
        <v>1</v>
      </c>
    </row>
    <row r="400" spans="1:9">
      <c r="A400" t="s">
        <v>4</v>
      </c>
      <c r="B400" s="4" t="s">
        <v>5</v>
      </c>
      <c r="C400" s="4" t="s">
        <v>13</v>
      </c>
      <c r="D400" s="4" t="s">
        <v>10</v>
      </c>
    </row>
    <row r="401" spans="1:8">
      <c r="A401" t="n">
        <v>4250</v>
      </c>
      <c r="B401" s="24" t="n">
        <v>58</v>
      </c>
      <c r="C401" s="7" t="n">
        <v>254</v>
      </c>
      <c r="D401" s="7" t="n">
        <v>0</v>
      </c>
    </row>
    <row r="402" spans="1:8">
      <c r="A402" t="s">
        <v>4</v>
      </c>
      <c r="B402" s="4" t="s">
        <v>5</v>
      </c>
      <c r="C402" s="4" t="s">
        <v>13</v>
      </c>
    </row>
    <row r="403" spans="1:8">
      <c r="A403" t="n">
        <v>4254</v>
      </c>
      <c r="B403" s="43" t="n">
        <v>116</v>
      </c>
      <c r="C403" s="7" t="n">
        <v>0</v>
      </c>
    </row>
    <row r="404" spans="1:8">
      <c r="A404" t="s">
        <v>4</v>
      </c>
      <c r="B404" s="4" t="s">
        <v>5</v>
      </c>
      <c r="C404" s="4" t="s">
        <v>13</v>
      </c>
      <c r="D404" s="4" t="s">
        <v>10</v>
      </c>
    </row>
    <row r="405" spans="1:8">
      <c r="A405" t="n">
        <v>4256</v>
      </c>
      <c r="B405" s="43" t="n">
        <v>116</v>
      </c>
      <c r="C405" s="7" t="n">
        <v>2</v>
      </c>
      <c r="D405" s="7" t="n">
        <v>1</v>
      </c>
    </row>
    <row r="406" spans="1:8">
      <c r="A406" t="s">
        <v>4</v>
      </c>
      <c r="B406" s="4" t="s">
        <v>5</v>
      </c>
      <c r="C406" s="4" t="s">
        <v>13</v>
      </c>
      <c r="D406" s="4" t="s">
        <v>9</v>
      </c>
    </row>
    <row r="407" spans="1:8">
      <c r="A407" t="n">
        <v>4260</v>
      </c>
      <c r="B407" s="43" t="n">
        <v>116</v>
      </c>
      <c r="C407" s="7" t="n">
        <v>5</v>
      </c>
      <c r="D407" s="7" t="n">
        <v>1106247680</v>
      </c>
    </row>
    <row r="408" spans="1:8">
      <c r="A408" t="s">
        <v>4</v>
      </c>
      <c r="B408" s="4" t="s">
        <v>5</v>
      </c>
      <c r="C408" s="4" t="s">
        <v>13</v>
      </c>
      <c r="D408" s="4" t="s">
        <v>10</v>
      </c>
    </row>
    <row r="409" spans="1:8">
      <c r="A409" t="n">
        <v>4266</v>
      </c>
      <c r="B409" s="43" t="n">
        <v>116</v>
      </c>
      <c r="C409" s="7" t="n">
        <v>6</v>
      </c>
      <c r="D409" s="7" t="n">
        <v>1</v>
      </c>
    </row>
    <row r="410" spans="1:8">
      <c r="A410" t="s">
        <v>4</v>
      </c>
      <c r="B410" s="4" t="s">
        <v>5</v>
      </c>
      <c r="C410" s="4" t="s">
        <v>13</v>
      </c>
      <c r="D410" s="4" t="s">
        <v>13</v>
      </c>
      <c r="E410" s="4" t="s">
        <v>23</v>
      </c>
      <c r="F410" s="4" t="s">
        <v>23</v>
      </c>
      <c r="G410" s="4" t="s">
        <v>23</v>
      </c>
      <c r="H410" s="4" t="s">
        <v>10</v>
      </c>
    </row>
    <row r="411" spans="1:8">
      <c r="A411" t="n">
        <v>4270</v>
      </c>
      <c r="B411" s="26" t="n">
        <v>45</v>
      </c>
      <c r="C411" s="7" t="n">
        <v>2</v>
      </c>
      <c r="D411" s="7" t="n">
        <v>3</v>
      </c>
      <c r="E411" s="7" t="n">
        <v>0</v>
      </c>
      <c r="F411" s="7" t="n">
        <v>25.25</v>
      </c>
      <c r="G411" s="7" t="n">
        <v>-67.1999969482422</v>
      </c>
      <c r="H411" s="7" t="n">
        <v>0</v>
      </c>
    </row>
    <row r="412" spans="1:8">
      <c r="A412" t="s">
        <v>4</v>
      </c>
      <c r="B412" s="4" t="s">
        <v>5</v>
      </c>
      <c r="C412" s="4" t="s">
        <v>13</v>
      </c>
      <c r="D412" s="4" t="s">
        <v>13</v>
      </c>
      <c r="E412" s="4" t="s">
        <v>23</v>
      </c>
      <c r="F412" s="4" t="s">
        <v>23</v>
      </c>
      <c r="G412" s="4" t="s">
        <v>23</v>
      </c>
      <c r="H412" s="4" t="s">
        <v>10</v>
      </c>
      <c r="I412" s="4" t="s">
        <v>13</v>
      </c>
    </row>
    <row r="413" spans="1:8">
      <c r="A413" t="n">
        <v>4287</v>
      </c>
      <c r="B413" s="26" t="n">
        <v>45</v>
      </c>
      <c r="C413" s="7" t="n">
        <v>4</v>
      </c>
      <c r="D413" s="7" t="n">
        <v>3</v>
      </c>
      <c r="E413" s="7" t="n">
        <v>10</v>
      </c>
      <c r="F413" s="7" t="n">
        <v>8.44999980926514</v>
      </c>
      <c r="G413" s="7" t="n">
        <v>0</v>
      </c>
      <c r="H413" s="7" t="n">
        <v>0</v>
      </c>
      <c r="I413" s="7" t="n">
        <v>0</v>
      </c>
    </row>
    <row r="414" spans="1:8">
      <c r="A414" t="s">
        <v>4</v>
      </c>
      <c r="B414" s="4" t="s">
        <v>5</v>
      </c>
      <c r="C414" s="4" t="s">
        <v>13</v>
      </c>
      <c r="D414" s="4" t="s">
        <v>13</v>
      </c>
      <c r="E414" s="4" t="s">
        <v>23</v>
      </c>
      <c r="F414" s="4" t="s">
        <v>10</v>
      </c>
    </row>
    <row r="415" spans="1:8">
      <c r="A415" t="n">
        <v>4305</v>
      </c>
      <c r="B415" s="26" t="n">
        <v>45</v>
      </c>
      <c r="C415" s="7" t="n">
        <v>5</v>
      </c>
      <c r="D415" s="7" t="n">
        <v>3</v>
      </c>
      <c r="E415" s="7" t="n">
        <v>10</v>
      </c>
      <c r="F415" s="7" t="n">
        <v>0</v>
      </c>
    </row>
    <row r="416" spans="1:8">
      <c r="A416" t="s">
        <v>4</v>
      </c>
      <c r="B416" s="4" t="s">
        <v>5</v>
      </c>
      <c r="C416" s="4" t="s">
        <v>13</v>
      </c>
      <c r="D416" s="4" t="s">
        <v>13</v>
      </c>
      <c r="E416" s="4" t="s">
        <v>23</v>
      </c>
      <c r="F416" s="4" t="s">
        <v>10</v>
      </c>
    </row>
    <row r="417" spans="1:9">
      <c r="A417" t="n">
        <v>4314</v>
      </c>
      <c r="B417" s="26" t="n">
        <v>45</v>
      </c>
      <c r="C417" s="7" t="n">
        <v>11</v>
      </c>
      <c r="D417" s="7" t="n">
        <v>3</v>
      </c>
      <c r="E417" s="7" t="n">
        <v>42.5</v>
      </c>
      <c r="F417" s="7" t="n">
        <v>0</v>
      </c>
    </row>
    <row r="418" spans="1:9">
      <c r="A418" t="s">
        <v>4</v>
      </c>
      <c r="B418" s="4" t="s">
        <v>5</v>
      </c>
      <c r="C418" s="4" t="s">
        <v>13</v>
      </c>
      <c r="D418" s="4" t="s">
        <v>13</v>
      </c>
      <c r="E418" s="4" t="s">
        <v>23</v>
      </c>
      <c r="F418" s="4" t="s">
        <v>23</v>
      </c>
      <c r="G418" s="4" t="s">
        <v>23</v>
      </c>
      <c r="H418" s="4" t="s">
        <v>10</v>
      </c>
      <c r="I418" s="4" t="s">
        <v>13</v>
      </c>
    </row>
    <row r="419" spans="1:9">
      <c r="A419" t="n">
        <v>4323</v>
      </c>
      <c r="B419" s="26" t="n">
        <v>45</v>
      </c>
      <c r="C419" s="7" t="n">
        <v>4</v>
      </c>
      <c r="D419" s="7" t="n">
        <v>0</v>
      </c>
      <c r="E419" s="7" t="n">
        <v>10</v>
      </c>
      <c r="F419" s="7" t="n">
        <v>38.4500007629395</v>
      </c>
      <c r="G419" s="7" t="n">
        <v>0</v>
      </c>
      <c r="H419" s="7" t="n">
        <v>30000</v>
      </c>
      <c r="I419" s="7" t="n">
        <v>0</v>
      </c>
    </row>
    <row r="420" spans="1:9">
      <c r="A420" t="s">
        <v>4</v>
      </c>
      <c r="B420" s="4" t="s">
        <v>5</v>
      </c>
      <c r="C420" s="4" t="s">
        <v>13</v>
      </c>
      <c r="D420" s="4" t="s">
        <v>10</v>
      </c>
    </row>
    <row r="421" spans="1:9">
      <c r="A421" t="n">
        <v>4341</v>
      </c>
      <c r="B421" s="24" t="n">
        <v>58</v>
      </c>
      <c r="C421" s="7" t="n">
        <v>255</v>
      </c>
      <c r="D421" s="7" t="n">
        <v>0</v>
      </c>
    </row>
    <row r="422" spans="1:9">
      <c r="A422" t="s">
        <v>4</v>
      </c>
      <c r="B422" s="4" t="s">
        <v>5</v>
      </c>
      <c r="C422" s="4" t="s">
        <v>13</v>
      </c>
      <c r="D422" s="30" t="s">
        <v>34</v>
      </c>
      <c r="E422" s="4" t="s">
        <v>5</v>
      </c>
      <c r="F422" s="4" t="s">
        <v>13</v>
      </c>
      <c r="G422" s="4" t="s">
        <v>10</v>
      </c>
      <c r="H422" s="30" t="s">
        <v>35</v>
      </c>
      <c r="I422" s="4" t="s">
        <v>13</v>
      </c>
      <c r="J422" s="4" t="s">
        <v>24</v>
      </c>
    </row>
    <row r="423" spans="1:9">
      <c r="A423" t="n">
        <v>4345</v>
      </c>
      <c r="B423" s="12" t="n">
        <v>5</v>
      </c>
      <c r="C423" s="7" t="n">
        <v>28</v>
      </c>
      <c r="D423" s="30" t="s">
        <v>3</v>
      </c>
      <c r="E423" s="33" t="n">
        <v>64</v>
      </c>
      <c r="F423" s="7" t="n">
        <v>5</v>
      </c>
      <c r="G423" s="7" t="n">
        <v>4</v>
      </c>
      <c r="H423" s="30" t="s">
        <v>3</v>
      </c>
      <c r="I423" s="7" t="n">
        <v>1</v>
      </c>
      <c r="J423" s="13" t="n">
        <f t="normal" ca="1">A437</f>
        <v>0</v>
      </c>
    </row>
    <row r="424" spans="1:9">
      <c r="A424" t="s">
        <v>4</v>
      </c>
      <c r="B424" s="4" t="s">
        <v>5</v>
      </c>
      <c r="C424" s="4" t="s">
        <v>13</v>
      </c>
      <c r="D424" s="4" t="s">
        <v>10</v>
      </c>
      <c r="E424" s="4" t="s">
        <v>10</v>
      </c>
      <c r="F424" s="4" t="s">
        <v>13</v>
      </c>
    </row>
    <row r="425" spans="1:9">
      <c r="A425" t="n">
        <v>4356</v>
      </c>
      <c r="B425" s="51" t="n">
        <v>25</v>
      </c>
      <c r="C425" s="7" t="n">
        <v>1</v>
      </c>
      <c r="D425" s="7" t="n">
        <v>60</v>
      </c>
      <c r="E425" s="7" t="n">
        <v>640</v>
      </c>
      <c r="F425" s="7" t="n">
        <v>1</v>
      </c>
    </row>
    <row r="426" spans="1:9">
      <c r="A426" t="s">
        <v>4</v>
      </c>
      <c r="B426" s="4" t="s">
        <v>5</v>
      </c>
      <c r="C426" s="4" t="s">
        <v>13</v>
      </c>
      <c r="D426" s="4" t="s">
        <v>10</v>
      </c>
      <c r="E426" s="4" t="s">
        <v>6</v>
      </c>
    </row>
    <row r="427" spans="1:9">
      <c r="A427" t="n">
        <v>4363</v>
      </c>
      <c r="B427" s="46" t="n">
        <v>51</v>
      </c>
      <c r="C427" s="7" t="n">
        <v>4</v>
      </c>
      <c r="D427" s="7" t="n">
        <v>4</v>
      </c>
      <c r="E427" s="7" t="s">
        <v>58</v>
      </c>
    </row>
    <row r="428" spans="1:9">
      <c r="A428" t="s">
        <v>4</v>
      </c>
      <c r="B428" s="4" t="s">
        <v>5</v>
      </c>
      <c r="C428" s="4" t="s">
        <v>10</v>
      </c>
    </row>
    <row r="429" spans="1:9">
      <c r="A429" t="n">
        <v>4377</v>
      </c>
      <c r="B429" s="35" t="n">
        <v>16</v>
      </c>
      <c r="C429" s="7" t="n">
        <v>0</v>
      </c>
    </row>
    <row r="430" spans="1:9">
      <c r="A430" t="s">
        <v>4</v>
      </c>
      <c r="B430" s="4" t="s">
        <v>5</v>
      </c>
      <c r="C430" s="4" t="s">
        <v>10</v>
      </c>
      <c r="D430" s="4" t="s">
        <v>50</v>
      </c>
      <c r="E430" s="4" t="s">
        <v>13</v>
      </c>
      <c r="F430" s="4" t="s">
        <v>13</v>
      </c>
    </row>
    <row r="431" spans="1:9">
      <c r="A431" t="n">
        <v>4380</v>
      </c>
      <c r="B431" s="47" t="n">
        <v>26</v>
      </c>
      <c r="C431" s="7" t="n">
        <v>4</v>
      </c>
      <c r="D431" s="7" t="s">
        <v>59</v>
      </c>
      <c r="E431" s="7" t="n">
        <v>2</v>
      </c>
      <c r="F431" s="7" t="n">
        <v>0</v>
      </c>
    </row>
    <row r="432" spans="1:9">
      <c r="A432" t="s">
        <v>4</v>
      </c>
      <c r="B432" s="4" t="s">
        <v>5</v>
      </c>
    </row>
    <row r="433" spans="1:10">
      <c r="A433" t="n">
        <v>4409</v>
      </c>
      <c r="B433" s="48" t="n">
        <v>28</v>
      </c>
    </row>
    <row r="434" spans="1:10">
      <c r="A434" t="s">
        <v>4</v>
      </c>
      <c r="B434" s="4" t="s">
        <v>5</v>
      </c>
      <c r="C434" s="4" t="s">
        <v>13</v>
      </c>
      <c r="D434" s="4" t="s">
        <v>10</v>
      </c>
      <c r="E434" s="4" t="s">
        <v>10</v>
      </c>
      <c r="F434" s="4" t="s">
        <v>13</v>
      </c>
    </row>
    <row r="435" spans="1:10">
      <c r="A435" t="n">
        <v>4410</v>
      </c>
      <c r="B435" s="51" t="n">
        <v>25</v>
      </c>
      <c r="C435" s="7" t="n">
        <v>1</v>
      </c>
      <c r="D435" s="7" t="n">
        <v>65535</v>
      </c>
      <c r="E435" s="7" t="n">
        <v>65535</v>
      </c>
      <c r="F435" s="7" t="n">
        <v>0</v>
      </c>
    </row>
    <row r="436" spans="1:10">
      <c r="A436" t="s">
        <v>4</v>
      </c>
      <c r="B436" s="4" t="s">
        <v>5</v>
      </c>
      <c r="C436" s="4" t="s">
        <v>13</v>
      </c>
      <c r="D436" s="30" t="s">
        <v>34</v>
      </c>
      <c r="E436" s="4" t="s">
        <v>5</v>
      </c>
      <c r="F436" s="4" t="s">
        <v>13</v>
      </c>
      <c r="G436" s="4" t="s">
        <v>10</v>
      </c>
      <c r="H436" s="30" t="s">
        <v>35</v>
      </c>
      <c r="I436" s="4" t="s">
        <v>13</v>
      </c>
      <c r="J436" s="4" t="s">
        <v>24</v>
      </c>
    </row>
    <row r="437" spans="1:10">
      <c r="A437" t="n">
        <v>4417</v>
      </c>
      <c r="B437" s="12" t="n">
        <v>5</v>
      </c>
      <c r="C437" s="7" t="n">
        <v>28</v>
      </c>
      <c r="D437" s="30" t="s">
        <v>3</v>
      </c>
      <c r="E437" s="33" t="n">
        <v>64</v>
      </c>
      <c r="F437" s="7" t="n">
        <v>5</v>
      </c>
      <c r="G437" s="7" t="n">
        <v>2</v>
      </c>
      <c r="H437" s="30" t="s">
        <v>3</v>
      </c>
      <c r="I437" s="7" t="n">
        <v>1</v>
      </c>
      <c r="J437" s="13" t="n">
        <f t="normal" ca="1">A451</f>
        <v>0</v>
      </c>
    </row>
    <row r="438" spans="1:10">
      <c r="A438" t="s">
        <v>4</v>
      </c>
      <c r="B438" s="4" t="s">
        <v>5</v>
      </c>
      <c r="C438" s="4" t="s">
        <v>13</v>
      </c>
      <c r="D438" s="4" t="s">
        <v>10</v>
      </c>
      <c r="E438" s="4" t="s">
        <v>10</v>
      </c>
      <c r="F438" s="4" t="s">
        <v>13</v>
      </c>
    </row>
    <row r="439" spans="1:10">
      <c r="A439" t="n">
        <v>4428</v>
      </c>
      <c r="B439" s="51" t="n">
        <v>25</v>
      </c>
      <c r="C439" s="7" t="n">
        <v>1</v>
      </c>
      <c r="D439" s="7" t="n">
        <v>60</v>
      </c>
      <c r="E439" s="7" t="n">
        <v>640</v>
      </c>
      <c r="F439" s="7" t="n">
        <v>2</v>
      </c>
    </row>
    <row r="440" spans="1:10">
      <c r="A440" t="s">
        <v>4</v>
      </c>
      <c r="B440" s="4" t="s">
        <v>5</v>
      </c>
      <c r="C440" s="4" t="s">
        <v>13</v>
      </c>
      <c r="D440" s="4" t="s">
        <v>10</v>
      </c>
      <c r="E440" s="4" t="s">
        <v>6</v>
      </c>
    </row>
    <row r="441" spans="1:10">
      <c r="A441" t="n">
        <v>4435</v>
      </c>
      <c r="B441" s="46" t="n">
        <v>51</v>
      </c>
      <c r="C441" s="7" t="n">
        <v>4</v>
      </c>
      <c r="D441" s="7" t="n">
        <v>2</v>
      </c>
      <c r="E441" s="7" t="s">
        <v>60</v>
      </c>
    </row>
    <row r="442" spans="1:10">
      <c r="A442" t="s">
        <v>4</v>
      </c>
      <c r="B442" s="4" t="s">
        <v>5</v>
      </c>
      <c r="C442" s="4" t="s">
        <v>10</v>
      </c>
    </row>
    <row r="443" spans="1:10">
      <c r="A443" t="n">
        <v>4449</v>
      </c>
      <c r="B443" s="35" t="n">
        <v>16</v>
      </c>
      <c r="C443" s="7" t="n">
        <v>0</v>
      </c>
    </row>
    <row r="444" spans="1:10">
      <c r="A444" t="s">
        <v>4</v>
      </c>
      <c r="B444" s="4" t="s">
        <v>5</v>
      </c>
      <c r="C444" s="4" t="s">
        <v>10</v>
      </c>
      <c r="D444" s="4" t="s">
        <v>50</v>
      </c>
      <c r="E444" s="4" t="s">
        <v>13</v>
      </c>
      <c r="F444" s="4" t="s">
        <v>13</v>
      </c>
    </row>
    <row r="445" spans="1:10">
      <c r="A445" t="n">
        <v>4452</v>
      </c>
      <c r="B445" s="47" t="n">
        <v>26</v>
      </c>
      <c r="C445" s="7" t="n">
        <v>2</v>
      </c>
      <c r="D445" s="7" t="s">
        <v>61</v>
      </c>
      <c r="E445" s="7" t="n">
        <v>2</v>
      </c>
      <c r="F445" s="7" t="n">
        <v>0</v>
      </c>
    </row>
    <row r="446" spans="1:10">
      <c r="A446" t="s">
        <v>4</v>
      </c>
      <c r="B446" s="4" t="s">
        <v>5</v>
      </c>
    </row>
    <row r="447" spans="1:10">
      <c r="A447" t="n">
        <v>4474</v>
      </c>
      <c r="B447" s="48" t="n">
        <v>28</v>
      </c>
    </row>
    <row r="448" spans="1:10">
      <c r="A448" t="s">
        <v>4</v>
      </c>
      <c r="B448" s="4" t="s">
        <v>5</v>
      </c>
      <c r="C448" s="4" t="s">
        <v>13</v>
      </c>
      <c r="D448" s="4" t="s">
        <v>10</v>
      </c>
      <c r="E448" s="4" t="s">
        <v>10</v>
      </c>
      <c r="F448" s="4" t="s">
        <v>13</v>
      </c>
    </row>
    <row r="449" spans="1:10">
      <c r="A449" t="n">
        <v>4475</v>
      </c>
      <c r="B449" s="51" t="n">
        <v>25</v>
      </c>
      <c r="C449" s="7" t="n">
        <v>1</v>
      </c>
      <c r="D449" s="7" t="n">
        <v>65535</v>
      </c>
      <c r="E449" s="7" t="n">
        <v>65535</v>
      </c>
      <c r="F449" s="7" t="n">
        <v>0</v>
      </c>
    </row>
    <row r="450" spans="1:10">
      <c r="A450" t="s">
        <v>4</v>
      </c>
      <c r="B450" s="4" t="s">
        <v>5</v>
      </c>
      <c r="C450" s="4" t="s">
        <v>13</v>
      </c>
      <c r="D450" s="30" t="s">
        <v>34</v>
      </c>
      <c r="E450" s="4" t="s">
        <v>5</v>
      </c>
      <c r="F450" s="4" t="s">
        <v>13</v>
      </c>
      <c r="G450" s="4" t="s">
        <v>10</v>
      </c>
      <c r="H450" s="30" t="s">
        <v>35</v>
      </c>
      <c r="I450" s="4" t="s">
        <v>13</v>
      </c>
      <c r="J450" s="4" t="s">
        <v>24</v>
      </c>
    </row>
    <row r="451" spans="1:10">
      <c r="A451" t="n">
        <v>4482</v>
      </c>
      <c r="B451" s="12" t="n">
        <v>5</v>
      </c>
      <c r="C451" s="7" t="n">
        <v>28</v>
      </c>
      <c r="D451" s="30" t="s">
        <v>3</v>
      </c>
      <c r="E451" s="33" t="n">
        <v>64</v>
      </c>
      <c r="F451" s="7" t="n">
        <v>5</v>
      </c>
      <c r="G451" s="7" t="n">
        <v>1</v>
      </c>
      <c r="H451" s="30" t="s">
        <v>3</v>
      </c>
      <c r="I451" s="7" t="n">
        <v>1</v>
      </c>
      <c r="J451" s="13" t="n">
        <f t="normal" ca="1">A465</f>
        <v>0</v>
      </c>
    </row>
    <row r="452" spans="1:10">
      <c r="A452" t="s">
        <v>4</v>
      </c>
      <c r="B452" s="4" t="s">
        <v>5</v>
      </c>
      <c r="C452" s="4" t="s">
        <v>13</v>
      </c>
      <c r="D452" s="4" t="s">
        <v>10</v>
      </c>
      <c r="E452" s="4" t="s">
        <v>10</v>
      </c>
      <c r="F452" s="4" t="s">
        <v>13</v>
      </c>
    </row>
    <row r="453" spans="1:10">
      <c r="A453" t="n">
        <v>4493</v>
      </c>
      <c r="B453" s="51" t="n">
        <v>25</v>
      </c>
      <c r="C453" s="7" t="n">
        <v>1</v>
      </c>
      <c r="D453" s="7" t="n">
        <v>260</v>
      </c>
      <c r="E453" s="7" t="n">
        <v>640</v>
      </c>
      <c r="F453" s="7" t="n">
        <v>1</v>
      </c>
    </row>
    <row r="454" spans="1:10">
      <c r="A454" t="s">
        <v>4</v>
      </c>
      <c r="B454" s="4" t="s">
        <v>5</v>
      </c>
      <c r="C454" s="4" t="s">
        <v>13</v>
      </c>
      <c r="D454" s="4" t="s">
        <v>10</v>
      </c>
      <c r="E454" s="4" t="s">
        <v>6</v>
      </c>
    </row>
    <row r="455" spans="1:10">
      <c r="A455" t="n">
        <v>4500</v>
      </c>
      <c r="B455" s="46" t="n">
        <v>51</v>
      </c>
      <c r="C455" s="7" t="n">
        <v>4</v>
      </c>
      <c r="D455" s="7" t="n">
        <v>1</v>
      </c>
      <c r="E455" s="7" t="s">
        <v>62</v>
      </c>
    </row>
    <row r="456" spans="1:10">
      <c r="A456" t="s">
        <v>4</v>
      </c>
      <c r="B456" s="4" t="s">
        <v>5</v>
      </c>
      <c r="C456" s="4" t="s">
        <v>10</v>
      </c>
    </row>
    <row r="457" spans="1:10">
      <c r="A457" t="n">
        <v>4513</v>
      </c>
      <c r="B457" s="35" t="n">
        <v>16</v>
      </c>
      <c r="C457" s="7" t="n">
        <v>0</v>
      </c>
    </row>
    <row r="458" spans="1:10">
      <c r="A458" t="s">
        <v>4</v>
      </c>
      <c r="B458" s="4" t="s">
        <v>5</v>
      </c>
      <c r="C458" s="4" t="s">
        <v>10</v>
      </c>
      <c r="D458" s="4" t="s">
        <v>50</v>
      </c>
      <c r="E458" s="4" t="s">
        <v>13</v>
      </c>
      <c r="F458" s="4" t="s">
        <v>13</v>
      </c>
    </row>
    <row r="459" spans="1:10">
      <c r="A459" t="n">
        <v>4516</v>
      </c>
      <c r="B459" s="47" t="n">
        <v>26</v>
      </c>
      <c r="C459" s="7" t="n">
        <v>1</v>
      </c>
      <c r="D459" s="7" t="s">
        <v>63</v>
      </c>
      <c r="E459" s="7" t="n">
        <v>2</v>
      </c>
      <c r="F459" s="7" t="n">
        <v>0</v>
      </c>
    </row>
    <row r="460" spans="1:10">
      <c r="A460" t="s">
        <v>4</v>
      </c>
      <c r="B460" s="4" t="s">
        <v>5</v>
      </c>
    </row>
    <row r="461" spans="1:10">
      <c r="A461" t="n">
        <v>4545</v>
      </c>
      <c r="B461" s="48" t="n">
        <v>28</v>
      </c>
    </row>
    <row r="462" spans="1:10">
      <c r="A462" t="s">
        <v>4</v>
      </c>
      <c r="B462" s="4" t="s">
        <v>5</v>
      </c>
      <c r="C462" s="4" t="s">
        <v>13</v>
      </c>
      <c r="D462" s="4" t="s">
        <v>10</v>
      </c>
      <c r="E462" s="4" t="s">
        <v>10</v>
      </c>
      <c r="F462" s="4" t="s">
        <v>13</v>
      </c>
    </row>
    <row r="463" spans="1:10">
      <c r="A463" t="n">
        <v>4546</v>
      </c>
      <c r="B463" s="51" t="n">
        <v>25</v>
      </c>
      <c r="C463" s="7" t="n">
        <v>1</v>
      </c>
      <c r="D463" s="7" t="n">
        <v>65535</v>
      </c>
      <c r="E463" s="7" t="n">
        <v>65535</v>
      </c>
      <c r="F463" s="7" t="n">
        <v>0</v>
      </c>
    </row>
    <row r="464" spans="1:10">
      <c r="A464" t="s">
        <v>4</v>
      </c>
      <c r="B464" s="4" t="s">
        <v>5</v>
      </c>
      <c r="C464" s="4" t="s">
        <v>13</v>
      </c>
      <c r="D464" s="30" t="s">
        <v>34</v>
      </c>
      <c r="E464" s="4" t="s">
        <v>5</v>
      </c>
      <c r="F464" s="4" t="s">
        <v>13</v>
      </c>
      <c r="G464" s="4" t="s">
        <v>10</v>
      </c>
      <c r="H464" s="30" t="s">
        <v>35</v>
      </c>
      <c r="I464" s="4" t="s">
        <v>13</v>
      </c>
      <c r="J464" s="4" t="s">
        <v>24</v>
      </c>
    </row>
    <row r="465" spans="1:10">
      <c r="A465" t="n">
        <v>4553</v>
      </c>
      <c r="B465" s="12" t="n">
        <v>5</v>
      </c>
      <c r="C465" s="7" t="n">
        <v>28</v>
      </c>
      <c r="D465" s="30" t="s">
        <v>3</v>
      </c>
      <c r="E465" s="33" t="n">
        <v>64</v>
      </c>
      <c r="F465" s="7" t="n">
        <v>5</v>
      </c>
      <c r="G465" s="7" t="n">
        <v>9</v>
      </c>
      <c r="H465" s="30" t="s">
        <v>3</v>
      </c>
      <c r="I465" s="7" t="n">
        <v>1</v>
      </c>
      <c r="J465" s="13" t="n">
        <f t="normal" ca="1">A479</f>
        <v>0</v>
      </c>
    </row>
    <row r="466" spans="1:10">
      <c r="A466" t="s">
        <v>4</v>
      </c>
      <c r="B466" s="4" t="s">
        <v>5</v>
      </c>
      <c r="C466" s="4" t="s">
        <v>13</v>
      </c>
      <c r="D466" s="4" t="s">
        <v>10</v>
      </c>
      <c r="E466" s="4" t="s">
        <v>10</v>
      </c>
      <c r="F466" s="4" t="s">
        <v>13</v>
      </c>
    </row>
    <row r="467" spans="1:10">
      <c r="A467" t="n">
        <v>4564</v>
      </c>
      <c r="B467" s="51" t="n">
        <v>25</v>
      </c>
      <c r="C467" s="7" t="n">
        <v>1</v>
      </c>
      <c r="D467" s="7" t="n">
        <v>260</v>
      </c>
      <c r="E467" s="7" t="n">
        <v>640</v>
      </c>
      <c r="F467" s="7" t="n">
        <v>2</v>
      </c>
    </row>
    <row r="468" spans="1:10">
      <c r="A468" t="s">
        <v>4</v>
      </c>
      <c r="B468" s="4" t="s">
        <v>5</v>
      </c>
      <c r="C468" s="4" t="s">
        <v>13</v>
      </c>
      <c r="D468" s="4" t="s">
        <v>10</v>
      </c>
      <c r="E468" s="4" t="s">
        <v>6</v>
      </c>
    </row>
    <row r="469" spans="1:10">
      <c r="A469" t="n">
        <v>4571</v>
      </c>
      <c r="B469" s="46" t="n">
        <v>51</v>
      </c>
      <c r="C469" s="7" t="n">
        <v>4</v>
      </c>
      <c r="D469" s="7" t="n">
        <v>9</v>
      </c>
      <c r="E469" s="7" t="s">
        <v>64</v>
      </c>
    </row>
    <row r="470" spans="1:10">
      <c r="A470" t="s">
        <v>4</v>
      </c>
      <c r="B470" s="4" t="s">
        <v>5</v>
      </c>
      <c r="C470" s="4" t="s">
        <v>10</v>
      </c>
    </row>
    <row r="471" spans="1:10">
      <c r="A471" t="n">
        <v>4585</v>
      </c>
      <c r="B471" s="35" t="n">
        <v>16</v>
      </c>
      <c r="C471" s="7" t="n">
        <v>0</v>
      </c>
    </row>
    <row r="472" spans="1:10">
      <c r="A472" t="s">
        <v>4</v>
      </c>
      <c r="B472" s="4" t="s">
        <v>5</v>
      </c>
      <c r="C472" s="4" t="s">
        <v>10</v>
      </c>
      <c r="D472" s="4" t="s">
        <v>50</v>
      </c>
      <c r="E472" s="4" t="s">
        <v>13</v>
      </c>
      <c r="F472" s="4" t="s">
        <v>13</v>
      </c>
    </row>
    <row r="473" spans="1:10">
      <c r="A473" t="n">
        <v>4588</v>
      </c>
      <c r="B473" s="47" t="n">
        <v>26</v>
      </c>
      <c r="C473" s="7" t="n">
        <v>9</v>
      </c>
      <c r="D473" s="7" t="s">
        <v>65</v>
      </c>
      <c r="E473" s="7" t="n">
        <v>2</v>
      </c>
      <c r="F473" s="7" t="n">
        <v>0</v>
      </c>
    </row>
    <row r="474" spans="1:10">
      <c r="A474" t="s">
        <v>4</v>
      </c>
      <c r="B474" s="4" t="s">
        <v>5</v>
      </c>
    </row>
    <row r="475" spans="1:10">
      <c r="A475" t="n">
        <v>4617</v>
      </c>
      <c r="B475" s="48" t="n">
        <v>28</v>
      </c>
    </row>
    <row r="476" spans="1:10">
      <c r="A476" t="s">
        <v>4</v>
      </c>
      <c r="B476" s="4" t="s">
        <v>5</v>
      </c>
      <c r="C476" s="4" t="s">
        <v>13</v>
      </c>
      <c r="D476" s="4" t="s">
        <v>10</v>
      </c>
      <c r="E476" s="4" t="s">
        <v>10</v>
      </c>
      <c r="F476" s="4" t="s">
        <v>13</v>
      </c>
    </row>
    <row r="477" spans="1:10">
      <c r="A477" t="n">
        <v>4618</v>
      </c>
      <c r="B477" s="51" t="n">
        <v>25</v>
      </c>
      <c r="C477" s="7" t="n">
        <v>1</v>
      </c>
      <c r="D477" s="7" t="n">
        <v>65535</v>
      </c>
      <c r="E477" s="7" t="n">
        <v>65535</v>
      </c>
      <c r="F477" s="7" t="n">
        <v>0</v>
      </c>
    </row>
    <row r="478" spans="1:10">
      <c r="A478" t="s">
        <v>4</v>
      </c>
      <c r="B478" s="4" t="s">
        <v>5</v>
      </c>
      <c r="C478" s="4" t="s">
        <v>13</v>
      </c>
      <c r="D478" s="4" t="s">
        <v>10</v>
      </c>
      <c r="E478" s="4" t="s">
        <v>10</v>
      </c>
      <c r="F478" s="4" t="s">
        <v>13</v>
      </c>
    </row>
    <row r="479" spans="1:10">
      <c r="A479" t="n">
        <v>4625</v>
      </c>
      <c r="B479" s="51" t="n">
        <v>25</v>
      </c>
      <c r="C479" s="7" t="n">
        <v>1</v>
      </c>
      <c r="D479" s="7" t="n">
        <v>260</v>
      </c>
      <c r="E479" s="7" t="n">
        <v>640</v>
      </c>
      <c r="F479" s="7" t="n">
        <v>2</v>
      </c>
    </row>
    <row r="480" spans="1:10">
      <c r="A480" t="s">
        <v>4</v>
      </c>
      <c r="B480" s="4" t="s">
        <v>5</v>
      </c>
      <c r="C480" s="4" t="s">
        <v>13</v>
      </c>
      <c r="D480" s="4" t="s">
        <v>10</v>
      </c>
      <c r="E480" s="4" t="s">
        <v>6</v>
      </c>
    </row>
    <row r="481" spans="1:10">
      <c r="A481" t="n">
        <v>4632</v>
      </c>
      <c r="B481" s="46" t="n">
        <v>51</v>
      </c>
      <c r="C481" s="7" t="n">
        <v>4</v>
      </c>
      <c r="D481" s="7" t="n">
        <v>7</v>
      </c>
      <c r="E481" s="7" t="s">
        <v>66</v>
      </c>
    </row>
    <row r="482" spans="1:10">
      <c r="A482" t="s">
        <v>4</v>
      </c>
      <c r="B482" s="4" t="s">
        <v>5</v>
      </c>
      <c r="C482" s="4" t="s">
        <v>10</v>
      </c>
    </row>
    <row r="483" spans="1:10">
      <c r="A483" t="n">
        <v>4645</v>
      </c>
      <c r="B483" s="35" t="n">
        <v>16</v>
      </c>
      <c r="C483" s="7" t="n">
        <v>0</v>
      </c>
    </row>
    <row r="484" spans="1:10">
      <c r="A484" t="s">
        <v>4</v>
      </c>
      <c r="B484" s="4" t="s">
        <v>5</v>
      </c>
      <c r="C484" s="4" t="s">
        <v>10</v>
      </c>
      <c r="D484" s="4" t="s">
        <v>50</v>
      </c>
      <c r="E484" s="4" t="s">
        <v>13</v>
      </c>
      <c r="F484" s="4" t="s">
        <v>13</v>
      </c>
    </row>
    <row r="485" spans="1:10">
      <c r="A485" t="n">
        <v>4648</v>
      </c>
      <c r="B485" s="47" t="n">
        <v>26</v>
      </c>
      <c r="C485" s="7" t="n">
        <v>7</v>
      </c>
      <c r="D485" s="7" t="s">
        <v>67</v>
      </c>
      <c r="E485" s="7" t="n">
        <v>2</v>
      </c>
      <c r="F485" s="7" t="n">
        <v>0</v>
      </c>
    </row>
    <row r="486" spans="1:10">
      <c r="A486" t="s">
        <v>4</v>
      </c>
      <c r="B486" s="4" t="s">
        <v>5</v>
      </c>
    </row>
    <row r="487" spans="1:10">
      <c r="A487" t="n">
        <v>4676</v>
      </c>
      <c r="B487" s="48" t="n">
        <v>28</v>
      </c>
    </row>
    <row r="488" spans="1:10">
      <c r="A488" t="s">
        <v>4</v>
      </c>
      <c r="B488" s="4" t="s">
        <v>5</v>
      </c>
      <c r="C488" s="4" t="s">
        <v>13</v>
      </c>
      <c r="D488" s="4" t="s">
        <v>10</v>
      </c>
      <c r="E488" s="4" t="s">
        <v>10</v>
      </c>
      <c r="F488" s="4" t="s">
        <v>13</v>
      </c>
    </row>
    <row r="489" spans="1:10">
      <c r="A489" t="n">
        <v>4677</v>
      </c>
      <c r="B489" s="51" t="n">
        <v>25</v>
      </c>
      <c r="C489" s="7" t="n">
        <v>1</v>
      </c>
      <c r="D489" s="7" t="n">
        <v>65535</v>
      </c>
      <c r="E489" s="7" t="n">
        <v>65535</v>
      </c>
      <c r="F489" s="7" t="n">
        <v>0</v>
      </c>
    </row>
    <row r="490" spans="1:10">
      <c r="A490" t="s">
        <v>4</v>
      </c>
      <c r="B490" s="4" t="s">
        <v>5</v>
      </c>
      <c r="C490" s="4" t="s">
        <v>13</v>
      </c>
      <c r="D490" s="4" t="s">
        <v>10</v>
      </c>
      <c r="E490" s="4" t="s">
        <v>10</v>
      </c>
      <c r="F490" s="4" t="s">
        <v>13</v>
      </c>
    </row>
    <row r="491" spans="1:10">
      <c r="A491" t="n">
        <v>4684</v>
      </c>
      <c r="B491" s="51" t="n">
        <v>25</v>
      </c>
      <c r="C491" s="7" t="n">
        <v>1</v>
      </c>
      <c r="D491" s="7" t="n">
        <v>60</v>
      </c>
      <c r="E491" s="7" t="n">
        <v>640</v>
      </c>
      <c r="F491" s="7" t="n">
        <v>1</v>
      </c>
    </row>
    <row r="492" spans="1:10">
      <c r="A492" t="s">
        <v>4</v>
      </c>
      <c r="B492" s="4" t="s">
        <v>5</v>
      </c>
      <c r="C492" s="4" t="s">
        <v>13</v>
      </c>
      <c r="D492" s="4" t="s">
        <v>10</v>
      </c>
      <c r="E492" s="4" t="s">
        <v>6</v>
      </c>
    </row>
    <row r="493" spans="1:10">
      <c r="A493" t="n">
        <v>4691</v>
      </c>
      <c r="B493" s="46" t="n">
        <v>51</v>
      </c>
      <c r="C493" s="7" t="n">
        <v>4</v>
      </c>
      <c r="D493" s="7" t="n">
        <v>7032</v>
      </c>
      <c r="E493" s="7" t="s">
        <v>68</v>
      </c>
    </row>
    <row r="494" spans="1:10">
      <c r="A494" t="s">
        <v>4</v>
      </c>
      <c r="B494" s="4" t="s">
        <v>5</v>
      </c>
      <c r="C494" s="4" t="s">
        <v>10</v>
      </c>
    </row>
    <row r="495" spans="1:10">
      <c r="A495" t="n">
        <v>4704</v>
      </c>
      <c r="B495" s="35" t="n">
        <v>16</v>
      </c>
      <c r="C495" s="7" t="n">
        <v>0</v>
      </c>
    </row>
    <row r="496" spans="1:10">
      <c r="A496" t="s">
        <v>4</v>
      </c>
      <c r="B496" s="4" t="s">
        <v>5</v>
      </c>
      <c r="C496" s="4" t="s">
        <v>10</v>
      </c>
      <c r="D496" s="4" t="s">
        <v>50</v>
      </c>
      <c r="E496" s="4" t="s">
        <v>13</v>
      </c>
      <c r="F496" s="4" t="s">
        <v>13</v>
      </c>
      <c r="G496" s="4" t="s">
        <v>50</v>
      </c>
      <c r="H496" s="4" t="s">
        <v>13</v>
      </c>
      <c r="I496" s="4" t="s">
        <v>13</v>
      </c>
      <c r="J496" s="4" t="s">
        <v>50</v>
      </c>
      <c r="K496" s="4" t="s">
        <v>13</v>
      </c>
      <c r="L496" s="4" t="s">
        <v>13</v>
      </c>
    </row>
    <row r="497" spans="1:12">
      <c r="A497" t="n">
        <v>4707</v>
      </c>
      <c r="B497" s="47" t="n">
        <v>26</v>
      </c>
      <c r="C497" s="7" t="n">
        <v>7032</v>
      </c>
      <c r="D497" s="7" t="s">
        <v>69</v>
      </c>
      <c r="E497" s="7" t="n">
        <v>2</v>
      </c>
      <c r="F497" s="7" t="n">
        <v>3</v>
      </c>
      <c r="G497" s="7" t="s">
        <v>70</v>
      </c>
      <c r="H497" s="7" t="n">
        <v>2</v>
      </c>
      <c r="I497" s="7" t="n">
        <v>3</v>
      </c>
      <c r="J497" s="7" t="s">
        <v>71</v>
      </c>
      <c r="K497" s="7" t="n">
        <v>2</v>
      </c>
      <c r="L497" s="7" t="n">
        <v>0</v>
      </c>
    </row>
    <row r="498" spans="1:12">
      <c r="A498" t="s">
        <v>4</v>
      </c>
      <c r="B498" s="4" t="s">
        <v>5</v>
      </c>
    </row>
    <row r="499" spans="1:12">
      <c r="A499" t="n">
        <v>4941</v>
      </c>
      <c r="B499" s="48" t="n">
        <v>28</v>
      </c>
    </row>
    <row r="500" spans="1:12">
      <c r="A500" t="s">
        <v>4</v>
      </c>
      <c r="B500" s="4" t="s">
        <v>5</v>
      </c>
      <c r="C500" s="4" t="s">
        <v>13</v>
      </c>
      <c r="D500" s="4" t="s">
        <v>10</v>
      </c>
      <c r="E500" s="4" t="s">
        <v>10</v>
      </c>
      <c r="F500" s="4" t="s">
        <v>13</v>
      </c>
    </row>
    <row r="501" spans="1:12">
      <c r="A501" t="n">
        <v>4942</v>
      </c>
      <c r="B501" s="51" t="n">
        <v>25</v>
      </c>
      <c r="C501" s="7" t="n">
        <v>1</v>
      </c>
      <c r="D501" s="7" t="n">
        <v>65535</v>
      </c>
      <c r="E501" s="7" t="n">
        <v>65535</v>
      </c>
      <c r="F501" s="7" t="n">
        <v>0</v>
      </c>
    </row>
    <row r="502" spans="1:12">
      <c r="A502" t="s">
        <v>4</v>
      </c>
      <c r="B502" s="4" t="s">
        <v>5</v>
      </c>
      <c r="C502" s="4" t="s">
        <v>13</v>
      </c>
      <c r="D502" s="4" t="s">
        <v>10</v>
      </c>
      <c r="E502" s="4" t="s">
        <v>10</v>
      </c>
      <c r="F502" s="4" t="s">
        <v>13</v>
      </c>
    </row>
    <row r="503" spans="1:12">
      <c r="A503" t="n">
        <v>4949</v>
      </c>
      <c r="B503" s="51" t="n">
        <v>25</v>
      </c>
      <c r="C503" s="7" t="n">
        <v>1</v>
      </c>
      <c r="D503" s="7" t="n">
        <v>260</v>
      </c>
      <c r="E503" s="7" t="n">
        <v>640</v>
      </c>
      <c r="F503" s="7" t="n">
        <v>2</v>
      </c>
    </row>
    <row r="504" spans="1:12">
      <c r="A504" t="s">
        <v>4</v>
      </c>
      <c r="B504" s="4" t="s">
        <v>5</v>
      </c>
      <c r="C504" s="4" t="s">
        <v>13</v>
      </c>
      <c r="D504" s="4" t="s">
        <v>10</v>
      </c>
      <c r="E504" s="4" t="s">
        <v>6</v>
      </c>
    </row>
    <row r="505" spans="1:12">
      <c r="A505" t="n">
        <v>4956</v>
      </c>
      <c r="B505" s="46" t="n">
        <v>51</v>
      </c>
      <c r="C505" s="7" t="n">
        <v>4</v>
      </c>
      <c r="D505" s="7" t="n">
        <v>0</v>
      </c>
      <c r="E505" s="7" t="s">
        <v>72</v>
      </c>
    </row>
    <row r="506" spans="1:12">
      <c r="A506" t="s">
        <v>4</v>
      </c>
      <c r="B506" s="4" t="s">
        <v>5</v>
      </c>
      <c r="C506" s="4" t="s">
        <v>10</v>
      </c>
    </row>
    <row r="507" spans="1:12">
      <c r="A507" t="n">
        <v>4969</v>
      </c>
      <c r="B507" s="35" t="n">
        <v>16</v>
      </c>
      <c r="C507" s="7" t="n">
        <v>0</v>
      </c>
    </row>
    <row r="508" spans="1:12">
      <c r="A508" t="s">
        <v>4</v>
      </c>
      <c r="B508" s="4" t="s">
        <v>5</v>
      </c>
      <c r="C508" s="4" t="s">
        <v>10</v>
      </c>
      <c r="D508" s="4" t="s">
        <v>50</v>
      </c>
      <c r="E508" s="4" t="s">
        <v>13</v>
      </c>
      <c r="F508" s="4" t="s">
        <v>13</v>
      </c>
    </row>
    <row r="509" spans="1:12">
      <c r="A509" t="n">
        <v>4972</v>
      </c>
      <c r="B509" s="47" t="n">
        <v>26</v>
      </c>
      <c r="C509" s="7" t="n">
        <v>0</v>
      </c>
      <c r="D509" s="7" t="s">
        <v>73</v>
      </c>
      <c r="E509" s="7" t="n">
        <v>2</v>
      </c>
      <c r="F509" s="7" t="n">
        <v>0</v>
      </c>
    </row>
    <row r="510" spans="1:12">
      <c r="A510" t="s">
        <v>4</v>
      </c>
      <c r="B510" s="4" t="s">
        <v>5</v>
      </c>
    </row>
    <row r="511" spans="1:12">
      <c r="A511" t="n">
        <v>4997</v>
      </c>
      <c r="B511" s="48" t="n">
        <v>28</v>
      </c>
    </row>
    <row r="512" spans="1:12">
      <c r="A512" t="s">
        <v>4</v>
      </c>
      <c r="B512" s="4" t="s">
        <v>5</v>
      </c>
      <c r="C512" s="4" t="s">
        <v>13</v>
      </c>
      <c r="D512" s="4" t="s">
        <v>10</v>
      </c>
      <c r="E512" s="4" t="s">
        <v>10</v>
      </c>
      <c r="F512" s="4" t="s">
        <v>13</v>
      </c>
    </row>
    <row r="513" spans="1:12">
      <c r="A513" t="n">
        <v>4998</v>
      </c>
      <c r="B513" s="51" t="n">
        <v>25</v>
      </c>
      <c r="C513" s="7" t="n">
        <v>1</v>
      </c>
      <c r="D513" s="7" t="n">
        <v>65535</v>
      </c>
      <c r="E513" s="7" t="n">
        <v>65535</v>
      </c>
      <c r="F513" s="7" t="n">
        <v>0</v>
      </c>
    </row>
    <row r="514" spans="1:12">
      <c r="A514" t="s">
        <v>4</v>
      </c>
      <c r="B514" s="4" t="s">
        <v>5</v>
      </c>
      <c r="C514" s="4" t="s">
        <v>10</v>
      </c>
      <c r="D514" s="4" t="s">
        <v>13</v>
      </c>
    </row>
    <row r="515" spans="1:12">
      <c r="A515" t="n">
        <v>5005</v>
      </c>
      <c r="B515" s="50" t="n">
        <v>89</v>
      </c>
      <c r="C515" s="7" t="n">
        <v>65533</v>
      </c>
      <c r="D515" s="7" t="n">
        <v>1</v>
      </c>
    </row>
    <row r="516" spans="1:12">
      <c r="A516" t="s">
        <v>4</v>
      </c>
      <c r="B516" s="4" t="s">
        <v>5</v>
      </c>
      <c r="C516" s="4" t="s">
        <v>13</v>
      </c>
      <c r="D516" s="4" t="s">
        <v>10</v>
      </c>
      <c r="E516" s="4" t="s">
        <v>13</v>
      </c>
    </row>
    <row r="517" spans="1:12">
      <c r="A517" t="n">
        <v>5009</v>
      </c>
      <c r="B517" s="14" t="n">
        <v>49</v>
      </c>
      <c r="C517" s="7" t="n">
        <v>1</v>
      </c>
      <c r="D517" s="7" t="n">
        <v>4000</v>
      </c>
      <c r="E517" s="7" t="n">
        <v>0</v>
      </c>
    </row>
    <row r="518" spans="1:12">
      <c r="A518" t="s">
        <v>4</v>
      </c>
      <c r="B518" s="4" t="s">
        <v>5</v>
      </c>
      <c r="C518" s="4" t="s">
        <v>13</v>
      </c>
      <c r="D518" s="4" t="s">
        <v>10</v>
      </c>
      <c r="E518" s="4" t="s">
        <v>23</v>
      </c>
    </row>
    <row r="519" spans="1:12">
      <c r="A519" t="n">
        <v>5014</v>
      </c>
      <c r="B519" s="24" t="n">
        <v>58</v>
      </c>
      <c r="C519" s="7" t="n">
        <v>101</v>
      </c>
      <c r="D519" s="7" t="n">
        <v>300</v>
      </c>
      <c r="E519" s="7" t="n">
        <v>1</v>
      </c>
    </row>
    <row r="520" spans="1:12">
      <c r="A520" t="s">
        <v>4</v>
      </c>
      <c r="B520" s="4" t="s">
        <v>5</v>
      </c>
      <c r="C520" s="4" t="s">
        <v>13</v>
      </c>
      <c r="D520" s="4" t="s">
        <v>10</v>
      </c>
    </row>
    <row r="521" spans="1:12">
      <c r="A521" t="n">
        <v>5022</v>
      </c>
      <c r="B521" s="24" t="n">
        <v>58</v>
      </c>
      <c r="C521" s="7" t="n">
        <v>254</v>
      </c>
      <c r="D521" s="7" t="n">
        <v>0</v>
      </c>
    </row>
    <row r="522" spans="1:12">
      <c r="A522" t="s">
        <v>4</v>
      </c>
      <c r="B522" s="4" t="s">
        <v>5</v>
      </c>
      <c r="C522" s="4" t="s">
        <v>13</v>
      </c>
    </row>
    <row r="523" spans="1:12">
      <c r="A523" t="n">
        <v>5026</v>
      </c>
      <c r="B523" s="43" t="n">
        <v>116</v>
      </c>
      <c r="C523" s="7" t="n">
        <v>0</v>
      </c>
    </row>
    <row r="524" spans="1:12">
      <c r="A524" t="s">
        <v>4</v>
      </c>
      <c r="B524" s="4" t="s">
        <v>5</v>
      </c>
      <c r="C524" s="4" t="s">
        <v>13</v>
      </c>
      <c r="D524" s="4" t="s">
        <v>10</v>
      </c>
    </row>
    <row r="525" spans="1:12">
      <c r="A525" t="n">
        <v>5028</v>
      </c>
      <c r="B525" s="43" t="n">
        <v>116</v>
      </c>
      <c r="C525" s="7" t="n">
        <v>2</v>
      </c>
      <c r="D525" s="7" t="n">
        <v>1</v>
      </c>
    </row>
    <row r="526" spans="1:12">
      <c r="A526" t="s">
        <v>4</v>
      </c>
      <c r="B526" s="4" t="s">
        <v>5</v>
      </c>
      <c r="C526" s="4" t="s">
        <v>13</v>
      </c>
      <c r="D526" s="4" t="s">
        <v>9</v>
      </c>
    </row>
    <row r="527" spans="1:12">
      <c r="A527" t="n">
        <v>5032</v>
      </c>
      <c r="B527" s="43" t="n">
        <v>116</v>
      </c>
      <c r="C527" s="7" t="n">
        <v>5</v>
      </c>
      <c r="D527" s="7" t="n">
        <v>1113325568</v>
      </c>
    </row>
    <row r="528" spans="1:12">
      <c r="A528" t="s">
        <v>4</v>
      </c>
      <c r="B528" s="4" t="s">
        <v>5</v>
      </c>
      <c r="C528" s="4" t="s">
        <v>13</v>
      </c>
      <c r="D528" s="4" t="s">
        <v>10</v>
      </c>
    </row>
    <row r="529" spans="1:6">
      <c r="A529" t="n">
        <v>5038</v>
      </c>
      <c r="B529" s="43" t="n">
        <v>116</v>
      </c>
      <c r="C529" s="7" t="n">
        <v>6</v>
      </c>
      <c r="D529" s="7" t="n">
        <v>1</v>
      </c>
    </row>
    <row r="530" spans="1:6">
      <c r="A530" t="s">
        <v>4</v>
      </c>
      <c r="B530" s="4" t="s">
        <v>5</v>
      </c>
      <c r="C530" s="4" t="s">
        <v>10</v>
      </c>
      <c r="D530" s="4" t="s">
        <v>9</v>
      </c>
    </row>
    <row r="531" spans="1:6">
      <c r="A531" t="n">
        <v>5042</v>
      </c>
      <c r="B531" s="52" t="n">
        <v>44</v>
      </c>
      <c r="C531" s="7" t="n">
        <v>1660</v>
      </c>
      <c r="D531" s="7" t="n">
        <v>1</v>
      </c>
    </row>
    <row r="532" spans="1:6">
      <c r="A532" t="s">
        <v>4</v>
      </c>
      <c r="B532" s="4" t="s">
        <v>5</v>
      </c>
      <c r="C532" s="4" t="s">
        <v>13</v>
      </c>
    </row>
    <row r="533" spans="1:6">
      <c r="A533" t="n">
        <v>5049</v>
      </c>
      <c r="B533" s="26" t="n">
        <v>45</v>
      </c>
      <c r="C533" s="7" t="n">
        <v>0</v>
      </c>
    </row>
    <row r="534" spans="1:6">
      <c r="A534" t="s">
        <v>4</v>
      </c>
      <c r="B534" s="4" t="s">
        <v>5</v>
      </c>
      <c r="C534" s="4" t="s">
        <v>13</v>
      </c>
      <c r="D534" s="4" t="s">
        <v>13</v>
      </c>
      <c r="E534" s="4" t="s">
        <v>23</v>
      </c>
      <c r="F534" s="4" t="s">
        <v>23</v>
      </c>
      <c r="G534" s="4" t="s">
        <v>23</v>
      </c>
      <c r="H534" s="4" t="s">
        <v>10</v>
      </c>
    </row>
    <row r="535" spans="1:6">
      <c r="A535" t="n">
        <v>5051</v>
      </c>
      <c r="B535" s="26" t="n">
        <v>45</v>
      </c>
      <c r="C535" s="7" t="n">
        <v>2</v>
      </c>
      <c r="D535" s="7" t="n">
        <v>3</v>
      </c>
      <c r="E535" s="7" t="n">
        <v>0</v>
      </c>
      <c r="F535" s="7" t="n">
        <v>2.79999995231628</v>
      </c>
      <c r="G535" s="7" t="n">
        <v>11.1499996185303</v>
      </c>
      <c r="H535" s="7" t="n">
        <v>0</v>
      </c>
    </row>
    <row r="536" spans="1:6">
      <c r="A536" t="s">
        <v>4</v>
      </c>
      <c r="B536" s="4" t="s">
        <v>5</v>
      </c>
      <c r="C536" s="4" t="s">
        <v>13</v>
      </c>
      <c r="D536" s="4" t="s">
        <v>13</v>
      </c>
      <c r="E536" s="4" t="s">
        <v>23</v>
      </c>
      <c r="F536" s="4" t="s">
        <v>23</v>
      </c>
      <c r="G536" s="4" t="s">
        <v>23</v>
      </c>
      <c r="H536" s="4" t="s">
        <v>10</v>
      </c>
      <c r="I536" s="4" t="s">
        <v>13</v>
      </c>
    </row>
    <row r="537" spans="1:6">
      <c r="A537" t="n">
        <v>5068</v>
      </c>
      <c r="B537" s="26" t="n">
        <v>45</v>
      </c>
      <c r="C537" s="7" t="n">
        <v>4</v>
      </c>
      <c r="D537" s="7" t="n">
        <v>3</v>
      </c>
      <c r="E537" s="7" t="n">
        <v>7.19999980926514</v>
      </c>
      <c r="F537" s="7" t="n">
        <v>0</v>
      </c>
      <c r="G537" s="7" t="n">
        <v>0</v>
      </c>
      <c r="H537" s="7" t="n">
        <v>0</v>
      </c>
      <c r="I537" s="7" t="n">
        <v>0</v>
      </c>
    </row>
    <row r="538" spans="1:6">
      <c r="A538" t="s">
        <v>4</v>
      </c>
      <c r="B538" s="4" t="s">
        <v>5</v>
      </c>
      <c r="C538" s="4" t="s">
        <v>13</v>
      </c>
      <c r="D538" s="4" t="s">
        <v>13</v>
      </c>
      <c r="E538" s="4" t="s">
        <v>23</v>
      </c>
      <c r="F538" s="4" t="s">
        <v>10</v>
      </c>
    </row>
    <row r="539" spans="1:6">
      <c r="A539" t="n">
        <v>5086</v>
      </c>
      <c r="B539" s="26" t="n">
        <v>45</v>
      </c>
      <c r="C539" s="7" t="n">
        <v>5</v>
      </c>
      <c r="D539" s="7" t="n">
        <v>3</v>
      </c>
      <c r="E539" s="7" t="n">
        <v>10.5</v>
      </c>
      <c r="F539" s="7" t="n">
        <v>0</v>
      </c>
    </row>
    <row r="540" spans="1:6">
      <c r="A540" t="s">
        <v>4</v>
      </c>
      <c r="B540" s="4" t="s">
        <v>5</v>
      </c>
      <c r="C540" s="4" t="s">
        <v>13</v>
      </c>
      <c r="D540" s="4" t="s">
        <v>13</v>
      </c>
      <c r="E540" s="4" t="s">
        <v>23</v>
      </c>
      <c r="F540" s="4" t="s">
        <v>10</v>
      </c>
    </row>
    <row r="541" spans="1:6">
      <c r="A541" t="n">
        <v>5095</v>
      </c>
      <c r="B541" s="26" t="n">
        <v>45</v>
      </c>
      <c r="C541" s="7" t="n">
        <v>11</v>
      </c>
      <c r="D541" s="7" t="n">
        <v>3</v>
      </c>
      <c r="E541" s="7" t="n">
        <v>42.5</v>
      </c>
      <c r="F541" s="7" t="n">
        <v>0</v>
      </c>
    </row>
    <row r="542" spans="1:6">
      <c r="A542" t="s">
        <v>4</v>
      </c>
      <c r="B542" s="4" t="s">
        <v>5</v>
      </c>
      <c r="C542" s="4" t="s">
        <v>13</v>
      </c>
      <c r="D542" s="4" t="s">
        <v>10</v>
      </c>
    </row>
    <row r="543" spans="1:6">
      <c r="A543" t="n">
        <v>5104</v>
      </c>
      <c r="B543" s="24" t="n">
        <v>58</v>
      </c>
      <c r="C543" s="7" t="n">
        <v>255</v>
      </c>
      <c r="D543" s="7" t="n">
        <v>0</v>
      </c>
    </row>
    <row r="544" spans="1:6">
      <c r="A544" t="s">
        <v>4</v>
      </c>
      <c r="B544" s="4" t="s">
        <v>5</v>
      </c>
      <c r="C544" s="4" t="s">
        <v>13</v>
      </c>
      <c r="D544" s="4" t="s">
        <v>10</v>
      </c>
      <c r="E544" s="4" t="s">
        <v>10</v>
      </c>
      <c r="F544" s="4" t="s">
        <v>10</v>
      </c>
      <c r="G544" s="4" t="s">
        <v>10</v>
      </c>
      <c r="H544" s="4" t="s">
        <v>10</v>
      </c>
      <c r="I544" s="4" t="s">
        <v>6</v>
      </c>
      <c r="J544" s="4" t="s">
        <v>23</v>
      </c>
      <c r="K544" s="4" t="s">
        <v>23</v>
      </c>
      <c r="L544" s="4" t="s">
        <v>23</v>
      </c>
      <c r="M544" s="4" t="s">
        <v>9</v>
      </c>
      <c r="N544" s="4" t="s">
        <v>9</v>
      </c>
      <c r="O544" s="4" t="s">
        <v>23</v>
      </c>
      <c r="P544" s="4" t="s">
        <v>23</v>
      </c>
      <c r="Q544" s="4" t="s">
        <v>23</v>
      </c>
      <c r="R544" s="4" t="s">
        <v>23</v>
      </c>
      <c r="S544" s="4" t="s">
        <v>13</v>
      </c>
    </row>
    <row r="545" spans="1:19">
      <c r="A545" t="n">
        <v>5108</v>
      </c>
      <c r="B545" s="10" t="n">
        <v>39</v>
      </c>
      <c r="C545" s="7" t="n">
        <v>12</v>
      </c>
      <c r="D545" s="7" t="n">
        <v>65533</v>
      </c>
      <c r="E545" s="7" t="n">
        <v>203</v>
      </c>
      <c r="F545" s="7" t="n">
        <v>0</v>
      </c>
      <c r="G545" s="7" t="n">
        <v>1660</v>
      </c>
      <c r="H545" s="7" t="n">
        <v>3</v>
      </c>
      <c r="I545" s="7" t="s">
        <v>74</v>
      </c>
      <c r="J545" s="7" t="n">
        <v>0</v>
      </c>
      <c r="K545" s="7" t="n">
        <v>0</v>
      </c>
      <c r="L545" s="7" t="n">
        <v>0</v>
      </c>
      <c r="M545" s="7" t="n">
        <v>0</v>
      </c>
      <c r="N545" s="7" t="n">
        <v>0</v>
      </c>
      <c r="O545" s="7" t="n">
        <v>0</v>
      </c>
      <c r="P545" s="7" t="n">
        <v>1</v>
      </c>
      <c r="Q545" s="7" t="n">
        <v>1</v>
      </c>
      <c r="R545" s="7" t="n">
        <v>1</v>
      </c>
      <c r="S545" s="7" t="n">
        <v>103</v>
      </c>
    </row>
    <row r="546" spans="1:19">
      <c r="A546" t="s">
        <v>4</v>
      </c>
      <c r="B546" s="4" t="s">
        <v>5</v>
      </c>
      <c r="C546" s="4" t="s">
        <v>13</v>
      </c>
      <c r="D546" s="4" t="s">
        <v>23</v>
      </c>
      <c r="E546" s="4" t="s">
        <v>23</v>
      </c>
      <c r="F546" s="4" t="s">
        <v>23</v>
      </c>
    </row>
    <row r="547" spans="1:19">
      <c r="A547" t="n">
        <v>5169</v>
      </c>
      <c r="B547" s="26" t="n">
        <v>45</v>
      </c>
      <c r="C547" s="7" t="n">
        <v>9</v>
      </c>
      <c r="D547" s="7" t="n">
        <v>0.0299999993294477</v>
      </c>
      <c r="E547" s="7" t="n">
        <v>0.0299999993294477</v>
      </c>
      <c r="F547" s="7" t="n">
        <v>1000</v>
      </c>
    </row>
    <row r="548" spans="1:19">
      <c r="A548" t="s">
        <v>4</v>
      </c>
      <c r="B548" s="4" t="s">
        <v>5</v>
      </c>
      <c r="C548" s="4" t="s">
        <v>13</v>
      </c>
      <c r="D548" s="4" t="s">
        <v>10</v>
      </c>
      <c r="E548" s="4" t="s">
        <v>10</v>
      </c>
      <c r="F548" s="4" t="s">
        <v>9</v>
      </c>
    </row>
    <row r="549" spans="1:19">
      <c r="A549" t="n">
        <v>5183</v>
      </c>
      <c r="B549" s="53" t="n">
        <v>84</v>
      </c>
      <c r="C549" s="7" t="n">
        <v>0</v>
      </c>
      <c r="D549" s="7" t="n">
        <v>2</v>
      </c>
      <c r="E549" s="7" t="n">
        <v>1000</v>
      </c>
      <c r="F549" s="7" t="n">
        <v>1050253722</v>
      </c>
    </row>
    <row r="550" spans="1:19">
      <c r="A550" t="s">
        <v>4</v>
      </c>
      <c r="B550" s="4" t="s">
        <v>5</v>
      </c>
      <c r="C550" s="4" t="s">
        <v>13</v>
      </c>
      <c r="D550" s="4" t="s">
        <v>10</v>
      </c>
      <c r="E550" s="4" t="s">
        <v>23</v>
      </c>
      <c r="F550" s="4" t="s">
        <v>10</v>
      </c>
      <c r="G550" s="4" t="s">
        <v>9</v>
      </c>
      <c r="H550" s="4" t="s">
        <v>9</v>
      </c>
      <c r="I550" s="4" t="s">
        <v>10</v>
      </c>
      <c r="J550" s="4" t="s">
        <v>10</v>
      </c>
      <c r="K550" s="4" t="s">
        <v>9</v>
      </c>
      <c r="L550" s="4" t="s">
        <v>9</v>
      </c>
      <c r="M550" s="4" t="s">
        <v>9</v>
      </c>
      <c r="N550" s="4" t="s">
        <v>9</v>
      </c>
      <c r="O550" s="4" t="s">
        <v>6</v>
      </c>
    </row>
    <row r="551" spans="1:19">
      <c r="A551" t="n">
        <v>5193</v>
      </c>
      <c r="B551" s="15" t="n">
        <v>50</v>
      </c>
      <c r="C551" s="7" t="n">
        <v>0</v>
      </c>
      <c r="D551" s="7" t="n">
        <v>2038</v>
      </c>
      <c r="E551" s="7" t="n">
        <v>1</v>
      </c>
      <c r="F551" s="7" t="n">
        <v>0</v>
      </c>
      <c r="G551" s="7" t="n">
        <v>0</v>
      </c>
      <c r="H551" s="7" t="n">
        <v>0</v>
      </c>
      <c r="I551" s="7" t="n">
        <v>0</v>
      </c>
      <c r="J551" s="7" t="n">
        <v>65533</v>
      </c>
      <c r="K551" s="7" t="n">
        <v>0</v>
      </c>
      <c r="L551" s="7" t="n">
        <v>0</v>
      </c>
      <c r="M551" s="7" t="n">
        <v>0</v>
      </c>
      <c r="N551" s="7" t="n">
        <v>0</v>
      </c>
      <c r="O551" s="7" t="s">
        <v>12</v>
      </c>
    </row>
    <row r="552" spans="1:19">
      <c r="A552" t="s">
        <v>4</v>
      </c>
      <c r="B552" s="4" t="s">
        <v>5</v>
      </c>
      <c r="C552" s="4" t="s">
        <v>13</v>
      </c>
      <c r="D552" s="4" t="s">
        <v>10</v>
      </c>
      <c r="E552" s="4" t="s">
        <v>23</v>
      </c>
      <c r="F552" s="4" t="s">
        <v>10</v>
      </c>
      <c r="G552" s="4" t="s">
        <v>9</v>
      </c>
      <c r="H552" s="4" t="s">
        <v>9</v>
      </c>
      <c r="I552" s="4" t="s">
        <v>10</v>
      </c>
      <c r="J552" s="4" t="s">
        <v>10</v>
      </c>
      <c r="K552" s="4" t="s">
        <v>9</v>
      </c>
      <c r="L552" s="4" t="s">
        <v>9</v>
      </c>
      <c r="M552" s="4" t="s">
        <v>9</v>
      </c>
      <c r="N552" s="4" t="s">
        <v>9</v>
      </c>
      <c r="O552" s="4" t="s">
        <v>6</v>
      </c>
    </row>
    <row r="553" spans="1:19">
      <c r="A553" t="n">
        <v>5232</v>
      </c>
      <c r="B553" s="15" t="n">
        <v>50</v>
      </c>
      <c r="C553" s="7" t="n">
        <v>0</v>
      </c>
      <c r="D553" s="7" t="n">
        <v>2243</v>
      </c>
      <c r="E553" s="7" t="n">
        <v>1</v>
      </c>
      <c r="F553" s="7" t="n">
        <v>1000</v>
      </c>
      <c r="G553" s="7" t="n">
        <v>0</v>
      </c>
      <c r="H553" s="7" t="n">
        <v>0</v>
      </c>
      <c r="I553" s="7" t="n">
        <v>1</v>
      </c>
      <c r="J553" s="7" t="n">
        <v>1660</v>
      </c>
      <c r="K553" s="7" t="n">
        <v>0</v>
      </c>
      <c r="L553" s="7" t="n">
        <v>0</v>
      </c>
      <c r="M553" s="7" t="n">
        <v>0</v>
      </c>
      <c r="N553" s="7" t="n">
        <v>1101004800</v>
      </c>
      <c r="O553" s="7" t="s">
        <v>12</v>
      </c>
    </row>
    <row r="554" spans="1:19">
      <c r="A554" t="s">
        <v>4</v>
      </c>
      <c r="B554" s="4" t="s">
        <v>5</v>
      </c>
      <c r="C554" s="4" t="s">
        <v>10</v>
      </c>
    </row>
    <row r="555" spans="1:19">
      <c r="A555" t="n">
        <v>5271</v>
      </c>
      <c r="B555" s="35" t="n">
        <v>16</v>
      </c>
      <c r="C555" s="7" t="n">
        <v>1000</v>
      </c>
    </row>
    <row r="556" spans="1:19">
      <c r="A556" t="s">
        <v>4</v>
      </c>
      <c r="B556" s="4" t="s">
        <v>5</v>
      </c>
      <c r="C556" s="4" t="s">
        <v>10</v>
      </c>
      <c r="D556" s="4" t="s">
        <v>13</v>
      </c>
      <c r="E556" s="4" t="s">
        <v>13</v>
      </c>
      <c r="F556" s="4" t="s">
        <v>6</v>
      </c>
    </row>
    <row r="557" spans="1:19">
      <c r="A557" t="n">
        <v>5274</v>
      </c>
      <c r="B557" s="38" t="n">
        <v>20</v>
      </c>
      <c r="C557" s="7" t="n">
        <v>0</v>
      </c>
      <c r="D557" s="7" t="n">
        <v>3</v>
      </c>
      <c r="E557" s="7" t="n">
        <v>11</v>
      </c>
      <c r="F557" s="7" t="s">
        <v>75</v>
      </c>
    </row>
    <row r="558" spans="1:19">
      <c r="A558" t="s">
        <v>4</v>
      </c>
      <c r="B558" s="4" t="s">
        <v>5</v>
      </c>
      <c r="C558" s="4" t="s">
        <v>10</v>
      </c>
    </row>
    <row r="559" spans="1:19">
      <c r="A559" t="n">
        <v>5299</v>
      </c>
      <c r="B559" s="35" t="n">
        <v>16</v>
      </c>
      <c r="C559" s="7" t="n">
        <v>100</v>
      </c>
    </row>
    <row r="560" spans="1:19">
      <c r="A560" t="s">
        <v>4</v>
      </c>
      <c r="B560" s="4" t="s">
        <v>5</v>
      </c>
      <c r="C560" s="4" t="s">
        <v>10</v>
      </c>
      <c r="D560" s="4" t="s">
        <v>13</v>
      </c>
      <c r="E560" s="4" t="s">
        <v>13</v>
      </c>
      <c r="F560" s="4" t="s">
        <v>6</v>
      </c>
    </row>
    <row r="561" spans="1:19">
      <c r="A561" t="n">
        <v>5302</v>
      </c>
      <c r="B561" s="38" t="n">
        <v>20</v>
      </c>
      <c r="C561" s="7" t="n">
        <v>7</v>
      </c>
      <c r="D561" s="7" t="n">
        <v>3</v>
      </c>
      <c r="E561" s="7" t="n">
        <v>11</v>
      </c>
      <c r="F561" s="7" t="s">
        <v>75</v>
      </c>
    </row>
    <row r="562" spans="1:19">
      <c r="A562" t="s">
        <v>4</v>
      </c>
      <c r="B562" s="4" t="s">
        <v>5</v>
      </c>
      <c r="C562" s="4" t="s">
        <v>10</v>
      </c>
      <c r="D562" s="4" t="s">
        <v>13</v>
      </c>
      <c r="E562" s="4" t="s">
        <v>13</v>
      </c>
      <c r="F562" s="4" t="s">
        <v>6</v>
      </c>
    </row>
    <row r="563" spans="1:19">
      <c r="A563" t="n">
        <v>5327</v>
      </c>
      <c r="B563" s="38" t="n">
        <v>20</v>
      </c>
      <c r="C563" s="7" t="n">
        <v>5</v>
      </c>
      <c r="D563" s="7" t="n">
        <v>3</v>
      </c>
      <c r="E563" s="7" t="n">
        <v>11</v>
      </c>
      <c r="F563" s="7" t="s">
        <v>75</v>
      </c>
    </row>
    <row r="564" spans="1:19">
      <c r="A564" t="s">
        <v>4</v>
      </c>
      <c r="B564" s="4" t="s">
        <v>5</v>
      </c>
      <c r="C564" s="4" t="s">
        <v>10</v>
      </c>
    </row>
    <row r="565" spans="1:19">
      <c r="A565" t="n">
        <v>5352</v>
      </c>
      <c r="B565" s="35" t="n">
        <v>16</v>
      </c>
      <c r="C565" s="7" t="n">
        <v>100</v>
      </c>
    </row>
    <row r="566" spans="1:19">
      <c r="A566" t="s">
        <v>4</v>
      </c>
      <c r="B566" s="4" t="s">
        <v>5</v>
      </c>
      <c r="C566" s="4" t="s">
        <v>10</v>
      </c>
      <c r="D566" s="4" t="s">
        <v>13</v>
      </c>
      <c r="E566" s="4" t="s">
        <v>13</v>
      </c>
      <c r="F566" s="4" t="s">
        <v>6</v>
      </c>
    </row>
    <row r="567" spans="1:19">
      <c r="A567" t="n">
        <v>5355</v>
      </c>
      <c r="B567" s="38" t="n">
        <v>20</v>
      </c>
      <c r="C567" s="7" t="n">
        <v>61491</v>
      </c>
      <c r="D567" s="7" t="n">
        <v>3</v>
      </c>
      <c r="E567" s="7" t="n">
        <v>11</v>
      </c>
      <c r="F567" s="7" t="s">
        <v>75</v>
      </c>
    </row>
    <row r="568" spans="1:19">
      <c r="A568" t="s">
        <v>4</v>
      </c>
      <c r="B568" s="4" t="s">
        <v>5</v>
      </c>
      <c r="C568" s="4" t="s">
        <v>10</v>
      </c>
      <c r="D568" s="4" t="s">
        <v>13</v>
      </c>
      <c r="E568" s="4" t="s">
        <v>13</v>
      </c>
      <c r="F568" s="4" t="s">
        <v>6</v>
      </c>
    </row>
    <row r="569" spans="1:19">
      <c r="A569" t="n">
        <v>5380</v>
      </c>
      <c r="B569" s="38" t="n">
        <v>20</v>
      </c>
      <c r="C569" s="7" t="n">
        <v>61492</v>
      </c>
      <c r="D569" s="7" t="n">
        <v>3</v>
      </c>
      <c r="E569" s="7" t="n">
        <v>11</v>
      </c>
      <c r="F569" s="7" t="s">
        <v>75</v>
      </c>
    </row>
    <row r="570" spans="1:19">
      <c r="A570" t="s">
        <v>4</v>
      </c>
      <c r="B570" s="4" t="s">
        <v>5</v>
      </c>
      <c r="C570" s="4" t="s">
        <v>10</v>
      </c>
      <c r="D570" s="4" t="s">
        <v>13</v>
      </c>
      <c r="E570" s="4" t="s">
        <v>13</v>
      </c>
      <c r="F570" s="4" t="s">
        <v>6</v>
      </c>
    </row>
    <row r="571" spans="1:19">
      <c r="A571" t="n">
        <v>5405</v>
      </c>
      <c r="B571" s="38" t="n">
        <v>20</v>
      </c>
      <c r="C571" s="7" t="n">
        <v>61493</v>
      </c>
      <c r="D571" s="7" t="n">
        <v>3</v>
      </c>
      <c r="E571" s="7" t="n">
        <v>11</v>
      </c>
      <c r="F571" s="7" t="s">
        <v>75</v>
      </c>
    </row>
    <row r="572" spans="1:19">
      <c r="A572" t="s">
        <v>4</v>
      </c>
      <c r="B572" s="4" t="s">
        <v>5</v>
      </c>
      <c r="C572" s="4" t="s">
        <v>10</v>
      </c>
      <c r="D572" s="4" t="s">
        <v>13</v>
      </c>
    </row>
    <row r="573" spans="1:19">
      <c r="A573" t="n">
        <v>5430</v>
      </c>
      <c r="B573" s="54" t="n">
        <v>67</v>
      </c>
      <c r="C573" s="7" t="n">
        <v>0</v>
      </c>
      <c r="D573" s="7" t="n">
        <v>3</v>
      </c>
    </row>
    <row r="574" spans="1:19">
      <c r="A574" t="s">
        <v>4</v>
      </c>
      <c r="B574" s="4" t="s">
        <v>5</v>
      </c>
      <c r="C574" s="4" t="s">
        <v>10</v>
      </c>
      <c r="D574" s="4" t="s">
        <v>13</v>
      </c>
    </row>
    <row r="575" spans="1:19">
      <c r="A575" t="n">
        <v>5434</v>
      </c>
      <c r="B575" s="54" t="n">
        <v>67</v>
      </c>
      <c r="C575" s="7" t="n">
        <v>7</v>
      </c>
      <c r="D575" s="7" t="n">
        <v>3</v>
      </c>
    </row>
    <row r="576" spans="1:19">
      <c r="A576" t="s">
        <v>4</v>
      </c>
      <c r="B576" s="4" t="s">
        <v>5</v>
      </c>
      <c r="C576" s="4" t="s">
        <v>10</v>
      </c>
      <c r="D576" s="4" t="s">
        <v>13</v>
      </c>
    </row>
    <row r="577" spans="1:6">
      <c r="A577" t="n">
        <v>5438</v>
      </c>
      <c r="B577" s="54" t="n">
        <v>67</v>
      </c>
      <c r="C577" s="7" t="n">
        <v>5</v>
      </c>
      <c r="D577" s="7" t="n">
        <v>3</v>
      </c>
    </row>
    <row r="578" spans="1:6">
      <c r="A578" t="s">
        <v>4</v>
      </c>
      <c r="B578" s="4" t="s">
        <v>5</v>
      </c>
      <c r="C578" s="4" t="s">
        <v>10</v>
      </c>
      <c r="D578" s="4" t="s">
        <v>13</v>
      </c>
    </row>
    <row r="579" spans="1:6">
      <c r="A579" t="n">
        <v>5442</v>
      </c>
      <c r="B579" s="54" t="n">
        <v>67</v>
      </c>
      <c r="C579" s="7" t="n">
        <v>61491</v>
      </c>
      <c r="D579" s="7" t="n">
        <v>3</v>
      </c>
    </row>
    <row r="580" spans="1:6">
      <c r="A580" t="s">
        <v>4</v>
      </c>
      <c r="B580" s="4" t="s">
        <v>5</v>
      </c>
      <c r="C580" s="4" t="s">
        <v>10</v>
      </c>
      <c r="D580" s="4" t="s">
        <v>13</v>
      </c>
    </row>
    <row r="581" spans="1:6">
      <c r="A581" t="n">
        <v>5446</v>
      </c>
      <c r="B581" s="54" t="n">
        <v>67</v>
      </c>
      <c r="C581" s="7" t="n">
        <v>61492</v>
      </c>
      <c r="D581" s="7" t="n">
        <v>3</v>
      </c>
    </row>
    <row r="582" spans="1:6">
      <c r="A582" t="s">
        <v>4</v>
      </c>
      <c r="B582" s="4" t="s">
        <v>5</v>
      </c>
      <c r="C582" s="4" t="s">
        <v>10</v>
      </c>
      <c r="D582" s="4" t="s">
        <v>13</v>
      </c>
    </row>
    <row r="583" spans="1:6">
      <c r="A583" t="n">
        <v>5450</v>
      </c>
      <c r="B583" s="54" t="n">
        <v>67</v>
      </c>
      <c r="C583" s="7" t="n">
        <v>61493</v>
      </c>
      <c r="D583" s="7" t="n">
        <v>3</v>
      </c>
    </row>
    <row r="584" spans="1:6">
      <c r="A584" t="s">
        <v>4</v>
      </c>
      <c r="B584" s="4" t="s">
        <v>5</v>
      </c>
      <c r="C584" s="4" t="s">
        <v>13</v>
      </c>
      <c r="D584" s="4" t="s">
        <v>10</v>
      </c>
      <c r="E584" s="4" t="s">
        <v>6</v>
      </c>
    </row>
    <row r="585" spans="1:6">
      <c r="A585" t="n">
        <v>5454</v>
      </c>
      <c r="B585" s="46" t="n">
        <v>51</v>
      </c>
      <c r="C585" s="7" t="n">
        <v>4</v>
      </c>
      <c r="D585" s="7" t="n">
        <v>0</v>
      </c>
      <c r="E585" s="7" t="s">
        <v>76</v>
      </c>
    </row>
    <row r="586" spans="1:6">
      <c r="A586" t="s">
        <v>4</v>
      </c>
      <c r="B586" s="4" t="s">
        <v>5</v>
      </c>
      <c r="C586" s="4" t="s">
        <v>10</v>
      </c>
    </row>
    <row r="587" spans="1:6">
      <c r="A587" t="n">
        <v>5467</v>
      </c>
      <c r="B587" s="35" t="n">
        <v>16</v>
      </c>
      <c r="C587" s="7" t="n">
        <v>0</v>
      </c>
    </row>
    <row r="588" spans="1:6">
      <c r="A588" t="s">
        <v>4</v>
      </c>
      <c r="B588" s="4" t="s">
        <v>5</v>
      </c>
      <c r="C588" s="4" t="s">
        <v>10</v>
      </c>
      <c r="D588" s="4" t="s">
        <v>50</v>
      </c>
      <c r="E588" s="4" t="s">
        <v>13</v>
      </c>
      <c r="F588" s="4" t="s">
        <v>13</v>
      </c>
    </row>
    <row r="589" spans="1:6">
      <c r="A589" t="n">
        <v>5470</v>
      </c>
      <c r="B589" s="47" t="n">
        <v>26</v>
      </c>
      <c r="C589" s="7" t="n">
        <v>0</v>
      </c>
      <c r="D589" s="7" t="s">
        <v>77</v>
      </c>
      <c r="E589" s="7" t="n">
        <v>2</v>
      </c>
      <c r="F589" s="7" t="n">
        <v>0</v>
      </c>
    </row>
    <row r="590" spans="1:6">
      <c r="A590" t="s">
        <v>4</v>
      </c>
      <c r="B590" s="4" t="s">
        <v>5</v>
      </c>
    </row>
    <row r="591" spans="1:6">
      <c r="A591" t="n">
        <v>5486</v>
      </c>
      <c r="B591" s="48" t="n">
        <v>28</v>
      </c>
    </row>
    <row r="592" spans="1:6">
      <c r="A592" t="s">
        <v>4</v>
      </c>
      <c r="B592" s="4" t="s">
        <v>5</v>
      </c>
      <c r="C592" s="4" t="s">
        <v>13</v>
      </c>
      <c r="D592" s="30" t="s">
        <v>34</v>
      </c>
      <c r="E592" s="4" t="s">
        <v>5</v>
      </c>
      <c r="F592" s="4" t="s">
        <v>13</v>
      </c>
      <c r="G592" s="4" t="s">
        <v>10</v>
      </c>
      <c r="H592" s="30" t="s">
        <v>35</v>
      </c>
      <c r="I592" s="4" t="s">
        <v>13</v>
      </c>
      <c r="J592" s="4" t="s">
        <v>24</v>
      </c>
    </row>
    <row r="593" spans="1:10">
      <c r="A593" t="n">
        <v>5487</v>
      </c>
      <c r="B593" s="12" t="n">
        <v>5</v>
      </c>
      <c r="C593" s="7" t="n">
        <v>28</v>
      </c>
      <c r="D593" s="30" t="s">
        <v>3</v>
      </c>
      <c r="E593" s="33" t="n">
        <v>64</v>
      </c>
      <c r="F593" s="7" t="n">
        <v>5</v>
      </c>
      <c r="G593" s="7" t="n">
        <v>8</v>
      </c>
      <c r="H593" s="30" t="s">
        <v>3</v>
      </c>
      <c r="I593" s="7" t="n">
        <v>1</v>
      </c>
      <c r="J593" s="13" t="n">
        <f t="normal" ca="1">A603</f>
        <v>0</v>
      </c>
    </row>
    <row r="594" spans="1:10">
      <c r="A594" t="s">
        <v>4</v>
      </c>
      <c r="B594" s="4" t="s">
        <v>5</v>
      </c>
      <c r="C594" s="4" t="s">
        <v>13</v>
      </c>
      <c r="D594" s="4" t="s">
        <v>10</v>
      </c>
      <c r="E594" s="4" t="s">
        <v>6</v>
      </c>
    </row>
    <row r="595" spans="1:10">
      <c r="A595" t="n">
        <v>5498</v>
      </c>
      <c r="B595" s="46" t="n">
        <v>51</v>
      </c>
      <c r="C595" s="7" t="n">
        <v>4</v>
      </c>
      <c r="D595" s="7" t="n">
        <v>8</v>
      </c>
      <c r="E595" s="7" t="s">
        <v>76</v>
      </c>
    </row>
    <row r="596" spans="1:10">
      <c r="A596" t="s">
        <v>4</v>
      </c>
      <c r="B596" s="4" t="s">
        <v>5</v>
      </c>
      <c r="C596" s="4" t="s">
        <v>10</v>
      </c>
    </row>
    <row r="597" spans="1:10">
      <c r="A597" t="n">
        <v>5511</v>
      </c>
      <c r="B597" s="35" t="n">
        <v>16</v>
      </c>
      <c r="C597" s="7" t="n">
        <v>0</v>
      </c>
    </row>
    <row r="598" spans="1:10">
      <c r="A598" t="s">
        <v>4</v>
      </c>
      <c r="B598" s="4" t="s">
        <v>5</v>
      </c>
      <c r="C598" s="4" t="s">
        <v>10</v>
      </c>
      <c r="D598" s="4" t="s">
        <v>50</v>
      </c>
      <c r="E598" s="4" t="s">
        <v>13</v>
      </c>
      <c r="F598" s="4" t="s">
        <v>13</v>
      </c>
    </row>
    <row r="599" spans="1:10">
      <c r="A599" t="n">
        <v>5514</v>
      </c>
      <c r="B599" s="47" t="n">
        <v>26</v>
      </c>
      <c r="C599" s="7" t="n">
        <v>8</v>
      </c>
      <c r="D599" s="7" t="s">
        <v>78</v>
      </c>
      <c r="E599" s="7" t="n">
        <v>2</v>
      </c>
      <c r="F599" s="7" t="n">
        <v>0</v>
      </c>
    </row>
    <row r="600" spans="1:10">
      <c r="A600" t="s">
        <v>4</v>
      </c>
      <c r="B600" s="4" t="s">
        <v>5</v>
      </c>
    </row>
    <row r="601" spans="1:10">
      <c r="A601" t="n">
        <v>5552</v>
      </c>
      <c r="B601" s="48" t="n">
        <v>28</v>
      </c>
    </row>
    <row r="602" spans="1:10">
      <c r="A602" t="s">
        <v>4</v>
      </c>
      <c r="B602" s="4" t="s">
        <v>5</v>
      </c>
      <c r="C602" s="4" t="s">
        <v>10</v>
      </c>
      <c r="D602" s="4" t="s">
        <v>13</v>
      </c>
    </row>
    <row r="603" spans="1:10">
      <c r="A603" t="n">
        <v>5553</v>
      </c>
      <c r="B603" s="50" t="n">
        <v>89</v>
      </c>
      <c r="C603" s="7" t="n">
        <v>65533</v>
      </c>
      <c r="D603" s="7" t="n">
        <v>1</v>
      </c>
    </row>
    <row r="604" spans="1:10">
      <c r="A604" t="s">
        <v>4</v>
      </c>
      <c r="B604" s="4" t="s">
        <v>5</v>
      </c>
      <c r="C604" s="4" t="s">
        <v>13</v>
      </c>
      <c r="D604" s="4" t="s">
        <v>10</v>
      </c>
      <c r="E604" s="4" t="s">
        <v>23</v>
      </c>
    </row>
    <row r="605" spans="1:10">
      <c r="A605" t="n">
        <v>5557</v>
      </c>
      <c r="B605" s="24" t="n">
        <v>58</v>
      </c>
      <c r="C605" s="7" t="n">
        <v>101</v>
      </c>
      <c r="D605" s="7" t="n">
        <v>300</v>
      </c>
      <c r="E605" s="7" t="n">
        <v>1</v>
      </c>
    </row>
    <row r="606" spans="1:10">
      <c r="A606" t="s">
        <v>4</v>
      </c>
      <c r="B606" s="4" t="s">
        <v>5</v>
      </c>
      <c r="C606" s="4" t="s">
        <v>13</v>
      </c>
      <c r="D606" s="4" t="s">
        <v>10</v>
      </c>
    </row>
    <row r="607" spans="1:10">
      <c r="A607" t="n">
        <v>5565</v>
      </c>
      <c r="B607" s="24" t="n">
        <v>58</v>
      </c>
      <c r="C607" s="7" t="n">
        <v>254</v>
      </c>
      <c r="D607" s="7" t="n">
        <v>0</v>
      </c>
    </row>
    <row r="608" spans="1:10">
      <c r="A608" t="s">
        <v>4</v>
      </c>
      <c r="B608" s="4" t="s">
        <v>5</v>
      </c>
      <c r="C608" s="4" t="s">
        <v>13</v>
      </c>
    </row>
    <row r="609" spans="1:10">
      <c r="A609" t="n">
        <v>5569</v>
      </c>
      <c r="B609" s="26" t="n">
        <v>45</v>
      </c>
      <c r="C609" s="7" t="n">
        <v>0</v>
      </c>
    </row>
    <row r="610" spans="1:10">
      <c r="A610" t="s">
        <v>4</v>
      </c>
      <c r="B610" s="4" t="s">
        <v>5</v>
      </c>
      <c r="C610" s="4" t="s">
        <v>13</v>
      </c>
      <c r="D610" s="4" t="s">
        <v>13</v>
      </c>
      <c r="E610" s="4" t="s">
        <v>23</v>
      </c>
      <c r="F610" s="4" t="s">
        <v>23</v>
      </c>
      <c r="G610" s="4" t="s">
        <v>23</v>
      </c>
      <c r="H610" s="4" t="s">
        <v>10</v>
      </c>
    </row>
    <row r="611" spans="1:10">
      <c r="A611" t="n">
        <v>5571</v>
      </c>
      <c r="B611" s="26" t="n">
        <v>45</v>
      </c>
      <c r="C611" s="7" t="n">
        <v>2</v>
      </c>
      <c r="D611" s="7" t="n">
        <v>3</v>
      </c>
      <c r="E611" s="7" t="n">
        <v>0</v>
      </c>
      <c r="F611" s="7" t="n">
        <v>4.5</v>
      </c>
      <c r="G611" s="7" t="n">
        <v>5</v>
      </c>
      <c r="H611" s="7" t="n">
        <v>0</v>
      </c>
    </row>
    <row r="612" spans="1:10">
      <c r="A612" t="s">
        <v>4</v>
      </c>
      <c r="B612" s="4" t="s">
        <v>5</v>
      </c>
      <c r="C612" s="4" t="s">
        <v>13</v>
      </c>
      <c r="D612" s="4" t="s">
        <v>13</v>
      </c>
      <c r="E612" s="4" t="s">
        <v>23</v>
      </c>
      <c r="F612" s="4" t="s">
        <v>23</v>
      </c>
      <c r="G612" s="4" t="s">
        <v>23</v>
      </c>
      <c r="H612" s="4" t="s">
        <v>10</v>
      </c>
      <c r="I612" s="4" t="s">
        <v>13</v>
      </c>
    </row>
    <row r="613" spans="1:10">
      <c r="A613" t="n">
        <v>5588</v>
      </c>
      <c r="B613" s="26" t="n">
        <v>45</v>
      </c>
      <c r="C613" s="7" t="n">
        <v>4</v>
      </c>
      <c r="D613" s="7" t="n">
        <v>3</v>
      </c>
      <c r="E613" s="7" t="n">
        <v>15</v>
      </c>
      <c r="F613" s="7" t="n">
        <v>335</v>
      </c>
      <c r="G613" s="7" t="n">
        <v>-10</v>
      </c>
      <c r="H613" s="7" t="n">
        <v>0</v>
      </c>
      <c r="I613" s="7" t="n">
        <v>0</v>
      </c>
    </row>
    <row r="614" spans="1:10">
      <c r="A614" t="s">
        <v>4</v>
      </c>
      <c r="B614" s="4" t="s">
        <v>5</v>
      </c>
      <c r="C614" s="4" t="s">
        <v>13</v>
      </c>
      <c r="D614" s="4" t="s">
        <v>13</v>
      </c>
      <c r="E614" s="4" t="s">
        <v>23</v>
      </c>
      <c r="F614" s="4" t="s">
        <v>10</v>
      </c>
    </row>
    <row r="615" spans="1:10">
      <c r="A615" t="n">
        <v>5606</v>
      </c>
      <c r="B615" s="26" t="n">
        <v>45</v>
      </c>
      <c r="C615" s="7" t="n">
        <v>5</v>
      </c>
      <c r="D615" s="7" t="n">
        <v>3</v>
      </c>
      <c r="E615" s="7" t="n">
        <v>5.5</v>
      </c>
      <c r="F615" s="7" t="n">
        <v>0</v>
      </c>
    </row>
    <row r="616" spans="1:10">
      <c r="A616" t="s">
        <v>4</v>
      </c>
      <c r="B616" s="4" t="s">
        <v>5</v>
      </c>
      <c r="C616" s="4" t="s">
        <v>13</v>
      </c>
      <c r="D616" s="4" t="s">
        <v>13</v>
      </c>
      <c r="E616" s="4" t="s">
        <v>23</v>
      </c>
      <c r="F616" s="4" t="s">
        <v>10</v>
      </c>
    </row>
    <row r="617" spans="1:10">
      <c r="A617" t="n">
        <v>5615</v>
      </c>
      <c r="B617" s="26" t="n">
        <v>45</v>
      </c>
      <c r="C617" s="7" t="n">
        <v>11</v>
      </c>
      <c r="D617" s="7" t="n">
        <v>3</v>
      </c>
      <c r="E617" s="7" t="n">
        <v>42.5</v>
      </c>
      <c r="F617" s="7" t="n">
        <v>0</v>
      </c>
    </row>
    <row r="618" spans="1:10">
      <c r="A618" t="s">
        <v>4</v>
      </c>
      <c r="B618" s="4" t="s">
        <v>5</v>
      </c>
      <c r="C618" s="4" t="s">
        <v>13</v>
      </c>
      <c r="D618" s="4" t="s">
        <v>13</v>
      </c>
      <c r="E618" s="4" t="s">
        <v>23</v>
      </c>
      <c r="F618" s="4" t="s">
        <v>23</v>
      </c>
      <c r="G618" s="4" t="s">
        <v>23</v>
      </c>
      <c r="H618" s="4" t="s">
        <v>10</v>
      </c>
      <c r="I618" s="4" t="s">
        <v>13</v>
      </c>
    </row>
    <row r="619" spans="1:10">
      <c r="A619" t="n">
        <v>5624</v>
      </c>
      <c r="B619" s="26" t="n">
        <v>45</v>
      </c>
      <c r="C619" s="7" t="n">
        <v>4</v>
      </c>
      <c r="D619" s="7" t="n">
        <v>3</v>
      </c>
      <c r="E619" s="7" t="n">
        <v>15</v>
      </c>
      <c r="F619" s="7" t="n">
        <v>25</v>
      </c>
      <c r="G619" s="7" t="n">
        <v>-10</v>
      </c>
      <c r="H619" s="7" t="n">
        <v>30000</v>
      </c>
      <c r="I619" s="7" t="n">
        <v>1</v>
      </c>
    </row>
    <row r="620" spans="1:10">
      <c r="A620" t="s">
        <v>4</v>
      </c>
      <c r="B620" s="4" t="s">
        <v>5</v>
      </c>
      <c r="C620" s="4" t="s">
        <v>13</v>
      </c>
      <c r="D620" s="4" t="s">
        <v>10</v>
      </c>
      <c r="E620" s="4" t="s">
        <v>10</v>
      </c>
      <c r="F620" s="4" t="s">
        <v>9</v>
      </c>
    </row>
    <row r="621" spans="1:10">
      <c r="A621" t="n">
        <v>5642</v>
      </c>
      <c r="B621" s="53" t="n">
        <v>84</v>
      </c>
      <c r="C621" s="7" t="n">
        <v>0</v>
      </c>
      <c r="D621" s="7" t="n">
        <v>2</v>
      </c>
      <c r="E621" s="7" t="n">
        <v>0</v>
      </c>
      <c r="F621" s="7" t="n">
        <v>1056964608</v>
      </c>
    </row>
    <row r="622" spans="1:10">
      <c r="A622" t="s">
        <v>4</v>
      </c>
      <c r="B622" s="4" t="s">
        <v>5</v>
      </c>
      <c r="C622" s="4" t="s">
        <v>13</v>
      </c>
      <c r="D622" s="4" t="s">
        <v>23</v>
      </c>
      <c r="E622" s="4" t="s">
        <v>23</v>
      </c>
      <c r="F622" s="4" t="s">
        <v>23</v>
      </c>
    </row>
    <row r="623" spans="1:10">
      <c r="A623" t="n">
        <v>5652</v>
      </c>
      <c r="B623" s="26" t="n">
        <v>45</v>
      </c>
      <c r="C623" s="7" t="n">
        <v>9</v>
      </c>
      <c r="D623" s="7" t="n">
        <v>0.100000001490116</v>
      </c>
      <c r="E623" s="7" t="n">
        <v>0.100000001490116</v>
      </c>
      <c r="F623" s="7" t="n">
        <v>1.29999995231628</v>
      </c>
    </row>
    <row r="624" spans="1:10">
      <c r="A624" t="s">
        <v>4</v>
      </c>
      <c r="B624" s="4" t="s">
        <v>5</v>
      </c>
      <c r="C624" s="4" t="s">
        <v>13</v>
      </c>
      <c r="D624" s="4" t="s">
        <v>13</v>
      </c>
      <c r="E624" s="4" t="s">
        <v>23</v>
      </c>
      <c r="F624" s="4" t="s">
        <v>10</v>
      </c>
    </row>
    <row r="625" spans="1:9">
      <c r="A625" t="n">
        <v>5666</v>
      </c>
      <c r="B625" s="26" t="n">
        <v>45</v>
      </c>
      <c r="C625" s="7" t="n">
        <v>5</v>
      </c>
      <c r="D625" s="7" t="n">
        <v>3</v>
      </c>
      <c r="E625" s="7" t="n">
        <v>10.5</v>
      </c>
      <c r="F625" s="7" t="n">
        <v>1300</v>
      </c>
    </row>
    <row r="626" spans="1:9">
      <c r="A626" t="s">
        <v>4</v>
      </c>
      <c r="B626" s="4" t="s">
        <v>5</v>
      </c>
      <c r="C626" s="4" t="s">
        <v>10</v>
      </c>
      <c r="D626" s="4" t="s">
        <v>13</v>
      </c>
      <c r="E626" s="4" t="s">
        <v>13</v>
      </c>
      <c r="F626" s="4" t="s">
        <v>6</v>
      </c>
    </row>
    <row r="627" spans="1:9">
      <c r="A627" t="n">
        <v>5675</v>
      </c>
      <c r="B627" s="31" t="n">
        <v>47</v>
      </c>
      <c r="C627" s="7" t="n">
        <v>1660</v>
      </c>
      <c r="D627" s="7" t="n">
        <v>0</v>
      </c>
      <c r="E627" s="7" t="n">
        <v>1</v>
      </c>
      <c r="F627" s="7" t="s">
        <v>37</v>
      </c>
    </row>
    <row r="628" spans="1:9">
      <c r="A628" t="s">
        <v>4</v>
      </c>
      <c r="B628" s="4" t="s">
        <v>5</v>
      </c>
      <c r="C628" s="4" t="s">
        <v>13</v>
      </c>
      <c r="D628" s="4" t="s">
        <v>10</v>
      </c>
    </row>
    <row r="629" spans="1:9">
      <c r="A629" t="n">
        <v>5688</v>
      </c>
      <c r="B629" s="24" t="n">
        <v>58</v>
      </c>
      <c r="C629" s="7" t="n">
        <v>255</v>
      </c>
      <c r="D629" s="7" t="n">
        <v>0</v>
      </c>
    </row>
    <row r="630" spans="1:9">
      <c r="A630" t="s">
        <v>4</v>
      </c>
      <c r="B630" s="4" t="s">
        <v>5</v>
      </c>
      <c r="C630" s="4" t="s">
        <v>13</v>
      </c>
      <c r="D630" s="4" t="s">
        <v>10</v>
      </c>
      <c r="E630" s="4" t="s">
        <v>9</v>
      </c>
      <c r="F630" s="4" t="s">
        <v>10</v>
      </c>
      <c r="G630" s="4" t="s">
        <v>9</v>
      </c>
      <c r="H630" s="4" t="s">
        <v>13</v>
      </c>
    </row>
    <row r="631" spans="1:9">
      <c r="A631" t="n">
        <v>5692</v>
      </c>
      <c r="B631" s="14" t="n">
        <v>49</v>
      </c>
      <c r="C631" s="7" t="n">
        <v>0</v>
      </c>
      <c r="D631" s="7" t="n">
        <v>432</v>
      </c>
      <c r="E631" s="7" t="n">
        <v>1065353216</v>
      </c>
      <c r="F631" s="7" t="n">
        <v>0</v>
      </c>
      <c r="G631" s="7" t="n">
        <v>0</v>
      </c>
      <c r="H631" s="7" t="n">
        <v>0</v>
      </c>
    </row>
    <row r="632" spans="1:9">
      <c r="A632" t="s">
        <v>4</v>
      </c>
      <c r="B632" s="4" t="s">
        <v>5</v>
      </c>
      <c r="C632" s="4" t="s">
        <v>13</v>
      </c>
      <c r="D632" s="4" t="s">
        <v>10</v>
      </c>
      <c r="E632" s="4" t="s">
        <v>13</v>
      </c>
    </row>
    <row r="633" spans="1:9">
      <c r="A633" t="n">
        <v>5707</v>
      </c>
      <c r="B633" s="10" t="n">
        <v>39</v>
      </c>
      <c r="C633" s="7" t="n">
        <v>14</v>
      </c>
      <c r="D633" s="7" t="n">
        <v>65533</v>
      </c>
      <c r="E633" s="7" t="n">
        <v>103</v>
      </c>
    </row>
    <row r="634" spans="1:9">
      <c r="A634" t="s">
        <v>4</v>
      </c>
      <c r="B634" s="4" t="s">
        <v>5</v>
      </c>
      <c r="C634" s="4" t="s">
        <v>13</v>
      </c>
      <c r="D634" s="4" t="s">
        <v>10</v>
      </c>
      <c r="E634" s="4" t="s">
        <v>10</v>
      </c>
      <c r="F634" s="4" t="s">
        <v>10</v>
      </c>
      <c r="G634" s="4" t="s">
        <v>10</v>
      </c>
      <c r="H634" s="4" t="s">
        <v>10</v>
      </c>
      <c r="I634" s="4" t="s">
        <v>6</v>
      </c>
      <c r="J634" s="4" t="s">
        <v>23</v>
      </c>
      <c r="K634" s="4" t="s">
        <v>23</v>
      </c>
      <c r="L634" s="4" t="s">
        <v>23</v>
      </c>
      <c r="M634" s="4" t="s">
        <v>9</v>
      </c>
      <c r="N634" s="4" t="s">
        <v>9</v>
      </c>
      <c r="O634" s="4" t="s">
        <v>23</v>
      </c>
      <c r="P634" s="4" t="s">
        <v>23</v>
      </c>
      <c r="Q634" s="4" t="s">
        <v>23</v>
      </c>
      <c r="R634" s="4" t="s">
        <v>23</v>
      </c>
      <c r="S634" s="4" t="s">
        <v>13</v>
      </c>
    </row>
    <row r="635" spans="1:9">
      <c r="A635" t="n">
        <v>5712</v>
      </c>
      <c r="B635" s="10" t="n">
        <v>39</v>
      </c>
      <c r="C635" s="7" t="n">
        <v>12</v>
      </c>
      <c r="D635" s="7" t="n">
        <v>65533</v>
      </c>
      <c r="E635" s="7" t="n">
        <v>204</v>
      </c>
      <c r="F635" s="7" t="n">
        <v>0</v>
      </c>
      <c r="G635" s="7" t="n">
        <v>1660</v>
      </c>
      <c r="H635" s="7" t="n">
        <v>3</v>
      </c>
      <c r="I635" s="7" t="s">
        <v>74</v>
      </c>
      <c r="J635" s="7" t="n">
        <v>0</v>
      </c>
      <c r="K635" s="7" t="n">
        <v>0</v>
      </c>
      <c r="L635" s="7" t="n">
        <v>0</v>
      </c>
      <c r="M635" s="7" t="n">
        <v>0</v>
      </c>
      <c r="N635" s="7" t="n">
        <v>0</v>
      </c>
      <c r="O635" s="7" t="n">
        <v>0</v>
      </c>
      <c r="P635" s="7" t="n">
        <v>1</v>
      </c>
      <c r="Q635" s="7" t="n">
        <v>1</v>
      </c>
      <c r="R635" s="7" t="n">
        <v>1</v>
      </c>
      <c r="S635" s="7" t="n">
        <v>255</v>
      </c>
    </row>
    <row r="636" spans="1:9">
      <c r="A636" t="s">
        <v>4</v>
      </c>
      <c r="B636" s="4" t="s">
        <v>5</v>
      </c>
      <c r="C636" s="4" t="s">
        <v>10</v>
      </c>
      <c r="D636" s="4" t="s">
        <v>9</v>
      </c>
      <c r="E636" s="4" t="s">
        <v>9</v>
      </c>
      <c r="F636" s="4" t="s">
        <v>9</v>
      </c>
      <c r="G636" s="4" t="s">
        <v>9</v>
      </c>
      <c r="H636" s="4" t="s">
        <v>10</v>
      </c>
      <c r="I636" s="4" t="s">
        <v>13</v>
      </c>
    </row>
    <row r="637" spans="1:9">
      <c r="A637" t="n">
        <v>5773</v>
      </c>
      <c r="B637" s="40" t="n">
        <v>66</v>
      </c>
      <c r="C637" s="7" t="n">
        <v>1660</v>
      </c>
      <c r="D637" s="7" t="n">
        <v>1065353216</v>
      </c>
      <c r="E637" s="7" t="n">
        <v>1065353216</v>
      </c>
      <c r="F637" s="7" t="n">
        <v>1065353216</v>
      </c>
      <c r="G637" s="7" t="n">
        <v>1065353216</v>
      </c>
      <c r="H637" s="7" t="n">
        <v>1000</v>
      </c>
      <c r="I637" s="7" t="n">
        <v>3</v>
      </c>
    </row>
    <row r="638" spans="1:9">
      <c r="A638" t="s">
        <v>4</v>
      </c>
      <c r="B638" s="4" t="s">
        <v>5</v>
      </c>
      <c r="C638" s="4" t="s">
        <v>13</v>
      </c>
      <c r="D638" s="4" t="s">
        <v>10</v>
      </c>
      <c r="E638" s="4" t="s">
        <v>23</v>
      </c>
      <c r="F638" s="4" t="s">
        <v>10</v>
      </c>
      <c r="G638" s="4" t="s">
        <v>9</v>
      </c>
      <c r="H638" s="4" t="s">
        <v>9</v>
      </c>
      <c r="I638" s="4" t="s">
        <v>10</v>
      </c>
      <c r="J638" s="4" t="s">
        <v>10</v>
      </c>
      <c r="K638" s="4" t="s">
        <v>9</v>
      </c>
      <c r="L638" s="4" t="s">
        <v>9</v>
      </c>
      <c r="M638" s="4" t="s">
        <v>9</v>
      </c>
      <c r="N638" s="4" t="s">
        <v>9</v>
      </c>
      <c r="O638" s="4" t="s">
        <v>6</v>
      </c>
    </row>
    <row r="639" spans="1:9">
      <c r="A639" t="n">
        <v>5795</v>
      </c>
      <c r="B639" s="15" t="n">
        <v>50</v>
      </c>
      <c r="C639" s="7" t="n">
        <v>0</v>
      </c>
      <c r="D639" s="7" t="n">
        <v>2101</v>
      </c>
      <c r="E639" s="7" t="n">
        <v>1</v>
      </c>
      <c r="F639" s="7" t="n">
        <v>0</v>
      </c>
      <c r="G639" s="7" t="n">
        <v>0</v>
      </c>
      <c r="H639" s="7" t="n">
        <v>0</v>
      </c>
      <c r="I639" s="7" t="n">
        <v>0</v>
      </c>
      <c r="J639" s="7" t="n">
        <v>65533</v>
      </c>
      <c r="K639" s="7" t="n">
        <v>0</v>
      </c>
      <c r="L639" s="7" t="n">
        <v>0</v>
      </c>
      <c r="M639" s="7" t="n">
        <v>0</v>
      </c>
      <c r="N639" s="7" t="n">
        <v>0</v>
      </c>
      <c r="O639" s="7" t="s">
        <v>12</v>
      </c>
    </row>
    <row r="640" spans="1:9">
      <c r="A640" t="s">
        <v>4</v>
      </c>
      <c r="B640" s="4" t="s">
        <v>5</v>
      </c>
      <c r="C640" s="4" t="s">
        <v>13</v>
      </c>
      <c r="D640" s="4" t="s">
        <v>10</v>
      </c>
      <c r="E640" s="4" t="s">
        <v>10</v>
      </c>
    </row>
    <row r="641" spans="1:19">
      <c r="A641" t="n">
        <v>5834</v>
      </c>
      <c r="B641" s="15" t="n">
        <v>50</v>
      </c>
      <c r="C641" s="7" t="n">
        <v>1</v>
      </c>
      <c r="D641" s="7" t="n">
        <v>2243</v>
      </c>
      <c r="E641" s="7" t="n">
        <v>1000</v>
      </c>
    </row>
    <row r="642" spans="1:19">
      <c r="A642" t="s">
        <v>4</v>
      </c>
      <c r="B642" s="4" t="s">
        <v>5</v>
      </c>
      <c r="C642" s="4" t="s">
        <v>10</v>
      </c>
    </row>
    <row r="643" spans="1:19">
      <c r="A643" t="n">
        <v>5840</v>
      </c>
      <c r="B643" s="35" t="n">
        <v>16</v>
      </c>
      <c r="C643" s="7" t="n">
        <v>1000</v>
      </c>
    </row>
    <row r="644" spans="1:19">
      <c r="A644" t="s">
        <v>4</v>
      </c>
      <c r="B644" s="4" t="s">
        <v>5</v>
      </c>
      <c r="C644" s="4" t="s">
        <v>13</v>
      </c>
      <c r="D644" s="4" t="s">
        <v>10</v>
      </c>
      <c r="E644" s="4" t="s">
        <v>10</v>
      </c>
      <c r="F644" s="4" t="s">
        <v>9</v>
      </c>
    </row>
    <row r="645" spans="1:19">
      <c r="A645" t="n">
        <v>5843</v>
      </c>
      <c r="B645" s="53" t="n">
        <v>84</v>
      </c>
      <c r="C645" s="7" t="n">
        <v>1</v>
      </c>
      <c r="D645" s="7" t="n">
        <v>0</v>
      </c>
      <c r="E645" s="7" t="n">
        <v>1000</v>
      </c>
      <c r="F645" s="7" t="n">
        <v>0</v>
      </c>
    </row>
    <row r="646" spans="1:19">
      <c r="A646" t="s">
        <v>4</v>
      </c>
      <c r="B646" s="4" t="s">
        <v>5</v>
      </c>
      <c r="C646" s="4" t="s">
        <v>10</v>
      </c>
    </row>
    <row r="647" spans="1:19">
      <c r="A647" t="n">
        <v>5853</v>
      </c>
      <c r="B647" s="35" t="n">
        <v>16</v>
      </c>
      <c r="C647" s="7" t="n">
        <v>500</v>
      </c>
    </row>
    <row r="648" spans="1:19">
      <c r="A648" t="s">
        <v>4</v>
      </c>
      <c r="B648" s="4" t="s">
        <v>5</v>
      </c>
      <c r="C648" s="4" t="s">
        <v>10</v>
      </c>
      <c r="D648" s="4" t="s">
        <v>10</v>
      </c>
      <c r="E648" s="4" t="s">
        <v>6</v>
      </c>
      <c r="F648" s="4" t="s">
        <v>13</v>
      </c>
      <c r="G648" s="4" t="s">
        <v>10</v>
      </c>
    </row>
    <row r="649" spans="1:19">
      <c r="A649" t="n">
        <v>5856</v>
      </c>
      <c r="B649" s="55" t="n">
        <v>80</v>
      </c>
      <c r="C649" s="7" t="n">
        <v>744</v>
      </c>
      <c r="D649" s="7" t="n">
        <v>508</v>
      </c>
      <c r="E649" s="7" t="s">
        <v>79</v>
      </c>
      <c r="F649" s="7" t="n">
        <v>1</v>
      </c>
      <c r="G649" s="7" t="n">
        <v>0</v>
      </c>
    </row>
    <row r="650" spans="1:19">
      <c r="A650" t="s">
        <v>4</v>
      </c>
      <c r="B650" s="4" t="s">
        <v>5</v>
      </c>
      <c r="C650" s="4" t="s">
        <v>10</v>
      </c>
    </row>
    <row r="651" spans="1:19">
      <c r="A651" t="n">
        <v>5874</v>
      </c>
      <c r="B651" s="35" t="n">
        <v>16</v>
      </c>
      <c r="C651" s="7" t="n">
        <v>5000</v>
      </c>
    </row>
    <row r="652" spans="1:19">
      <c r="A652" t="s">
        <v>4</v>
      </c>
      <c r="B652" s="4" t="s">
        <v>5</v>
      </c>
      <c r="C652" s="4" t="s">
        <v>13</v>
      </c>
      <c r="D652" s="4" t="s">
        <v>10</v>
      </c>
      <c r="E652" s="4" t="s">
        <v>10</v>
      </c>
      <c r="F652" s="4" t="s">
        <v>13</v>
      </c>
    </row>
    <row r="653" spans="1:19">
      <c r="A653" t="n">
        <v>5877</v>
      </c>
      <c r="B653" s="51" t="n">
        <v>25</v>
      </c>
      <c r="C653" s="7" t="n">
        <v>1</v>
      </c>
      <c r="D653" s="7" t="n">
        <v>60</v>
      </c>
      <c r="E653" s="7" t="n">
        <v>640</v>
      </c>
      <c r="F653" s="7" t="n">
        <v>2</v>
      </c>
    </row>
    <row r="654" spans="1:19">
      <c r="A654" t="s">
        <v>4</v>
      </c>
      <c r="B654" s="4" t="s">
        <v>5</v>
      </c>
      <c r="C654" s="4" t="s">
        <v>13</v>
      </c>
      <c r="D654" s="4" t="s">
        <v>10</v>
      </c>
      <c r="E654" s="4" t="s">
        <v>6</v>
      </c>
    </row>
    <row r="655" spans="1:19">
      <c r="A655" t="n">
        <v>5884</v>
      </c>
      <c r="B655" s="46" t="n">
        <v>51</v>
      </c>
      <c r="C655" s="7" t="n">
        <v>4</v>
      </c>
      <c r="D655" s="7" t="n">
        <v>5</v>
      </c>
      <c r="E655" s="7" t="s">
        <v>56</v>
      </c>
    </row>
    <row r="656" spans="1:19">
      <c r="A656" t="s">
        <v>4</v>
      </c>
      <c r="B656" s="4" t="s">
        <v>5</v>
      </c>
      <c r="C656" s="4" t="s">
        <v>10</v>
      </c>
    </row>
    <row r="657" spans="1:7">
      <c r="A657" t="n">
        <v>5897</v>
      </c>
      <c r="B657" s="35" t="n">
        <v>16</v>
      </c>
      <c r="C657" s="7" t="n">
        <v>0</v>
      </c>
    </row>
    <row r="658" spans="1:7">
      <c r="A658" t="s">
        <v>4</v>
      </c>
      <c r="B658" s="4" t="s">
        <v>5</v>
      </c>
      <c r="C658" s="4" t="s">
        <v>10</v>
      </c>
      <c r="D658" s="4" t="s">
        <v>50</v>
      </c>
      <c r="E658" s="4" t="s">
        <v>13</v>
      </c>
      <c r="F658" s="4" t="s">
        <v>13</v>
      </c>
    </row>
    <row r="659" spans="1:7">
      <c r="A659" t="n">
        <v>5900</v>
      </c>
      <c r="B659" s="47" t="n">
        <v>26</v>
      </c>
      <c r="C659" s="7" t="n">
        <v>5</v>
      </c>
      <c r="D659" s="7" t="s">
        <v>80</v>
      </c>
      <c r="E659" s="7" t="n">
        <v>2</v>
      </c>
      <c r="F659" s="7" t="n">
        <v>0</v>
      </c>
    </row>
    <row r="660" spans="1:7">
      <c r="A660" t="s">
        <v>4</v>
      </c>
      <c r="B660" s="4" t="s">
        <v>5</v>
      </c>
    </row>
    <row r="661" spans="1:7">
      <c r="A661" t="n">
        <v>5934</v>
      </c>
      <c r="B661" s="48" t="n">
        <v>28</v>
      </c>
    </row>
    <row r="662" spans="1:7">
      <c r="A662" t="s">
        <v>4</v>
      </c>
      <c r="B662" s="4" t="s">
        <v>5</v>
      </c>
      <c r="C662" s="4" t="s">
        <v>10</v>
      </c>
      <c r="D662" s="4" t="s">
        <v>13</v>
      </c>
    </row>
    <row r="663" spans="1:7">
      <c r="A663" t="n">
        <v>5935</v>
      </c>
      <c r="B663" s="50" t="n">
        <v>89</v>
      </c>
      <c r="C663" s="7" t="n">
        <v>65533</v>
      </c>
      <c r="D663" s="7" t="n">
        <v>1</v>
      </c>
    </row>
    <row r="664" spans="1:7">
      <c r="A664" t="s">
        <v>4</v>
      </c>
      <c r="B664" s="4" t="s">
        <v>5</v>
      </c>
      <c r="C664" s="4" t="s">
        <v>13</v>
      </c>
      <c r="D664" s="4" t="s">
        <v>10</v>
      </c>
      <c r="E664" s="4" t="s">
        <v>10</v>
      </c>
      <c r="F664" s="4" t="s">
        <v>13</v>
      </c>
    </row>
    <row r="665" spans="1:7">
      <c r="A665" t="n">
        <v>5939</v>
      </c>
      <c r="B665" s="51" t="n">
        <v>25</v>
      </c>
      <c r="C665" s="7" t="n">
        <v>1</v>
      </c>
      <c r="D665" s="7" t="n">
        <v>260</v>
      </c>
      <c r="E665" s="7" t="n">
        <v>640</v>
      </c>
      <c r="F665" s="7" t="n">
        <v>2</v>
      </c>
    </row>
    <row r="666" spans="1:7">
      <c r="A666" t="s">
        <v>4</v>
      </c>
      <c r="B666" s="4" t="s">
        <v>5</v>
      </c>
      <c r="C666" s="4" t="s">
        <v>13</v>
      </c>
      <c r="D666" s="4" t="s">
        <v>10</v>
      </c>
      <c r="E666" s="4" t="s">
        <v>6</v>
      </c>
    </row>
    <row r="667" spans="1:7">
      <c r="A667" t="n">
        <v>5946</v>
      </c>
      <c r="B667" s="46" t="n">
        <v>51</v>
      </c>
      <c r="C667" s="7" t="n">
        <v>4</v>
      </c>
      <c r="D667" s="7" t="n">
        <v>0</v>
      </c>
      <c r="E667" s="7" t="s">
        <v>76</v>
      </c>
    </row>
    <row r="668" spans="1:7">
      <c r="A668" t="s">
        <v>4</v>
      </c>
      <c r="B668" s="4" t="s">
        <v>5</v>
      </c>
      <c r="C668" s="4" t="s">
        <v>10</v>
      </c>
    </row>
    <row r="669" spans="1:7">
      <c r="A669" t="n">
        <v>5959</v>
      </c>
      <c r="B669" s="35" t="n">
        <v>16</v>
      </c>
      <c r="C669" s="7" t="n">
        <v>0</v>
      </c>
    </row>
    <row r="670" spans="1:7">
      <c r="A670" t="s">
        <v>4</v>
      </c>
      <c r="B670" s="4" t="s">
        <v>5</v>
      </c>
      <c r="C670" s="4" t="s">
        <v>10</v>
      </c>
      <c r="D670" s="4" t="s">
        <v>50</v>
      </c>
      <c r="E670" s="4" t="s">
        <v>13</v>
      </c>
      <c r="F670" s="4" t="s">
        <v>13</v>
      </c>
    </row>
    <row r="671" spans="1:7">
      <c r="A671" t="n">
        <v>5962</v>
      </c>
      <c r="B671" s="47" t="n">
        <v>26</v>
      </c>
      <c r="C671" s="7" t="n">
        <v>0</v>
      </c>
      <c r="D671" s="7" t="s">
        <v>81</v>
      </c>
      <c r="E671" s="7" t="n">
        <v>2</v>
      </c>
      <c r="F671" s="7" t="n">
        <v>0</v>
      </c>
    </row>
    <row r="672" spans="1:7">
      <c r="A672" t="s">
        <v>4</v>
      </c>
      <c r="B672" s="4" t="s">
        <v>5</v>
      </c>
    </row>
    <row r="673" spans="1:6">
      <c r="A673" t="n">
        <v>5987</v>
      </c>
      <c r="B673" s="48" t="n">
        <v>28</v>
      </c>
    </row>
    <row r="674" spans="1:6">
      <c r="A674" t="s">
        <v>4</v>
      </c>
      <c r="B674" s="4" t="s">
        <v>5</v>
      </c>
      <c r="C674" s="4" t="s">
        <v>13</v>
      </c>
      <c r="D674" s="4" t="s">
        <v>10</v>
      </c>
      <c r="E674" s="4" t="s">
        <v>10</v>
      </c>
      <c r="F674" s="4" t="s">
        <v>13</v>
      </c>
    </row>
    <row r="675" spans="1:6">
      <c r="A675" t="n">
        <v>5988</v>
      </c>
      <c r="B675" s="51" t="n">
        <v>25</v>
      </c>
      <c r="C675" s="7" t="n">
        <v>1</v>
      </c>
      <c r="D675" s="7" t="n">
        <v>260</v>
      </c>
      <c r="E675" s="7" t="n">
        <v>640</v>
      </c>
      <c r="F675" s="7" t="n">
        <v>1</v>
      </c>
    </row>
    <row r="676" spans="1:6">
      <c r="A676" t="s">
        <v>4</v>
      </c>
      <c r="B676" s="4" t="s">
        <v>5</v>
      </c>
      <c r="C676" s="4" t="s">
        <v>13</v>
      </c>
      <c r="D676" s="30" t="s">
        <v>34</v>
      </c>
      <c r="E676" s="4" t="s">
        <v>5</v>
      </c>
      <c r="F676" s="4" t="s">
        <v>13</v>
      </c>
      <c r="G676" s="4" t="s">
        <v>10</v>
      </c>
      <c r="H676" s="30" t="s">
        <v>35</v>
      </c>
      <c r="I676" s="4" t="s">
        <v>13</v>
      </c>
      <c r="J676" s="4" t="s">
        <v>24</v>
      </c>
    </row>
    <row r="677" spans="1:6">
      <c r="A677" t="n">
        <v>5995</v>
      </c>
      <c r="B677" s="12" t="n">
        <v>5</v>
      </c>
      <c r="C677" s="7" t="n">
        <v>28</v>
      </c>
      <c r="D677" s="30" t="s">
        <v>3</v>
      </c>
      <c r="E677" s="33" t="n">
        <v>64</v>
      </c>
      <c r="F677" s="7" t="n">
        <v>5</v>
      </c>
      <c r="G677" s="7" t="n">
        <v>3</v>
      </c>
      <c r="H677" s="30" t="s">
        <v>3</v>
      </c>
      <c r="I677" s="7" t="n">
        <v>1</v>
      </c>
      <c r="J677" s="13" t="n">
        <f t="normal" ca="1">A689</f>
        <v>0</v>
      </c>
    </row>
    <row r="678" spans="1:6">
      <c r="A678" t="s">
        <v>4</v>
      </c>
      <c r="B678" s="4" t="s">
        <v>5</v>
      </c>
      <c r="C678" s="4" t="s">
        <v>13</v>
      </c>
      <c r="D678" s="4" t="s">
        <v>10</v>
      </c>
      <c r="E678" s="4" t="s">
        <v>6</v>
      </c>
    </row>
    <row r="679" spans="1:6">
      <c r="A679" t="n">
        <v>6006</v>
      </c>
      <c r="B679" s="46" t="n">
        <v>51</v>
      </c>
      <c r="C679" s="7" t="n">
        <v>4</v>
      </c>
      <c r="D679" s="7" t="n">
        <v>3</v>
      </c>
      <c r="E679" s="7" t="s">
        <v>76</v>
      </c>
    </row>
    <row r="680" spans="1:6">
      <c r="A680" t="s">
        <v>4</v>
      </c>
      <c r="B680" s="4" t="s">
        <v>5</v>
      </c>
      <c r="C680" s="4" t="s">
        <v>10</v>
      </c>
    </row>
    <row r="681" spans="1:6">
      <c r="A681" t="n">
        <v>6019</v>
      </c>
      <c r="B681" s="35" t="n">
        <v>16</v>
      </c>
      <c r="C681" s="7" t="n">
        <v>0</v>
      </c>
    </row>
    <row r="682" spans="1:6">
      <c r="A682" t="s">
        <v>4</v>
      </c>
      <c r="B682" s="4" t="s">
        <v>5</v>
      </c>
      <c r="C682" s="4" t="s">
        <v>10</v>
      </c>
      <c r="D682" s="4" t="s">
        <v>50</v>
      </c>
      <c r="E682" s="4" t="s">
        <v>13</v>
      </c>
      <c r="F682" s="4" t="s">
        <v>13</v>
      </c>
    </row>
    <row r="683" spans="1:6">
      <c r="A683" t="n">
        <v>6022</v>
      </c>
      <c r="B683" s="47" t="n">
        <v>26</v>
      </c>
      <c r="C683" s="7" t="n">
        <v>3</v>
      </c>
      <c r="D683" s="7" t="s">
        <v>82</v>
      </c>
      <c r="E683" s="7" t="n">
        <v>2</v>
      </c>
      <c r="F683" s="7" t="n">
        <v>0</v>
      </c>
    </row>
    <row r="684" spans="1:6">
      <c r="A684" t="s">
        <v>4</v>
      </c>
      <c r="B684" s="4" t="s">
        <v>5</v>
      </c>
    </row>
    <row r="685" spans="1:6">
      <c r="A685" t="n">
        <v>6060</v>
      </c>
      <c r="B685" s="48" t="n">
        <v>28</v>
      </c>
    </row>
    <row r="686" spans="1:6">
      <c r="A686" t="s">
        <v>4</v>
      </c>
      <c r="B686" s="4" t="s">
        <v>5</v>
      </c>
      <c r="C686" s="4" t="s">
        <v>24</v>
      </c>
    </row>
    <row r="687" spans="1:6">
      <c r="A687" t="n">
        <v>6061</v>
      </c>
      <c r="B687" s="17" t="n">
        <v>3</v>
      </c>
      <c r="C687" s="13" t="n">
        <f t="normal" ca="1">A709</f>
        <v>0</v>
      </c>
    </row>
    <row r="688" spans="1:6">
      <c r="A688" t="s">
        <v>4</v>
      </c>
      <c r="B688" s="4" t="s">
        <v>5</v>
      </c>
      <c r="C688" s="4" t="s">
        <v>13</v>
      </c>
      <c r="D688" s="30" t="s">
        <v>34</v>
      </c>
      <c r="E688" s="4" t="s">
        <v>5</v>
      </c>
      <c r="F688" s="4" t="s">
        <v>13</v>
      </c>
      <c r="G688" s="4" t="s">
        <v>10</v>
      </c>
      <c r="H688" s="30" t="s">
        <v>35</v>
      </c>
      <c r="I688" s="4" t="s">
        <v>13</v>
      </c>
      <c r="J688" s="4" t="s">
        <v>24</v>
      </c>
    </row>
    <row r="689" spans="1:10">
      <c r="A689" t="n">
        <v>6066</v>
      </c>
      <c r="B689" s="12" t="n">
        <v>5</v>
      </c>
      <c r="C689" s="7" t="n">
        <v>28</v>
      </c>
      <c r="D689" s="30" t="s">
        <v>3</v>
      </c>
      <c r="E689" s="33" t="n">
        <v>64</v>
      </c>
      <c r="F689" s="7" t="n">
        <v>5</v>
      </c>
      <c r="G689" s="7" t="n">
        <v>6</v>
      </c>
      <c r="H689" s="30" t="s">
        <v>3</v>
      </c>
      <c r="I689" s="7" t="n">
        <v>1</v>
      </c>
      <c r="J689" s="13" t="n">
        <f t="normal" ca="1">A701</f>
        <v>0</v>
      </c>
    </row>
    <row r="690" spans="1:10">
      <c r="A690" t="s">
        <v>4</v>
      </c>
      <c r="B690" s="4" t="s">
        <v>5</v>
      </c>
      <c r="C690" s="4" t="s">
        <v>13</v>
      </c>
      <c r="D690" s="4" t="s">
        <v>10</v>
      </c>
      <c r="E690" s="4" t="s">
        <v>6</v>
      </c>
    </row>
    <row r="691" spans="1:10">
      <c r="A691" t="n">
        <v>6077</v>
      </c>
      <c r="B691" s="46" t="n">
        <v>51</v>
      </c>
      <c r="C691" s="7" t="n">
        <v>4</v>
      </c>
      <c r="D691" s="7" t="n">
        <v>6</v>
      </c>
      <c r="E691" s="7" t="s">
        <v>76</v>
      </c>
    </row>
    <row r="692" spans="1:10">
      <c r="A692" t="s">
        <v>4</v>
      </c>
      <c r="B692" s="4" t="s">
        <v>5</v>
      </c>
      <c r="C692" s="4" t="s">
        <v>10</v>
      </c>
    </row>
    <row r="693" spans="1:10">
      <c r="A693" t="n">
        <v>6090</v>
      </c>
      <c r="B693" s="35" t="n">
        <v>16</v>
      </c>
      <c r="C693" s="7" t="n">
        <v>0</v>
      </c>
    </row>
    <row r="694" spans="1:10">
      <c r="A694" t="s">
        <v>4</v>
      </c>
      <c r="B694" s="4" t="s">
        <v>5</v>
      </c>
      <c r="C694" s="4" t="s">
        <v>10</v>
      </c>
      <c r="D694" s="4" t="s">
        <v>50</v>
      </c>
      <c r="E694" s="4" t="s">
        <v>13</v>
      </c>
      <c r="F694" s="4" t="s">
        <v>13</v>
      </c>
    </row>
    <row r="695" spans="1:10">
      <c r="A695" t="n">
        <v>6093</v>
      </c>
      <c r="B695" s="47" t="n">
        <v>26</v>
      </c>
      <c r="C695" s="7" t="n">
        <v>6</v>
      </c>
      <c r="D695" s="7" t="s">
        <v>82</v>
      </c>
      <c r="E695" s="7" t="n">
        <v>2</v>
      </c>
      <c r="F695" s="7" t="n">
        <v>0</v>
      </c>
    </row>
    <row r="696" spans="1:10">
      <c r="A696" t="s">
        <v>4</v>
      </c>
      <c r="B696" s="4" t="s">
        <v>5</v>
      </c>
    </row>
    <row r="697" spans="1:10">
      <c r="A697" t="n">
        <v>6131</v>
      </c>
      <c r="B697" s="48" t="n">
        <v>28</v>
      </c>
    </row>
    <row r="698" spans="1:10">
      <c r="A698" t="s">
        <v>4</v>
      </c>
      <c r="B698" s="4" t="s">
        <v>5</v>
      </c>
      <c r="C698" s="4" t="s">
        <v>24</v>
      </c>
    </row>
    <row r="699" spans="1:10">
      <c r="A699" t="n">
        <v>6132</v>
      </c>
      <c r="B699" s="17" t="n">
        <v>3</v>
      </c>
      <c r="C699" s="13" t="n">
        <f t="normal" ca="1">A709</f>
        <v>0</v>
      </c>
    </row>
    <row r="700" spans="1:10">
      <c r="A700" t="s">
        <v>4</v>
      </c>
      <c r="B700" s="4" t="s">
        <v>5</v>
      </c>
      <c r="C700" s="4" t="s">
        <v>13</v>
      </c>
      <c r="D700" s="4" t="s">
        <v>10</v>
      </c>
      <c r="E700" s="4" t="s">
        <v>6</v>
      </c>
    </row>
    <row r="701" spans="1:10">
      <c r="A701" t="n">
        <v>6137</v>
      </c>
      <c r="B701" s="46" t="n">
        <v>51</v>
      </c>
      <c r="C701" s="7" t="n">
        <v>4</v>
      </c>
      <c r="D701" s="7" t="n">
        <v>7032</v>
      </c>
      <c r="E701" s="7" t="s">
        <v>56</v>
      </c>
    </row>
    <row r="702" spans="1:10">
      <c r="A702" t="s">
        <v>4</v>
      </c>
      <c r="B702" s="4" t="s">
        <v>5</v>
      </c>
      <c r="C702" s="4" t="s">
        <v>10</v>
      </c>
    </row>
    <row r="703" spans="1:10">
      <c r="A703" t="n">
        <v>6150</v>
      </c>
      <c r="B703" s="35" t="n">
        <v>16</v>
      </c>
      <c r="C703" s="7" t="n">
        <v>0</v>
      </c>
    </row>
    <row r="704" spans="1:10">
      <c r="A704" t="s">
        <v>4</v>
      </c>
      <c r="B704" s="4" t="s">
        <v>5</v>
      </c>
      <c r="C704" s="4" t="s">
        <v>10</v>
      </c>
      <c r="D704" s="4" t="s">
        <v>50</v>
      </c>
      <c r="E704" s="4" t="s">
        <v>13</v>
      </c>
      <c r="F704" s="4" t="s">
        <v>13</v>
      </c>
    </row>
    <row r="705" spans="1:10">
      <c r="A705" t="n">
        <v>6153</v>
      </c>
      <c r="B705" s="47" t="n">
        <v>26</v>
      </c>
      <c r="C705" s="7" t="n">
        <v>7032</v>
      </c>
      <c r="D705" s="7" t="s">
        <v>83</v>
      </c>
      <c r="E705" s="7" t="n">
        <v>2</v>
      </c>
      <c r="F705" s="7" t="n">
        <v>0</v>
      </c>
    </row>
    <row r="706" spans="1:10">
      <c r="A706" t="s">
        <v>4</v>
      </c>
      <c r="B706" s="4" t="s">
        <v>5</v>
      </c>
    </row>
    <row r="707" spans="1:10">
      <c r="A707" t="n">
        <v>6183</v>
      </c>
      <c r="B707" s="48" t="n">
        <v>28</v>
      </c>
    </row>
    <row r="708" spans="1:10">
      <c r="A708" t="s">
        <v>4</v>
      </c>
      <c r="B708" s="4" t="s">
        <v>5</v>
      </c>
      <c r="C708" s="4" t="s">
        <v>10</v>
      </c>
      <c r="D708" s="4" t="s">
        <v>13</v>
      </c>
    </row>
    <row r="709" spans="1:10">
      <c r="A709" t="n">
        <v>6184</v>
      </c>
      <c r="B709" s="50" t="n">
        <v>89</v>
      </c>
      <c r="C709" s="7" t="n">
        <v>65533</v>
      </c>
      <c r="D709" s="7" t="n">
        <v>1</v>
      </c>
    </row>
    <row r="710" spans="1:10">
      <c r="A710" t="s">
        <v>4</v>
      </c>
      <c r="B710" s="4" t="s">
        <v>5</v>
      </c>
      <c r="C710" s="4" t="s">
        <v>13</v>
      </c>
      <c r="D710" s="4" t="s">
        <v>10</v>
      </c>
      <c r="E710" s="4" t="s">
        <v>10</v>
      </c>
      <c r="F710" s="4" t="s">
        <v>13</v>
      </c>
    </row>
    <row r="711" spans="1:10">
      <c r="A711" t="n">
        <v>6188</v>
      </c>
      <c r="B711" s="51" t="n">
        <v>25</v>
      </c>
      <c r="C711" s="7" t="n">
        <v>1</v>
      </c>
      <c r="D711" s="7" t="n">
        <v>65535</v>
      </c>
      <c r="E711" s="7" t="n">
        <v>65535</v>
      </c>
      <c r="F711" s="7" t="n">
        <v>0</v>
      </c>
    </row>
    <row r="712" spans="1:10">
      <c r="A712" t="s">
        <v>4</v>
      </c>
      <c r="B712" s="4" t="s">
        <v>5</v>
      </c>
      <c r="C712" s="4" t="s">
        <v>13</v>
      </c>
      <c r="D712" s="4" t="s">
        <v>10</v>
      </c>
      <c r="E712" s="4" t="s">
        <v>23</v>
      </c>
    </row>
    <row r="713" spans="1:10">
      <c r="A713" t="n">
        <v>6195</v>
      </c>
      <c r="B713" s="24" t="n">
        <v>58</v>
      </c>
      <c r="C713" s="7" t="n">
        <v>101</v>
      </c>
      <c r="D713" s="7" t="n">
        <v>300</v>
      </c>
      <c r="E713" s="7" t="n">
        <v>1</v>
      </c>
    </row>
    <row r="714" spans="1:10">
      <c r="A714" t="s">
        <v>4</v>
      </c>
      <c r="B714" s="4" t="s">
        <v>5</v>
      </c>
      <c r="C714" s="4" t="s">
        <v>13</v>
      </c>
      <c r="D714" s="4" t="s">
        <v>10</v>
      </c>
    </row>
    <row r="715" spans="1:10">
      <c r="A715" t="n">
        <v>6203</v>
      </c>
      <c r="B715" s="24" t="n">
        <v>58</v>
      </c>
      <c r="C715" s="7" t="n">
        <v>254</v>
      </c>
      <c r="D715" s="7" t="n">
        <v>0</v>
      </c>
    </row>
    <row r="716" spans="1:10">
      <c r="A716" t="s">
        <v>4</v>
      </c>
      <c r="B716" s="4" t="s">
        <v>5</v>
      </c>
      <c r="C716" s="4" t="s">
        <v>13</v>
      </c>
    </row>
    <row r="717" spans="1:10">
      <c r="A717" t="n">
        <v>6207</v>
      </c>
      <c r="B717" s="26" t="n">
        <v>45</v>
      </c>
      <c r="C717" s="7" t="n">
        <v>0</v>
      </c>
    </row>
    <row r="718" spans="1:10">
      <c r="A718" t="s">
        <v>4</v>
      </c>
      <c r="B718" s="4" t="s">
        <v>5</v>
      </c>
      <c r="C718" s="4" t="s">
        <v>13</v>
      </c>
      <c r="D718" s="4" t="s">
        <v>13</v>
      </c>
      <c r="E718" s="4" t="s">
        <v>23</v>
      </c>
      <c r="F718" s="4" t="s">
        <v>23</v>
      </c>
      <c r="G718" s="4" t="s">
        <v>23</v>
      </c>
      <c r="H718" s="4" t="s">
        <v>10</v>
      </c>
    </row>
    <row r="719" spans="1:10">
      <c r="A719" t="n">
        <v>6209</v>
      </c>
      <c r="B719" s="26" t="n">
        <v>45</v>
      </c>
      <c r="C719" s="7" t="n">
        <v>2</v>
      </c>
      <c r="D719" s="7" t="n">
        <v>3</v>
      </c>
      <c r="E719" s="7" t="n">
        <v>0</v>
      </c>
      <c r="F719" s="7" t="n">
        <v>2.90000009536743</v>
      </c>
      <c r="G719" s="7" t="n">
        <v>13.5500001907349</v>
      </c>
      <c r="H719" s="7" t="n">
        <v>0</v>
      </c>
    </row>
    <row r="720" spans="1:10">
      <c r="A720" t="s">
        <v>4</v>
      </c>
      <c r="B720" s="4" t="s">
        <v>5</v>
      </c>
      <c r="C720" s="4" t="s">
        <v>13</v>
      </c>
      <c r="D720" s="4" t="s">
        <v>13</v>
      </c>
      <c r="E720" s="4" t="s">
        <v>23</v>
      </c>
      <c r="F720" s="4" t="s">
        <v>23</v>
      </c>
      <c r="G720" s="4" t="s">
        <v>23</v>
      </c>
      <c r="H720" s="4" t="s">
        <v>10</v>
      </c>
      <c r="I720" s="4" t="s">
        <v>13</v>
      </c>
    </row>
    <row r="721" spans="1:9">
      <c r="A721" t="n">
        <v>6226</v>
      </c>
      <c r="B721" s="26" t="n">
        <v>45</v>
      </c>
      <c r="C721" s="7" t="n">
        <v>4</v>
      </c>
      <c r="D721" s="7" t="n">
        <v>3</v>
      </c>
      <c r="E721" s="7" t="n">
        <v>-2.84999990463257</v>
      </c>
      <c r="F721" s="7" t="n">
        <v>325</v>
      </c>
      <c r="G721" s="7" t="n">
        <v>-5</v>
      </c>
      <c r="H721" s="7" t="n">
        <v>0</v>
      </c>
      <c r="I721" s="7" t="n">
        <v>0</v>
      </c>
    </row>
    <row r="722" spans="1:9">
      <c r="A722" t="s">
        <v>4</v>
      </c>
      <c r="B722" s="4" t="s">
        <v>5</v>
      </c>
      <c r="C722" s="4" t="s">
        <v>13</v>
      </c>
      <c r="D722" s="4" t="s">
        <v>13</v>
      </c>
      <c r="E722" s="4" t="s">
        <v>23</v>
      </c>
      <c r="F722" s="4" t="s">
        <v>10</v>
      </c>
    </row>
    <row r="723" spans="1:9">
      <c r="A723" t="n">
        <v>6244</v>
      </c>
      <c r="B723" s="26" t="n">
        <v>45</v>
      </c>
      <c r="C723" s="7" t="n">
        <v>5</v>
      </c>
      <c r="D723" s="7" t="n">
        <v>3</v>
      </c>
      <c r="E723" s="7" t="n">
        <v>6.5</v>
      </c>
      <c r="F723" s="7" t="n">
        <v>0</v>
      </c>
    </row>
    <row r="724" spans="1:9">
      <c r="A724" t="s">
        <v>4</v>
      </c>
      <c r="B724" s="4" t="s">
        <v>5</v>
      </c>
      <c r="C724" s="4" t="s">
        <v>13</v>
      </c>
      <c r="D724" s="4" t="s">
        <v>13</v>
      </c>
      <c r="E724" s="4" t="s">
        <v>23</v>
      </c>
      <c r="F724" s="4" t="s">
        <v>10</v>
      </c>
    </row>
    <row r="725" spans="1:9">
      <c r="A725" t="n">
        <v>6253</v>
      </c>
      <c r="B725" s="26" t="n">
        <v>45</v>
      </c>
      <c r="C725" s="7" t="n">
        <v>11</v>
      </c>
      <c r="D725" s="7" t="n">
        <v>3</v>
      </c>
      <c r="E725" s="7" t="n">
        <v>42.5</v>
      </c>
      <c r="F725" s="7" t="n">
        <v>0</v>
      </c>
    </row>
    <row r="726" spans="1:9">
      <c r="A726" t="s">
        <v>4</v>
      </c>
      <c r="B726" s="4" t="s">
        <v>5</v>
      </c>
      <c r="C726" s="4" t="s">
        <v>13</v>
      </c>
      <c r="D726" s="4" t="s">
        <v>10</v>
      </c>
    </row>
    <row r="727" spans="1:9">
      <c r="A727" t="n">
        <v>6262</v>
      </c>
      <c r="B727" s="24" t="n">
        <v>58</v>
      </c>
      <c r="C727" s="7" t="n">
        <v>255</v>
      </c>
      <c r="D727" s="7" t="n">
        <v>0</v>
      </c>
    </row>
    <row r="728" spans="1:9">
      <c r="A728" t="s">
        <v>4</v>
      </c>
      <c r="B728" s="4" t="s">
        <v>5</v>
      </c>
      <c r="C728" s="4" t="s">
        <v>10</v>
      </c>
      <c r="D728" s="4" t="s">
        <v>13</v>
      </c>
      <c r="E728" s="4" t="s">
        <v>13</v>
      </c>
      <c r="F728" s="4" t="s">
        <v>6</v>
      </c>
    </row>
    <row r="729" spans="1:9">
      <c r="A729" t="n">
        <v>6266</v>
      </c>
      <c r="B729" s="38" t="n">
        <v>20</v>
      </c>
      <c r="C729" s="7" t="n">
        <v>0</v>
      </c>
      <c r="D729" s="7" t="n">
        <v>3</v>
      </c>
      <c r="E729" s="7" t="n">
        <v>11</v>
      </c>
      <c r="F729" s="7" t="s">
        <v>84</v>
      </c>
    </row>
    <row r="730" spans="1:9">
      <c r="A730" t="s">
        <v>4</v>
      </c>
      <c r="B730" s="4" t="s">
        <v>5</v>
      </c>
      <c r="C730" s="4" t="s">
        <v>10</v>
      </c>
    </row>
    <row r="731" spans="1:9">
      <c r="A731" t="n">
        <v>6293</v>
      </c>
      <c r="B731" s="35" t="n">
        <v>16</v>
      </c>
      <c r="C731" s="7" t="n">
        <v>100</v>
      </c>
    </row>
    <row r="732" spans="1:9">
      <c r="A732" t="s">
        <v>4</v>
      </c>
      <c r="B732" s="4" t="s">
        <v>5</v>
      </c>
      <c r="C732" s="4" t="s">
        <v>10</v>
      </c>
      <c r="D732" s="4" t="s">
        <v>13</v>
      </c>
      <c r="E732" s="4" t="s">
        <v>13</v>
      </c>
      <c r="F732" s="4" t="s">
        <v>6</v>
      </c>
    </row>
    <row r="733" spans="1:9">
      <c r="A733" t="n">
        <v>6296</v>
      </c>
      <c r="B733" s="38" t="n">
        <v>20</v>
      </c>
      <c r="C733" s="7" t="n">
        <v>7</v>
      </c>
      <c r="D733" s="7" t="n">
        <v>3</v>
      </c>
      <c r="E733" s="7" t="n">
        <v>11</v>
      </c>
      <c r="F733" s="7" t="s">
        <v>84</v>
      </c>
    </row>
    <row r="734" spans="1:9">
      <c r="A734" t="s">
        <v>4</v>
      </c>
      <c r="B734" s="4" t="s">
        <v>5</v>
      </c>
      <c r="C734" s="4" t="s">
        <v>10</v>
      </c>
      <c r="D734" s="4" t="s">
        <v>13</v>
      </c>
      <c r="E734" s="4" t="s">
        <v>13</v>
      </c>
      <c r="F734" s="4" t="s">
        <v>6</v>
      </c>
    </row>
    <row r="735" spans="1:9">
      <c r="A735" t="n">
        <v>6323</v>
      </c>
      <c r="B735" s="38" t="n">
        <v>20</v>
      </c>
      <c r="C735" s="7" t="n">
        <v>5</v>
      </c>
      <c r="D735" s="7" t="n">
        <v>3</v>
      </c>
      <c r="E735" s="7" t="n">
        <v>11</v>
      </c>
      <c r="F735" s="7" t="s">
        <v>84</v>
      </c>
    </row>
    <row r="736" spans="1:9">
      <c r="A736" t="s">
        <v>4</v>
      </c>
      <c r="B736" s="4" t="s">
        <v>5</v>
      </c>
      <c r="C736" s="4" t="s">
        <v>10</v>
      </c>
    </row>
    <row r="737" spans="1:9">
      <c r="A737" t="n">
        <v>6350</v>
      </c>
      <c r="B737" s="35" t="n">
        <v>16</v>
      </c>
      <c r="C737" s="7" t="n">
        <v>100</v>
      </c>
    </row>
    <row r="738" spans="1:9">
      <c r="A738" t="s">
        <v>4</v>
      </c>
      <c r="B738" s="4" t="s">
        <v>5</v>
      </c>
      <c r="C738" s="4" t="s">
        <v>10</v>
      </c>
      <c r="D738" s="4" t="s">
        <v>13</v>
      </c>
      <c r="E738" s="4" t="s">
        <v>13</v>
      </c>
      <c r="F738" s="4" t="s">
        <v>6</v>
      </c>
    </row>
    <row r="739" spans="1:9">
      <c r="A739" t="n">
        <v>6353</v>
      </c>
      <c r="B739" s="38" t="n">
        <v>20</v>
      </c>
      <c r="C739" s="7" t="n">
        <v>61491</v>
      </c>
      <c r="D739" s="7" t="n">
        <v>3</v>
      </c>
      <c r="E739" s="7" t="n">
        <v>11</v>
      </c>
      <c r="F739" s="7" t="s">
        <v>84</v>
      </c>
    </row>
    <row r="740" spans="1:9">
      <c r="A740" t="s">
        <v>4</v>
      </c>
      <c r="B740" s="4" t="s">
        <v>5</v>
      </c>
      <c r="C740" s="4" t="s">
        <v>10</v>
      </c>
      <c r="D740" s="4" t="s">
        <v>13</v>
      </c>
      <c r="E740" s="4" t="s">
        <v>13</v>
      </c>
      <c r="F740" s="4" t="s">
        <v>6</v>
      </c>
    </row>
    <row r="741" spans="1:9">
      <c r="A741" t="n">
        <v>6380</v>
      </c>
      <c r="B741" s="38" t="n">
        <v>20</v>
      </c>
      <c r="C741" s="7" t="n">
        <v>61492</v>
      </c>
      <c r="D741" s="7" t="n">
        <v>3</v>
      </c>
      <c r="E741" s="7" t="n">
        <v>11</v>
      </c>
      <c r="F741" s="7" t="s">
        <v>84</v>
      </c>
    </row>
    <row r="742" spans="1:9">
      <c r="A742" t="s">
        <v>4</v>
      </c>
      <c r="B742" s="4" t="s">
        <v>5</v>
      </c>
      <c r="C742" s="4" t="s">
        <v>10</v>
      </c>
      <c r="D742" s="4" t="s">
        <v>13</v>
      </c>
      <c r="E742" s="4" t="s">
        <v>13</v>
      </c>
      <c r="F742" s="4" t="s">
        <v>6</v>
      </c>
    </row>
    <row r="743" spans="1:9">
      <c r="A743" t="n">
        <v>6407</v>
      </c>
      <c r="B743" s="38" t="n">
        <v>20</v>
      </c>
      <c r="C743" s="7" t="n">
        <v>61493</v>
      </c>
      <c r="D743" s="7" t="n">
        <v>3</v>
      </c>
      <c r="E743" s="7" t="n">
        <v>11</v>
      </c>
      <c r="F743" s="7" t="s">
        <v>84</v>
      </c>
    </row>
    <row r="744" spans="1:9">
      <c r="A744" t="s">
        <v>4</v>
      </c>
      <c r="B744" s="4" t="s">
        <v>5</v>
      </c>
      <c r="C744" s="4" t="s">
        <v>10</v>
      </c>
      <c r="D744" s="4" t="s">
        <v>13</v>
      </c>
      <c r="E744" s="4" t="s">
        <v>6</v>
      </c>
      <c r="F744" s="4" t="s">
        <v>23</v>
      </c>
      <c r="G744" s="4" t="s">
        <v>23</v>
      </c>
      <c r="H744" s="4" t="s">
        <v>23</v>
      </c>
    </row>
    <row r="745" spans="1:9">
      <c r="A745" t="n">
        <v>6434</v>
      </c>
      <c r="B745" s="56" t="n">
        <v>48</v>
      </c>
      <c r="C745" s="7" t="n">
        <v>7032</v>
      </c>
      <c r="D745" s="7" t="n">
        <v>0</v>
      </c>
      <c r="E745" s="7" t="s">
        <v>47</v>
      </c>
      <c r="F745" s="7" t="n">
        <v>-1</v>
      </c>
      <c r="G745" s="7" t="n">
        <v>1</v>
      </c>
      <c r="H745" s="7" t="n">
        <v>0</v>
      </c>
    </row>
    <row r="746" spans="1:9">
      <c r="A746" t="s">
        <v>4</v>
      </c>
      <c r="B746" s="4" t="s">
        <v>5</v>
      </c>
      <c r="C746" s="4" t="s">
        <v>10</v>
      </c>
      <c r="D746" s="4" t="s">
        <v>13</v>
      </c>
    </row>
    <row r="747" spans="1:9">
      <c r="A747" t="n">
        <v>6459</v>
      </c>
      <c r="B747" s="54" t="n">
        <v>67</v>
      </c>
      <c r="C747" s="7" t="n">
        <v>0</v>
      </c>
      <c r="D747" s="7" t="n">
        <v>3</v>
      </c>
    </row>
    <row r="748" spans="1:9">
      <c r="A748" t="s">
        <v>4</v>
      </c>
      <c r="B748" s="4" t="s">
        <v>5</v>
      </c>
      <c r="C748" s="4" t="s">
        <v>10</v>
      </c>
      <c r="D748" s="4" t="s">
        <v>13</v>
      </c>
    </row>
    <row r="749" spans="1:9">
      <c r="A749" t="n">
        <v>6463</v>
      </c>
      <c r="B749" s="54" t="n">
        <v>67</v>
      </c>
      <c r="C749" s="7" t="n">
        <v>7</v>
      </c>
      <c r="D749" s="7" t="n">
        <v>3</v>
      </c>
    </row>
    <row r="750" spans="1:9">
      <c r="A750" t="s">
        <v>4</v>
      </c>
      <c r="B750" s="4" t="s">
        <v>5</v>
      </c>
      <c r="C750" s="4" t="s">
        <v>10</v>
      </c>
      <c r="D750" s="4" t="s">
        <v>13</v>
      </c>
    </row>
    <row r="751" spans="1:9">
      <c r="A751" t="n">
        <v>6467</v>
      </c>
      <c r="B751" s="54" t="n">
        <v>67</v>
      </c>
      <c r="C751" s="7" t="n">
        <v>5</v>
      </c>
      <c r="D751" s="7" t="n">
        <v>3</v>
      </c>
    </row>
    <row r="752" spans="1:9">
      <c r="A752" t="s">
        <v>4</v>
      </c>
      <c r="B752" s="4" t="s">
        <v>5</v>
      </c>
      <c r="C752" s="4" t="s">
        <v>10</v>
      </c>
      <c r="D752" s="4" t="s">
        <v>13</v>
      </c>
    </row>
    <row r="753" spans="1:8">
      <c r="A753" t="n">
        <v>6471</v>
      </c>
      <c r="B753" s="54" t="n">
        <v>67</v>
      </c>
      <c r="C753" s="7" t="n">
        <v>61491</v>
      </c>
      <c r="D753" s="7" t="n">
        <v>3</v>
      </c>
    </row>
    <row r="754" spans="1:8">
      <c r="A754" t="s">
        <v>4</v>
      </c>
      <c r="B754" s="4" t="s">
        <v>5</v>
      </c>
      <c r="C754" s="4" t="s">
        <v>10</v>
      </c>
      <c r="D754" s="4" t="s">
        <v>13</v>
      </c>
    </row>
    <row r="755" spans="1:8">
      <c r="A755" t="n">
        <v>6475</v>
      </c>
      <c r="B755" s="54" t="n">
        <v>67</v>
      </c>
      <c r="C755" s="7" t="n">
        <v>61492</v>
      </c>
      <c r="D755" s="7" t="n">
        <v>3</v>
      </c>
    </row>
    <row r="756" spans="1:8">
      <c r="A756" t="s">
        <v>4</v>
      </c>
      <c r="B756" s="4" t="s">
        <v>5</v>
      </c>
      <c r="C756" s="4" t="s">
        <v>10</v>
      </c>
      <c r="D756" s="4" t="s">
        <v>13</v>
      </c>
    </row>
    <row r="757" spans="1:8">
      <c r="A757" t="n">
        <v>6479</v>
      </c>
      <c r="B757" s="54" t="n">
        <v>67</v>
      </c>
      <c r="C757" s="7" t="n">
        <v>61493</v>
      </c>
      <c r="D757" s="7" t="n">
        <v>3</v>
      </c>
    </row>
    <row r="758" spans="1:8">
      <c r="A758" t="s">
        <v>4</v>
      </c>
      <c r="B758" s="4" t="s">
        <v>5</v>
      </c>
      <c r="C758" s="4" t="s">
        <v>13</v>
      </c>
      <c r="D758" s="4" t="s">
        <v>10</v>
      </c>
      <c r="E758" s="4" t="s">
        <v>6</v>
      </c>
    </row>
    <row r="759" spans="1:8">
      <c r="A759" t="n">
        <v>6483</v>
      </c>
      <c r="B759" s="46" t="n">
        <v>51</v>
      </c>
      <c r="C759" s="7" t="n">
        <v>4</v>
      </c>
      <c r="D759" s="7" t="n">
        <v>7032</v>
      </c>
      <c r="E759" s="7" t="s">
        <v>56</v>
      </c>
    </row>
    <row r="760" spans="1:8">
      <c r="A760" t="s">
        <v>4</v>
      </c>
      <c r="B760" s="4" t="s">
        <v>5</v>
      </c>
      <c r="C760" s="4" t="s">
        <v>10</v>
      </c>
    </row>
    <row r="761" spans="1:8">
      <c r="A761" t="n">
        <v>6496</v>
      </c>
      <c r="B761" s="35" t="n">
        <v>16</v>
      </c>
      <c r="C761" s="7" t="n">
        <v>0</v>
      </c>
    </row>
    <row r="762" spans="1:8">
      <c r="A762" t="s">
        <v>4</v>
      </c>
      <c r="B762" s="4" t="s">
        <v>5</v>
      </c>
      <c r="C762" s="4" t="s">
        <v>10</v>
      </c>
      <c r="D762" s="4" t="s">
        <v>50</v>
      </c>
      <c r="E762" s="4" t="s">
        <v>13</v>
      </c>
      <c r="F762" s="4" t="s">
        <v>13</v>
      </c>
    </row>
    <row r="763" spans="1:8">
      <c r="A763" t="n">
        <v>6499</v>
      </c>
      <c r="B763" s="47" t="n">
        <v>26</v>
      </c>
      <c r="C763" s="7" t="n">
        <v>7032</v>
      </c>
      <c r="D763" s="7" t="s">
        <v>85</v>
      </c>
      <c r="E763" s="7" t="n">
        <v>2</v>
      </c>
      <c r="F763" s="7" t="n">
        <v>0</v>
      </c>
    </row>
    <row r="764" spans="1:8">
      <c r="A764" t="s">
        <v>4</v>
      </c>
      <c r="B764" s="4" t="s">
        <v>5</v>
      </c>
    </row>
    <row r="765" spans="1:8">
      <c r="A765" t="n">
        <v>6574</v>
      </c>
      <c r="B765" s="48" t="n">
        <v>28</v>
      </c>
    </row>
    <row r="766" spans="1:8">
      <c r="A766" t="s">
        <v>4</v>
      </c>
      <c r="B766" s="4" t="s">
        <v>5</v>
      </c>
      <c r="C766" s="4" t="s">
        <v>13</v>
      </c>
      <c r="D766" s="30" t="s">
        <v>34</v>
      </c>
      <c r="E766" s="4" t="s">
        <v>5</v>
      </c>
      <c r="F766" s="4" t="s">
        <v>13</v>
      </c>
      <c r="G766" s="4" t="s">
        <v>10</v>
      </c>
      <c r="H766" s="30" t="s">
        <v>35</v>
      </c>
      <c r="I766" s="4" t="s">
        <v>13</v>
      </c>
      <c r="J766" s="4" t="s">
        <v>24</v>
      </c>
    </row>
    <row r="767" spans="1:8">
      <c r="A767" t="n">
        <v>6575</v>
      </c>
      <c r="B767" s="12" t="n">
        <v>5</v>
      </c>
      <c r="C767" s="7" t="n">
        <v>28</v>
      </c>
      <c r="D767" s="30" t="s">
        <v>3</v>
      </c>
      <c r="E767" s="33" t="n">
        <v>64</v>
      </c>
      <c r="F767" s="7" t="n">
        <v>5</v>
      </c>
      <c r="G767" s="7" t="n">
        <v>11</v>
      </c>
      <c r="H767" s="30" t="s">
        <v>3</v>
      </c>
      <c r="I767" s="7" t="n">
        <v>1</v>
      </c>
      <c r="J767" s="13" t="n">
        <f t="normal" ca="1">A777</f>
        <v>0</v>
      </c>
    </row>
    <row r="768" spans="1:8">
      <c r="A768" t="s">
        <v>4</v>
      </c>
      <c r="B768" s="4" t="s">
        <v>5</v>
      </c>
      <c r="C768" s="4" t="s">
        <v>13</v>
      </c>
      <c r="D768" s="4" t="s">
        <v>10</v>
      </c>
      <c r="E768" s="4" t="s">
        <v>6</v>
      </c>
    </row>
    <row r="769" spans="1:10">
      <c r="A769" t="n">
        <v>6586</v>
      </c>
      <c r="B769" s="46" t="n">
        <v>51</v>
      </c>
      <c r="C769" s="7" t="n">
        <v>4</v>
      </c>
      <c r="D769" s="7" t="n">
        <v>11</v>
      </c>
      <c r="E769" s="7" t="s">
        <v>86</v>
      </c>
    </row>
    <row r="770" spans="1:10">
      <c r="A770" t="s">
        <v>4</v>
      </c>
      <c r="B770" s="4" t="s">
        <v>5</v>
      </c>
      <c r="C770" s="4" t="s">
        <v>10</v>
      </c>
    </row>
    <row r="771" spans="1:10">
      <c r="A771" t="n">
        <v>6599</v>
      </c>
      <c r="B771" s="35" t="n">
        <v>16</v>
      </c>
      <c r="C771" s="7" t="n">
        <v>0</v>
      </c>
    </row>
    <row r="772" spans="1:10">
      <c r="A772" t="s">
        <v>4</v>
      </c>
      <c r="B772" s="4" t="s">
        <v>5</v>
      </c>
      <c r="C772" s="4" t="s">
        <v>10</v>
      </c>
      <c r="D772" s="4" t="s">
        <v>50</v>
      </c>
      <c r="E772" s="4" t="s">
        <v>13</v>
      </c>
      <c r="F772" s="4" t="s">
        <v>13</v>
      </c>
    </row>
    <row r="773" spans="1:10">
      <c r="A773" t="n">
        <v>6602</v>
      </c>
      <c r="B773" s="47" t="n">
        <v>26</v>
      </c>
      <c r="C773" s="7" t="n">
        <v>11</v>
      </c>
      <c r="D773" s="7" t="s">
        <v>87</v>
      </c>
      <c r="E773" s="7" t="n">
        <v>2</v>
      </c>
      <c r="F773" s="7" t="n">
        <v>0</v>
      </c>
    </row>
    <row r="774" spans="1:10">
      <c r="A774" t="s">
        <v>4</v>
      </c>
      <c r="B774" s="4" t="s">
        <v>5</v>
      </c>
    </row>
    <row r="775" spans="1:10">
      <c r="A775" t="n">
        <v>6627</v>
      </c>
      <c r="B775" s="48" t="n">
        <v>28</v>
      </c>
    </row>
    <row r="776" spans="1:10">
      <c r="A776" t="s">
        <v>4</v>
      </c>
      <c r="B776" s="4" t="s">
        <v>5</v>
      </c>
      <c r="C776" s="4" t="s">
        <v>13</v>
      </c>
      <c r="D776" s="4" t="s">
        <v>10</v>
      </c>
      <c r="E776" s="4" t="s">
        <v>6</v>
      </c>
    </row>
    <row r="777" spans="1:10">
      <c r="A777" t="n">
        <v>6628</v>
      </c>
      <c r="B777" s="46" t="n">
        <v>51</v>
      </c>
      <c r="C777" s="7" t="n">
        <v>4</v>
      </c>
      <c r="D777" s="7" t="n">
        <v>7</v>
      </c>
      <c r="E777" s="7" t="s">
        <v>76</v>
      </c>
    </row>
    <row r="778" spans="1:10">
      <c r="A778" t="s">
        <v>4</v>
      </c>
      <c r="B778" s="4" t="s">
        <v>5</v>
      </c>
      <c r="C778" s="4" t="s">
        <v>10</v>
      </c>
    </row>
    <row r="779" spans="1:10">
      <c r="A779" t="n">
        <v>6641</v>
      </c>
      <c r="B779" s="35" t="n">
        <v>16</v>
      </c>
      <c r="C779" s="7" t="n">
        <v>0</v>
      </c>
    </row>
    <row r="780" spans="1:10">
      <c r="A780" t="s">
        <v>4</v>
      </c>
      <c r="B780" s="4" t="s">
        <v>5</v>
      </c>
      <c r="C780" s="4" t="s">
        <v>10</v>
      </c>
      <c r="D780" s="4" t="s">
        <v>50</v>
      </c>
      <c r="E780" s="4" t="s">
        <v>13</v>
      </c>
      <c r="F780" s="4" t="s">
        <v>13</v>
      </c>
    </row>
    <row r="781" spans="1:10">
      <c r="A781" t="n">
        <v>6644</v>
      </c>
      <c r="B781" s="47" t="n">
        <v>26</v>
      </c>
      <c r="C781" s="7" t="n">
        <v>7</v>
      </c>
      <c r="D781" s="7" t="s">
        <v>88</v>
      </c>
      <c r="E781" s="7" t="n">
        <v>2</v>
      </c>
      <c r="F781" s="7" t="n">
        <v>0</v>
      </c>
    </row>
    <row r="782" spans="1:10">
      <c r="A782" t="s">
        <v>4</v>
      </c>
      <c r="B782" s="4" t="s">
        <v>5</v>
      </c>
    </row>
    <row r="783" spans="1:10">
      <c r="A783" t="n">
        <v>6658</v>
      </c>
      <c r="B783" s="48" t="n">
        <v>28</v>
      </c>
    </row>
    <row r="784" spans="1:10">
      <c r="A784" t="s">
        <v>4</v>
      </c>
      <c r="B784" s="4" t="s">
        <v>5</v>
      </c>
      <c r="C784" s="4" t="s">
        <v>13</v>
      </c>
      <c r="D784" s="4" t="s">
        <v>13</v>
      </c>
      <c r="E784" s="4" t="s">
        <v>23</v>
      </c>
      <c r="F784" s="4" t="s">
        <v>23</v>
      </c>
      <c r="G784" s="4" t="s">
        <v>23</v>
      </c>
      <c r="H784" s="4" t="s">
        <v>10</v>
      </c>
    </row>
    <row r="785" spans="1:8">
      <c r="A785" t="n">
        <v>6659</v>
      </c>
      <c r="B785" s="26" t="n">
        <v>45</v>
      </c>
      <c r="C785" s="7" t="n">
        <v>2</v>
      </c>
      <c r="D785" s="7" t="n">
        <v>3</v>
      </c>
      <c r="E785" s="7" t="n">
        <v>0</v>
      </c>
      <c r="F785" s="7" t="n">
        <v>5.92000007629395</v>
      </c>
      <c r="G785" s="7" t="n">
        <v>6.05000019073486</v>
      </c>
      <c r="H785" s="7" t="n">
        <v>1500</v>
      </c>
    </row>
    <row r="786" spans="1:8">
      <c r="A786" t="s">
        <v>4</v>
      </c>
      <c r="B786" s="4" t="s">
        <v>5</v>
      </c>
      <c r="C786" s="4" t="s">
        <v>13</v>
      </c>
      <c r="D786" s="4" t="s">
        <v>13</v>
      </c>
      <c r="E786" s="4" t="s">
        <v>23</v>
      </c>
      <c r="F786" s="4" t="s">
        <v>23</v>
      </c>
      <c r="G786" s="4" t="s">
        <v>23</v>
      </c>
      <c r="H786" s="4" t="s">
        <v>10</v>
      </c>
      <c r="I786" s="4" t="s">
        <v>13</v>
      </c>
    </row>
    <row r="787" spans="1:8">
      <c r="A787" t="n">
        <v>6676</v>
      </c>
      <c r="B787" s="26" t="n">
        <v>45</v>
      </c>
      <c r="C787" s="7" t="n">
        <v>4</v>
      </c>
      <c r="D787" s="7" t="n">
        <v>3</v>
      </c>
      <c r="E787" s="7" t="n">
        <v>30.1499996185303</v>
      </c>
      <c r="F787" s="7" t="n">
        <v>340</v>
      </c>
      <c r="G787" s="7" t="n">
        <v>-10</v>
      </c>
      <c r="H787" s="7" t="n">
        <v>1500</v>
      </c>
      <c r="I787" s="7" t="n">
        <v>0</v>
      </c>
    </row>
    <row r="788" spans="1:8">
      <c r="A788" t="s">
        <v>4</v>
      </c>
      <c r="B788" s="4" t="s">
        <v>5</v>
      </c>
      <c r="C788" s="4" t="s">
        <v>13</v>
      </c>
      <c r="D788" s="4" t="s">
        <v>13</v>
      </c>
      <c r="E788" s="4" t="s">
        <v>23</v>
      </c>
      <c r="F788" s="4" t="s">
        <v>10</v>
      </c>
    </row>
    <row r="789" spans="1:8">
      <c r="A789" t="n">
        <v>6694</v>
      </c>
      <c r="B789" s="26" t="n">
        <v>45</v>
      </c>
      <c r="C789" s="7" t="n">
        <v>5</v>
      </c>
      <c r="D789" s="7" t="n">
        <v>3</v>
      </c>
      <c r="E789" s="7" t="n">
        <v>5.25</v>
      </c>
      <c r="F789" s="7" t="n">
        <v>1500</v>
      </c>
    </row>
    <row r="790" spans="1:8">
      <c r="A790" t="s">
        <v>4</v>
      </c>
      <c r="B790" s="4" t="s">
        <v>5</v>
      </c>
      <c r="C790" s="4" t="s">
        <v>13</v>
      </c>
      <c r="D790" s="4" t="s">
        <v>10</v>
      </c>
      <c r="E790" s="4" t="s">
        <v>10</v>
      </c>
      <c r="F790" s="4" t="s">
        <v>9</v>
      </c>
    </row>
    <row r="791" spans="1:8">
      <c r="A791" t="n">
        <v>6703</v>
      </c>
      <c r="B791" s="53" t="n">
        <v>84</v>
      </c>
      <c r="C791" s="7" t="n">
        <v>0</v>
      </c>
      <c r="D791" s="7" t="n">
        <v>0</v>
      </c>
      <c r="E791" s="7" t="n">
        <v>500</v>
      </c>
      <c r="F791" s="7" t="n">
        <v>1053609165</v>
      </c>
    </row>
    <row r="792" spans="1:8">
      <c r="A792" t="s">
        <v>4</v>
      </c>
      <c r="B792" s="4" t="s">
        <v>5</v>
      </c>
      <c r="C792" s="4" t="s">
        <v>10</v>
      </c>
      <c r="D792" s="4" t="s">
        <v>13</v>
      </c>
      <c r="E792" s="4" t="s">
        <v>6</v>
      </c>
      <c r="F792" s="4" t="s">
        <v>23</v>
      </c>
      <c r="G792" s="4" t="s">
        <v>23</v>
      </c>
      <c r="H792" s="4" t="s">
        <v>23</v>
      </c>
    </row>
    <row r="793" spans="1:8">
      <c r="A793" t="n">
        <v>6713</v>
      </c>
      <c r="B793" s="56" t="n">
        <v>48</v>
      </c>
      <c r="C793" s="7" t="n">
        <v>1660</v>
      </c>
      <c r="D793" s="7" t="n">
        <v>0</v>
      </c>
      <c r="E793" s="7" t="s">
        <v>48</v>
      </c>
      <c r="F793" s="7" t="n">
        <v>-1</v>
      </c>
      <c r="G793" s="7" t="n">
        <v>1</v>
      </c>
      <c r="H793" s="7" t="n">
        <v>0</v>
      </c>
    </row>
    <row r="794" spans="1:8">
      <c r="A794" t="s">
        <v>4</v>
      </c>
      <c r="B794" s="4" t="s">
        <v>5</v>
      </c>
      <c r="C794" s="4" t="s">
        <v>13</v>
      </c>
      <c r="D794" s="4" t="s">
        <v>10</v>
      </c>
    </row>
    <row r="795" spans="1:8">
      <c r="A795" t="n">
        <v>6740</v>
      </c>
      <c r="B795" s="26" t="n">
        <v>45</v>
      </c>
      <c r="C795" s="7" t="n">
        <v>7</v>
      </c>
      <c r="D795" s="7" t="n">
        <v>255</v>
      </c>
    </row>
    <row r="796" spans="1:8">
      <c r="A796" t="s">
        <v>4</v>
      </c>
      <c r="B796" s="4" t="s">
        <v>5</v>
      </c>
      <c r="C796" s="4" t="s">
        <v>13</v>
      </c>
      <c r="D796" s="4" t="s">
        <v>10</v>
      </c>
      <c r="E796" s="4" t="s">
        <v>10</v>
      </c>
      <c r="F796" s="4" t="s">
        <v>9</v>
      </c>
    </row>
    <row r="797" spans="1:8">
      <c r="A797" t="n">
        <v>6744</v>
      </c>
      <c r="B797" s="53" t="n">
        <v>84</v>
      </c>
      <c r="C797" s="7" t="n">
        <v>0</v>
      </c>
      <c r="D797" s="7" t="n">
        <v>2</v>
      </c>
      <c r="E797" s="7" t="n">
        <v>0</v>
      </c>
      <c r="F797" s="7" t="n">
        <v>1058642330</v>
      </c>
    </row>
    <row r="798" spans="1:8">
      <c r="A798" t="s">
        <v>4</v>
      </c>
      <c r="B798" s="4" t="s">
        <v>5</v>
      </c>
      <c r="C798" s="4" t="s">
        <v>13</v>
      </c>
      <c r="D798" s="4" t="s">
        <v>23</v>
      </c>
      <c r="E798" s="4" t="s">
        <v>23</v>
      </c>
      <c r="F798" s="4" t="s">
        <v>23</v>
      </c>
    </row>
    <row r="799" spans="1:8">
      <c r="A799" t="n">
        <v>6754</v>
      </c>
      <c r="B799" s="26" t="n">
        <v>45</v>
      </c>
      <c r="C799" s="7" t="n">
        <v>9</v>
      </c>
      <c r="D799" s="7" t="n">
        <v>0.0500000007450581</v>
      </c>
      <c r="E799" s="7" t="n">
        <v>0.0500000007450581</v>
      </c>
      <c r="F799" s="7" t="n">
        <v>0.699999988079071</v>
      </c>
    </row>
    <row r="800" spans="1:8">
      <c r="A800" t="s">
        <v>4</v>
      </c>
      <c r="B800" s="4" t="s">
        <v>5</v>
      </c>
      <c r="C800" s="4" t="s">
        <v>13</v>
      </c>
      <c r="D800" s="4" t="s">
        <v>10</v>
      </c>
      <c r="E800" s="4" t="s">
        <v>23</v>
      </c>
      <c r="F800" s="4" t="s">
        <v>10</v>
      </c>
      <c r="G800" s="4" t="s">
        <v>9</v>
      </c>
      <c r="H800" s="4" t="s">
        <v>9</v>
      </c>
      <c r="I800" s="4" t="s">
        <v>10</v>
      </c>
      <c r="J800" s="4" t="s">
        <v>10</v>
      </c>
      <c r="K800" s="4" t="s">
        <v>9</v>
      </c>
      <c r="L800" s="4" t="s">
        <v>9</v>
      </c>
      <c r="M800" s="4" t="s">
        <v>9</v>
      </c>
      <c r="N800" s="4" t="s">
        <v>9</v>
      </c>
      <c r="O800" s="4" t="s">
        <v>6</v>
      </c>
    </row>
    <row r="801" spans="1:15">
      <c r="A801" t="n">
        <v>6768</v>
      </c>
      <c r="B801" s="15" t="n">
        <v>50</v>
      </c>
      <c r="C801" s="7" t="n">
        <v>0</v>
      </c>
      <c r="D801" s="7" t="n">
        <v>2134</v>
      </c>
      <c r="E801" s="7" t="n">
        <v>1</v>
      </c>
      <c r="F801" s="7" t="n">
        <v>0</v>
      </c>
      <c r="G801" s="7" t="n">
        <v>0</v>
      </c>
      <c r="H801" s="7" t="n">
        <v>0</v>
      </c>
      <c r="I801" s="7" t="n">
        <v>0</v>
      </c>
      <c r="J801" s="7" t="n">
        <v>65533</v>
      </c>
      <c r="K801" s="7" t="n">
        <v>0</v>
      </c>
      <c r="L801" s="7" t="n">
        <v>0</v>
      </c>
      <c r="M801" s="7" t="n">
        <v>0</v>
      </c>
      <c r="N801" s="7" t="n">
        <v>0</v>
      </c>
      <c r="O801" s="7" t="s">
        <v>12</v>
      </c>
    </row>
    <row r="802" spans="1:15">
      <c r="A802" t="s">
        <v>4</v>
      </c>
      <c r="B802" s="4" t="s">
        <v>5</v>
      </c>
      <c r="C802" s="4" t="s">
        <v>13</v>
      </c>
      <c r="D802" s="4" t="s">
        <v>13</v>
      </c>
      <c r="E802" s="4" t="s">
        <v>23</v>
      </c>
      <c r="F802" s="4" t="s">
        <v>10</v>
      </c>
    </row>
    <row r="803" spans="1:15">
      <c r="A803" t="n">
        <v>6807</v>
      </c>
      <c r="B803" s="26" t="n">
        <v>45</v>
      </c>
      <c r="C803" s="7" t="n">
        <v>5</v>
      </c>
      <c r="D803" s="7" t="n">
        <v>3</v>
      </c>
      <c r="E803" s="7" t="n">
        <v>5.5</v>
      </c>
      <c r="F803" s="7" t="n">
        <v>700</v>
      </c>
    </row>
    <row r="804" spans="1:15">
      <c r="A804" t="s">
        <v>4</v>
      </c>
      <c r="B804" s="4" t="s">
        <v>5</v>
      </c>
      <c r="C804" s="4" t="s">
        <v>10</v>
      </c>
    </row>
    <row r="805" spans="1:15">
      <c r="A805" t="n">
        <v>6816</v>
      </c>
      <c r="B805" s="35" t="n">
        <v>16</v>
      </c>
      <c r="C805" s="7" t="n">
        <v>700</v>
      </c>
    </row>
    <row r="806" spans="1:15">
      <c r="A806" t="s">
        <v>4</v>
      </c>
      <c r="B806" s="4" t="s">
        <v>5</v>
      </c>
      <c r="C806" s="4" t="s">
        <v>10</v>
      </c>
    </row>
    <row r="807" spans="1:15">
      <c r="A807" t="n">
        <v>6819</v>
      </c>
      <c r="B807" s="57" t="n">
        <v>13</v>
      </c>
      <c r="C807" s="7" t="n">
        <v>6713</v>
      </c>
    </row>
    <row r="808" spans="1:15">
      <c r="A808" t="s">
        <v>4</v>
      </c>
      <c r="B808" s="4" t="s">
        <v>5</v>
      </c>
      <c r="C808" s="4" t="s">
        <v>10</v>
      </c>
    </row>
    <row r="809" spans="1:15">
      <c r="A809" t="n">
        <v>6822</v>
      </c>
      <c r="B809" s="36" t="n">
        <v>12</v>
      </c>
      <c r="C809" s="7" t="n">
        <v>6465</v>
      </c>
    </row>
    <row r="810" spans="1:15">
      <c r="A810" t="s">
        <v>4</v>
      </c>
      <c r="B810" s="4" t="s">
        <v>5</v>
      </c>
      <c r="C810" s="4" t="s">
        <v>13</v>
      </c>
      <c r="D810" s="4" t="s">
        <v>9</v>
      </c>
      <c r="E810" s="4" t="s">
        <v>13</v>
      </c>
      <c r="F810" s="4" t="s">
        <v>13</v>
      </c>
      <c r="G810" s="4" t="s">
        <v>9</v>
      </c>
      <c r="H810" s="4" t="s">
        <v>13</v>
      </c>
      <c r="I810" s="4" t="s">
        <v>9</v>
      </c>
      <c r="J810" s="4" t="s">
        <v>13</v>
      </c>
    </row>
    <row r="811" spans="1:15">
      <c r="A811" t="n">
        <v>6825</v>
      </c>
      <c r="B811" s="58" t="n">
        <v>33</v>
      </c>
      <c r="C811" s="7" t="n">
        <v>0</v>
      </c>
      <c r="D811" s="7" t="n">
        <v>1</v>
      </c>
      <c r="E811" s="7" t="n">
        <v>0</v>
      </c>
      <c r="F811" s="7" t="n">
        <v>0</v>
      </c>
      <c r="G811" s="7" t="n">
        <v>-1</v>
      </c>
      <c r="H811" s="7" t="n">
        <v>0</v>
      </c>
      <c r="I811" s="7" t="n">
        <v>-1</v>
      </c>
      <c r="J811" s="7" t="n">
        <v>0</v>
      </c>
    </row>
    <row r="812" spans="1:15">
      <c r="A812" t="s">
        <v>4</v>
      </c>
      <c r="B812" s="4" t="s">
        <v>5</v>
      </c>
    </row>
    <row r="813" spans="1:15">
      <c r="A813" t="n">
        <v>6843</v>
      </c>
      <c r="B813" s="5" t="n">
        <v>1</v>
      </c>
    </row>
    <row r="814" spans="1:15" s="3" customFormat="1" customHeight="0">
      <c r="A814" s="3" t="s">
        <v>2</v>
      </c>
      <c r="B814" s="3" t="s">
        <v>89</v>
      </c>
    </row>
    <row r="815" spans="1:15">
      <c r="A815" t="s">
        <v>4</v>
      </c>
      <c r="B815" s="4" t="s">
        <v>5</v>
      </c>
      <c r="C815" s="4" t="s">
        <v>10</v>
      </c>
      <c r="D815" s="4" t="s">
        <v>13</v>
      </c>
      <c r="E815" s="4" t="s">
        <v>23</v>
      </c>
      <c r="F815" s="4" t="s">
        <v>10</v>
      </c>
    </row>
    <row r="816" spans="1:15">
      <c r="A816" t="n">
        <v>6844</v>
      </c>
      <c r="B816" s="49" t="n">
        <v>59</v>
      </c>
      <c r="C816" s="7" t="n">
        <v>65534</v>
      </c>
      <c r="D816" s="7" t="n">
        <v>1</v>
      </c>
      <c r="E816" s="7" t="n">
        <v>0.150000005960464</v>
      </c>
      <c r="F816" s="7" t="n">
        <v>0</v>
      </c>
    </row>
    <row r="817" spans="1:15">
      <c r="A817" t="s">
        <v>4</v>
      </c>
      <c r="B817" s="4" t="s">
        <v>5</v>
      </c>
      <c r="C817" s="4" t="s">
        <v>10</v>
      </c>
      <c r="D817" s="4" t="s">
        <v>23</v>
      </c>
      <c r="E817" s="4" t="s">
        <v>23</v>
      </c>
      <c r="F817" s="4" t="s">
        <v>23</v>
      </c>
      <c r="G817" s="4" t="s">
        <v>10</v>
      </c>
      <c r="H817" s="4" t="s">
        <v>10</v>
      </c>
    </row>
    <row r="818" spans="1:15">
      <c r="A818" t="n">
        <v>6854</v>
      </c>
      <c r="B818" s="20" t="n">
        <v>60</v>
      </c>
      <c r="C818" s="7" t="n">
        <v>65534</v>
      </c>
      <c r="D818" s="7" t="n">
        <v>0</v>
      </c>
      <c r="E818" s="7" t="n">
        <v>0</v>
      </c>
      <c r="F818" s="7" t="n">
        <v>0</v>
      </c>
      <c r="G818" s="7" t="n">
        <v>300</v>
      </c>
      <c r="H818" s="7" t="n">
        <v>0</v>
      </c>
    </row>
    <row r="819" spans="1:15">
      <c r="A819" t="s">
        <v>4</v>
      </c>
      <c r="B819" s="4" t="s">
        <v>5</v>
      </c>
      <c r="C819" s="4" t="s">
        <v>10</v>
      </c>
      <c r="D819" s="4" t="s">
        <v>10</v>
      </c>
      <c r="E819" s="4" t="s">
        <v>10</v>
      </c>
    </row>
    <row r="820" spans="1:15">
      <c r="A820" t="n">
        <v>6873</v>
      </c>
      <c r="B820" s="21" t="n">
        <v>61</v>
      </c>
      <c r="C820" s="7" t="n">
        <v>65534</v>
      </c>
      <c r="D820" s="7" t="n">
        <v>1660</v>
      </c>
      <c r="E820" s="7" t="n">
        <v>1000</v>
      </c>
    </row>
    <row r="821" spans="1:15">
      <c r="A821" t="s">
        <v>4</v>
      </c>
      <c r="B821" s="4" t="s">
        <v>5</v>
      </c>
      <c r="C821" s="4" t="s">
        <v>10</v>
      </c>
    </row>
    <row r="822" spans="1:15">
      <c r="A822" t="n">
        <v>6880</v>
      </c>
      <c r="B822" s="35" t="n">
        <v>16</v>
      </c>
      <c r="C822" s="7" t="n">
        <v>300</v>
      </c>
    </row>
    <row r="823" spans="1:15">
      <c r="A823" t="s">
        <v>4</v>
      </c>
      <c r="B823" s="4" t="s">
        <v>5</v>
      </c>
      <c r="C823" s="4" t="s">
        <v>13</v>
      </c>
      <c r="D823" s="4" t="s">
        <v>10</v>
      </c>
      <c r="E823" s="4" t="s">
        <v>6</v>
      </c>
      <c r="F823" s="4" t="s">
        <v>6</v>
      </c>
      <c r="G823" s="4" t="s">
        <v>6</v>
      </c>
      <c r="H823" s="4" t="s">
        <v>6</v>
      </c>
    </row>
    <row r="824" spans="1:15">
      <c r="A824" t="n">
        <v>6883</v>
      </c>
      <c r="B824" s="46" t="n">
        <v>51</v>
      </c>
      <c r="C824" s="7" t="n">
        <v>3</v>
      </c>
      <c r="D824" s="7" t="n">
        <v>65534</v>
      </c>
      <c r="E824" s="7" t="s">
        <v>90</v>
      </c>
      <c r="F824" s="7" t="s">
        <v>91</v>
      </c>
      <c r="G824" s="7" t="s">
        <v>54</v>
      </c>
      <c r="H824" s="7" t="s">
        <v>55</v>
      </c>
    </row>
    <row r="825" spans="1:15">
      <c r="A825" t="s">
        <v>4</v>
      </c>
      <c r="B825" s="4" t="s">
        <v>5</v>
      </c>
      <c r="C825" s="4" t="s">
        <v>10</v>
      </c>
    </row>
    <row r="826" spans="1:15">
      <c r="A826" t="n">
        <v>6912</v>
      </c>
      <c r="B826" s="35" t="n">
        <v>16</v>
      </c>
      <c r="C826" s="7" t="n">
        <v>1500</v>
      </c>
    </row>
    <row r="827" spans="1:15">
      <c r="A827" t="s">
        <v>4</v>
      </c>
      <c r="B827" s="4" t="s">
        <v>5</v>
      </c>
    </row>
    <row r="828" spans="1:15">
      <c r="A828" t="n">
        <v>6915</v>
      </c>
      <c r="B828" s="5" t="n">
        <v>1</v>
      </c>
    </row>
    <row r="829" spans="1:15" s="3" customFormat="1" customHeight="0">
      <c r="A829" s="3" t="s">
        <v>2</v>
      </c>
      <c r="B829" s="3" t="s">
        <v>92</v>
      </c>
    </row>
    <row r="830" spans="1:15">
      <c r="A830" t="s">
        <v>4</v>
      </c>
      <c r="B830" s="4" t="s">
        <v>5</v>
      </c>
      <c r="C830" s="4" t="s">
        <v>13</v>
      </c>
      <c r="D830" s="4" t="s">
        <v>10</v>
      </c>
      <c r="E830" s="4" t="s">
        <v>6</v>
      </c>
      <c r="F830" s="4" t="s">
        <v>6</v>
      </c>
      <c r="G830" s="4" t="s">
        <v>6</v>
      </c>
      <c r="H830" s="4" t="s">
        <v>6</v>
      </c>
    </row>
    <row r="831" spans="1:15">
      <c r="A831" t="n">
        <v>6916</v>
      </c>
      <c r="B831" s="46" t="n">
        <v>51</v>
      </c>
      <c r="C831" s="7" t="n">
        <v>3</v>
      </c>
      <c r="D831" s="7" t="n">
        <v>65534</v>
      </c>
      <c r="E831" s="7" t="s">
        <v>90</v>
      </c>
      <c r="F831" s="7" t="s">
        <v>91</v>
      </c>
      <c r="G831" s="7" t="s">
        <v>54</v>
      </c>
      <c r="H831" s="7" t="s">
        <v>55</v>
      </c>
    </row>
    <row r="832" spans="1:15">
      <c r="A832" t="s">
        <v>4</v>
      </c>
      <c r="B832" s="4" t="s">
        <v>5</v>
      </c>
      <c r="C832" s="4" t="s">
        <v>10</v>
      </c>
      <c r="D832" s="4" t="s">
        <v>13</v>
      </c>
      <c r="E832" s="4" t="s">
        <v>6</v>
      </c>
      <c r="F832" s="4" t="s">
        <v>23</v>
      </c>
      <c r="G832" s="4" t="s">
        <v>23</v>
      </c>
      <c r="H832" s="4" t="s">
        <v>23</v>
      </c>
    </row>
    <row r="833" spans="1:8">
      <c r="A833" t="n">
        <v>6945</v>
      </c>
      <c r="B833" s="56" t="n">
        <v>48</v>
      </c>
      <c r="C833" s="7" t="n">
        <v>65534</v>
      </c>
      <c r="D833" s="7" t="n">
        <v>0</v>
      </c>
      <c r="E833" s="7" t="s">
        <v>46</v>
      </c>
      <c r="F833" s="7" t="n">
        <v>-1</v>
      </c>
      <c r="G833" s="7" t="n">
        <v>1</v>
      </c>
      <c r="H833" s="7" t="n">
        <v>0</v>
      </c>
    </row>
    <row r="834" spans="1:8">
      <c r="A834" t="s">
        <v>4</v>
      </c>
      <c r="B834" s="4" t="s">
        <v>5</v>
      </c>
      <c r="C834" s="4" t="s">
        <v>10</v>
      </c>
    </row>
    <row r="835" spans="1:8">
      <c r="A835" t="n">
        <v>6971</v>
      </c>
      <c r="B835" s="35" t="n">
        <v>16</v>
      </c>
      <c r="C835" s="7" t="n">
        <v>1500</v>
      </c>
    </row>
    <row r="836" spans="1:8">
      <c r="A836" t="s">
        <v>4</v>
      </c>
      <c r="B836" s="4" t="s">
        <v>5</v>
      </c>
    </row>
    <row r="837" spans="1:8">
      <c r="A837" t="n">
        <v>6974</v>
      </c>
      <c r="B837" s="5" t="n">
        <v>1</v>
      </c>
    </row>
    <row r="838" spans="1:8" s="3" customFormat="1" customHeight="0">
      <c r="A838" s="3" t="s">
        <v>2</v>
      </c>
      <c r="B838" s="3" t="s">
        <v>93</v>
      </c>
    </row>
    <row r="839" spans="1:8">
      <c r="A839" t="s">
        <v>4</v>
      </c>
      <c r="B839" s="4" t="s">
        <v>5</v>
      </c>
      <c r="C839" s="4" t="s">
        <v>13</v>
      </c>
      <c r="D839" s="4" t="s">
        <v>13</v>
      </c>
      <c r="E839" s="4" t="s">
        <v>13</v>
      </c>
      <c r="F839" s="4" t="s">
        <v>13</v>
      </c>
    </row>
    <row r="840" spans="1:8">
      <c r="A840" t="n">
        <v>6976</v>
      </c>
      <c r="B840" s="19" t="n">
        <v>14</v>
      </c>
      <c r="C840" s="7" t="n">
        <v>2</v>
      </c>
      <c r="D840" s="7" t="n">
        <v>0</v>
      </c>
      <c r="E840" s="7" t="n">
        <v>0</v>
      </c>
      <c r="F840" s="7" t="n">
        <v>0</v>
      </c>
    </row>
    <row r="841" spans="1:8">
      <c r="A841" t="s">
        <v>4</v>
      </c>
      <c r="B841" s="4" t="s">
        <v>5</v>
      </c>
      <c r="C841" s="4" t="s">
        <v>13</v>
      </c>
      <c r="D841" s="30" t="s">
        <v>34</v>
      </c>
      <c r="E841" s="4" t="s">
        <v>5</v>
      </c>
      <c r="F841" s="4" t="s">
        <v>13</v>
      </c>
      <c r="G841" s="4" t="s">
        <v>10</v>
      </c>
      <c r="H841" s="30" t="s">
        <v>35</v>
      </c>
      <c r="I841" s="4" t="s">
        <v>13</v>
      </c>
      <c r="J841" s="4" t="s">
        <v>9</v>
      </c>
      <c r="K841" s="4" t="s">
        <v>13</v>
      </c>
      <c r="L841" s="4" t="s">
        <v>13</v>
      </c>
      <c r="M841" s="30" t="s">
        <v>34</v>
      </c>
      <c r="N841" s="4" t="s">
        <v>5</v>
      </c>
      <c r="O841" s="4" t="s">
        <v>13</v>
      </c>
      <c r="P841" s="4" t="s">
        <v>10</v>
      </c>
      <c r="Q841" s="30" t="s">
        <v>35</v>
      </c>
      <c r="R841" s="4" t="s">
        <v>13</v>
      </c>
      <c r="S841" s="4" t="s">
        <v>9</v>
      </c>
      <c r="T841" s="4" t="s">
        <v>13</v>
      </c>
      <c r="U841" s="4" t="s">
        <v>13</v>
      </c>
      <c r="V841" s="4" t="s">
        <v>13</v>
      </c>
      <c r="W841" s="4" t="s">
        <v>24</v>
      </c>
    </row>
    <row r="842" spans="1:8">
      <c r="A842" t="n">
        <v>6981</v>
      </c>
      <c r="B842" s="12" t="n">
        <v>5</v>
      </c>
      <c r="C842" s="7" t="n">
        <v>28</v>
      </c>
      <c r="D842" s="30" t="s">
        <v>3</v>
      </c>
      <c r="E842" s="9" t="n">
        <v>162</v>
      </c>
      <c r="F842" s="7" t="n">
        <v>3</v>
      </c>
      <c r="G842" s="7" t="n">
        <v>12479</v>
      </c>
      <c r="H842" s="30" t="s">
        <v>3</v>
      </c>
      <c r="I842" s="7" t="n">
        <v>0</v>
      </c>
      <c r="J842" s="7" t="n">
        <v>1</v>
      </c>
      <c r="K842" s="7" t="n">
        <v>2</v>
      </c>
      <c r="L842" s="7" t="n">
        <v>28</v>
      </c>
      <c r="M842" s="30" t="s">
        <v>3</v>
      </c>
      <c r="N842" s="9" t="n">
        <v>162</v>
      </c>
      <c r="O842" s="7" t="n">
        <v>3</v>
      </c>
      <c r="P842" s="7" t="n">
        <v>12479</v>
      </c>
      <c r="Q842" s="30" t="s">
        <v>3</v>
      </c>
      <c r="R842" s="7" t="n">
        <v>0</v>
      </c>
      <c r="S842" s="7" t="n">
        <v>2</v>
      </c>
      <c r="T842" s="7" t="n">
        <v>2</v>
      </c>
      <c r="U842" s="7" t="n">
        <v>11</v>
      </c>
      <c r="V842" s="7" t="n">
        <v>1</v>
      </c>
      <c r="W842" s="13" t="n">
        <f t="normal" ca="1">A846</f>
        <v>0</v>
      </c>
    </row>
    <row r="843" spans="1:8">
      <c r="A843" t="s">
        <v>4</v>
      </c>
      <c r="B843" s="4" t="s">
        <v>5</v>
      </c>
      <c r="C843" s="4" t="s">
        <v>13</v>
      </c>
      <c r="D843" s="4" t="s">
        <v>10</v>
      </c>
      <c r="E843" s="4" t="s">
        <v>23</v>
      </c>
    </row>
    <row r="844" spans="1:8">
      <c r="A844" t="n">
        <v>7010</v>
      </c>
      <c r="B844" s="24" t="n">
        <v>58</v>
      </c>
      <c r="C844" s="7" t="n">
        <v>0</v>
      </c>
      <c r="D844" s="7" t="n">
        <v>0</v>
      </c>
      <c r="E844" s="7" t="n">
        <v>1</v>
      </c>
    </row>
    <row r="845" spans="1:8">
      <c r="A845" t="s">
        <v>4</v>
      </c>
      <c r="B845" s="4" t="s">
        <v>5</v>
      </c>
      <c r="C845" s="4" t="s">
        <v>13</v>
      </c>
      <c r="D845" s="30" t="s">
        <v>34</v>
      </c>
      <c r="E845" s="4" t="s">
        <v>5</v>
      </c>
      <c r="F845" s="4" t="s">
        <v>13</v>
      </c>
      <c r="G845" s="4" t="s">
        <v>10</v>
      </c>
      <c r="H845" s="30" t="s">
        <v>35</v>
      </c>
      <c r="I845" s="4" t="s">
        <v>13</v>
      </c>
      <c r="J845" s="4" t="s">
        <v>9</v>
      </c>
      <c r="K845" s="4" t="s">
        <v>13</v>
      </c>
      <c r="L845" s="4" t="s">
        <v>13</v>
      </c>
      <c r="M845" s="30" t="s">
        <v>34</v>
      </c>
      <c r="N845" s="4" t="s">
        <v>5</v>
      </c>
      <c r="O845" s="4" t="s">
        <v>13</v>
      </c>
      <c r="P845" s="4" t="s">
        <v>10</v>
      </c>
      <c r="Q845" s="30" t="s">
        <v>35</v>
      </c>
      <c r="R845" s="4" t="s">
        <v>13</v>
      </c>
      <c r="S845" s="4" t="s">
        <v>9</v>
      </c>
      <c r="T845" s="4" t="s">
        <v>13</v>
      </c>
      <c r="U845" s="4" t="s">
        <v>13</v>
      </c>
      <c r="V845" s="4" t="s">
        <v>13</v>
      </c>
      <c r="W845" s="4" t="s">
        <v>24</v>
      </c>
    </row>
    <row r="846" spans="1:8">
      <c r="A846" t="n">
        <v>7018</v>
      </c>
      <c r="B846" s="12" t="n">
        <v>5</v>
      </c>
      <c r="C846" s="7" t="n">
        <v>28</v>
      </c>
      <c r="D846" s="30" t="s">
        <v>3</v>
      </c>
      <c r="E846" s="9" t="n">
        <v>162</v>
      </c>
      <c r="F846" s="7" t="n">
        <v>3</v>
      </c>
      <c r="G846" s="7" t="n">
        <v>12479</v>
      </c>
      <c r="H846" s="30" t="s">
        <v>3</v>
      </c>
      <c r="I846" s="7" t="n">
        <v>0</v>
      </c>
      <c r="J846" s="7" t="n">
        <v>1</v>
      </c>
      <c r="K846" s="7" t="n">
        <v>3</v>
      </c>
      <c r="L846" s="7" t="n">
        <v>28</v>
      </c>
      <c r="M846" s="30" t="s">
        <v>3</v>
      </c>
      <c r="N846" s="9" t="n">
        <v>162</v>
      </c>
      <c r="O846" s="7" t="n">
        <v>3</v>
      </c>
      <c r="P846" s="7" t="n">
        <v>12479</v>
      </c>
      <c r="Q846" s="30" t="s">
        <v>3</v>
      </c>
      <c r="R846" s="7" t="n">
        <v>0</v>
      </c>
      <c r="S846" s="7" t="n">
        <v>2</v>
      </c>
      <c r="T846" s="7" t="n">
        <v>3</v>
      </c>
      <c r="U846" s="7" t="n">
        <v>9</v>
      </c>
      <c r="V846" s="7" t="n">
        <v>1</v>
      </c>
      <c r="W846" s="13" t="n">
        <f t="normal" ca="1">A856</f>
        <v>0</v>
      </c>
    </row>
    <row r="847" spans="1:8">
      <c r="A847" t="s">
        <v>4</v>
      </c>
      <c r="B847" s="4" t="s">
        <v>5</v>
      </c>
      <c r="C847" s="4" t="s">
        <v>13</v>
      </c>
      <c r="D847" s="30" t="s">
        <v>34</v>
      </c>
      <c r="E847" s="4" t="s">
        <v>5</v>
      </c>
      <c r="F847" s="4" t="s">
        <v>10</v>
      </c>
      <c r="G847" s="4" t="s">
        <v>13</v>
      </c>
      <c r="H847" s="4" t="s">
        <v>13</v>
      </c>
      <c r="I847" s="4" t="s">
        <v>6</v>
      </c>
      <c r="J847" s="30" t="s">
        <v>35</v>
      </c>
      <c r="K847" s="4" t="s">
        <v>13</v>
      </c>
      <c r="L847" s="4" t="s">
        <v>13</v>
      </c>
      <c r="M847" s="30" t="s">
        <v>34</v>
      </c>
      <c r="N847" s="4" t="s">
        <v>5</v>
      </c>
      <c r="O847" s="4" t="s">
        <v>13</v>
      </c>
      <c r="P847" s="30" t="s">
        <v>35</v>
      </c>
      <c r="Q847" s="4" t="s">
        <v>13</v>
      </c>
      <c r="R847" s="4" t="s">
        <v>9</v>
      </c>
      <c r="S847" s="4" t="s">
        <v>13</v>
      </c>
      <c r="T847" s="4" t="s">
        <v>13</v>
      </c>
      <c r="U847" s="4" t="s">
        <v>13</v>
      </c>
      <c r="V847" s="30" t="s">
        <v>34</v>
      </c>
      <c r="W847" s="4" t="s">
        <v>5</v>
      </c>
      <c r="X847" s="4" t="s">
        <v>13</v>
      </c>
      <c r="Y847" s="30" t="s">
        <v>35</v>
      </c>
      <c r="Z847" s="4" t="s">
        <v>13</v>
      </c>
      <c r="AA847" s="4" t="s">
        <v>9</v>
      </c>
      <c r="AB847" s="4" t="s">
        <v>13</v>
      </c>
      <c r="AC847" s="4" t="s">
        <v>13</v>
      </c>
      <c r="AD847" s="4" t="s">
        <v>13</v>
      </c>
      <c r="AE847" s="4" t="s">
        <v>24</v>
      </c>
    </row>
    <row r="848" spans="1:8">
      <c r="A848" t="n">
        <v>7047</v>
      </c>
      <c r="B848" s="12" t="n">
        <v>5</v>
      </c>
      <c r="C848" s="7" t="n">
        <v>28</v>
      </c>
      <c r="D848" s="30" t="s">
        <v>3</v>
      </c>
      <c r="E848" s="31" t="n">
        <v>47</v>
      </c>
      <c r="F848" s="7" t="n">
        <v>61456</v>
      </c>
      <c r="G848" s="7" t="n">
        <v>2</v>
      </c>
      <c r="H848" s="7" t="n">
        <v>0</v>
      </c>
      <c r="I848" s="7" t="s">
        <v>36</v>
      </c>
      <c r="J848" s="30" t="s">
        <v>3</v>
      </c>
      <c r="K848" s="7" t="n">
        <v>8</v>
      </c>
      <c r="L848" s="7" t="n">
        <v>28</v>
      </c>
      <c r="M848" s="30" t="s">
        <v>3</v>
      </c>
      <c r="N848" s="11" t="n">
        <v>74</v>
      </c>
      <c r="O848" s="7" t="n">
        <v>65</v>
      </c>
      <c r="P848" s="30" t="s">
        <v>3</v>
      </c>
      <c r="Q848" s="7" t="n">
        <v>0</v>
      </c>
      <c r="R848" s="7" t="n">
        <v>1</v>
      </c>
      <c r="S848" s="7" t="n">
        <v>3</v>
      </c>
      <c r="T848" s="7" t="n">
        <v>9</v>
      </c>
      <c r="U848" s="7" t="n">
        <v>28</v>
      </c>
      <c r="V848" s="30" t="s">
        <v>3</v>
      </c>
      <c r="W848" s="11" t="n">
        <v>74</v>
      </c>
      <c r="X848" s="7" t="n">
        <v>65</v>
      </c>
      <c r="Y848" s="30" t="s">
        <v>3</v>
      </c>
      <c r="Z848" s="7" t="n">
        <v>0</v>
      </c>
      <c r="AA848" s="7" t="n">
        <v>2</v>
      </c>
      <c r="AB848" s="7" t="n">
        <v>3</v>
      </c>
      <c r="AC848" s="7" t="n">
        <v>9</v>
      </c>
      <c r="AD848" s="7" t="n">
        <v>1</v>
      </c>
      <c r="AE848" s="13" t="n">
        <f t="normal" ca="1">A852</f>
        <v>0</v>
      </c>
    </row>
    <row r="849" spans="1:31">
      <c r="A849" t="s">
        <v>4</v>
      </c>
      <c r="B849" s="4" t="s">
        <v>5</v>
      </c>
      <c r="C849" s="4" t="s">
        <v>10</v>
      </c>
      <c r="D849" s="4" t="s">
        <v>13</v>
      </c>
      <c r="E849" s="4" t="s">
        <v>13</v>
      </c>
      <c r="F849" s="4" t="s">
        <v>6</v>
      </c>
    </row>
    <row r="850" spans="1:31">
      <c r="A850" t="n">
        <v>7095</v>
      </c>
      <c r="B850" s="31" t="n">
        <v>47</v>
      </c>
      <c r="C850" s="7" t="n">
        <v>61456</v>
      </c>
      <c r="D850" s="7" t="n">
        <v>0</v>
      </c>
      <c r="E850" s="7" t="n">
        <v>0</v>
      </c>
      <c r="F850" s="7" t="s">
        <v>37</v>
      </c>
    </row>
    <row r="851" spans="1:31">
      <c r="A851" t="s">
        <v>4</v>
      </c>
      <c r="B851" s="4" t="s">
        <v>5</v>
      </c>
      <c r="C851" s="4" t="s">
        <v>13</v>
      </c>
      <c r="D851" s="4" t="s">
        <v>10</v>
      </c>
      <c r="E851" s="4" t="s">
        <v>23</v>
      </c>
    </row>
    <row r="852" spans="1:31">
      <c r="A852" t="n">
        <v>7108</v>
      </c>
      <c r="B852" s="24" t="n">
        <v>58</v>
      </c>
      <c r="C852" s="7" t="n">
        <v>0</v>
      </c>
      <c r="D852" s="7" t="n">
        <v>300</v>
      </c>
      <c r="E852" s="7" t="n">
        <v>1</v>
      </c>
    </row>
    <row r="853" spans="1:31">
      <c r="A853" t="s">
        <v>4</v>
      </c>
      <c r="B853" s="4" t="s">
        <v>5</v>
      </c>
      <c r="C853" s="4" t="s">
        <v>13</v>
      </c>
      <c r="D853" s="4" t="s">
        <v>10</v>
      </c>
    </row>
    <row r="854" spans="1:31">
      <c r="A854" t="n">
        <v>7116</v>
      </c>
      <c r="B854" s="24" t="n">
        <v>58</v>
      </c>
      <c r="C854" s="7" t="n">
        <v>255</v>
      </c>
      <c r="D854" s="7" t="n">
        <v>0</v>
      </c>
    </row>
    <row r="855" spans="1:31">
      <c r="A855" t="s">
        <v>4</v>
      </c>
      <c r="B855" s="4" t="s">
        <v>5</v>
      </c>
      <c r="C855" s="4" t="s">
        <v>13</v>
      </c>
      <c r="D855" s="4" t="s">
        <v>13</v>
      </c>
      <c r="E855" s="4" t="s">
        <v>13</v>
      </c>
      <c r="F855" s="4" t="s">
        <v>13</v>
      </c>
    </row>
    <row r="856" spans="1:31">
      <c r="A856" t="n">
        <v>7120</v>
      </c>
      <c r="B856" s="19" t="n">
        <v>14</v>
      </c>
      <c r="C856" s="7" t="n">
        <v>0</v>
      </c>
      <c r="D856" s="7" t="n">
        <v>0</v>
      </c>
      <c r="E856" s="7" t="n">
        <v>0</v>
      </c>
      <c r="F856" s="7" t="n">
        <v>64</v>
      </c>
    </row>
    <row r="857" spans="1:31">
      <c r="A857" t="s">
        <v>4</v>
      </c>
      <c r="B857" s="4" t="s">
        <v>5</v>
      </c>
      <c r="C857" s="4" t="s">
        <v>13</v>
      </c>
      <c r="D857" s="4" t="s">
        <v>10</v>
      </c>
    </row>
    <row r="858" spans="1:31">
      <c r="A858" t="n">
        <v>7125</v>
      </c>
      <c r="B858" s="25" t="n">
        <v>22</v>
      </c>
      <c r="C858" s="7" t="n">
        <v>0</v>
      </c>
      <c r="D858" s="7" t="n">
        <v>12479</v>
      </c>
    </row>
    <row r="859" spans="1:31">
      <c r="A859" t="s">
        <v>4</v>
      </c>
      <c r="B859" s="4" t="s">
        <v>5</v>
      </c>
      <c r="C859" s="4" t="s">
        <v>13</v>
      </c>
      <c r="D859" s="4" t="s">
        <v>10</v>
      </c>
    </row>
    <row r="860" spans="1:31">
      <c r="A860" t="n">
        <v>7129</v>
      </c>
      <c r="B860" s="24" t="n">
        <v>58</v>
      </c>
      <c r="C860" s="7" t="n">
        <v>5</v>
      </c>
      <c r="D860" s="7" t="n">
        <v>300</v>
      </c>
    </row>
    <row r="861" spans="1:31">
      <c r="A861" t="s">
        <v>4</v>
      </c>
      <c r="B861" s="4" t="s">
        <v>5</v>
      </c>
      <c r="C861" s="4" t="s">
        <v>23</v>
      </c>
      <c r="D861" s="4" t="s">
        <v>10</v>
      </c>
    </row>
    <row r="862" spans="1:31">
      <c r="A862" t="n">
        <v>7133</v>
      </c>
      <c r="B862" s="32" t="n">
        <v>103</v>
      </c>
      <c r="C862" s="7" t="n">
        <v>0</v>
      </c>
      <c r="D862" s="7" t="n">
        <v>300</v>
      </c>
    </row>
    <row r="863" spans="1:31">
      <c r="A863" t="s">
        <v>4</v>
      </c>
      <c r="B863" s="4" t="s">
        <v>5</v>
      </c>
      <c r="C863" s="4" t="s">
        <v>13</v>
      </c>
    </row>
    <row r="864" spans="1:31">
      <c r="A864" t="n">
        <v>7140</v>
      </c>
      <c r="B864" s="33" t="n">
        <v>64</v>
      </c>
      <c r="C864" s="7" t="n">
        <v>7</v>
      </c>
    </row>
    <row r="865" spans="1:6">
      <c r="A865" t="s">
        <v>4</v>
      </c>
      <c r="B865" s="4" t="s">
        <v>5</v>
      </c>
      <c r="C865" s="4" t="s">
        <v>13</v>
      </c>
      <c r="D865" s="4" t="s">
        <v>10</v>
      </c>
    </row>
    <row r="866" spans="1:6">
      <c r="A866" t="n">
        <v>7142</v>
      </c>
      <c r="B866" s="34" t="n">
        <v>72</v>
      </c>
      <c r="C866" s="7" t="n">
        <v>5</v>
      </c>
      <c r="D866" s="7" t="n">
        <v>0</v>
      </c>
    </row>
    <row r="867" spans="1:6">
      <c r="A867" t="s">
        <v>4</v>
      </c>
      <c r="B867" s="4" t="s">
        <v>5</v>
      </c>
      <c r="C867" s="4" t="s">
        <v>13</v>
      </c>
      <c r="D867" s="30" t="s">
        <v>34</v>
      </c>
      <c r="E867" s="4" t="s">
        <v>5</v>
      </c>
      <c r="F867" s="4" t="s">
        <v>13</v>
      </c>
      <c r="G867" s="4" t="s">
        <v>10</v>
      </c>
      <c r="H867" s="30" t="s">
        <v>35</v>
      </c>
      <c r="I867" s="4" t="s">
        <v>13</v>
      </c>
      <c r="J867" s="4" t="s">
        <v>9</v>
      </c>
      <c r="K867" s="4" t="s">
        <v>13</v>
      </c>
      <c r="L867" s="4" t="s">
        <v>13</v>
      </c>
      <c r="M867" s="4" t="s">
        <v>24</v>
      </c>
    </row>
    <row r="868" spans="1:6">
      <c r="A868" t="n">
        <v>7146</v>
      </c>
      <c r="B868" s="12" t="n">
        <v>5</v>
      </c>
      <c r="C868" s="7" t="n">
        <v>28</v>
      </c>
      <c r="D868" s="30" t="s">
        <v>3</v>
      </c>
      <c r="E868" s="9" t="n">
        <v>162</v>
      </c>
      <c r="F868" s="7" t="n">
        <v>4</v>
      </c>
      <c r="G868" s="7" t="n">
        <v>12479</v>
      </c>
      <c r="H868" s="30" t="s">
        <v>3</v>
      </c>
      <c r="I868" s="7" t="n">
        <v>0</v>
      </c>
      <c r="J868" s="7" t="n">
        <v>1</v>
      </c>
      <c r="K868" s="7" t="n">
        <v>2</v>
      </c>
      <c r="L868" s="7" t="n">
        <v>1</v>
      </c>
      <c r="M868" s="13" t="n">
        <f t="normal" ca="1">A874</f>
        <v>0</v>
      </c>
    </row>
    <row r="869" spans="1:6">
      <c r="A869" t="s">
        <v>4</v>
      </c>
      <c r="B869" s="4" t="s">
        <v>5</v>
      </c>
      <c r="C869" s="4" t="s">
        <v>13</v>
      </c>
      <c r="D869" s="4" t="s">
        <v>6</v>
      </c>
    </row>
    <row r="870" spans="1:6">
      <c r="A870" t="n">
        <v>7163</v>
      </c>
      <c r="B870" s="8" t="n">
        <v>2</v>
      </c>
      <c r="C870" s="7" t="n">
        <v>10</v>
      </c>
      <c r="D870" s="7" t="s">
        <v>38</v>
      </c>
    </row>
    <row r="871" spans="1:6">
      <c r="A871" t="s">
        <v>4</v>
      </c>
      <c r="B871" s="4" t="s">
        <v>5</v>
      </c>
      <c r="C871" s="4" t="s">
        <v>10</v>
      </c>
    </row>
    <row r="872" spans="1:6">
      <c r="A872" t="n">
        <v>7180</v>
      </c>
      <c r="B872" s="35" t="n">
        <v>16</v>
      </c>
      <c r="C872" s="7" t="n">
        <v>0</v>
      </c>
    </row>
    <row r="873" spans="1:6">
      <c r="A873" t="s">
        <v>4</v>
      </c>
      <c r="B873" s="4" t="s">
        <v>5</v>
      </c>
      <c r="C873" s="4" t="s">
        <v>10</v>
      </c>
    </row>
    <row r="874" spans="1:6">
      <c r="A874" t="n">
        <v>7183</v>
      </c>
      <c r="B874" s="36" t="n">
        <v>12</v>
      </c>
      <c r="C874" s="7" t="n">
        <v>6713</v>
      </c>
    </row>
    <row r="875" spans="1:6">
      <c r="A875" t="s">
        <v>4</v>
      </c>
      <c r="B875" s="4" t="s">
        <v>5</v>
      </c>
      <c r="C875" s="4" t="s">
        <v>10</v>
      </c>
      <c r="D875" s="4" t="s">
        <v>6</v>
      </c>
      <c r="E875" s="4" t="s">
        <v>6</v>
      </c>
      <c r="F875" s="4" t="s">
        <v>6</v>
      </c>
      <c r="G875" s="4" t="s">
        <v>13</v>
      </c>
      <c r="H875" s="4" t="s">
        <v>9</v>
      </c>
      <c r="I875" s="4" t="s">
        <v>23</v>
      </c>
      <c r="J875" s="4" t="s">
        <v>23</v>
      </c>
      <c r="K875" s="4" t="s">
        <v>23</v>
      </c>
      <c r="L875" s="4" t="s">
        <v>23</v>
      </c>
      <c r="M875" s="4" t="s">
        <v>23</v>
      </c>
      <c r="N875" s="4" t="s">
        <v>23</v>
      </c>
      <c r="O875" s="4" t="s">
        <v>23</v>
      </c>
      <c r="P875" s="4" t="s">
        <v>6</v>
      </c>
      <c r="Q875" s="4" t="s">
        <v>6</v>
      </c>
      <c r="R875" s="4" t="s">
        <v>9</v>
      </c>
      <c r="S875" s="4" t="s">
        <v>13</v>
      </c>
      <c r="T875" s="4" t="s">
        <v>9</v>
      </c>
      <c r="U875" s="4" t="s">
        <v>9</v>
      </c>
      <c r="V875" s="4" t="s">
        <v>10</v>
      </c>
    </row>
    <row r="876" spans="1:6">
      <c r="A876" t="n">
        <v>7186</v>
      </c>
      <c r="B876" s="37" t="n">
        <v>19</v>
      </c>
      <c r="C876" s="7" t="n">
        <v>7032</v>
      </c>
      <c r="D876" s="7" t="s">
        <v>41</v>
      </c>
      <c r="E876" s="7" t="s">
        <v>42</v>
      </c>
      <c r="F876" s="7" t="s">
        <v>12</v>
      </c>
      <c r="G876" s="7" t="n">
        <v>0</v>
      </c>
      <c r="H876" s="7" t="n">
        <v>1</v>
      </c>
      <c r="I876" s="7" t="n">
        <v>0</v>
      </c>
      <c r="J876" s="7" t="n">
        <v>0</v>
      </c>
      <c r="K876" s="7" t="n">
        <v>0</v>
      </c>
      <c r="L876" s="7" t="n">
        <v>0</v>
      </c>
      <c r="M876" s="7" t="n">
        <v>1</v>
      </c>
      <c r="N876" s="7" t="n">
        <v>1.60000002384186</v>
      </c>
      <c r="O876" s="7" t="n">
        <v>0.0900000035762787</v>
      </c>
      <c r="P876" s="7" t="s">
        <v>12</v>
      </c>
      <c r="Q876" s="7" t="s">
        <v>12</v>
      </c>
      <c r="R876" s="7" t="n">
        <v>-1</v>
      </c>
      <c r="S876" s="7" t="n">
        <v>0</v>
      </c>
      <c r="T876" s="7" t="n">
        <v>0</v>
      </c>
      <c r="U876" s="7" t="n">
        <v>0</v>
      </c>
      <c r="V876" s="7" t="n">
        <v>0</v>
      </c>
    </row>
    <row r="877" spans="1:6">
      <c r="A877" t="s">
        <v>4</v>
      </c>
      <c r="B877" s="4" t="s">
        <v>5</v>
      </c>
      <c r="C877" s="4" t="s">
        <v>10</v>
      </c>
      <c r="D877" s="4" t="s">
        <v>13</v>
      </c>
      <c r="E877" s="4" t="s">
        <v>13</v>
      </c>
      <c r="F877" s="4" t="s">
        <v>6</v>
      </c>
    </row>
    <row r="878" spans="1:6">
      <c r="A878" t="n">
        <v>7256</v>
      </c>
      <c r="B878" s="38" t="n">
        <v>20</v>
      </c>
      <c r="C878" s="7" t="n">
        <v>0</v>
      </c>
      <c r="D878" s="7" t="n">
        <v>3</v>
      </c>
      <c r="E878" s="7" t="n">
        <v>10</v>
      </c>
      <c r="F878" s="7" t="s">
        <v>45</v>
      </c>
    </row>
    <row r="879" spans="1:6">
      <c r="A879" t="s">
        <v>4</v>
      </c>
      <c r="B879" s="4" t="s">
        <v>5</v>
      </c>
      <c r="C879" s="4" t="s">
        <v>10</v>
      </c>
    </row>
    <row r="880" spans="1:6">
      <c r="A880" t="n">
        <v>7274</v>
      </c>
      <c r="B880" s="35" t="n">
        <v>16</v>
      </c>
      <c r="C880" s="7" t="n">
        <v>0</v>
      </c>
    </row>
    <row r="881" spans="1:22">
      <c r="A881" t="s">
        <v>4</v>
      </c>
      <c r="B881" s="4" t="s">
        <v>5</v>
      </c>
      <c r="C881" s="4" t="s">
        <v>10</v>
      </c>
      <c r="D881" s="4" t="s">
        <v>13</v>
      </c>
      <c r="E881" s="4" t="s">
        <v>13</v>
      </c>
      <c r="F881" s="4" t="s">
        <v>6</v>
      </c>
    </row>
    <row r="882" spans="1:22">
      <c r="A882" t="n">
        <v>7277</v>
      </c>
      <c r="B882" s="38" t="n">
        <v>20</v>
      </c>
      <c r="C882" s="7" t="n">
        <v>5</v>
      </c>
      <c r="D882" s="7" t="n">
        <v>3</v>
      </c>
      <c r="E882" s="7" t="n">
        <v>10</v>
      </c>
      <c r="F882" s="7" t="s">
        <v>45</v>
      </c>
    </row>
    <row r="883" spans="1:22">
      <c r="A883" t="s">
        <v>4</v>
      </c>
      <c r="B883" s="4" t="s">
        <v>5</v>
      </c>
      <c r="C883" s="4" t="s">
        <v>10</v>
      </c>
    </row>
    <row r="884" spans="1:22">
      <c r="A884" t="n">
        <v>7295</v>
      </c>
      <c r="B884" s="35" t="n">
        <v>16</v>
      </c>
      <c r="C884" s="7" t="n">
        <v>0</v>
      </c>
    </row>
    <row r="885" spans="1:22">
      <c r="A885" t="s">
        <v>4</v>
      </c>
      <c r="B885" s="4" t="s">
        <v>5</v>
      </c>
      <c r="C885" s="4" t="s">
        <v>10</v>
      </c>
      <c r="D885" s="4" t="s">
        <v>13</v>
      </c>
      <c r="E885" s="4" t="s">
        <v>13</v>
      </c>
      <c r="F885" s="4" t="s">
        <v>6</v>
      </c>
    </row>
    <row r="886" spans="1:22">
      <c r="A886" t="n">
        <v>7298</v>
      </c>
      <c r="B886" s="38" t="n">
        <v>20</v>
      </c>
      <c r="C886" s="7" t="n">
        <v>7</v>
      </c>
      <c r="D886" s="7" t="n">
        <v>3</v>
      </c>
      <c r="E886" s="7" t="n">
        <v>10</v>
      </c>
      <c r="F886" s="7" t="s">
        <v>45</v>
      </c>
    </row>
    <row r="887" spans="1:22">
      <c r="A887" t="s">
        <v>4</v>
      </c>
      <c r="B887" s="4" t="s">
        <v>5</v>
      </c>
      <c r="C887" s="4" t="s">
        <v>10</v>
      </c>
    </row>
    <row r="888" spans="1:22">
      <c r="A888" t="n">
        <v>7316</v>
      </c>
      <c r="B888" s="35" t="n">
        <v>16</v>
      </c>
      <c r="C888" s="7" t="n">
        <v>0</v>
      </c>
    </row>
    <row r="889" spans="1:22">
      <c r="A889" t="s">
        <v>4</v>
      </c>
      <c r="B889" s="4" t="s">
        <v>5</v>
      </c>
      <c r="C889" s="4" t="s">
        <v>10</v>
      </c>
      <c r="D889" s="4" t="s">
        <v>13</v>
      </c>
      <c r="E889" s="4" t="s">
        <v>13</v>
      </c>
      <c r="F889" s="4" t="s">
        <v>6</v>
      </c>
    </row>
    <row r="890" spans="1:22">
      <c r="A890" t="n">
        <v>7319</v>
      </c>
      <c r="B890" s="38" t="n">
        <v>20</v>
      </c>
      <c r="C890" s="7" t="n">
        <v>61491</v>
      </c>
      <c r="D890" s="7" t="n">
        <v>3</v>
      </c>
      <c r="E890" s="7" t="n">
        <v>10</v>
      </c>
      <c r="F890" s="7" t="s">
        <v>45</v>
      </c>
    </row>
    <row r="891" spans="1:22">
      <c r="A891" t="s">
        <v>4</v>
      </c>
      <c r="B891" s="4" t="s">
        <v>5</v>
      </c>
      <c r="C891" s="4" t="s">
        <v>10</v>
      </c>
    </row>
    <row r="892" spans="1:22">
      <c r="A892" t="n">
        <v>7337</v>
      </c>
      <c r="B892" s="35" t="n">
        <v>16</v>
      </c>
      <c r="C892" s="7" t="n">
        <v>0</v>
      </c>
    </row>
    <row r="893" spans="1:22">
      <c r="A893" t="s">
        <v>4</v>
      </c>
      <c r="B893" s="4" t="s">
        <v>5</v>
      </c>
      <c r="C893" s="4" t="s">
        <v>10</v>
      </c>
      <c r="D893" s="4" t="s">
        <v>13</v>
      </c>
      <c r="E893" s="4" t="s">
        <v>13</v>
      </c>
      <c r="F893" s="4" t="s">
        <v>6</v>
      </c>
    </row>
    <row r="894" spans="1:22">
      <c r="A894" t="n">
        <v>7340</v>
      </c>
      <c r="B894" s="38" t="n">
        <v>20</v>
      </c>
      <c r="C894" s="7" t="n">
        <v>61492</v>
      </c>
      <c r="D894" s="7" t="n">
        <v>3</v>
      </c>
      <c r="E894" s="7" t="n">
        <v>10</v>
      </c>
      <c r="F894" s="7" t="s">
        <v>45</v>
      </c>
    </row>
    <row r="895" spans="1:22">
      <c r="A895" t="s">
        <v>4</v>
      </c>
      <c r="B895" s="4" t="s">
        <v>5</v>
      </c>
      <c r="C895" s="4" t="s">
        <v>10</v>
      </c>
    </row>
    <row r="896" spans="1:22">
      <c r="A896" t="n">
        <v>7358</v>
      </c>
      <c r="B896" s="35" t="n">
        <v>16</v>
      </c>
      <c r="C896" s="7" t="n">
        <v>0</v>
      </c>
    </row>
    <row r="897" spans="1:6">
      <c r="A897" t="s">
        <v>4</v>
      </c>
      <c r="B897" s="4" t="s">
        <v>5</v>
      </c>
      <c r="C897" s="4" t="s">
        <v>10</v>
      </c>
      <c r="D897" s="4" t="s">
        <v>13</v>
      </c>
      <c r="E897" s="4" t="s">
        <v>13</v>
      </c>
      <c r="F897" s="4" t="s">
        <v>6</v>
      </c>
    </row>
    <row r="898" spans="1:6">
      <c r="A898" t="n">
        <v>7361</v>
      </c>
      <c r="B898" s="38" t="n">
        <v>20</v>
      </c>
      <c r="C898" s="7" t="n">
        <v>61493</v>
      </c>
      <c r="D898" s="7" t="n">
        <v>3</v>
      </c>
      <c r="E898" s="7" t="n">
        <v>10</v>
      </c>
      <c r="F898" s="7" t="s">
        <v>45</v>
      </c>
    </row>
    <row r="899" spans="1:6">
      <c r="A899" t="s">
        <v>4</v>
      </c>
      <c r="B899" s="4" t="s">
        <v>5</v>
      </c>
      <c r="C899" s="4" t="s">
        <v>10</v>
      </c>
    </row>
    <row r="900" spans="1:6">
      <c r="A900" t="n">
        <v>7379</v>
      </c>
      <c r="B900" s="35" t="n">
        <v>16</v>
      </c>
      <c r="C900" s="7" t="n">
        <v>0</v>
      </c>
    </row>
    <row r="901" spans="1:6">
      <c r="A901" t="s">
        <v>4</v>
      </c>
      <c r="B901" s="4" t="s">
        <v>5</v>
      </c>
      <c r="C901" s="4" t="s">
        <v>10</v>
      </c>
      <c r="D901" s="4" t="s">
        <v>13</v>
      </c>
      <c r="E901" s="4" t="s">
        <v>13</v>
      </c>
      <c r="F901" s="4" t="s">
        <v>6</v>
      </c>
    </row>
    <row r="902" spans="1:6">
      <c r="A902" t="n">
        <v>7382</v>
      </c>
      <c r="B902" s="38" t="n">
        <v>20</v>
      </c>
      <c r="C902" s="7" t="n">
        <v>7032</v>
      </c>
      <c r="D902" s="7" t="n">
        <v>3</v>
      </c>
      <c r="E902" s="7" t="n">
        <v>10</v>
      </c>
      <c r="F902" s="7" t="s">
        <v>45</v>
      </c>
    </row>
    <row r="903" spans="1:6">
      <c r="A903" t="s">
        <v>4</v>
      </c>
      <c r="B903" s="4" t="s">
        <v>5</v>
      </c>
      <c r="C903" s="4" t="s">
        <v>10</v>
      </c>
    </row>
    <row r="904" spans="1:6">
      <c r="A904" t="n">
        <v>7400</v>
      </c>
      <c r="B904" s="35" t="n">
        <v>16</v>
      </c>
      <c r="C904" s="7" t="n">
        <v>0</v>
      </c>
    </row>
    <row r="905" spans="1:6">
      <c r="A905" t="s">
        <v>4</v>
      </c>
      <c r="B905" s="4" t="s">
        <v>5</v>
      </c>
      <c r="C905" s="4" t="s">
        <v>10</v>
      </c>
    </row>
    <row r="906" spans="1:6">
      <c r="A906" t="n">
        <v>7403</v>
      </c>
      <c r="B906" s="57" t="n">
        <v>13</v>
      </c>
      <c r="C906" s="7" t="n">
        <v>6465</v>
      </c>
    </row>
    <row r="907" spans="1:6">
      <c r="A907" t="s">
        <v>4</v>
      </c>
      <c r="B907" s="4" t="s">
        <v>5</v>
      </c>
      <c r="C907" s="4" t="s">
        <v>13</v>
      </c>
      <c r="D907" s="30" t="s">
        <v>34</v>
      </c>
      <c r="E907" s="4" t="s">
        <v>5</v>
      </c>
      <c r="F907" s="4" t="s">
        <v>13</v>
      </c>
      <c r="G907" s="4" t="s">
        <v>10</v>
      </c>
      <c r="H907" s="30" t="s">
        <v>35</v>
      </c>
      <c r="I907" s="4" t="s">
        <v>13</v>
      </c>
      <c r="J907" s="4" t="s">
        <v>24</v>
      </c>
    </row>
    <row r="908" spans="1:6">
      <c r="A908" t="n">
        <v>7406</v>
      </c>
      <c r="B908" s="12" t="n">
        <v>5</v>
      </c>
      <c r="C908" s="7" t="n">
        <v>28</v>
      </c>
      <c r="D908" s="30" t="s">
        <v>3</v>
      </c>
      <c r="E908" s="33" t="n">
        <v>64</v>
      </c>
      <c r="F908" s="7" t="n">
        <v>5</v>
      </c>
      <c r="G908" s="7" t="n">
        <v>4</v>
      </c>
      <c r="H908" s="30" t="s">
        <v>3</v>
      </c>
      <c r="I908" s="7" t="n">
        <v>1</v>
      </c>
      <c r="J908" s="13" t="n">
        <f t="normal" ca="1">A914</f>
        <v>0</v>
      </c>
    </row>
    <row r="909" spans="1:6">
      <c r="A909" t="s">
        <v>4</v>
      </c>
      <c r="B909" s="4" t="s">
        <v>5</v>
      </c>
      <c r="C909" s="4" t="s">
        <v>13</v>
      </c>
      <c r="D909" s="4" t="s">
        <v>10</v>
      </c>
      <c r="E909" s="4" t="s">
        <v>13</v>
      </c>
      <c r="F909" s="4" t="s">
        <v>6</v>
      </c>
      <c r="G909" s="4" t="s">
        <v>6</v>
      </c>
      <c r="H909" s="4" t="s">
        <v>6</v>
      </c>
      <c r="I909" s="4" t="s">
        <v>6</v>
      </c>
      <c r="J909" s="4" t="s">
        <v>6</v>
      </c>
      <c r="K909" s="4" t="s">
        <v>6</v>
      </c>
      <c r="L909" s="4" t="s">
        <v>6</v>
      </c>
      <c r="M909" s="4" t="s">
        <v>6</v>
      </c>
      <c r="N909" s="4" t="s">
        <v>6</v>
      </c>
      <c r="O909" s="4" t="s">
        <v>6</v>
      </c>
      <c r="P909" s="4" t="s">
        <v>6</v>
      </c>
      <c r="Q909" s="4" t="s">
        <v>6</v>
      </c>
      <c r="R909" s="4" t="s">
        <v>6</v>
      </c>
      <c r="S909" s="4" t="s">
        <v>6</v>
      </c>
      <c r="T909" s="4" t="s">
        <v>6</v>
      </c>
      <c r="U909" s="4" t="s">
        <v>6</v>
      </c>
    </row>
    <row r="910" spans="1:6">
      <c r="A910" t="n">
        <v>7417</v>
      </c>
      <c r="B910" s="41" t="n">
        <v>36</v>
      </c>
      <c r="C910" s="7" t="n">
        <v>8</v>
      </c>
      <c r="D910" s="7" t="n">
        <v>4</v>
      </c>
      <c r="E910" s="7" t="n">
        <v>0</v>
      </c>
      <c r="F910" s="7" t="s">
        <v>94</v>
      </c>
      <c r="G910" s="7" t="s">
        <v>12</v>
      </c>
      <c r="H910" s="7" t="s">
        <v>12</v>
      </c>
      <c r="I910" s="7" t="s">
        <v>12</v>
      </c>
      <c r="J910" s="7" t="s">
        <v>12</v>
      </c>
      <c r="K910" s="7" t="s">
        <v>12</v>
      </c>
      <c r="L910" s="7" t="s">
        <v>12</v>
      </c>
      <c r="M910" s="7" t="s">
        <v>12</v>
      </c>
      <c r="N910" s="7" t="s">
        <v>12</v>
      </c>
      <c r="O910" s="7" t="s">
        <v>12</v>
      </c>
      <c r="P910" s="7" t="s">
        <v>12</v>
      </c>
      <c r="Q910" s="7" t="s">
        <v>12</v>
      </c>
      <c r="R910" s="7" t="s">
        <v>12</v>
      </c>
      <c r="S910" s="7" t="s">
        <v>12</v>
      </c>
      <c r="T910" s="7" t="s">
        <v>12</v>
      </c>
      <c r="U910" s="7" t="s">
        <v>12</v>
      </c>
    </row>
    <row r="911" spans="1:6">
      <c r="A911" t="s">
        <v>4</v>
      </c>
      <c r="B911" s="4" t="s">
        <v>5</v>
      </c>
      <c r="C911" s="4" t="s">
        <v>24</v>
      </c>
    </row>
    <row r="912" spans="1:6">
      <c r="A912" t="n">
        <v>7450</v>
      </c>
      <c r="B912" s="17" t="n">
        <v>3</v>
      </c>
      <c r="C912" s="13" t="n">
        <f t="normal" ca="1">A922</f>
        <v>0</v>
      </c>
    </row>
    <row r="913" spans="1:21">
      <c r="A913" t="s">
        <v>4</v>
      </c>
      <c r="B913" s="4" t="s">
        <v>5</v>
      </c>
      <c r="C913" s="4" t="s">
        <v>13</v>
      </c>
      <c r="D913" s="30" t="s">
        <v>34</v>
      </c>
      <c r="E913" s="4" t="s">
        <v>5</v>
      </c>
      <c r="F913" s="4" t="s">
        <v>13</v>
      </c>
      <c r="G913" s="4" t="s">
        <v>10</v>
      </c>
      <c r="H913" s="30" t="s">
        <v>35</v>
      </c>
      <c r="I913" s="4" t="s">
        <v>13</v>
      </c>
      <c r="J913" s="4" t="s">
        <v>24</v>
      </c>
    </row>
    <row r="914" spans="1:21">
      <c r="A914" t="n">
        <v>7455</v>
      </c>
      <c r="B914" s="12" t="n">
        <v>5</v>
      </c>
      <c r="C914" s="7" t="n">
        <v>28</v>
      </c>
      <c r="D914" s="30" t="s">
        <v>3</v>
      </c>
      <c r="E914" s="33" t="n">
        <v>64</v>
      </c>
      <c r="F914" s="7" t="n">
        <v>5</v>
      </c>
      <c r="G914" s="7" t="n">
        <v>3</v>
      </c>
      <c r="H914" s="30" t="s">
        <v>3</v>
      </c>
      <c r="I914" s="7" t="n">
        <v>1</v>
      </c>
      <c r="J914" s="13" t="n">
        <f t="normal" ca="1">A920</f>
        <v>0</v>
      </c>
    </row>
    <row r="915" spans="1:21">
      <c r="A915" t="s">
        <v>4</v>
      </c>
      <c r="B915" s="4" t="s">
        <v>5</v>
      </c>
      <c r="C915" s="4" t="s">
        <v>13</v>
      </c>
      <c r="D915" s="4" t="s">
        <v>10</v>
      </c>
      <c r="E915" s="4" t="s">
        <v>13</v>
      </c>
      <c r="F915" s="4" t="s">
        <v>6</v>
      </c>
      <c r="G915" s="4" t="s">
        <v>6</v>
      </c>
      <c r="H915" s="4" t="s">
        <v>6</v>
      </c>
      <c r="I915" s="4" t="s">
        <v>6</v>
      </c>
      <c r="J915" s="4" t="s">
        <v>6</v>
      </c>
      <c r="K915" s="4" t="s">
        <v>6</v>
      </c>
      <c r="L915" s="4" t="s">
        <v>6</v>
      </c>
      <c r="M915" s="4" t="s">
        <v>6</v>
      </c>
      <c r="N915" s="4" t="s">
        <v>6</v>
      </c>
      <c r="O915" s="4" t="s">
        <v>6</v>
      </c>
      <c r="P915" s="4" t="s">
        <v>6</v>
      </c>
      <c r="Q915" s="4" t="s">
        <v>6</v>
      </c>
      <c r="R915" s="4" t="s">
        <v>6</v>
      </c>
      <c r="S915" s="4" t="s">
        <v>6</v>
      </c>
      <c r="T915" s="4" t="s">
        <v>6</v>
      </c>
      <c r="U915" s="4" t="s">
        <v>6</v>
      </c>
    </row>
    <row r="916" spans="1:21">
      <c r="A916" t="n">
        <v>7466</v>
      </c>
      <c r="B916" s="41" t="n">
        <v>36</v>
      </c>
      <c r="C916" s="7" t="n">
        <v>8</v>
      </c>
      <c r="D916" s="7" t="n">
        <v>3</v>
      </c>
      <c r="E916" s="7" t="n">
        <v>0</v>
      </c>
      <c r="F916" s="7" t="s">
        <v>95</v>
      </c>
      <c r="G916" s="7" t="s">
        <v>12</v>
      </c>
      <c r="H916" s="7" t="s">
        <v>12</v>
      </c>
      <c r="I916" s="7" t="s">
        <v>12</v>
      </c>
      <c r="J916" s="7" t="s">
        <v>12</v>
      </c>
      <c r="K916" s="7" t="s">
        <v>12</v>
      </c>
      <c r="L916" s="7" t="s">
        <v>12</v>
      </c>
      <c r="M916" s="7" t="s">
        <v>12</v>
      </c>
      <c r="N916" s="7" t="s">
        <v>12</v>
      </c>
      <c r="O916" s="7" t="s">
        <v>12</v>
      </c>
      <c r="P916" s="7" t="s">
        <v>12</v>
      </c>
      <c r="Q916" s="7" t="s">
        <v>12</v>
      </c>
      <c r="R916" s="7" t="s">
        <v>12</v>
      </c>
      <c r="S916" s="7" t="s">
        <v>12</v>
      </c>
      <c r="T916" s="7" t="s">
        <v>12</v>
      </c>
      <c r="U916" s="7" t="s">
        <v>12</v>
      </c>
    </row>
    <row r="917" spans="1:21">
      <c r="A917" t="s">
        <v>4</v>
      </c>
      <c r="B917" s="4" t="s">
        <v>5</v>
      </c>
      <c r="C917" s="4" t="s">
        <v>24</v>
      </c>
    </row>
    <row r="918" spans="1:21">
      <c r="A918" t="n">
        <v>7500</v>
      </c>
      <c r="B918" s="17" t="n">
        <v>3</v>
      </c>
      <c r="C918" s="13" t="n">
        <f t="normal" ca="1">A922</f>
        <v>0</v>
      </c>
    </row>
    <row r="919" spans="1:21">
      <c r="A919" t="s">
        <v>4</v>
      </c>
      <c r="B919" s="4" t="s">
        <v>5</v>
      </c>
      <c r="C919" s="4" t="s">
        <v>13</v>
      </c>
      <c r="D919" s="4" t="s">
        <v>10</v>
      </c>
      <c r="E919" s="4" t="s">
        <v>13</v>
      </c>
      <c r="F919" s="4" t="s">
        <v>6</v>
      </c>
      <c r="G919" s="4" t="s">
        <v>6</v>
      </c>
      <c r="H919" s="4" t="s">
        <v>6</v>
      </c>
      <c r="I919" s="4" t="s">
        <v>6</v>
      </c>
      <c r="J919" s="4" t="s">
        <v>6</v>
      </c>
      <c r="K919" s="4" t="s">
        <v>6</v>
      </c>
      <c r="L919" s="4" t="s">
        <v>6</v>
      </c>
      <c r="M919" s="4" t="s">
        <v>6</v>
      </c>
      <c r="N919" s="4" t="s">
        <v>6</v>
      </c>
      <c r="O919" s="4" t="s">
        <v>6</v>
      </c>
      <c r="P919" s="4" t="s">
        <v>6</v>
      </c>
      <c r="Q919" s="4" t="s">
        <v>6</v>
      </c>
      <c r="R919" s="4" t="s">
        <v>6</v>
      </c>
      <c r="S919" s="4" t="s">
        <v>6</v>
      </c>
      <c r="T919" s="4" t="s">
        <v>6</v>
      </c>
      <c r="U919" s="4" t="s">
        <v>6</v>
      </c>
    </row>
    <row r="920" spans="1:21">
      <c r="A920" t="n">
        <v>7505</v>
      </c>
      <c r="B920" s="41" t="n">
        <v>36</v>
      </c>
      <c r="C920" s="7" t="n">
        <v>8</v>
      </c>
      <c r="D920" s="7" t="n">
        <v>5</v>
      </c>
      <c r="E920" s="7" t="n">
        <v>0</v>
      </c>
      <c r="F920" s="7" t="s">
        <v>96</v>
      </c>
      <c r="G920" s="7" t="s">
        <v>12</v>
      </c>
      <c r="H920" s="7" t="s">
        <v>12</v>
      </c>
      <c r="I920" s="7" t="s">
        <v>12</v>
      </c>
      <c r="J920" s="7" t="s">
        <v>12</v>
      </c>
      <c r="K920" s="7" t="s">
        <v>12</v>
      </c>
      <c r="L920" s="7" t="s">
        <v>12</v>
      </c>
      <c r="M920" s="7" t="s">
        <v>12</v>
      </c>
      <c r="N920" s="7" t="s">
        <v>12</v>
      </c>
      <c r="O920" s="7" t="s">
        <v>12</v>
      </c>
      <c r="P920" s="7" t="s">
        <v>12</v>
      </c>
      <c r="Q920" s="7" t="s">
        <v>12</v>
      </c>
      <c r="R920" s="7" t="s">
        <v>12</v>
      </c>
      <c r="S920" s="7" t="s">
        <v>12</v>
      </c>
      <c r="T920" s="7" t="s">
        <v>12</v>
      </c>
      <c r="U920" s="7" t="s">
        <v>12</v>
      </c>
    </row>
    <row r="921" spans="1:21">
      <c r="A921" t="s">
        <v>4</v>
      </c>
      <c r="B921" s="4" t="s">
        <v>5</v>
      </c>
      <c r="C921" s="4" t="s">
        <v>13</v>
      </c>
      <c r="D921" s="30" t="s">
        <v>34</v>
      </c>
      <c r="E921" s="4" t="s">
        <v>5</v>
      </c>
      <c r="F921" s="4" t="s">
        <v>13</v>
      </c>
      <c r="G921" s="4" t="s">
        <v>10</v>
      </c>
      <c r="H921" s="30" t="s">
        <v>35</v>
      </c>
      <c r="I921" s="4" t="s">
        <v>13</v>
      </c>
      <c r="J921" s="4" t="s">
        <v>24</v>
      </c>
    </row>
    <row r="922" spans="1:21">
      <c r="A922" t="n">
        <v>7539</v>
      </c>
      <c r="B922" s="12" t="n">
        <v>5</v>
      </c>
      <c r="C922" s="7" t="n">
        <v>28</v>
      </c>
      <c r="D922" s="30" t="s">
        <v>3</v>
      </c>
      <c r="E922" s="33" t="n">
        <v>64</v>
      </c>
      <c r="F922" s="7" t="n">
        <v>5</v>
      </c>
      <c r="G922" s="7" t="n">
        <v>1</v>
      </c>
      <c r="H922" s="30" t="s">
        <v>3</v>
      </c>
      <c r="I922" s="7" t="n">
        <v>1</v>
      </c>
      <c r="J922" s="13" t="n">
        <f t="normal" ca="1">A928</f>
        <v>0</v>
      </c>
    </row>
    <row r="923" spans="1:21">
      <c r="A923" t="s">
        <v>4</v>
      </c>
      <c r="B923" s="4" t="s">
        <v>5</v>
      </c>
      <c r="C923" s="4" t="s">
        <v>13</v>
      </c>
      <c r="D923" s="4" t="s">
        <v>10</v>
      </c>
      <c r="E923" s="4" t="s">
        <v>13</v>
      </c>
      <c r="F923" s="4" t="s">
        <v>6</v>
      </c>
      <c r="G923" s="4" t="s">
        <v>6</v>
      </c>
      <c r="H923" s="4" t="s">
        <v>6</v>
      </c>
      <c r="I923" s="4" t="s">
        <v>6</v>
      </c>
      <c r="J923" s="4" t="s">
        <v>6</v>
      </c>
      <c r="K923" s="4" t="s">
        <v>6</v>
      </c>
      <c r="L923" s="4" t="s">
        <v>6</v>
      </c>
      <c r="M923" s="4" t="s">
        <v>6</v>
      </c>
      <c r="N923" s="4" t="s">
        <v>6</v>
      </c>
      <c r="O923" s="4" t="s">
        <v>6</v>
      </c>
      <c r="P923" s="4" t="s">
        <v>6</v>
      </c>
      <c r="Q923" s="4" t="s">
        <v>6</v>
      </c>
      <c r="R923" s="4" t="s">
        <v>6</v>
      </c>
      <c r="S923" s="4" t="s">
        <v>6</v>
      </c>
      <c r="T923" s="4" t="s">
        <v>6</v>
      </c>
      <c r="U923" s="4" t="s">
        <v>6</v>
      </c>
    </row>
    <row r="924" spans="1:21">
      <c r="A924" t="n">
        <v>7550</v>
      </c>
      <c r="B924" s="41" t="n">
        <v>36</v>
      </c>
      <c r="C924" s="7" t="n">
        <v>8</v>
      </c>
      <c r="D924" s="7" t="n">
        <v>1</v>
      </c>
      <c r="E924" s="7" t="n">
        <v>0</v>
      </c>
      <c r="F924" s="7" t="s">
        <v>97</v>
      </c>
      <c r="G924" s="7" t="s">
        <v>12</v>
      </c>
      <c r="H924" s="7" t="s">
        <v>12</v>
      </c>
      <c r="I924" s="7" t="s">
        <v>12</v>
      </c>
      <c r="J924" s="7" t="s">
        <v>12</v>
      </c>
      <c r="K924" s="7" t="s">
        <v>12</v>
      </c>
      <c r="L924" s="7" t="s">
        <v>12</v>
      </c>
      <c r="M924" s="7" t="s">
        <v>12</v>
      </c>
      <c r="N924" s="7" t="s">
        <v>12</v>
      </c>
      <c r="O924" s="7" t="s">
        <v>12</v>
      </c>
      <c r="P924" s="7" t="s">
        <v>12</v>
      </c>
      <c r="Q924" s="7" t="s">
        <v>12</v>
      </c>
      <c r="R924" s="7" t="s">
        <v>12</v>
      </c>
      <c r="S924" s="7" t="s">
        <v>12</v>
      </c>
      <c r="T924" s="7" t="s">
        <v>12</v>
      </c>
      <c r="U924" s="7" t="s">
        <v>12</v>
      </c>
    </row>
    <row r="925" spans="1:21">
      <c r="A925" t="s">
        <v>4</v>
      </c>
      <c r="B925" s="4" t="s">
        <v>5</v>
      </c>
      <c r="C925" s="4" t="s">
        <v>24</v>
      </c>
    </row>
    <row r="926" spans="1:21">
      <c r="A926" t="n">
        <v>7579</v>
      </c>
      <c r="B926" s="17" t="n">
        <v>3</v>
      </c>
      <c r="C926" s="13" t="n">
        <f t="normal" ca="1">A932</f>
        <v>0</v>
      </c>
    </row>
    <row r="927" spans="1:21">
      <c r="A927" t="s">
        <v>4</v>
      </c>
      <c r="B927" s="4" t="s">
        <v>5</v>
      </c>
      <c r="C927" s="4" t="s">
        <v>13</v>
      </c>
      <c r="D927" s="30" t="s">
        <v>34</v>
      </c>
      <c r="E927" s="4" t="s">
        <v>5</v>
      </c>
      <c r="F927" s="4" t="s">
        <v>13</v>
      </c>
      <c r="G927" s="4" t="s">
        <v>10</v>
      </c>
      <c r="H927" s="30" t="s">
        <v>35</v>
      </c>
      <c r="I927" s="4" t="s">
        <v>13</v>
      </c>
      <c r="J927" s="4" t="s">
        <v>24</v>
      </c>
    </row>
    <row r="928" spans="1:21">
      <c r="A928" t="n">
        <v>7584</v>
      </c>
      <c r="B928" s="12" t="n">
        <v>5</v>
      </c>
      <c r="C928" s="7" t="n">
        <v>28</v>
      </c>
      <c r="D928" s="30" t="s">
        <v>3</v>
      </c>
      <c r="E928" s="33" t="n">
        <v>64</v>
      </c>
      <c r="F928" s="7" t="n">
        <v>5</v>
      </c>
      <c r="G928" s="7" t="n">
        <v>2</v>
      </c>
      <c r="H928" s="30" t="s">
        <v>3</v>
      </c>
      <c r="I928" s="7" t="n">
        <v>1</v>
      </c>
      <c r="J928" s="13" t="n">
        <f t="normal" ca="1">A932</f>
        <v>0</v>
      </c>
    </row>
    <row r="929" spans="1:21">
      <c r="A929" t="s">
        <v>4</v>
      </c>
      <c r="B929" s="4" t="s">
        <v>5</v>
      </c>
      <c r="C929" s="4" t="s">
        <v>13</v>
      </c>
      <c r="D929" s="4" t="s">
        <v>10</v>
      </c>
      <c r="E929" s="4" t="s">
        <v>13</v>
      </c>
      <c r="F929" s="4" t="s">
        <v>6</v>
      </c>
      <c r="G929" s="4" t="s">
        <v>6</v>
      </c>
      <c r="H929" s="4" t="s">
        <v>6</v>
      </c>
      <c r="I929" s="4" t="s">
        <v>6</v>
      </c>
      <c r="J929" s="4" t="s">
        <v>6</v>
      </c>
      <c r="K929" s="4" t="s">
        <v>6</v>
      </c>
      <c r="L929" s="4" t="s">
        <v>6</v>
      </c>
      <c r="M929" s="4" t="s">
        <v>6</v>
      </c>
      <c r="N929" s="4" t="s">
        <v>6</v>
      </c>
      <c r="O929" s="4" t="s">
        <v>6</v>
      </c>
      <c r="P929" s="4" t="s">
        <v>6</v>
      </c>
      <c r="Q929" s="4" t="s">
        <v>6</v>
      </c>
      <c r="R929" s="4" t="s">
        <v>6</v>
      </c>
      <c r="S929" s="4" t="s">
        <v>6</v>
      </c>
      <c r="T929" s="4" t="s">
        <v>6</v>
      </c>
      <c r="U929" s="4" t="s">
        <v>6</v>
      </c>
    </row>
    <row r="930" spans="1:21">
      <c r="A930" t="n">
        <v>7595</v>
      </c>
      <c r="B930" s="41" t="n">
        <v>36</v>
      </c>
      <c r="C930" s="7" t="n">
        <v>8</v>
      </c>
      <c r="D930" s="7" t="n">
        <v>2</v>
      </c>
      <c r="E930" s="7" t="n">
        <v>0</v>
      </c>
      <c r="F930" s="7" t="s">
        <v>97</v>
      </c>
      <c r="G930" s="7" t="s">
        <v>12</v>
      </c>
      <c r="H930" s="7" t="s">
        <v>12</v>
      </c>
      <c r="I930" s="7" t="s">
        <v>12</v>
      </c>
      <c r="J930" s="7" t="s">
        <v>12</v>
      </c>
      <c r="K930" s="7" t="s">
        <v>12</v>
      </c>
      <c r="L930" s="7" t="s">
        <v>12</v>
      </c>
      <c r="M930" s="7" t="s">
        <v>12</v>
      </c>
      <c r="N930" s="7" t="s">
        <v>12</v>
      </c>
      <c r="O930" s="7" t="s">
        <v>12</v>
      </c>
      <c r="P930" s="7" t="s">
        <v>12</v>
      </c>
      <c r="Q930" s="7" t="s">
        <v>12</v>
      </c>
      <c r="R930" s="7" t="s">
        <v>12</v>
      </c>
      <c r="S930" s="7" t="s">
        <v>12</v>
      </c>
      <c r="T930" s="7" t="s">
        <v>12</v>
      </c>
      <c r="U930" s="7" t="s">
        <v>12</v>
      </c>
    </row>
    <row r="931" spans="1:21">
      <c r="A931" t="s">
        <v>4</v>
      </c>
      <c r="B931" s="4" t="s">
        <v>5</v>
      </c>
      <c r="C931" s="4" t="s">
        <v>10</v>
      </c>
      <c r="D931" s="4" t="s">
        <v>23</v>
      </c>
      <c r="E931" s="4" t="s">
        <v>23</v>
      </c>
      <c r="F931" s="4" t="s">
        <v>23</v>
      </c>
      <c r="G931" s="4" t="s">
        <v>23</v>
      </c>
    </row>
    <row r="932" spans="1:21">
      <c r="A932" t="n">
        <v>7624</v>
      </c>
      <c r="B932" s="42" t="n">
        <v>46</v>
      </c>
      <c r="C932" s="7" t="n">
        <v>0</v>
      </c>
      <c r="D932" s="7" t="n">
        <v>0</v>
      </c>
      <c r="E932" s="7" t="n">
        <v>1</v>
      </c>
      <c r="F932" s="7" t="n">
        <v>13.5</v>
      </c>
      <c r="G932" s="7" t="n">
        <v>180</v>
      </c>
    </row>
    <row r="933" spans="1:21">
      <c r="A933" t="s">
        <v>4</v>
      </c>
      <c r="B933" s="4" t="s">
        <v>5</v>
      </c>
      <c r="C933" s="4" t="s">
        <v>10</v>
      </c>
      <c r="D933" s="4" t="s">
        <v>23</v>
      </c>
      <c r="E933" s="4" t="s">
        <v>23</v>
      </c>
      <c r="F933" s="4" t="s">
        <v>23</v>
      </c>
      <c r="G933" s="4" t="s">
        <v>23</v>
      </c>
    </row>
    <row r="934" spans="1:21">
      <c r="A934" t="n">
        <v>7643</v>
      </c>
      <c r="B934" s="42" t="n">
        <v>46</v>
      </c>
      <c r="C934" s="7" t="n">
        <v>7032</v>
      </c>
      <c r="D934" s="7" t="n">
        <v>-0.850000023841858</v>
      </c>
      <c r="E934" s="7" t="n">
        <v>1</v>
      </c>
      <c r="F934" s="7" t="n">
        <v>14.6000003814697</v>
      </c>
      <c r="G934" s="7" t="n">
        <v>180</v>
      </c>
    </row>
    <row r="935" spans="1:21">
      <c r="A935" t="s">
        <v>4</v>
      </c>
      <c r="B935" s="4" t="s">
        <v>5</v>
      </c>
      <c r="C935" s="4" t="s">
        <v>10</v>
      </c>
      <c r="D935" s="4" t="s">
        <v>23</v>
      </c>
      <c r="E935" s="4" t="s">
        <v>23</v>
      </c>
      <c r="F935" s="4" t="s">
        <v>23</v>
      </c>
      <c r="G935" s="4" t="s">
        <v>23</v>
      </c>
    </row>
    <row r="936" spans="1:21">
      <c r="A936" t="n">
        <v>7662</v>
      </c>
      <c r="B936" s="42" t="n">
        <v>46</v>
      </c>
      <c r="C936" s="7" t="n">
        <v>7</v>
      </c>
      <c r="D936" s="7" t="n">
        <v>1.5</v>
      </c>
      <c r="E936" s="7" t="n">
        <v>1</v>
      </c>
      <c r="F936" s="7" t="n">
        <v>14.5</v>
      </c>
      <c r="G936" s="7" t="n">
        <v>180</v>
      </c>
    </row>
    <row r="937" spans="1:21">
      <c r="A937" t="s">
        <v>4</v>
      </c>
      <c r="B937" s="4" t="s">
        <v>5</v>
      </c>
      <c r="C937" s="4" t="s">
        <v>10</v>
      </c>
      <c r="D937" s="4" t="s">
        <v>23</v>
      </c>
      <c r="E937" s="4" t="s">
        <v>23</v>
      </c>
      <c r="F937" s="4" t="s">
        <v>23</v>
      </c>
      <c r="G937" s="4" t="s">
        <v>23</v>
      </c>
    </row>
    <row r="938" spans="1:21">
      <c r="A938" t="n">
        <v>7681</v>
      </c>
      <c r="B938" s="42" t="n">
        <v>46</v>
      </c>
      <c r="C938" s="7" t="n">
        <v>5</v>
      </c>
      <c r="D938" s="7" t="n">
        <v>-1.54999995231628</v>
      </c>
      <c r="E938" s="7" t="n">
        <v>1</v>
      </c>
      <c r="F938" s="7" t="n">
        <v>14.8999996185303</v>
      </c>
      <c r="G938" s="7" t="n">
        <v>180</v>
      </c>
    </row>
    <row r="939" spans="1:21">
      <c r="A939" t="s">
        <v>4</v>
      </c>
      <c r="B939" s="4" t="s">
        <v>5</v>
      </c>
      <c r="C939" s="4" t="s">
        <v>10</v>
      </c>
      <c r="D939" s="4" t="s">
        <v>23</v>
      </c>
      <c r="E939" s="4" t="s">
        <v>23</v>
      </c>
      <c r="F939" s="4" t="s">
        <v>23</v>
      </c>
      <c r="G939" s="4" t="s">
        <v>23</v>
      </c>
    </row>
    <row r="940" spans="1:21">
      <c r="A940" t="n">
        <v>7700</v>
      </c>
      <c r="B940" s="42" t="n">
        <v>46</v>
      </c>
      <c r="C940" s="7" t="n">
        <v>61491</v>
      </c>
      <c r="D940" s="7" t="n">
        <v>-0.25</v>
      </c>
      <c r="E940" s="7" t="n">
        <v>1</v>
      </c>
      <c r="F940" s="7" t="n">
        <v>15.3999996185303</v>
      </c>
      <c r="G940" s="7" t="n">
        <v>180</v>
      </c>
    </row>
    <row r="941" spans="1:21">
      <c r="A941" t="s">
        <v>4</v>
      </c>
      <c r="B941" s="4" t="s">
        <v>5</v>
      </c>
      <c r="C941" s="4" t="s">
        <v>10</v>
      </c>
      <c r="D941" s="4" t="s">
        <v>23</v>
      </c>
      <c r="E941" s="4" t="s">
        <v>23</v>
      </c>
      <c r="F941" s="4" t="s">
        <v>23</v>
      </c>
      <c r="G941" s="4" t="s">
        <v>23</v>
      </c>
    </row>
    <row r="942" spans="1:21">
      <c r="A942" t="n">
        <v>7719</v>
      </c>
      <c r="B942" s="42" t="n">
        <v>46</v>
      </c>
      <c r="C942" s="7" t="n">
        <v>61492</v>
      </c>
      <c r="D942" s="7" t="n">
        <v>0.850000023841858</v>
      </c>
      <c r="E942" s="7" t="n">
        <v>1</v>
      </c>
      <c r="F942" s="7" t="n">
        <v>16.5499992370605</v>
      </c>
      <c r="G942" s="7" t="n">
        <v>180</v>
      </c>
    </row>
    <row r="943" spans="1:21">
      <c r="A943" t="s">
        <v>4</v>
      </c>
      <c r="B943" s="4" t="s">
        <v>5</v>
      </c>
      <c r="C943" s="4" t="s">
        <v>10</v>
      </c>
      <c r="D943" s="4" t="s">
        <v>23</v>
      </c>
      <c r="E943" s="4" t="s">
        <v>23</v>
      </c>
      <c r="F943" s="4" t="s">
        <v>23</v>
      </c>
      <c r="G943" s="4" t="s">
        <v>23</v>
      </c>
    </row>
    <row r="944" spans="1:21">
      <c r="A944" t="n">
        <v>7738</v>
      </c>
      <c r="B944" s="42" t="n">
        <v>46</v>
      </c>
      <c r="C944" s="7" t="n">
        <v>61493</v>
      </c>
      <c r="D944" s="7" t="n">
        <v>-0.649999976158142</v>
      </c>
      <c r="E944" s="7" t="n">
        <v>1</v>
      </c>
      <c r="F944" s="7" t="n">
        <v>16.7999992370605</v>
      </c>
      <c r="G944" s="7" t="n">
        <v>180</v>
      </c>
    </row>
    <row r="945" spans="1:21">
      <c r="A945" t="s">
        <v>4</v>
      </c>
      <c r="B945" s="4" t="s">
        <v>5</v>
      </c>
      <c r="C945" s="4" t="s">
        <v>13</v>
      </c>
      <c r="D945" s="4" t="s">
        <v>13</v>
      </c>
      <c r="E945" s="4" t="s">
        <v>23</v>
      </c>
      <c r="F945" s="4" t="s">
        <v>23</v>
      </c>
      <c r="G945" s="4" t="s">
        <v>23</v>
      </c>
      <c r="H945" s="4" t="s">
        <v>10</v>
      </c>
    </row>
    <row r="946" spans="1:21">
      <c r="A946" t="n">
        <v>7757</v>
      </c>
      <c r="B946" s="26" t="n">
        <v>45</v>
      </c>
      <c r="C946" s="7" t="n">
        <v>2</v>
      </c>
      <c r="D946" s="7" t="n">
        <v>3</v>
      </c>
      <c r="E946" s="7" t="n">
        <v>-0.0500000007450581</v>
      </c>
      <c r="F946" s="7" t="n">
        <v>2.15000009536743</v>
      </c>
      <c r="G946" s="7" t="n">
        <v>14.8500003814697</v>
      </c>
      <c r="H946" s="7" t="n">
        <v>0</v>
      </c>
    </row>
    <row r="947" spans="1:21">
      <c r="A947" t="s">
        <v>4</v>
      </c>
      <c r="B947" s="4" t="s">
        <v>5</v>
      </c>
      <c r="C947" s="4" t="s">
        <v>13</v>
      </c>
      <c r="D947" s="4" t="s">
        <v>13</v>
      </c>
      <c r="E947" s="4" t="s">
        <v>23</v>
      </c>
      <c r="F947" s="4" t="s">
        <v>23</v>
      </c>
      <c r="G947" s="4" t="s">
        <v>23</v>
      </c>
      <c r="H947" s="4" t="s">
        <v>10</v>
      </c>
      <c r="I947" s="4" t="s">
        <v>13</v>
      </c>
    </row>
    <row r="948" spans="1:21">
      <c r="A948" t="n">
        <v>7774</v>
      </c>
      <c r="B948" s="26" t="n">
        <v>45</v>
      </c>
      <c r="C948" s="7" t="n">
        <v>4</v>
      </c>
      <c r="D948" s="7" t="n">
        <v>3</v>
      </c>
      <c r="E948" s="7" t="n">
        <v>3</v>
      </c>
      <c r="F948" s="7" t="n">
        <v>200.699996948242</v>
      </c>
      <c r="G948" s="7" t="n">
        <v>0</v>
      </c>
      <c r="H948" s="7" t="n">
        <v>0</v>
      </c>
      <c r="I948" s="7" t="n">
        <v>0</v>
      </c>
    </row>
    <row r="949" spans="1:21">
      <c r="A949" t="s">
        <v>4</v>
      </c>
      <c r="B949" s="4" t="s">
        <v>5</v>
      </c>
      <c r="C949" s="4" t="s">
        <v>13</v>
      </c>
      <c r="D949" s="4" t="s">
        <v>13</v>
      </c>
      <c r="E949" s="4" t="s">
        <v>23</v>
      </c>
      <c r="F949" s="4" t="s">
        <v>10</v>
      </c>
    </row>
    <row r="950" spans="1:21">
      <c r="A950" t="n">
        <v>7792</v>
      </c>
      <c r="B950" s="26" t="n">
        <v>45</v>
      </c>
      <c r="C950" s="7" t="n">
        <v>5</v>
      </c>
      <c r="D950" s="7" t="n">
        <v>3</v>
      </c>
      <c r="E950" s="7" t="n">
        <v>7</v>
      </c>
      <c r="F950" s="7" t="n">
        <v>0</v>
      </c>
    </row>
    <row r="951" spans="1:21">
      <c r="A951" t="s">
        <v>4</v>
      </c>
      <c r="B951" s="4" t="s">
        <v>5</v>
      </c>
      <c r="C951" s="4" t="s">
        <v>13</v>
      </c>
      <c r="D951" s="4" t="s">
        <v>13</v>
      </c>
      <c r="E951" s="4" t="s">
        <v>23</v>
      </c>
      <c r="F951" s="4" t="s">
        <v>10</v>
      </c>
    </row>
    <row r="952" spans="1:21">
      <c r="A952" t="n">
        <v>7801</v>
      </c>
      <c r="B952" s="26" t="n">
        <v>45</v>
      </c>
      <c r="C952" s="7" t="n">
        <v>11</v>
      </c>
      <c r="D952" s="7" t="n">
        <v>3</v>
      </c>
      <c r="E952" s="7" t="n">
        <v>23</v>
      </c>
      <c r="F952" s="7" t="n">
        <v>0</v>
      </c>
    </row>
    <row r="953" spans="1:21">
      <c r="A953" t="s">
        <v>4</v>
      </c>
      <c r="B953" s="4" t="s">
        <v>5</v>
      </c>
      <c r="C953" s="4" t="s">
        <v>13</v>
      </c>
    </row>
    <row r="954" spans="1:21">
      <c r="A954" t="n">
        <v>7810</v>
      </c>
      <c r="B954" s="43" t="n">
        <v>116</v>
      </c>
      <c r="C954" s="7" t="n">
        <v>0</v>
      </c>
    </row>
    <row r="955" spans="1:21">
      <c r="A955" t="s">
        <v>4</v>
      </c>
      <c r="B955" s="4" t="s">
        <v>5</v>
      </c>
      <c r="C955" s="4" t="s">
        <v>13</v>
      </c>
      <c r="D955" s="4" t="s">
        <v>10</v>
      </c>
    </row>
    <row r="956" spans="1:21">
      <c r="A956" t="n">
        <v>7812</v>
      </c>
      <c r="B956" s="43" t="n">
        <v>116</v>
      </c>
      <c r="C956" s="7" t="n">
        <v>2</v>
      </c>
      <c r="D956" s="7" t="n">
        <v>1</v>
      </c>
    </row>
    <row r="957" spans="1:21">
      <c r="A957" t="s">
        <v>4</v>
      </c>
      <c r="B957" s="4" t="s">
        <v>5</v>
      </c>
      <c r="C957" s="4" t="s">
        <v>13</v>
      </c>
      <c r="D957" s="4" t="s">
        <v>9</v>
      </c>
    </row>
    <row r="958" spans="1:21">
      <c r="A958" t="n">
        <v>7816</v>
      </c>
      <c r="B958" s="43" t="n">
        <v>116</v>
      </c>
      <c r="C958" s="7" t="n">
        <v>5</v>
      </c>
      <c r="D958" s="7" t="n">
        <v>1106247680</v>
      </c>
    </row>
    <row r="959" spans="1:21">
      <c r="A959" t="s">
        <v>4</v>
      </c>
      <c r="B959" s="4" t="s">
        <v>5</v>
      </c>
      <c r="C959" s="4" t="s">
        <v>13</v>
      </c>
      <c r="D959" s="4" t="s">
        <v>10</v>
      </c>
    </row>
    <row r="960" spans="1:21">
      <c r="A960" t="n">
        <v>7822</v>
      </c>
      <c r="B960" s="43" t="n">
        <v>116</v>
      </c>
      <c r="C960" s="7" t="n">
        <v>6</v>
      </c>
      <c r="D960" s="7" t="n">
        <v>1</v>
      </c>
    </row>
    <row r="961" spans="1:9">
      <c r="A961" t="s">
        <v>4</v>
      </c>
      <c r="B961" s="4" t="s">
        <v>5</v>
      </c>
      <c r="C961" s="4" t="s">
        <v>13</v>
      </c>
      <c r="D961" s="4" t="s">
        <v>13</v>
      </c>
      <c r="E961" s="4" t="s">
        <v>23</v>
      </c>
      <c r="F961" s="4" t="s">
        <v>23</v>
      </c>
      <c r="G961" s="4" t="s">
        <v>23</v>
      </c>
      <c r="H961" s="4" t="s">
        <v>10</v>
      </c>
      <c r="I961" s="4" t="s">
        <v>13</v>
      </c>
    </row>
    <row r="962" spans="1:9">
      <c r="A962" t="n">
        <v>7826</v>
      </c>
      <c r="B962" s="26" t="n">
        <v>45</v>
      </c>
      <c r="C962" s="7" t="n">
        <v>4</v>
      </c>
      <c r="D962" s="7" t="n">
        <v>3</v>
      </c>
      <c r="E962" s="7" t="n">
        <v>3</v>
      </c>
      <c r="F962" s="7" t="n">
        <v>204.699996948242</v>
      </c>
      <c r="G962" s="7" t="n">
        <v>0</v>
      </c>
      <c r="H962" s="7" t="n">
        <v>20000</v>
      </c>
      <c r="I962" s="7" t="n">
        <v>0</v>
      </c>
    </row>
    <row r="963" spans="1:9">
      <c r="A963" t="s">
        <v>4</v>
      </c>
      <c r="B963" s="4" t="s">
        <v>5</v>
      </c>
      <c r="C963" s="4" t="s">
        <v>10</v>
      </c>
      <c r="D963" s="4" t="s">
        <v>9</v>
      </c>
    </row>
    <row r="964" spans="1:9">
      <c r="A964" t="n">
        <v>7844</v>
      </c>
      <c r="B964" s="39" t="n">
        <v>43</v>
      </c>
      <c r="C964" s="7" t="n">
        <v>0</v>
      </c>
      <c r="D964" s="7" t="n">
        <v>16</v>
      </c>
    </row>
    <row r="965" spans="1:9">
      <c r="A965" t="s">
        <v>4</v>
      </c>
      <c r="B965" s="4" t="s">
        <v>5</v>
      </c>
      <c r="C965" s="4" t="s">
        <v>10</v>
      </c>
      <c r="D965" s="4" t="s">
        <v>13</v>
      </c>
      <c r="E965" s="4" t="s">
        <v>13</v>
      </c>
      <c r="F965" s="4" t="s">
        <v>6</v>
      </c>
    </row>
    <row r="966" spans="1:9">
      <c r="A966" t="n">
        <v>7851</v>
      </c>
      <c r="B966" s="31" t="n">
        <v>47</v>
      </c>
      <c r="C966" s="7" t="n">
        <v>0</v>
      </c>
      <c r="D966" s="7" t="n">
        <v>0</v>
      </c>
      <c r="E966" s="7" t="n">
        <v>0</v>
      </c>
      <c r="F966" s="7" t="s">
        <v>98</v>
      </c>
    </row>
    <row r="967" spans="1:9">
      <c r="A967" t="s">
        <v>4</v>
      </c>
      <c r="B967" s="4" t="s">
        <v>5</v>
      </c>
      <c r="C967" s="4" t="s">
        <v>10</v>
      </c>
    </row>
    <row r="968" spans="1:9">
      <c r="A968" t="n">
        <v>7873</v>
      </c>
      <c r="B968" s="35" t="n">
        <v>16</v>
      </c>
      <c r="C968" s="7" t="n">
        <v>0</v>
      </c>
    </row>
    <row r="969" spans="1:9">
      <c r="A969" t="s">
        <v>4</v>
      </c>
      <c r="B969" s="4" t="s">
        <v>5</v>
      </c>
      <c r="C969" s="4" t="s">
        <v>10</v>
      </c>
      <c r="D969" s="4" t="s">
        <v>13</v>
      </c>
      <c r="E969" s="4" t="s">
        <v>6</v>
      </c>
      <c r="F969" s="4" t="s">
        <v>23</v>
      </c>
      <c r="G969" s="4" t="s">
        <v>23</v>
      </c>
      <c r="H969" s="4" t="s">
        <v>23</v>
      </c>
    </row>
    <row r="970" spans="1:9">
      <c r="A970" t="n">
        <v>7876</v>
      </c>
      <c r="B970" s="56" t="n">
        <v>48</v>
      </c>
      <c r="C970" s="7" t="n">
        <v>0</v>
      </c>
      <c r="D970" s="7" t="n">
        <v>0</v>
      </c>
      <c r="E970" s="7" t="s">
        <v>37</v>
      </c>
      <c r="F970" s="7" t="n">
        <v>0</v>
      </c>
      <c r="G970" s="7" t="n">
        <v>1</v>
      </c>
      <c r="H970" s="7" t="n">
        <v>0</v>
      </c>
    </row>
    <row r="971" spans="1:9">
      <c r="A971" t="s">
        <v>4</v>
      </c>
      <c r="B971" s="4" t="s">
        <v>5</v>
      </c>
      <c r="C971" s="4" t="s">
        <v>10</v>
      </c>
      <c r="D971" s="4" t="s">
        <v>9</v>
      </c>
    </row>
    <row r="972" spans="1:9">
      <c r="A972" t="n">
        <v>7900</v>
      </c>
      <c r="B972" s="39" t="n">
        <v>43</v>
      </c>
      <c r="C972" s="7" t="n">
        <v>7</v>
      </c>
      <c r="D972" s="7" t="n">
        <v>16</v>
      </c>
    </row>
    <row r="973" spans="1:9">
      <c r="A973" t="s">
        <v>4</v>
      </c>
      <c r="B973" s="4" t="s">
        <v>5</v>
      </c>
      <c r="C973" s="4" t="s">
        <v>10</v>
      </c>
      <c r="D973" s="4" t="s">
        <v>13</v>
      </c>
      <c r="E973" s="4" t="s">
        <v>13</v>
      </c>
      <c r="F973" s="4" t="s">
        <v>6</v>
      </c>
    </row>
    <row r="974" spans="1:9">
      <c r="A974" t="n">
        <v>7907</v>
      </c>
      <c r="B974" s="31" t="n">
        <v>47</v>
      </c>
      <c r="C974" s="7" t="n">
        <v>7</v>
      </c>
      <c r="D974" s="7" t="n">
        <v>0</v>
      </c>
      <c r="E974" s="7" t="n">
        <v>0</v>
      </c>
      <c r="F974" s="7" t="s">
        <v>98</v>
      </c>
    </row>
    <row r="975" spans="1:9">
      <c r="A975" t="s">
        <v>4</v>
      </c>
      <c r="B975" s="4" t="s">
        <v>5</v>
      </c>
      <c r="C975" s="4" t="s">
        <v>10</v>
      </c>
    </row>
    <row r="976" spans="1:9">
      <c r="A976" t="n">
        <v>7929</v>
      </c>
      <c r="B976" s="35" t="n">
        <v>16</v>
      </c>
      <c r="C976" s="7" t="n">
        <v>0</v>
      </c>
    </row>
    <row r="977" spans="1:9">
      <c r="A977" t="s">
        <v>4</v>
      </c>
      <c r="B977" s="4" t="s">
        <v>5</v>
      </c>
      <c r="C977" s="4" t="s">
        <v>10</v>
      </c>
      <c r="D977" s="4" t="s">
        <v>13</v>
      </c>
      <c r="E977" s="4" t="s">
        <v>6</v>
      </c>
      <c r="F977" s="4" t="s">
        <v>23</v>
      </c>
      <c r="G977" s="4" t="s">
        <v>23</v>
      </c>
      <c r="H977" s="4" t="s">
        <v>23</v>
      </c>
    </row>
    <row r="978" spans="1:9">
      <c r="A978" t="n">
        <v>7932</v>
      </c>
      <c r="B978" s="56" t="n">
        <v>48</v>
      </c>
      <c r="C978" s="7" t="n">
        <v>7</v>
      </c>
      <c r="D978" s="7" t="n">
        <v>0</v>
      </c>
      <c r="E978" s="7" t="s">
        <v>37</v>
      </c>
      <c r="F978" s="7" t="n">
        <v>0</v>
      </c>
      <c r="G978" s="7" t="n">
        <v>1</v>
      </c>
      <c r="H978" s="7" t="n">
        <v>0</v>
      </c>
    </row>
    <row r="979" spans="1:9">
      <c r="A979" t="s">
        <v>4</v>
      </c>
      <c r="B979" s="4" t="s">
        <v>5</v>
      </c>
      <c r="C979" s="4" t="s">
        <v>10</v>
      </c>
      <c r="D979" s="4" t="s">
        <v>9</v>
      </c>
    </row>
    <row r="980" spans="1:9">
      <c r="A980" t="n">
        <v>7956</v>
      </c>
      <c r="B980" s="39" t="n">
        <v>43</v>
      </c>
      <c r="C980" s="7" t="n">
        <v>5</v>
      </c>
      <c r="D980" s="7" t="n">
        <v>16</v>
      </c>
    </row>
    <row r="981" spans="1:9">
      <c r="A981" t="s">
        <v>4</v>
      </c>
      <c r="B981" s="4" t="s">
        <v>5</v>
      </c>
      <c r="C981" s="4" t="s">
        <v>10</v>
      </c>
      <c r="D981" s="4" t="s">
        <v>13</v>
      </c>
      <c r="E981" s="4" t="s">
        <v>13</v>
      </c>
      <c r="F981" s="4" t="s">
        <v>6</v>
      </c>
    </row>
    <row r="982" spans="1:9">
      <c r="A982" t="n">
        <v>7963</v>
      </c>
      <c r="B982" s="31" t="n">
        <v>47</v>
      </c>
      <c r="C982" s="7" t="n">
        <v>5</v>
      </c>
      <c r="D982" s="7" t="n">
        <v>0</v>
      </c>
      <c r="E982" s="7" t="n">
        <v>0</v>
      </c>
      <c r="F982" s="7" t="s">
        <v>98</v>
      </c>
    </row>
    <row r="983" spans="1:9">
      <c r="A983" t="s">
        <v>4</v>
      </c>
      <c r="B983" s="4" t="s">
        <v>5</v>
      </c>
      <c r="C983" s="4" t="s">
        <v>10</v>
      </c>
    </row>
    <row r="984" spans="1:9">
      <c r="A984" t="n">
        <v>7985</v>
      </c>
      <c r="B984" s="35" t="n">
        <v>16</v>
      </c>
      <c r="C984" s="7" t="n">
        <v>0</v>
      </c>
    </row>
    <row r="985" spans="1:9">
      <c r="A985" t="s">
        <v>4</v>
      </c>
      <c r="B985" s="4" t="s">
        <v>5</v>
      </c>
      <c r="C985" s="4" t="s">
        <v>10</v>
      </c>
      <c r="D985" s="4" t="s">
        <v>13</v>
      </c>
      <c r="E985" s="4" t="s">
        <v>6</v>
      </c>
      <c r="F985" s="4" t="s">
        <v>23</v>
      </c>
      <c r="G985" s="4" t="s">
        <v>23</v>
      </c>
      <c r="H985" s="4" t="s">
        <v>23</v>
      </c>
    </row>
    <row r="986" spans="1:9">
      <c r="A986" t="n">
        <v>7988</v>
      </c>
      <c r="B986" s="56" t="n">
        <v>48</v>
      </c>
      <c r="C986" s="7" t="n">
        <v>5</v>
      </c>
      <c r="D986" s="7" t="n">
        <v>0</v>
      </c>
      <c r="E986" s="7" t="s">
        <v>37</v>
      </c>
      <c r="F986" s="7" t="n">
        <v>0</v>
      </c>
      <c r="G986" s="7" t="n">
        <v>1</v>
      </c>
      <c r="H986" s="7" t="n">
        <v>0</v>
      </c>
    </row>
    <row r="987" spans="1:9">
      <c r="A987" t="s">
        <v>4</v>
      </c>
      <c r="B987" s="4" t="s">
        <v>5</v>
      </c>
      <c r="C987" s="4" t="s">
        <v>10</v>
      </c>
      <c r="D987" s="4" t="s">
        <v>9</v>
      </c>
    </row>
    <row r="988" spans="1:9">
      <c r="A988" t="n">
        <v>8012</v>
      </c>
      <c r="B988" s="39" t="n">
        <v>43</v>
      </c>
      <c r="C988" s="7" t="n">
        <v>61491</v>
      </c>
      <c r="D988" s="7" t="n">
        <v>16</v>
      </c>
    </row>
    <row r="989" spans="1:9">
      <c r="A989" t="s">
        <v>4</v>
      </c>
      <c r="B989" s="4" t="s">
        <v>5</v>
      </c>
      <c r="C989" s="4" t="s">
        <v>10</v>
      </c>
      <c r="D989" s="4" t="s">
        <v>13</v>
      </c>
      <c r="E989" s="4" t="s">
        <v>13</v>
      </c>
      <c r="F989" s="4" t="s">
        <v>6</v>
      </c>
    </row>
    <row r="990" spans="1:9">
      <c r="A990" t="n">
        <v>8019</v>
      </c>
      <c r="B990" s="31" t="n">
        <v>47</v>
      </c>
      <c r="C990" s="7" t="n">
        <v>61491</v>
      </c>
      <c r="D990" s="7" t="n">
        <v>0</v>
      </c>
      <c r="E990" s="7" t="n">
        <v>0</v>
      </c>
      <c r="F990" s="7" t="s">
        <v>98</v>
      </c>
    </row>
    <row r="991" spans="1:9">
      <c r="A991" t="s">
        <v>4</v>
      </c>
      <c r="B991" s="4" t="s">
        <v>5</v>
      </c>
      <c r="C991" s="4" t="s">
        <v>10</v>
      </c>
    </row>
    <row r="992" spans="1:9">
      <c r="A992" t="n">
        <v>8041</v>
      </c>
      <c r="B992" s="35" t="n">
        <v>16</v>
      </c>
      <c r="C992" s="7" t="n">
        <v>0</v>
      </c>
    </row>
    <row r="993" spans="1:8">
      <c r="A993" t="s">
        <v>4</v>
      </c>
      <c r="B993" s="4" t="s">
        <v>5</v>
      </c>
      <c r="C993" s="4" t="s">
        <v>10</v>
      </c>
      <c r="D993" s="4" t="s">
        <v>13</v>
      </c>
      <c r="E993" s="4" t="s">
        <v>6</v>
      </c>
      <c r="F993" s="4" t="s">
        <v>23</v>
      </c>
      <c r="G993" s="4" t="s">
        <v>23</v>
      </c>
      <c r="H993" s="4" t="s">
        <v>23</v>
      </c>
    </row>
    <row r="994" spans="1:8">
      <c r="A994" t="n">
        <v>8044</v>
      </c>
      <c r="B994" s="56" t="n">
        <v>48</v>
      </c>
      <c r="C994" s="7" t="n">
        <v>61491</v>
      </c>
      <c r="D994" s="7" t="n">
        <v>0</v>
      </c>
      <c r="E994" s="7" t="s">
        <v>37</v>
      </c>
      <c r="F994" s="7" t="n">
        <v>0</v>
      </c>
      <c r="G994" s="7" t="n">
        <v>1</v>
      </c>
      <c r="H994" s="7" t="n">
        <v>0</v>
      </c>
    </row>
    <row r="995" spans="1:8">
      <c r="A995" t="s">
        <v>4</v>
      </c>
      <c r="B995" s="4" t="s">
        <v>5</v>
      </c>
      <c r="C995" s="4" t="s">
        <v>10</v>
      </c>
      <c r="D995" s="4" t="s">
        <v>9</v>
      </c>
    </row>
    <row r="996" spans="1:8">
      <c r="A996" t="n">
        <v>8068</v>
      </c>
      <c r="B996" s="39" t="n">
        <v>43</v>
      </c>
      <c r="C996" s="7" t="n">
        <v>61492</v>
      </c>
      <c r="D996" s="7" t="n">
        <v>16</v>
      </c>
    </row>
    <row r="997" spans="1:8">
      <c r="A997" t="s">
        <v>4</v>
      </c>
      <c r="B997" s="4" t="s">
        <v>5</v>
      </c>
      <c r="C997" s="4" t="s">
        <v>10</v>
      </c>
      <c r="D997" s="4" t="s">
        <v>13</v>
      </c>
      <c r="E997" s="4" t="s">
        <v>13</v>
      </c>
      <c r="F997" s="4" t="s">
        <v>6</v>
      </c>
    </row>
    <row r="998" spans="1:8">
      <c r="A998" t="n">
        <v>8075</v>
      </c>
      <c r="B998" s="31" t="n">
        <v>47</v>
      </c>
      <c r="C998" s="7" t="n">
        <v>61492</v>
      </c>
      <c r="D998" s="7" t="n">
        <v>0</v>
      </c>
      <c r="E998" s="7" t="n">
        <v>0</v>
      </c>
      <c r="F998" s="7" t="s">
        <v>98</v>
      </c>
    </row>
    <row r="999" spans="1:8">
      <c r="A999" t="s">
        <v>4</v>
      </c>
      <c r="B999" s="4" t="s">
        <v>5</v>
      </c>
      <c r="C999" s="4" t="s">
        <v>10</v>
      </c>
    </row>
    <row r="1000" spans="1:8">
      <c r="A1000" t="n">
        <v>8097</v>
      </c>
      <c r="B1000" s="35" t="n">
        <v>16</v>
      </c>
      <c r="C1000" s="7" t="n">
        <v>0</v>
      </c>
    </row>
    <row r="1001" spans="1:8">
      <c r="A1001" t="s">
        <v>4</v>
      </c>
      <c r="B1001" s="4" t="s">
        <v>5</v>
      </c>
      <c r="C1001" s="4" t="s">
        <v>10</v>
      </c>
      <c r="D1001" s="4" t="s">
        <v>13</v>
      </c>
      <c r="E1001" s="4" t="s">
        <v>6</v>
      </c>
      <c r="F1001" s="4" t="s">
        <v>23</v>
      </c>
      <c r="G1001" s="4" t="s">
        <v>23</v>
      </c>
      <c r="H1001" s="4" t="s">
        <v>23</v>
      </c>
    </row>
    <row r="1002" spans="1:8">
      <c r="A1002" t="n">
        <v>8100</v>
      </c>
      <c r="B1002" s="56" t="n">
        <v>48</v>
      </c>
      <c r="C1002" s="7" t="n">
        <v>61492</v>
      </c>
      <c r="D1002" s="7" t="n">
        <v>0</v>
      </c>
      <c r="E1002" s="7" t="s">
        <v>37</v>
      </c>
      <c r="F1002" s="7" t="n">
        <v>0</v>
      </c>
      <c r="G1002" s="7" t="n">
        <v>1</v>
      </c>
      <c r="H1002" s="7" t="n">
        <v>0</v>
      </c>
    </row>
    <row r="1003" spans="1:8">
      <c r="A1003" t="s">
        <v>4</v>
      </c>
      <c r="B1003" s="4" t="s">
        <v>5</v>
      </c>
      <c r="C1003" s="4" t="s">
        <v>10</v>
      </c>
      <c r="D1003" s="4" t="s">
        <v>9</v>
      </c>
    </row>
    <row r="1004" spans="1:8">
      <c r="A1004" t="n">
        <v>8124</v>
      </c>
      <c r="B1004" s="39" t="n">
        <v>43</v>
      </c>
      <c r="C1004" s="7" t="n">
        <v>61493</v>
      </c>
      <c r="D1004" s="7" t="n">
        <v>16</v>
      </c>
    </row>
    <row r="1005" spans="1:8">
      <c r="A1005" t="s">
        <v>4</v>
      </c>
      <c r="B1005" s="4" t="s">
        <v>5</v>
      </c>
      <c r="C1005" s="4" t="s">
        <v>10</v>
      </c>
      <c r="D1005" s="4" t="s">
        <v>13</v>
      </c>
      <c r="E1005" s="4" t="s">
        <v>13</v>
      </c>
      <c r="F1005" s="4" t="s">
        <v>6</v>
      </c>
    </row>
    <row r="1006" spans="1:8">
      <c r="A1006" t="n">
        <v>8131</v>
      </c>
      <c r="B1006" s="31" t="n">
        <v>47</v>
      </c>
      <c r="C1006" s="7" t="n">
        <v>61493</v>
      </c>
      <c r="D1006" s="7" t="n">
        <v>0</v>
      </c>
      <c r="E1006" s="7" t="n">
        <v>0</v>
      </c>
      <c r="F1006" s="7" t="s">
        <v>98</v>
      </c>
    </row>
    <row r="1007" spans="1:8">
      <c r="A1007" t="s">
        <v>4</v>
      </c>
      <c r="B1007" s="4" t="s">
        <v>5</v>
      </c>
      <c r="C1007" s="4" t="s">
        <v>10</v>
      </c>
    </row>
    <row r="1008" spans="1:8">
      <c r="A1008" t="n">
        <v>8153</v>
      </c>
      <c r="B1008" s="35" t="n">
        <v>16</v>
      </c>
      <c r="C1008" s="7" t="n">
        <v>0</v>
      </c>
    </row>
    <row r="1009" spans="1:8">
      <c r="A1009" t="s">
        <v>4</v>
      </c>
      <c r="B1009" s="4" t="s">
        <v>5</v>
      </c>
      <c r="C1009" s="4" t="s">
        <v>10</v>
      </c>
      <c r="D1009" s="4" t="s">
        <v>13</v>
      </c>
      <c r="E1009" s="4" t="s">
        <v>6</v>
      </c>
      <c r="F1009" s="4" t="s">
        <v>23</v>
      </c>
      <c r="G1009" s="4" t="s">
        <v>23</v>
      </c>
      <c r="H1009" s="4" t="s">
        <v>23</v>
      </c>
    </row>
    <row r="1010" spans="1:8">
      <c r="A1010" t="n">
        <v>8156</v>
      </c>
      <c r="B1010" s="56" t="n">
        <v>48</v>
      </c>
      <c r="C1010" s="7" t="n">
        <v>61493</v>
      </c>
      <c r="D1010" s="7" t="n">
        <v>0</v>
      </c>
      <c r="E1010" s="7" t="s">
        <v>37</v>
      </c>
      <c r="F1010" s="7" t="n">
        <v>0</v>
      </c>
      <c r="G1010" s="7" t="n">
        <v>1</v>
      </c>
      <c r="H1010" s="7" t="n">
        <v>0</v>
      </c>
    </row>
    <row r="1011" spans="1:8">
      <c r="A1011" t="s">
        <v>4</v>
      </c>
      <c r="B1011" s="4" t="s">
        <v>5</v>
      </c>
      <c r="C1011" s="4" t="s">
        <v>13</v>
      </c>
      <c r="D1011" s="4" t="s">
        <v>10</v>
      </c>
      <c r="E1011" s="4" t="s">
        <v>23</v>
      </c>
    </row>
    <row r="1012" spans="1:8">
      <c r="A1012" t="n">
        <v>8180</v>
      </c>
      <c r="B1012" s="24" t="n">
        <v>58</v>
      </c>
      <c r="C1012" s="7" t="n">
        <v>100</v>
      </c>
      <c r="D1012" s="7" t="n">
        <v>1000</v>
      </c>
      <c r="E1012" s="7" t="n">
        <v>1</v>
      </c>
    </row>
    <row r="1013" spans="1:8">
      <c r="A1013" t="s">
        <v>4</v>
      </c>
      <c r="B1013" s="4" t="s">
        <v>5</v>
      </c>
      <c r="C1013" s="4" t="s">
        <v>13</v>
      </c>
      <c r="D1013" s="4" t="s">
        <v>10</v>
      </c>
    </row>
    <row r="1014" spans="1:8">
      <c r="A1014" t="n">
        <v>8188</v>
      </c>
      <c r="B1014" s="24" t="n">
        <v>58</v>
      </c>
      <c r="C1014" s="7" t="n">
        <v>255</v>
      </c>
      <c r="D1014" s="7" t="n">
        <v>0</v>
      </c>
    </row>
    <row r="1015" spans="1:8">
      <c r="A1015" t="s">
        <v>4</v>
      </c>
      <c r="B1015" s="4" t="s">
        <v>5</v>
      </c>
      <c r="C1015" s="4" t="s">
        <v>10</v>
      </c>
      <c r="D1015" s="4" t="s">
        <v>13</v>
      </c>
      <c r="E1015" s="4" t="s">
        <v>13</v>
      </c>
      <c r="F1015" s="4" t="s">
        <v>6</v>
      </c>
    </row>
    <row r="1016" spans="1:8">
      <c r="A1016" t="n">
        <v>8192</v>
      </c>
      <c r="B1016" s="31" t="n">
        <v>47</v>
      </c>
      <c r="C1016" s="7" t="n">
        <v>0</v>
      </c>
      <c r="D1016" s="7" t="n">
        <v>0</v>
      </c>
      <c r="E1016" s="7" t="n">
        <v>1</v>
      </c>
      <c r="F1016" s="7" t="s">
        <v>99</v>
      </c>
    </row>
    <row r="1017" spans="1:8">
      <c r="A1017" t="s">
        <v>4</v>
      </c>
      <c r="B1017" s="4" t="s">
        <v>5</v>
      </c>
      <c r="C1017" s="4" t="s">
        <v>10</v>
      </c>
    </row>
    <row r="1018" spans="1:8">
      <c r="A1018" t="n">
        <v>8212</v>
      </c>
      <c r="B1018" s="35" t="n">
        <v>16</v>
      </c>
      <c r="C1018" s="7" t="n">
        <v>150</v>
      </c>
    </row>
    <row r="1019" spans="1:8">
      <c r="A1019" t="s">
        <v>4</v>
      </c>
      <c r="B1019" s="4" t="s">
        <v>5</v>
      </c>
      <c r="C1019" s="4" t="s">
        <v>10</v>
      </c>
      <c r="D1019" s="4" t="s">
        <v>13</v>
      </c>
      <c r="E1019" s="4" t="s">
        <v>13</v>
      </c>
      <c r="F1019" s="4" t="s">
        <v>6</v>
      </c>
    </row>
    <row r="1020" spans="1:8">
      <c r="A1020" t="n">
        <v>8215</v>
      </c>
      <c r="B1020" s="31" t="n">
        <v>47</v>
      </c>
      <c r="C1020" s="7" t="n">
        <v>7</v>
      </c>
      <c r="D1020" s="7" t="n">
        <v>0</v>
      </c>
      <c r="E1020" s="7" t="n">
        <v>1</v>
      </c>
      <c r="F1020" s="7" t="s">
        <v>99</v>
      </c>
    </row>
    <row r="1021" spans="1:8">
      <c r="A1021" t="s">
        <v>4</v>
      </c>
      <c r="B1021" s="4" t="s">
        <v>5</v>
      </c>
      <c r="C1021" s="4" t="s">
        <v>10</v>
      </c>
      <c r="D1021" s="4" t="s">
        <v>13</v>
      </c>
      <c r="E1021" s="4" t="s">
        <v>13</v>
      </c>
      <c r="F1021" s="4" t="s">
        <v>6</v>
      </c>
    </row>
    <row r="1022" spans="1:8">
      <c r="A1022" t="n">
        <v>8235</v>
      </c>
      <c r="B1022" s="31" t="n">
        <v>47</v>
      </c>
      <c r="C1022" s="7" t="n">
        <v>5</v>
      </c>
      <c r="D1022" s="7" t="n">
        <v>0</v>
      </c>
      <c r="E1022" s="7" t="n">
        <v>1</v>
      </c>
      <c r="F1022" s="7" t="s">
        <v>99</v>
      </c>
    </row>
    <row r="1023" spans="1:8">
      <c r="A1023" t="s">
        <v>4</v>
      </c>
      <c r="B1023" s="4" t="s">
        <v>5</v>
      </c>
      <c r="C1023" s="4" t="s">
        <v>10</v>
      </c>
    </row>
    <row r="1024" spans="1:8">
      <c r="A1024" t="n">
        <v>8255</v>
      </c>
      <c r="B1024" s="35" t="n">
        <v>16</v>
      </c>
      <c r="C1024" s="7" t="n">
        <v>150</v>
      </c>
    </row>
    <row r="1025" spans="1:8">
      <c r="A1025" t="s">
        <v>4</v>
      </c>
      <c r="B1025" s="4" t="s">
        <v>5</v>
      </c>
      <c r="C1025" s="4" t="s">
        <v>10</v>
      </c>
      <c r="D1025" s="4" t="s">
        <v>13</v>
      </c>
      <c r="E1025" s="4" t="s">
        <v>13</v>
      </c>
      <c r="F1025" s="4" t="s">
        <v>6</v>
      </c>
    </row>
    <row r="1026" spans="1:8">
      <c r="A1026" t="n">
        <v>8258</v>
      </c>
      <c r="B1026" s="31" t="n">
        <v>47</v>
      </c>
      <c r="C1026" s="7" t="n">
        <v>61491</v>
      </c>
      <c r="D1026" s="7" t="n">
        <v>0</v>
      </c>
      <c r="E1026" s="7" t="n">
        <v>1</v>
      </c>
      <c r="F1026" s="7" t="s">
        <v>99</v>
      </c>
    </row>
    <row r="1027" spans="1:8">
      <c r="A1027" t="s">
        <v>4</v>
      </c>
      <c r="B1027" s="4" t="s">
        <v>5</v>
      </c>
      <c r="C1027" s="4" t="s">
        <v>10</v>
      </c>
      <c r="D1027" s="4" t="s">
        <v>13</v>
      </c>
      <c r="E1027" s="4" t="s">
        <v>13</v>
      </c>
      <c r="F1027" s="4" t="s">
        <v>6</v>
      </c>
    </row>
    <row r="1028" spans="1:8">
      <c r="A1028" t="n">
        <v>8278</v>
      </c>
      <c r="B1028" s="31" t="n">
        <v>47</v>
      </c>
      <c r="C1028" s="7" t="n">
        <v>61492</v>
      </c>
      <c r="D1028" s="7" t="n">
        <v>0</v>
      </c>
      <c r="E1028" s="7" t="n">
        <v>1</v>
      </c>
      <c r="F1028" s="7" t="s">
        <v>99</v>
      </c>
    </row>
    <row r="1029" spans="1:8">
      <c r="A1029" t="s">
        <v>4</v>
      </c>
      <c r="B1029" s="4" t="s">
        <v>5</v>
      </c>
      <c r="C1029" s="4" t="s">
        <v>10</v>
      </c>
      <c r="D1029" s="4" t="s">
        <v>13</v>
      </c>
      <c r="E1029" s="4" t="s">
        <v>13</v>
      </c>
      <c r="F1029" s="4" t="s">
        <v>6</v>
      </c>
    </row>
    <row r="1030" spans="1:8">
      <c r="A1030" t="n">
        <v>8298</v>
      </c>
      <c r="B1030" s="31" t="n">
        <v>47</v>
      </c>
      <c r="C1030" s="7" t="n">
        <v>61493</v>
      </c>
      <c r="D1030" s="7" t="n">
        <v>0</v>
      </c>
      <c r="E1030" s="7" t="n">
        <v>1</v>
      </c>
      <c r="F1030" s="7" t="s">
        <v>99</v>
      </c>
    </row>
    <row r="1031" spans="1:8">
      <c r="A1031" t="s">
        <v>4</v>
      </c>
      <c r="B1031" s="4" t="s">
        <v>5</v>
      </c>
      <c r="C1031" s="4" t="s">
        <v>10</v>
      </c>
      <c r="D1031" s="4" t="s">
        <v>13</v>
      </c>
    </row>
    <row r="1032" spans="1:8">
      <c r="A1032" t="n">
        <v>8318</v>
      </c>
      <c r="B1032" s="54" t="n">
        <v>67</v>
      </c>
      <c r="C1032" s="7" t="n">
        <v>0</v>
      </c>
      <c r="D1032" s="7" t="n">
        <v>1</v>
      </c>
    </row>
    <row r="1033" spans="1:8">
      <c r="A1033" t="s">
        <v>4</v>
      </c>
      <c r="B1033" s="4" t="s">
        <v>5</v>
      </c>
      <c r="C1033" s="4" t="s">
        <v>10</v>
      </c>
      <c r="D1033" s="4" t="s">
        <v>13</v>
      </c>
    </row>
    <row r="1034" spans="1:8">
      <c r="A1034" t="n">
        <v>8322</v>
      </c>
      <c r="B1034" s="54" t="n">
        <v>67</v>
      </c>
      <c r="C1034" s="7" t="n">
        <v>7</v>
      </c>
      <c r="D1034" s="7" t="n">
        <v>1</v>
      </c>
    </row>
    <row r="1035" spans="1:8">
      <c r="A1035" t="s">
        <v>4</v>
      </c>
      <c r="B1035" s="4" t="s">
        <v>5</v>
      </c>
      <c r="C1035" s="4" t="s">
        <v>10</v>
      </c>
      <c r="D1035" s="4" t="s">
        <v>13</v>
      </c>
    </row>
    <row r="1036" spans="1:8">
      <c r="A1036" t="n">
        <v>8326</v>
      </c>
      <c r="B1036" s="54" t="n">
        <v>67</v>
      </c>
      <c r="C1036" s="7" t="n">
        <v>5</v>
      </c>
      <c r="D1036" s="7" t="n">
        <v>1</v>
      </c>
    </row>
    <row r="1037" spans="1:8">
      <c r="A1037" t="s">
        <v>4</v>
      </c>
      <c r="B1037" s="4" t="s">
        <v>5</v>
      </c>
      <c r="C1037" s="4" t="s">
        <v>10</v>
      </c>
      <c r="D1037" s="4" t="s">
        <v>13</v>
      </c>
    </row>
    <row r="1038" spans="1:8">
      <c r="A1038" t="n">
        <v>8330</v>
      </c>
      <c r="B1038" s="54" t="n">
        <v>67</v>
      </c>
      <c r="C1038" s="7" t="n">
        <v>61491</v>
      </c>
      <c r="D1038" s="7" t="n">
        <v>1</v>
      </c>
    </row>
    <row r="1039" spans="1:8">
      <c r="A1039" t="s">
        <v>4</v>
      </c>
      <c r="B1039" s="4" t="s">
        <v>5</v>
      </c>
      <c r="C1039" s="4" t="s">
        <v>10</v>
      </c>
      <c r="D1039" s="4" t="s">
        <v>13</v>
      </c>
    </row>
    <row r="1040" spans="1:8">
      <c r="A1040" t="n">
        <v>8334</v>
      </c>
      <c r="B1040" s="54" t="n">
        <v>67</v>
      </c>
      <c r="C1040" s="7" t="n">
        <v>61492</v>
      </c>
      <c r="D1040" s="7" t="n">
        <v>1</v>
      </c>
    </row>
    <row r="1041" spans="1:6">
      <c r="A1041" t="s">
        <v>4</v>
      </c>
      <c r="B1041" s="4" t="s">
        <v>5</v>
      </c>
      <c r="C1041" s="4" t="s">
        <v>10</v>
      </c>
      <c r="D1041" s="4" t="s">
        <v>13</v>
      </c>
    </row>
    <row r="1042" spans="1:6">
      <c r="A1042" t="n">
        <v>8338</v>
      </c>
      <c r="B1042" s="54" t="n">
        <v>67</v>
      </c>
      <c r="C1042" s="7" t="n">
        <v>61493</v>
      </c>
      <c r="D1042" s="7" t="n">
        <v>1</v>
      </c>
    </row>
    <row r="1043" spans="1:6">
      <c r="A1043" t="s">
        <v>4</v>
      </c>
      <c r="B1043" s="4" t="s">
        <v>5</v>
      </c>
      <c r="C1043" s="4" t="s">
        <v>13</v>
      </c>
      <c r="D1043" s="4" t="s">
        <v>10</v>
      </c>
      <c r="E1043" s="4" t="s">
        <v>6</v>
      </c>
    </row>
    <row r="1044" spans="1:6">
      <c r="A1044" t="n">
        <v>8342</v>
      </c>
      <c r="B1044" s="46" t="n">
        <v>51</v>
      </c>
      <c r="C1044" s="7" t="n">
        <v>4</v>
      </c>
      <c r="D1044" s="7" t="n">
        <v>0</v>
      </c>
      <c r="E1044" s="7" t="s">
        <v>86</v>
      </c>
    </row>
    <row r="1045" spans="1:6">
      <c r="A1045" t="s">
        <v>4</v>
      </c>
      <c r="B1045" s="4" t="s">
        <v>5</v>
      </c>
      <c r="C1045" s="4" t="s">
        <v>10</v>
      </c>
    </row>
    <row r="1046" spans="1:6">
      <c r="A1046" t="n">
        <v>8355</v>
      </c>
      <c r="B1046" s="35" t="n">
        <v>16</v>
      </c>
      <c r="C1046" s="7" t="n">
        <v>0</v>
      </c>
    </row>
    <row r="1047" spans="1:6">
      <c r="A1047" t="s">
        <v>4</v>
      </c>
      <c r="B1047" s="4" t="s">
        <v>5</v>
      </c>
      <c r="C1047" s="4" t="s">
        <v>10</v>
      </c>
      <c r="D1047" s="4" t="s">
        <v>50</v>
      </c>
      <c r="E1047" s="4" t="s">
        <v>13</v>
      </c>
      <c r="F1047" s="4" t="s">
        <v>13</v>
      </c>
    </row>
    <row r="1048" spans="1:6">
      <c r="A1048" t="n">
        <v>8358</v>
      </c>
      <c r="B1048" s="47" t="n">
        <v>26</v>
      </c>
      <c r="C1048" s="7" t="n">
        <v>0</v>
      </c>
      <c r="D1048" s="7" t="s">
        <v>100</v>
      </c>
      <c r="E1048" s="7" t="n">
        <v>2</v>
      </c>
      <c r="F1048" s="7" t="n">
        <v>0</v>
      </c>
    </row>
    <row r="1049" spans="1:6">
      <c r="A1049" t="s">
        <v>4</v>
      </c>
      <c r="B1049" s="4" t="s">
        <v>5</v>
      </c>
    </row>
    <row r="1050" spans="1:6">
      <c r="A1050" t="n">
        <v>8414</v>
      </c>
      <c r="B1050" s="48" t="n">
        <v>28</v>
      </c>
    </row>
    <row r="1051" spans="1:6">
      <c r="A1051" t="s">
        <v>4</v>
      </c>
      <c r="B1051" s="4" t="s">
        <v>5</v>
      </c>
      <c r="C1051" s="4" t="s">
        <v>10</v>
      </c>
      <c r="D1051" s="4" t="s">
        <v>13</v>
      </c>
      <c r="E1051" s="4" t="s">
        <v>13</v>
      </c>
      <c r="F1051" s="4" t="s">
        <v>6</v>
      </c>
    </row>
    <row r="1052" spans="1:6">
      <c r="A1052" t="n">
        <v>8415</v>
      </c>
      <c r="B1052" s="38" t="n">
        <v>20</v>
      </c>
      <c r="C1052" s="7" t="n">
        <v>7</v>
      </c>
      <c r="D1052" s="7" t="n">
        <v>2</v>
      </c>
      <c r="E1052" s="7" t="n">
        <v>10</v>
      </c>
      <c r="F1052" s="7" t="s">
        <v>101</v>
      </c>
    </row>
    <row r="1053" spans="1:6">
      <c r="A1053" t="s">
        <v>4</v>
      </c>
      <c r="B1053" s="4" t="s">
        <v>5</v>
      </c>
      <c r="C1053" s="4" t="s">
        <v>13</v>
      </c>
      <c r="D1053" s="4" t="s">
        <v>10</v>
      </c>
      <c r="E1053" s="4" t="s">
        <v>6</v>
      </c>
    </row>
    <row r="1054" spans="1:6">
      <c r="A1054" t="n">
        <v>8436</v>
      </c>
      <c r="B1054" s="46" t="n">
        <v>51</v>
      </c>
      <c r="C1054" s="7" t="n">
        <v>4</v>
      </c>
      <c r="D1054" s="7" t="n">
        <v>7</v>
      </c>
      <c r="E1054" s="7" t="s">
        <v>102</v>
      </c>
    </row>
    <row r="1055" spans="1:6">
      <c r="A1055" t="s">
        <v>4</v>
      </c>
      <c r="B1055" s="4" t="s">
        <v>5</v>
      </c>
      <c r="C1055" s="4" t="s">
        <v>10</v>
      </c>
    </row>
    <row r="1056" spans="1:6">
      <c r="A1056" t="n">
        <v>8449</v>
      </c>
      <c r="B1056" s="35" t="n">
        <v>16</v>
      </c>
      <c r="C1056" s="7" t="n">
        <v>0</v>
      </c>
    </row>
    <row r="1057" spans="1:6">
      <c r="A1057" t="s">
        <v>4</v>
      </c>
      <c r="B1057" s="4" t="s">
        <v>5</v>
      </c>
      <c r="C1057" s="4" t="s">
        <v>10</v>
      </c>
      <c r="D1057" s="4" t="s">
        <v>50</v>
      </c>
      <c r="E1057" s="4" t="s">
        <v>13</v>
      </c>
      <c r="F1057" s="4" t="s">
        <v>13</v>
      </c>
    </row>
    <row r="1058" spans="1:6">
      <c r="A1058" t="n">
        <v>8452</v>
      </c>
      <c r="B1058" s="47" t="n">
        <v>26</v>
      </c>
      <c r="C1058" s="7" t="n">
        <v>7</v>
      </c>
      <c r="D1058" s="7" t="s">
        <v>103</v>
      </c>
      <c r="E1058" s="7" t="n">
        <v>2</v>
      </c>
      <c r="F1058" s="7" t="n">
        <v>0</v>
      </c>
    </row>
    <row r="1059" spans="1:6">
      <c r="A1059" t="s">
        <v>4</v>
      </c>
      <c r="B1059" s="4" t="s">
        <v>5</v>
      </c>
    </row>
    <row r="1060" spans="1:6">
      <c r="A1060" t="n">
        <v>8476</v>
      </c>
      <c r="B1060" s="48" t="n">
        <v>28</v>
      </c>
    </row>
    <row r="1061" spans="1:6">
      <c r="A1061" t="s">
        <v>4</v>
      </c>
      <c r="B1061" s="4" t="s">
        <v>5</v>
      </c>
      <c r="C1061" s="4" t="s">
        <v>13</v>
      </c>
      <c r="D1061" s="30" t="s">
        <v>34</v>
      </c>
      <c r="E1061" s="4" t="s">
        <v>5</v>
      </c>
      <c r="F1061" s="4" t="s">
        <v>13</v>
      </c>
      <c r="G1061" s="4" t="s">
        <v>10</v>
      </c>
      <c r="H1061" s="30" t="s">
        <v>35</v>
      </c>
      <c r="I1061" s="4" t="s">
        <v>13</v>
      </c>
      <c r="J1061" s="4" t="s">
        <v>24</v>
      </c>
    </row>
    <row r="1062" spans="1:6">
      <c r="A1062" t="n">
        <v>8477</v>
      </c>
      <c r="B1062" s="12" t="n">
        <v>5</v>
      </c>
      <c r="C1062" s="7" t="n">
        <v>28</v>
      </c>
      <c r="D1062" s="30" t="s">
        <v>3</v>
      </c>
      <c r="E1062" s="33" t="n">
        <v>64</v>
      </c>
      <c r="F1062" s="7" t="n">
        <v>5</v>
      </c>
      <c r="G1062" s="7" t="n">
        <v>4</v>
      </c>
      <c r="H1062" s="30" t="s">
        <v>3</v>
      </c>
      <c r="I1062" s="7" t="n">
        <v>1</v>
      </c>
      <c r="J1062" s="13" t="n">
        <f t="normal" ca="1">A1076</f>
        <v>0</v>
      </c>
    </row>
    <row r="1063" spans="1:6">
      <c r="A1063" t="s">
        <v>4</v>
      </c>
      <c r="B1063" s="4" t="s">
        <v>5</v>
      </c>
      <c r="C1063" s="4" t="s">
        <v>10</v>
      </c>
      <c r="D1063" s="4" t="s">
        <v>13</v>
      </c>
      <c r="E1063" s="4" t="s">
        <v>6</v>
      </c>
      <c r="F1063" s="4" t="s">
        <v>23</v>
      </c>
      <c r="G1063" s="4" t="s">
        <v>23</v>
      </c>
      <c r="H1063" s="4" t="s">
        <v>23</v>
      </c>
    </row>
    <row r="1064" spans="1:6">
      <c r="A1064" t="n">
        <v>8488</v>
      </c>
      <c r="B1064" s="56" t="n">
        <v>48</v>
      </c>
      <c r="C1064" s="7" t="n">
        <v>4</v>
      </c>
      <c r="D1064" s="7" t="n">
        <v>0</v>
      </c>
      <c r="E1064" s="7" t="s">
        <v>94</v>
      </c>
      <c r="F1064" s="7" t="n">
        <v>-1</v>
      </c>
      <c r="G1064" s="7" t="n">
        <v>1</v>
      </c>
      <c r="H1064" s="7" t="n">
        <v>0</v>
      </c>
    </row>
    <row r="1065" spans="1:6">
      <c r="A1065" t="s">
        <v>4</v>
      </c>
      <c r="B1065" s="4" t="s">
        <v>5</v>
      </c>
      <c r="C1065" s="4" t="s">
        <v>13</v>
      </c>
      <c r="D1065" s="4" t="s">
        <v>10</v>
      </c>
      <c r="E1065" s="4" t="s">
        <v>6</v>
      </c>
    </row>
    <row r="1066" spans="1:6">
      <c r="A1066" t="n">
        <v>8517</v>
      </c>
      <c r="B1066" s="46" t="n">
        <v>51</v>
      </c>
      <c r="C1066" s="7" t="n">
        <v>4</v>
      </c>
      <c r="D1066" s="7" t="n">
        <v>4</v>
      </c>
      <c r="E1066" s="7" t="s">
        <v>104</v>
      </c>
    </row>
    <row r="1067" spans="1:6">
      <c r="A1067" t="s">
        <v>4</v>
      </c>
      <c r="B1067" s="4" t="s">
        <v>5</v>
      </c>
      <c r="C1067" s="4" t="s">
        <v>10</v>
      </c>
    </row>
    <row r="1068" spans="1:6">
      <c r="A1068" t="n">
        <v>8531</v>
      </c>
      <c r="B1068" s="35" t="n">
        <v>16</v>
      </c>
      <c r="C1068" s="7" t="n">
        <v>0</v>
      </c>
    </row>
    <row r="1069" spans="1:6">
      <c r="A1069" t="s">
        <v>4</v>
      </c>
      <c r="B1069" s="4" t="s">
        <v>5</v>
      </c>
      <c r="C1069" s="4" t="s">
        <v>10</v>
      </c>
      <c r="D1069" s="4" t="s">
        <v>50</v>
      </c>
      <c r="E1069" s="4" t="s">
        <v>13</v>
      </c>
      <c r="F1069" s="4" t="s">
        <v>13</v>
      </c>
    </row>
    <row r="1070" spans="1:6">
      <c r="A1070" t="n">
        <v>8534</v>
      </c>
      <c r="B1070" s="47" t="n">
        <v>26</v>
      </c>
      <c r="C1070" s="7" t="n">
        <v>4</v>
      </c>
      <c r="D1070" s="7" t="s">
        <v>105</v>
      </c>
      <c r="E1070" s="7" t="n">
        <v>2</v>
      </c>
      <c r="F1070" s="7" t="n">
        <v>0</v>
      </c>
    </row>
    <row r="1071" spans="1:6">
      <c r="A1071" t="s">
        <v>4</v>
      </c>
      <c r="B1071" s="4" t="s">
        <v>5</v>
      </c>
    </row>
    <row r="1072" spans="1:6">
      <c r="A1072" t="n">
        <v>8594</v>
      </c>
      <c r="B1072" s="48" t="n">
        <v>28</v>
      </c>
    </row>
    <row r="1073" spans="1:10">
      <c r="A1073" t="s">
        <v>4</v>
      </c>
      <c r="B1073" s="4" t="s">
        <v>5</v>
      </c>
      <c r="C1073" s="4" t="s">
        <v>24</v>
      </c>
    </row>
    <row r="1074" spans="1:10">
      <c r="A1074" t="n">
        <v>8595</v>
      </c>
      <c r="B1074" s="17" t="n">
        <v>3</v>
      </c>
      <c r="C1074" s="13" t="n">
        <f t="normal" ca="1">A1100</f>
        <v>0</v>
      </c>
    </row>
    <row r="1075" spans="1:10">
      <c r="A1075" t="s">
        <v>4</v>
      </c>
      <c r="B1075" s="4" t="s">
        <v>5</v>
      </c>
      <c r="C1075" s="4" t="s">
        <v>13</v>
      </c>
      <c r="D1075" s="30" t="s">
        <v>34</v>
      </c>
      <c r="E1075" s="4" t="s">
        <v>5</v>
      </c>
      <c r="F1075" s="4" t="s">
        <v>13</v>
      </c>
      <c r="G1075" s="4" t="s">
        <v>10</v>
      </c>
      <c r="H1075" s="30" t="s">
        <v>35</v>
      </c>
      <c r="I1075" s="4" t="s">
        <v>13</v>
      </c>
      <c r="J1075" s="4" t="s">
        <v>24</v>
      </c>
    </row>
    <row r="1076" spans="1:10">
      <c r="A1076" t="n">
        <v>8600</v>
      </c>
      <c r="B1076" s="12" t="n">
        <v>5</v>
      </c>
      <c r="C1076" s="7" t="n">
        <v>28</v>
      </c>
      <c r="D1076" s="30" t="s">
        <v>3</v>
      </c>
      <c r="E1076" s="33" t="n">
        <v>64</v>
      </c>
      <c r="F1076" s="7" t="n">
        <v>5</v>
      </c>
      <c r="G1076" s="7" t="n">
        <v>3</v>
      </c>
      <c r="H1076" s="30" t="s">
        <v>3</v>
      </c>
      <c r="I1076" s="7" t="n">
        <v>1</v>
      </c>
      <c r="J1076" s="13" t="n">
        <f t="normal" ca="1">A1090</f>
        <v>0</v>
      </c>
    </row>
    <row r="1077" spans="1:10">
      <c r="A1077" t="s">
        <v>4</v>
      </c>
      <c r="B1077" s="4" t="s">
        <v>5</v>
      </c>
      <c r="C1077" s="4" t="s">
        <v>10</v>
      </c>
      <c r="D1077" s="4" t="s">
        <v>13</v>
      </c>
      <c r="E1077" s="4" t="s">
        <v>6</v>
      </c>
      <c r="F1077" s="4" t="s">
        <v>23</v>
      </c>
      <c r="G1077" s="4" t="s">
        <v>23</v>
      </c>
      <c r="H1077" s="4" t="s">
        <v>23</v>
      </c>
    </row>
    <row r="1078" spans="1:10">
      <c r="A1078" t="n">
        <v>8611</v>
      </c>
      <c r="B1078" s="56" t="n">
        <v>48</v>
      </c>
      <c r="C1078" s="7" t="n">
        <v>3</v>
      </c>
      <c r="D1078" s="7" t="n">
        <v>0</v>
      </c>
      <c r="E1078" s="7" t="s">
        <v>95</v>
      </c>
      <c r="F1078" s="7" t="n">
        <v>-1</v>
      </c>
      <c r="G1078" s="7" t="n">
        <v>1</v>
      </c>
      <c r="H1078" s="7" t="n">
        <v>0</v>
      </c>
    </row>
    <row r="1079" spans="1:10">
      <c r="A1079" t="s">
        <v>4</v>
      </c>
      <c r="B1079" s="4" t="s">
        <v>5</v>
      </c>
      <c r="C1079" s="4" t="s">
        <v>13</v>
      </c>
      <c r="D1079" s="4" t="s">
        <v>10</v>
      </c>
      <c r="E1079" s="4" t="s">
        <v>6</v>
      </c>
    </row>
    <row r="1080" spans="1:10">
      <c r="A1080" t="n">
        <v>8641</v>
      </c>
      <c r="B1080" s="46" t="n">
        <v>51</v>
      </c>
      <c r="C1080" s="7" t="n">
        <v>4</v>
      </c>
      <c r="D1080" s="7" t="n">
        <v>3</v>
      </c>
      <c r="E1080" s="7" t="s">
        <v>104</v>
      </c>
    </row>
    <row r="1081" spans="1:10">
      <c r="A1081" t="s">
        <v>4</v>
      </c>
      <c r="B1081" s="4" t="s">
        <v>5</v>
      </c>
      <c r="C1081" s="4" t="s">
        <v>10</v>
      </c>
    </row>
    <row r="1082" spans="1:10">
      <c r="A1082" t="n">
        <v>8655</v>
      </c>
      <c r="B1082" s="35" t="n">
        <v>16</v>
      </c>
      <c r="C1082" s="7" t="n">
        <v>0</v>
      </c>
    </row>
    <row r="1083" spans="1:10">
      <c r="A1083" t="s">
        <v>4</v>
      </c>
      <c r="B1083" s="4" t="s">
        <v>5</v>
      </c>
      <c r="C1083" s="4" t="s">
        <v>10</v>
      </c>
      <c r="D1083" s="4" t="s">
        <v>50</v>
      </c>
      <c r="E1083" s="4" t="s">
        <v>13</v>
      </c>
      <c r="F1083" s="4" t="s">
        <v>13</v>
      </c>
    </row>
    <row r="1084" spans="1:10">
      <c r="A1084" t="n">
        <v>8658</v>
      </c>
      <c r="B1084" s="47" t="n">
        <v>26</v>
      </c>
      <c r="C1084" s="7" t="n">
        <v>3</v>
      </c>
      <c r="D1084" s="7" t="s">
        <v>105</v>
      </c>
      <c r="E1084" s="7" t="n">
        <v>2</v>
      </c>
      <c r="F1084" s="7" t="n">
        <v>0</v>
      </c>
    </row>
    <row r="1085" spans="1:10">
      <c r="A1085" t="s">
        <v>4</v>
      </c>
      <c r="B1085" s="4" t="s">
        <v>5</v>
      </c>
    </row>
    <row r="1086" spans="1:10">
      <c r="A1086" t="n">
        <v>8718</v>
      </c>
      <c r="B1086" s="48" t="n">
        <v>28</v>
      </c>
    </row>
    <row r="1087" spans="1:10">
      <c r="A1087" t="s">
        <v>4</v>
      </c>
      <c r="B1087" s="4" t="s">
        <v>5</v>
      </c>
      <c r="C1087" s="4" t="s">
        <v>24</v>
      </c>
    </row>
    <row r="1088" spans="1:10">
      <c r="A1088" t="n">
        <v>8719</v>
      </c>
      <c r="B1088" s="17" t="n">
        <v>3</v>
      </c>
      <c r="C1088" s="13" t="n">
        <f t="normal" ca="1">A1100</f>
        <v>0</v>
      </c>
    </row>
    <row r="1089" spans="1:10">
      <c r="A1089" t="s">
        <v>4</v>
      </c>
      <c r="B1089" s="4" t="s">
        <v>5</v>
      </c>
      <c r="C1089" s="4" t="s">
        <v>10</v>
      </c>
      <c r="D1089" s="4" t="s">
        <v>13</v>
      </c>
      <c r="E1089" s="4" t="s">
        <v>6</v>
      </c>
      <c r="F1089" s="4" t="s">
        <v>23</v>
      </c>
      <c r="G1089" s="4" t="s">
        <v>23</v>
      </c>
      <c r="H1089" s="4" t="s">
        <v>23</v>
      </c>
    </row>
    <row r="1090" spans="1:10">
      <c r="A1090" t="n">
        <v>8724</v>
      </c>
      <c r="B1090" s="56" t="n">
        <v>48</v>
      </c>
      <c r="C1090" s="7" t="n">
        <v>5</v>
      </c>
      <c r="D1090" s="7" t="n">
        <v>0</v>
      </c>
      <c r="E1090" s="7" t="s">
        <v>96</v>
      </c>
      <c r="F1090" s="7" t="n">
        <v>-1</v>
      </c>
      <c r="G1090" s="7" t="n">
        <v>1</v>
      </c>
      <c r="H1090" s="7" t="n">
        <v>0</v>
      </c>
    </row>
    <row r="1091" spans="1:10">
      <c r="A1091" t="s">
        <v>4</v>
      </c>
      <c r="B1091" s="4" t="s">
        <v>5</v>
      </c>
      <c r="C1091" s="4" t="s">
        <v>13</v>
      </c>
      <c r="D1091" s="4" t="s">
        <v>10</v>
      </c>
      <c r="E1091" s="4" t="s">
        <v>6</v>
      </c>
    </row>
    <row r="1092" spans="1:10">
      <c r="A1092" t="n">
        <v>8754</v>
      </c>
      <c r="B1092" s="46" t="n">
        <v>51</v>
      </c>
      <c r="C1092" s="7" t="n">
        <v>4</v>
      </c>
      <c r="D1092" s="7" t="n">
        <v>5</v>
      </c>
      <c r="E1092" s="7" t="s">
        <v>106</v>
      </c>
    </row>
    <row r="1093" spans="1:10">
      <c r="A1093" t="s">
        <v>4</v>
      </c>
      <c r="B1093" s="4" t="s">
        <v>5</v>
      </c>
      <c r="C1093" s="4" t="s">
        <v>10</v>
      </c>
    </row>
    <row r="1094" spans="1:10">
      <c r="A1094" t="n">
        <v>8768</v>
      </c>
      <c r="B1094" s="35" t="n">
        <v>16</v>
      </c>
      <c r="C1094" s="7" t="n">
        <v>0</v>
      </c>
    </row>
    <row r="1095" spans="1:10">
      <c r="A1095" t="s">
        <v>4</v>
      </c>
      <c r="B1095" s="4" t="s">
        <v>5</v>
      </c>
      <c r="C1095" s="4" t="s">
        <v>10</v>
      </c>
      <c r="D1095" s="4" t="s">
        <v>50</v>
      </c>
      <c r="E1095" s="4" t="s">
        <v>13</v>
      </c>
      <c r="F1095" s="4" t="s">
        <v>13</v>
      </c>
    </row>
    <row r="1096" spans="1:10">
      <c r="A1096" t="n">
        <v>8771</v>
      </c>
      <c r="B1096" s="47" t="n">
        <v>26</v>
      </c>
      <c r="C1096" s="7" t="n">
        <v>5</v>
      </c>
      <c r="D1096" s="7" t="s">
        <v>107</v>
      </c>
      <c r="E1096" s="7" t="n">
        <v>2</v>
      </c>
      <c r="F1096" s="7" t="n">
        <v>0</v>
      </c>
    </row>
    <row r="1097" spans="1:10">
      <c r="A1097" t="s">
        <v>4</v>
      </c>
      <c r="B1097" s="4" t="s">
        <v>5</v>
      </c>
    </row>
    <row r="1098" spans="1:10">
      <c r="A1098" t="n">
        <v>8829</v>
      </c>
      <c r="B1098" s="48" t="n">
        <v>28</v>
      </c>
    </row>
    <row r="1099" spans="1:10">
      <c r="A1099" t="s">
        <v>4</v>
      </c>
      <c r="B1099" s="4" t="s">
        <v>5</v>
      </c>
      <c r="C1099" s="4" t="s">
        <v>13</v>
      </c>
      <c r="D1099" s="30" t="s">
        <v>34</v>
      </c>
      <c r="E1099" s="4" t="s">
        <v>5</v>
      </c>
      <c r="F1099" s="4" t="s">
        <v>13</v>
      </c>
      <c r="G1099" s="4" t="s">
        <v>10</v>
      </c>
      <c r="H1099" s="30" t="s">
        <v>35</v>
      </c>
      <c r="I1099" s="4" t="s">
        <v>13</v>
      </c>
      <c r="J1099" s="4" t="s">
        <v>24</v>
      </c>
    </row>
    <row r="1100" spans="1:10">
      <c r="A1100" t="n">
        <v>8830</v>
      </c>
      <c r="B1100" s="12" t="n">
        <v>5</v>
      </c>
      <c r="C1100" s="7" t="n">
        <v>28</v>
      </c>
      <c r="D1100" s="30" t="s">
        <v>3</v>
      </c>
      <c r="E1100" s="33" t="n">
        <v>64</v>
      </c>
      <c r="F1100" s="7" t="n">
        <v>5</v>
      </c>
      <c r="G1100" s="7" t="n">
        <v>1</v>
      </c>
      <c r="H1100" s="30" t="s">
        <v>3</v>
      </c>
      <c r="I1100" s="7" t="n">
        <v>1</v>
      </c>
      <c r="J1100" s="13" t="n">
        <f t="normal" ca="1">A1114</f>
        <v>0</v>
      </c>
    </row>
    <row r="1101" spans="1:10">
      <c r="A1101" t="s">
        <v>4</v>
      </c>
      <c r="B1101" s="4" t="s">
        <v>5</v>
      </c>
      <c r="C1101" s="4" t="s">
        <v>10</v>
      </c>
      <c r="D1101" s="4" t="s">
        <v>13</v>
      </c>
      <c r="E1101" s="4" t="s">
        <v>6</v>
      </c>
      <c r="F1101" s="4" t="s">
        <v>23</v>
      </c>
      <c r="G1101" s="4" t="s">
        <v>23</v>
      </c>
      <c r="H1101" s="4" t="s">
        <v>23</v>
      </c>
    </row>
    <row r="1102" spans="1:10">
      <c r="A1102" t="n">
        <v>8841</v>
      </c>
      <c r="B1102" s="56" t="n">
        <v>48</v>
      </c>
      <c r="C1102" s="7" t="n">
        <v>1</v>
      </c>
      <c r="D1102" s="7" t="n">
        <v>0</v>
      </c>
      <c r="E1102" s="7" t="s">
        <v>97</v>
      </c>
      <c r="F1102" s="7" t="n">
        <v>-1</v>
      </c>
      <c r="G1102" s="7" t="n">
        <v>1</v>
      </c>
      <c r="H1102" s="7" t="n">
        <v>0</v>
      </c>
    </row>
    <row r="1103" spans="1:10">
      <c r="A1103" t="s">
        <v>4</v>
      </c>
      <c r="B1103" s="4" t="s">
        <v>5</v>
      </c>
      <c r="C1103" s="4" t="s">
        <v>13</v>
      </c>
      <c r="D1103" s="4" t="s">
        <v>10</v>
      </c>
      <c r="E1103" s="4" t="s">
        <v>6</v>
      </c>
    </row>
    <row r="1104" spans="1:10">
      <c r="A1104" t="n">
        <v>8866</v>
      </c>
      <c r="B1104" s="46" t="n">
        <v>51</v>
      </c>
      <c r="C1104" s="7" t="n">
        <v>4</v>
      </c>
      <c r="D1104" s="7" t="n">
        <v>1</v>
      </c>
      <c r="E1104" s="7" t="s">
        <v>108</v>
      </c>
    </row>
    <row r="1105" spans="1:10">
      <c r="A1105" t="s">
        <v>4</v>
      </c>
      <c r="B1105" s="4" t="s">
        <v>5</v>
      </c>
      <c r="C1105" s="4" t="s">
        <v>10</v>
      </c>
    </row>
    <row r="1106" spans="1:10">
      <c r="A1106" t="n">
        <v>8879</v>
      </c>
      <c r="B1106" s="35" t="n">
        <v>16</v>
      </c>
      <c r="C1106" s="7" t="n">
        <v>0</v>
      </c>
    </row>
    <row r="1107" spans="1:10">
      <c r="A1107" t="s">
        <v>4</v>
      </c>
      <c r="B1107" s="4" t="s">
        <v>5</v>
      </c>
      <c r="C1107" s="4" t="s">
        <v>10</v>
      </c>
      <c r="D1107" s="4" t="s">
        <v>50</v>
      </c>
      <c r="E1107" s="4" t="s">
        <v>13</v>
      </c>
      <c r="F1107" s="4" t="s">
        <v>13</v>
      </c>
    </row>
    <row r="1108" spans="1:10">
      <c r="A1108" t="n">
        <v>8882</v>
      </c>
      <c r="B1108" s="47" t="n">
        <v>26</v>
      </c>
      <c r="C1108" s="7" t="n">
        <v>1</v>
      </c>
      <c r="D1108" s="7" t="s">
        <v>109</v>
      </c>
      <c r="E1108" s="7" t="n">
        <v>2</v>
      </c>
      <c r="F1108" s="7" t="n">
        <v>0</v>
      </c>
    </row>
    <row r="1109" spans="1:10">
      <c r="A1109" t="s">
        <v>4</v>
      </c>
      <c r="B1109" s="4" t="s">
        <v>5</v>
      </c>
    </row>
    <row r="1110" spans="1:10">
      <c r="A1110" t="n">
        <v>8942</v>
      </c>
      <c r="B1110" s="48" t="n">
        <v>28</v>
      </c>
    </row>
    <row r="1111" spans="1:10">
      <c r="A1111" t="s">
        <v>4</v>
      </c>
      <c r="B1111" s="4" t="s">
        <v>5</v>
      </c>
      <c r="C1111" s="4" t="s">
        <v>24</v>
      </c>
    </row>
    <row r="1112" spans="1:10">
      <c r="A1112" t="n">
        <v>8943</v>
      </c>
      <c r="B1112" s="17" t="n">
        <v>3</v>
      </c>
      <c r="C1112" s="13" t="n">
        <f t="normal" ca="1">A1126</f>
        <v>0</v>
      </c>
    </row>
    <row r="1113" spans="1:10">
      <c r="A1113" t="s">
        <v>4</v>
      </c>
      <c r="B1113" s="4" t="s">
        <v>5</v>
      </c>
      <c r="C1113" s="4" t="s">
        <v>13</v>
      </c>
      <c r="D1113" s="30" t="s">
        <v>34</v>
      </c>
      <c r="E1113" s="4" t="s">
        <v>5</v>
      </c>
      <c r="F1113" s="4" t="s">
        <v>13</v>
      </c>
      <c r="G1113" s="4" t="s">
        <v>10</v>
      </c>
      <c r="H1113" s="30" t="s">
        <v>35</v>
      </c>
      <c r="I1113" s="4" t="s">
        <v>13</v>
      </c>
      <c r="J1113" s="4" t="s">
        <v>24</v>
      </c>
    </row>
    <row r="1114" spans="1:10">
      <c r="A1114" t="n">
        <v>8948</v>
      </c>
      <c r="B1114" s="12" t="n">
        <v>5</v>
      </c>
      <c r="C1114" s="7" t="n">
        <v>28</v>
      </c>
      <c r="D1114" s="30" t="s">
        <v>3</v>
      </c>
      <c r="E1114" s="33" t="n">
        <v>64</v>
      </c>
      <c r="F1114" s="7" t="n">
        <v>5</v>
      </c>
      <c r="G1114" s="7" t="n">
        <v>2</v>
      </c>
      <c r="H1114" s="30" t="s">
        <v>3</v>
      </c>
      <c r="I1114" s="7" t="n">
        <v>1</v>
      </c>
      <c r="J1114" s="13" t="n">
        <f t="normal" ca="1">A1126</f>
        <v>0</v>
      </c>
    </row>
    <row r="1115" spans="1:10">
      <c r="A1115" t="s">
        <v>4</v>
      </c>
      <c r="B1115" s="4" t="s">
        <v>5</v>
      </c>
      <c r="C1115" s="4" t="s">
        <v>10</v>
      </c>
      <c r="D1115" s="4" t="s">
        <v>13</v>
      </c>
      <c r="E1115" s="4" t="s">
        <v>6</v>
      </c>
      <c r="F1115" s="4" t="s">
        <v>23</v>
      </c>
      <c r="G1115" s="4" t="s">
        <v>23</v>
      </c>
      <c r="H1115" s="4" t="s">
        <v>23</v>
      </c>
    </row>
    <row r="1116" spans="1:10">
      <c r="A1116" t="n">
        <v>8959</v>
      </c>
      <c r="B1116" s="56" t="n">
        <v>48</v>
      </c>
      <c r="C1116" s="7" t="n">
        <v>2</v>
      </c>
      <c r="D1116" s="7" t="n">
        <v>0</v>
      </c>
      <c r="E1116" s="7" t="s">
        <v>97</v>
      </c>
      <c r="F1116" s="7" t="n">
        <v>-1</v>
      </c>
      <c r="G1116" s="7" t="n">
        <v>1</v>
      </c>
      <c r="H1116" s="7" t="n">
        <v>0</v>
      </c>
    </row>
    <row r="1117" spans="1:10">
      <c r="A1117" t="s">
        <v>4</v>
      </c>
      <c r="B1117" s="4" t="s">
        <v>5</v>
      </c>
      <c r="C1117" s="4" t="s">
        <v>13</v>
      </c>
      <c r="D1117" s="4" t="s">
        <v>10</v>
      </c>
      <c r="E1117" s="4" t="s">
        <v>6</v>
      </c>
    </row>
    <row r="1118" spans="1:10">
      <c r="A1118" t="n">
        <v>8984</v>
      </c>
      <c r="B1118" s="46" t="n">
        <v>51</v>
      </c>
      <c r="C1118" s="7" t="n">
        <v>4</v>
      </c>
      <c r="D1118" s="7" t="n">
        <v>2</v>
      </c>
      <c r="E1118" s="7" t="s">
        <v>86</v>
      </c>
    </row>
    <row r="1119" spans="1:10">
      <c r="A1119" t="s">
        <v>4</v>
      </c>
      <c r="B1119" s="4" t="s">
        <v>5</v>
      </c>
      <c r="C1119" s="4" t="s">
        <v>10</v>
      </c>
    </row>
    <row r="1120" spans="1:10">
      <c r="A1120" t="n">
        <v>8997</v>
      </c>
      <c r="B1120" s="35" t="n">
        <v>16</v>
      </c>
      <c r="C1120" s="7" t="n">
        <v>0</v>
      </c>
    </row>
    <row r="1121" spans="1:10">
      <c r="A1121" t="s">
        <v>4</v>
      </c>
      <c r="B1121" s="4" t="s">
        <v>5</v>
      </c>
      <c r="C1121" s="4" t="s">
        <v>10</v>
      </c>
      <c r="D1121" s="4" t="s">
        <v>50</v>
      </c>
      <c r="E1121" s="4" t="s">
        <v>13</v>
      </c>
      <c r="F1121" s="4" t="s">
        <v>13</v>
      </c>
    </row>
    <row r="1122" spans="1:10">
      <c r="A1122" t="n">
        <v>9000</v>
      </c>
      <c r="B1122" s="47" t="n">
        <v>26</v>
      </c>
      <c r="C1122" s="7" t="n">
        <v>2</v>
      </c>
      <c r="D1122" s="7" t="s">
        <v>109</v>
      </c>
      <c r="E1122" s="7" t="n">
        <v>2</v>
      </c>
      <c r="F1122" s="7" t="n">
        <v>0</v>
      </c>
    </row>
    <row r="1123" spans="1:10">
      <c r="A1123" t="s">
        <v>4</v>
      </c>
      <c r="B1123" s="4" t="s">
        <v>5</v>
      </c>
    </row>
    <row r="1124" spans="1:10">
      <c r="A1124" t="n">
        <v>9060</v>
      </c>
      <c r="B1124" s="48" t="n">
        <v>28</v>
      </c>
    </row>
    <row r="1125" spans="1:10">
      <c r="A1125" t="s">
        <v>4</v>
      </c>
      <c r="B1125" s="4" t="s">
        <v>5</v>
      </c>
      <c r="C1125" s="4" t="s">
        <v>10</v>
      </c>
      <c r="D1125" s="4" t="s">
        <v>13</v>
      </c>
    </row>
    <row r="1126" spans="1:10">
      <c r="A1126" t="n">
        <v>9061</v>
      </c>
      <c r="B1126" s="50" t="n">
        <v>89</v>
      </c>
      <c r="C1126" s="7" t="n">
        <v>65533</v>
      </c>
      <c r="D1126" s="7" t="n">
        <v>1</v>
      </c>
    </row>
    <row r="1127" spans="1:10">
      <c r="A1127" t="s">
        <v>4</v>
      </c>
      <c r="B1127" s="4" t="s">
        <v>5</v>
      </c>
      <c r="C1127" s="4" t="s">
        <v>13</v>
      </c>
      <c r="D1127" s="4" t="s">
        <v>10</v>
      </c>
      <c r="E1127" s="4" t="s">
        <v>23</v>
      </c>
    </row>
    <row r="1128" spans="1:10">
      <c r="A1128" t="n">
        <v>9065</v>
      </c>
      <c r="B1128" s="24" t="n">
        <v>58</v>
      </c>
      <c r="C1128" s="7" t="n">
        <v>101</v>
      </c>
      <c r="D1128" s="7" t="n">
        <v>300</v>
      </c>
      <c r="E1128" s="7" t="n">
        <v>1</v>
      </c>
    </row>
    <row r="1129" spans="1:10">
      <c r="A1129" t="s">
        <v>4</v>
      </c>
      <c r="B1129" s="4" t="s">
        <v>5</v>
      </c>
      <c r="C1129" s="4" t="s">
        <v>13</v>
      </c>
      <c r="D1129" s="4" t="s">
        <v>10</v>
      </c>
    </row>
    <row r="1130" spans="1:10">
      <c r="A1130" t="n">
        <v>9073</v>
      </c>
      <c r="B1130" s="24" t="n">
        <v>58</v>
      </c>
      <c r="C1130" s="7" t="n">
        <v>254</v>
      </c>
      <c r="D1130" s="7" t="n">
        <v>0</v>
      </c>
    </row>
    <row r="1131" spans="1:10">
      <c r="A1131" t="s">
        <v>4</v>
      </c>
      <c r="B1131" s="4" t="s">
        <v>5</v>
      </c>
      <c r="C1131" s="4" t="s">
        <v>13</v>
      </c>
    </row>
    <row r="1132" spans="1:10">
      <c r="A1132" t="n">
        <v>9077</v>
      </c>
      <c r="B1132" s="43" t="n">
        <v>116</v>
      </c>
      <c r="C1132" s="7" t="n">
        <v>0</v>
      </c>
    </row>
    <row r="1133" spans="1:10">
      <c r="A1133" t="s">
        <v>4</v>
      </c>
      <c r="B1133" s="4" t="s">
        <v>5</v>
      </c>
      <c r="C1133" s="4" t="s">
        <v>13</v>
      </c>
      <c r="D1133" s="4" t="s">
        <v>10</v>
      </c>
    </row>
    <row r="1134" spans="1:10">
      <c r="A1134" t="n">
        <v>9079</v>
      </c>
      <c r="B1134" s="43" t="n">
        <v>116</v>
      </c>
      <c r="C1134" s="7" t="n">
        <v>2</v>
      </c>
      <c r="D1134" s="7" t="n">
        <v>1</v>
      </c>
    </row>
    <row r="1135" spans="1:10">
      <c r="A1135" t="s">
        <v>4</v>
      </c>
      <c r="B1135" s="4" t="s">
        <v>5</v>
      </c>
      <c r="C1135" s="4" t="s">
        <v>13</v>
      </c>
      <c r="D1135" s="4" t="s">
        <v>9</v>
      </c>
    </row>
    <row r="1136" spans="1:10">
      <c r="A1136" t="n">
        <v>9083</v>
      </c>
      <c r="B1136" s="43" t="n">
        <v>116</v>
      </c>
      <c r="C1136" s="7" t="n">
        <v>5</v>
      </c>
      <c r="D1136" s="7" t="n">
        <v>1120403456</v>
      </c>
    </row>
    <row r="1137" spans="1:6">
      <c r="A1137" t="s">
        <v>4</v>
      </c>
      <c r="B1137" s="4" t="s">
        <v>5</v>
      </c>
      <c r="C1137" s="4" t="s">
        <v>13</v>
      </c>
      <c r="D1137" s="4" t="s">
        <v>10</v>
      </c>
    </row>
    <row r="1138" spans="1:6">
      <c r="A1138" t="n">
        <v>9089</v>
      </c>
      <c r="B1138" s="43" t="n">
        <v>116</v>
      </c>
      <c r="C1138" s="7" t="n">
        <v>6</v>
      </c>
      <c r="D1138" s="7" t="n">
        <v>1</v>
      </c>
    </row>
    <row r="1139" spans="1:6">
      <c r="A1139" t="s">
        <v>4</v>
      </c>
      <c r="B1139" s="4" t="s">
        <v>5</v>
      </c>
      <c r="C1139" s="4" t="s">
        <v>10</v>
      </c>
      <c r="D1139" s="4" t="s">
        <v>23</v>
      </c>
      <c r="E1139" s="4" t="s">
        <v>23</v>
      </c>
      <c r="F1139" s="4" t="s">
        <v>23</v>
      </c>
      <c r="G1139" s="4" t="s">
        <v>10</v>
      </c>
      <c r="H1139" s="4" t="s">
        <v>10</v>
      </c>
    </row>
    <row r="1140" spans="1:6">
      <c r="A1140" t="n">
        <v>9093</v>
      </c>
      <c r="B1140" s="20" t="n">
        <v>60</v>
      </c>
      <c r="C1140" s="7" t="n">
        <v>0</v>
      </c>
      <c r="D1140" s="7" t="n">
        <v>0</v>
      </c>
      <c r="E1140" s="7" t="n">
        <v>20</v>
      </c>
      <c r="F1140" s="7" t="n">
        <v>0</v>
      </c>
      <c r="G1140" s="7" t="n">
        <v>0</v>
      </c>
      <c r="H1140" s="7" t="n">
        <v>0</v>
      </c>
    </row>
    <row r="1141" spans="1:6">
      <c r="A1141" t="s">
        <v>4</v>
      </c>
      <c r="B1141" s="4" t="s">
        <v>5</v>
      </c>
      <c r="C1141" s="4" t="s">
        <v>10</v>
      </c>
      <c r="D1141" s="4" t="s">
        <v>23</v>
      </c>
      <c r="E1141" s="4" t="s">
        <v>23</v>
      </c>
      <c r="F1141" s="4" t="s">
        <v>23</v>
      </c>
      <c r="G1141" s="4" t="s">
        <v>10</v>
      </c>
      <c r="H1141" s="4" t="s">
        <v>10</v>
      </c>
    </row>
    <row r="1142" spans="1:6">
      <c r="A1142" t="n">
        <v>9112</v>
      </c>
      <c r="B1142" s="20" t="n">
        <v>60</v>
      </c>
      <c r="C1142" s="7" t="n">
        <v>7032</v>
      </c>
      <c r="D1142" s="7" t="n">
        <v>0</v>
      </c>
      <c r="E1142" s="7" t="n">
        <v>20</v>
      </c>
      <c r="F1142" s="7" t="n">
        <v>0</v>
      </c>
      <c r="G1142" s="7" t="n">
        <v>0</v>
      </c>
      <c r="H1142" s="7" t="n">
        <v>0</v>
      </c>
    </row>
    <row r="1143" spans="1:6">
      <c r="A1143" t="s">
        <v>4</v>
      </c>
      <c r="B1143" s="4" t="s">
        <v>5</v>
      </c>
      <c r="C1143" s="4" t="s">
        <v>10</v>
      </c>
      <c r="D1143" s="4" t="s">
        <v>23</v>
      </c>
      <c r="E1143" s="4" t="s">
        <v>23</v>
      </c>
      <c r="F1143" s="4" t="s">
        <v>23</v>
      </c>
      <c r="G1143" s="4" t="s">
        <v>10</v>
      </c>
      <c r="H1143" s="4" t="s">
        <v>10</v>
      </c>
    </row>
    <row r="1144" spans="1:6">
      <c r="A1144" t="n">
        <v>9131</v>
      </c>
      <c r="B1144" s="20" t="n">
        <v>60</v>
      </c>
      <c r="C1144" s="7" t="n">
        <v>5</v>
      </c>
      <c r="D1144" s="7" t="n">
        <v>0</v>
      </c>
      <c r="E1144" s="7" t="n">
        <v>20</v>
      </c>
      <c r="F1144" s="7" t="n">
        <v>0</v>
      </c>
      <c r="G1144" s="7" t="n">
        <v>0</v>
      </c>
      <c r="H1144" s="7" t="n">
        <v>0</v>
      </c>
    </row>
    <row r="1145" spans="1:6">
      <c r="A1145" t="s">
        <v>4</v>
      </c>
      <c r="B1145" s="4" t="s">
        <v>5</v>
      </c>
      <c r="C1145" s="4" t="s">
        <v>10</v>
      </c>
      <c r="D1145" s="4" t="s">
        <v>23</v>
      </c>
      <c r="E1145" s="4" t="s">
        <v>23</v>
      </c>
      <c r="F1145" s="4" t="s">
        <v>23</v>
      </c>
      <c r="G1145" s="4" t="s">
        <v>10</v>
      </c>
      <c r="H1145" s="4" t="s">
        <v>10</v>
      </c>
    </row>
    <row r="1146" spans="1:6">
      <c r="A1146" t="n">
        <v>9150</v>
      </c>
      <c r="B1146" s="20" t="n">
        <v>60</v>
      </c>
      <c r="C1146" s="7" t="n">
        <v>7</v>
      </c>
      <c r="D1146" s="7" t="n">
        <v>0</v>
      </c>
      <c r="E1146" s="7" t="n">
        <v>20</v>
      </c>
      <c r="F1146" s="7" t="n">
        <v>0</v>
      </c>
      <c r="G1146" s="7" t="n">
        <v>0</v>
      </c>
      <c r="H1146" s="7" t="n">
        <v>0</v>
      </c>
    </row>
    <row r="1147" spans="1:6">
      <c r="A1147" t="s">
        <v>4</v>
      </c>
      <c r="B1147" s="4" t="s">
        <v>5</v>
      </c>
      <c r="C1147" s="4" t="s">
        <v>10</v>
      </c>
      <c r="D1147" s="4" t="s">
        <v>23</v>
      </c>
      <c r="E1147" s="4" t="s">
        <v>23</v>
      </c>
      <c r="F1147" s="4" t="s">
        <v>23</v>
      </c>
      <c r="G1147" s="4" t="s">
        <v>10</v>
      </c>
      <c r="H1147" s="4" t="s">
        <v>10</v>
      </c>
    </row>
    <row r="1148" spans="1:6">
      <c r="A1148" t="n">
        <v>9169</v>
      </c>
      <c r="B1148" s="20" t="n">
        <v>60</v>
      </c>
      <c r="C1148" s="7" t="n">
        <v>61491</v>
      </c>
      <c r="D1148" s="7" t="n">
        <v>0</v>
      </c>
      <c r="E1148" s="7" t="n">
        <v>20</v>
      </c>
      <c r="F1148" s="7" t="n">
        <v>0</v>
      </c>
      <c r="G1148" s="7" t="n">
        <v>0</v>
      </c>
      <c r="H1148" s="7" t="n">
        <v>0</v>
      </c>
    </row>
    <row r="1149" spans="1:6">
      <c r="A1149" t="s">
        <v>4</v>
      </c>
      <c r="B1149" s="4" t="s">
        <v>5</v>
      </c>
      <c r="C1149" s="4" t="s">
        <v>10</v>
      </c>
      <c r="D1149" s="4" t="s">
        <v>23</v>
      </c>
      <c r="E1149" s="4" t="s">
        <v>23</v>
      </c>
      <c r="F1149" s="4" t="s">
        <v>23</v>
      </c>
      <c r="G1149" s="4" t="s">
        <v>10</v>
      </c>
      <c r="H1149" s="4" t="s">
        <v>10</v>
      </c>
    </row>
    <row r="1150" spans="1:6">
      <c r="A1150" t="n">
        <v>9188</v>
      </c>
      <c r="B1150" s="20" t="n">
        <v>60</v>
      </c>
      <c r="C1150" s="7" t="n">
        <v>61492</v>
      </c>
      <c r="D1150" s="7" t="n">
        <v>0</v>
      </c>
      <c r="E1150" s="7" t="n">
        <v>20</v>
      </c>
      <c r="F1150" s="7" t="n">
        <v>0</v>
      </c>
      <c r="G1150" s="7" t="n">
        <v>0</v>
      </c>
      <c r="H1150" s="7" t="n">
        <v>0</v>
      </c>
    </row>
    <row r="1151" spans="1:6">
      <c r="A1151" t="s">
        <v>4</v>
      </c>
      <c r="B1151" s="4" t="s">
        <v>5</v>
      </c>
      <c r="C1151" s="4" t="s">
        <v>10</v>
      </c>
      <c r="D1151" s="4" t="s">
        <v>23</v>
      </c>
      <c r="E1151" s="4" t="s">
        <v>23</v>
      </c>
      <c r="F1151" s="4" t="s">
        <v>23</v>
      </c>
      <c r="G1151" s="4" t="s">
        <v>10</v>
      </c>
      <c r="H1151" s="4" t="s">
        <v>10</v>
      </c>
    </row>
    <row r="1152" spans="1:6">
      <c r="A1152" t="n">
        <v>9207</v>
      </c>
      <c r="B1152" s="20" t="n">
        <v>60</v>
      </c>
      <c r="C1152" s="7" t="n">
        <v>61493</v>
      </c>
      <c r="D1152" s="7" t="n">
        <v>0</v>
      </c>
      <c r="E1152" s="7" t="n">
        <v>20</v>
      </c>
      <c r="F1152" s="7" t="n">
        <v>0</v>
      </c>
      <c r="G1152" s="7" t="n">
        <v>0</v>
      </c>
      <c r="H1152" s="7" t="n">
        <v>0</v>
      </c>
    </row>
    <row r="1153" spans="1:8">
      <c r="A1153" t="s">
        <v>4</v>
      </c>
      <c r="B1153" s="4" t="s">
        <v>5</v>
      </c>
      <c r="C1153" s="4" t="s">
        <v>13</v>
      </c>
    </row>
    <row r="1154" spans="1:8">
      <c r="A1154" t="n">
        <v>9226</v>
      </c>
      <c r="B1154" s="26" t="n">
        <v>45</v>
      </c>
      <c r="C1154" s="7" t="n">
        <v>0</v>
      </c>
    </row>
    <row r="1155" spans="1:8">
      <c r="A1155" t="s">
        <v>4</v>
      </c>
      <c r="B1155" s="4" t="s">
        <v>5</v>
      </c>
      <c r="C1155" s="4" t="s">
        <v>13</v>
      </c>
      <c r="D1155" s="4" t="s">
        <v>13</v>
      </c>
      <c r="E1155" s="4" t="s">
        <v>23</v>
      </c>
      <c r="F1155" s="4" t="s">
        <v>23</v>
      </c>
      <c r="G1155" s="4" t="s">
        <v>23</v>
      </c>
      <c r="H1155" s="4" t="s">
        <v>10</v>
      </c>
    </row>
    <row r="1156" spans="1:8">
      <c r="A1156" t="n">
        <v>9228</v>
      </c>
      <c r="B1156" s="26" t="n">
        <v>45</v>
      </c>
      <c r="C1156" s="7" t="n">
        <v>2</v>
      </c>
      <c r="D1156" s="7" t="n">
        <v>3</v>
      </c>
      <c r="E1156" s="7" t="n">
        <v>0</v>
      </c>
      <c r="F1156" s="7" t="n">
        <v>3.59999990463257</v>
      </c>
      <c r="G1156" s="7" t="n">
        <v>13.3999996185303</v>
      </c>
      <c r="H1156" s="7" t="n">
        <v>0</v>
      </c>
    </row>
    <row r="1157" spans="1:8">
      <c r="A1157" t="s">
        <v>4</v>
      </c>
      <c r="B1157" s="4" t="s">
        <v>5</v>
      </c>
      <c r="C1157" s="4" t="s">
        <v>13</v>
      </c>
      <c r="D1157" s="4" t="s">
        <v>13</v>
      </c>
      <c r="E1157" s="4" t="s">
        <v>23</v>
      </c>
      <c r="F1157" s="4" t="s">
        <v>23</v>
      </c>
      <c r="G1157" s="4" t="s">
        <v>23</v>
      </c>
      <c r="H1157" s="4" t="s">
        <v>10</v>
      </c>
      <c r="I1157" s="4" t="s">
        <v>13</v>
      </c>
    </row>
    <row r="1158" spans="1:8">
      <c r="A1158" t="n">
        <v>9245</v>
      </c>
      <c r="B1158" s="26" t="n">
        <v>45</v>
      </c>
      <c r="C1158" s="7" t="n">
        <v>4</v>
      </c>
      <c r="D1158" s="7" t="n">
        <v>3</v>
      </c>
      <c r="E1158" s="7" t="n">
        <v>354.299987792969</v>
      </c>
      <c r="F1158" s="7" t="n">
        <v>6.75</v>
      </c>
      <c r="G1158" s="7" t="n">
        <v>0</v>
      </c>
      <c r="H1158" s="7" t="n">
        <v>0</v>
      </c>
      <c r="I1158" s="7" t="n">
        <v>0</v>
      </c>
    </row>
    <row r="1159" spans="1:8">
      <c r="A1159" t="s">
        <v>4</v>
      </c>
      <c r="B1159" s="4" t="s">
        <v>5</v>
      </c>
      <c r="C1159" s="4" t="s">
        <v>13</v>
      </c>
      <c r="D1159" s="4" t="s">
        <v>13</v>
      </c>
      <c r="E1159" s="4" t="s">
        <v>23</v>
      </c>
      <c r="F1159" s="4" t="s">
        <v>10</v>
      </c>
    </row>
    <row r="1160" spans="1:8">
      <c r="A1160" t="n">
        <v>9263</v>
      </c>
      <c r="B1160" s="26" t="n">
        <v>45</v>
      </c>
      <c r="C1160" s="7" t="n">
        <v>5</v>
      </c>
      <c r="D1160" s="7" t="n">
        <v>3</v>
      </c>
      <c r="E1160" s="7" t="n">
        <v>12</v>
      </c>
      <c r="F1160" s="7" t="n">
        <v>0</v>
      </c>
    </row>
    <row r="1161" spans="1:8">
      <c r="A1161" t="s">
        <v>4</v>
      </c>
      <c r="B1161" s="4" t="s">
        <v>5</v>
      </c>
      <c r="C1161" s="4" t="s">
        <v>13</v>
      </c>
      <c r="D1161" s="4" t="s">
        <v>13</v>
      </c>
      <c r="E1161" s="4" t="s">
        <v>23</v>
      </c>
      <c r="F1161" s="4" t="s">
        <v>10</v>
      </c>
    </row>
    <row r="1162" spans="1:8">
      <c r="A1162" t="n">
        <v>9272</v>
      </c>
      <c r="B1162" s="26" t="n">
        <v>45</v>
      </c>
      <c r="C1162" s="7" t="n">
        <v>11</v>
      </c>
      <c r="D1162" s="7" t="n">
        <v>3</v>
      </c>
      <c r="E1162" s="7" t="n">
        <v>28.7000007629395</v>
      </c>
      <c r="F1162" s="7" t="n">
        <v>0</v>
      </c>
    </row>
    <row r="1163" spans="1:8">
      <c r="A1163" t="s">
        <v>4</v>
      </c>
      <c r="B1163" s="4" t="s">
        <v>5</v>
      </c>
      <c r="C1163" s="4" t="s">
        <v>13</v>
      </c>
      <c r="D1163" s="4" t="s">
        <v>13</v>
      </c>
      <c r="E1163" s="4" t="s">
        <v>23</v>
      </c>
      <c r="F1163" s="4" t="s">
        <v>10</v>
      </c>
    </row>
    <row r="1164" spans="1:8">
      <c r="A1164" t="n">
        <v>9281</v>
      </c>
      <c r="B1164" s="26" t="n">
        <v>45</v>
      </c>
      <c r="C1164" s="7" t="n">
        <v>5</v>
      </c>
      <c r="D1164" s="7" t="n">
        <v>3</v>
      </c>
      <c r="E1164" s="7" t="n">
        <v>13</v>
      </c>
      <c r="F1164" s="7" t="n">
        <v>30000</v>
      </c>
    </row>
    <row r="1165" spans="1:8">
      <c r="A1165" t="s">
        <v>4</v>
      </c>
      <c r="B1165" s="4" t="s">
        <v>5</v>
      </c>
      <c r="C1165" s="4" t="s">
        <v>13</v>
      </c>
      <c r="D1165" s="4" t="s">
        <v>10</v>
      </c>
    </row>
    <row r="1166" spans="1:8">
      <c r="A1166" t="n">
        <v>9290</v>
      </c>
      <c r="B1166" s="24" t="n">
        <v>58</v>
      </c>
      <c r="C1166" s="7" t="n">
        <v>255</v>
      </c>
      <c r="D1166" s="7" t="n">
        <v>0</v>
      </c>
    </row>
    <row r="1167" spans="1:8">
      <c r="A1167" t="s">
        <v>4</v>
      </c>
      <c r="B1167" s="4" t="s">
        <v>5</v>
      </c>
      <c r="C1167" s="4" t="s">
        <v>10</v>
      </c>
      <c r="D1167" s="4" t="s">
        <v>13</v>
      </c>
      <c r="E1167" s="4" t="s">
        <v>13</v>
      </c>
      <c r="F1167" s="4" t="s">
        <v>6</v>
      </c>
    </row>
    <row r="1168" spans="1:8">
      <c r="A1168" t="n">
        <v>9294</v>
      </c>
      <c r="B1168" s="38" t="n">
        <v>20</v>
      </c>
      <c r="C1168" s="7" t="n">
        <v>7032</v>
      </c>
      <c r="D1168" s="7" t="n">
        <v>2</v>
      </c>
      <c r="E1168" s="7" t="n">
        <v>10</v>
      </c>
      <c r="F1168" s="7" t="s">
        <v>101</v>
      </c>
    </row>
    <row r="1169" spans="1:9">
      <c r="A1169" t="s">
        <v>4</v>
      </c>
      <c r="B1169" s="4" t="s">
        <v>5</v>
      </c>
      <c r="C1169" s="4" t="s">
        <v>13</v>
      </c>
      <c r="D1169" s="4" t="s">
        <v>10</v>
      </c>
      <c r="E1169" s="4" t="s">
        <v>6</v>
      </c>
    </row>
    <row r="1170" spans="1:9">
      <c r="A1170" t="n">
        <v>9315</v>
      </c>
      <c r="B1170" s="46" t="n">
        <v>51</v>
      </c>
      <c r="C1170" s="7" t="n">
        <v>4</v>
      </c>
      <c r="D1170" s="7" t="n">
        <v>7032</v>
      </c>
      <c r="E1170" s="7" t="s">
        <v>49</v>
      </c>
    </row>
    <row r="1171" spans="1:9">
      <c r="A1171" t="s">
        <v>4</v>
      </c>
      <c r="B1171" s="4" t="s">
        <v>5</v>
      </c>
      <c r="C1171" s="4" t="s">
        <v>10</v>
      </c>
    </row>
    <row r="1172" spans="1:9">
      <c r="A1172" t="n">
        <v>9328</v>
      </c>
      <c r="B1172" s="35" t="n">
        <v>16</v>
      </c>
      <c r="C1172" s="7" t="n">
        <v>0</v>
      </c>
    </row>
    <row r="1173" spans="1:9">
      <c r="A1173" t="s">
        <v>4</v>
      </c>
      <c r="B1173" s="4" t="s">
        <v>5</v>
      </c>
      <c r="C1173" s="4" t="s">
        <v>10</v>
      </c>
      <c r="D1173" s="4" t="s">
        <v>50</v>
      </c>
      <c r="E1173" s="4" t="s">
        <v>13</v>
      </c>
      <c r="F1173" s="4" t="s">
        <v>13</v>
      </c>
    </row>
    <row r="1174" spans="1:9">
      <c r="A1174" t="n">
        <v>9331</v>
      </c>
      <c r="B1174" s="47" t="n">
        <v>26</v>
      </c>
      <c r="C1174" s="7" t="n">
        <v>7032</v>
      </c>
      <c r="D1174" s="7" t="s">
        <v>110</v>
      </c>
      <c r="E1174" s="7" t="n">
        <v>2</v>
      </c>
      <c r="F1174" s="7" t="n">
        <v>0</v>
      </c>
    </row>
    <row r="1175" spans="1:9">
      <c r="A1175" t="s">
        <v>4</v>
      </c>
      <c r="B1175" s="4" t="s">
        <v>5</v>
      </c>
    </row>
    <row r="1176" spans="1:9">
      <c r="A1176" t="n">
        <v>9380</v>
      </c>
      <c r="B1176" s="48" t="n">
        <v>28</v>
      </c>
    </row>
    <row r="1177" spans="1:9">
      <c r="A1177" t="s">
        <v>4</v>
      </c>
      <c r="B1177" s="4" t="s">
        <v>5</v>
      </c>
      <c r="C1177" s="4" t="s">
        <v>13</v>
      </c>
      <c r="D1177" s="4" t="s">
        <v>10</v>
      </c>
      <c r="E1177" s="4" t="s">
        <v>23</v>
      </c>
    </row>
    <row r="1178" spans="1:9">
      <c r="A1178" t="n">
        <v>9381</v>
      </c>
      <c r="B1178" s="24" t="n">
        <v>58</v>
      </c>
      <c r="C1178" s="7" t="n">
        <v>0</v>
      </c>
      <c r="D1178" s="7" t="n">
        <v>1000</v>
      </c>
      <c r="E1178" s="7" t="n">
        <v>1</v>
      </c>
    </row>
    <row r="1179" spans="1:9">
      <c r="A1179" t="s">
        <v>4</v>
      </c>
      <c r="B1179" s="4" t="s">
        <v>5</v>
      </c>
      <c r="C1179" s="4" t="s">
        <v>13</v>
      </c>
      <c r="D1179" s="4" t="s">
        <v>10</v>
      </c>
    </row>
    <row r="1180" spans="1:9">
      <c r="A1180" t="n">
        <v>9389</v>
      </c>
      <c r="B1180" s="24" t="n">
        <v>58</v>
      </c>
      <c r="C1180" s="7" t="n">
        <v>255</v>
      </c>
      <c r="D1180" s="7" t="n">
        <v>0</v>
      </c>
    </row>
    <row r="1181" spans="1:9">
      <c r="A1181" t="s">
        <v>4</v>
      </c>
      <c r="B1181" s="4" t="s">
        <v>5</v>
      </c>
      <c r="C1181" s="4" t="s">
        <v>13</v>
      </c>
    </row>
    <row r="1182" spans="1:9">
      <c r="A1182" t="n">
        <v>9393</v>
      </c>
      <c r="B1182" s="26" t="n">
        <v>45</v>
      </c>
      <c r="C1182" s="7" t="n">
        <v>0</v>
      </c>
    </row>
    <row r="1183" spans="1:9">
      <c r="A1183" t="s">
        <v>4</v>
      </c>
      <c r="B1183" s="4" t="s">
        <v>5</v>
      </c>
      <c r="C1183" s="4" t="s">
        <v>10</v>
      </c>
    </row>
    <row r="1184" spans="1:9">
      <c r="A1184" t="n">
        <v>9395</v>
      </c>
      <c r="B1184" s="36" t="n">
        <v>12</v>
      </c>
      <c r="C1184" s="7" t="n">
        <v>9265</v>
      </c>
    </row>
    <row r="1185" spans="1:6">
      <c r="A1185" t="s">
        <v>4</v>
      </c>
      <c r="B1185" s="4" t="s">
        <v>5</v>
      </c>
      <c r="C1185" s="4" t="s">
        <v>10</v>
      </c>
      <c r="D1185" s="4" t="s">
        <v>13</v>
      </c>
      <c r="E1185" s="4" t="s">
        <v>10</v>
      </c>
    </row>
    <row r="1186" spans="1:6">
      <c r="A1186" t="n">
        <v>9398</v>
      </c>
      <c r="B1186" s="59" t="n">
        <v>104</v>
      </c>
      <c r="C1186" s="7" t="n">
        <v>121</v>
      </c>
      <c r="D1186" s="7" t="n">
        <v>1</v>
      </c>
      <c r="E1186" s="7" t="n">
        <v>3</v>
      </c>
    </row>
    <row r="1187" spans="1:6">
      <c r="A1187" t="s">
        <v>4</v>
      </c>
      <c r="B1187" s="4" t="s">
        <v>5</v>
      </c>
    </row>
    <row r="1188" spans="1:6">
      <c r="A1188" t="n">
        <v>9404</v>
      </c>
      <c r="B1188" s="5" t="n">
        <v>1</v>
      </c>
    </row>
    <row r="1189" spans="1:6">
      <c r="A1189" t="s">
        <v>4</v>
      </c>
      <c r="B1189" s="4" t="s">
        <v>5</v>
      </c>
      <c r="C1189" s="4" t="s">
        <v>10</v>
      </c>
    </row>
    <row r="1190" spans="1:6">
      <c r="A1190" t="n">
        <v>9405</v>
      </c>
      <c r="B1190" s="57" t="n">
        <v>13</v>
      </c>
      <c r="C1190" s="7" t="n">
        <v>6713</v>
      </c>
    </row>
    <row r="1191" spans="1:6">
      <c r="A1191" t="s">
        <v>4</v>
      </c>
      <c r="B1191" s="4" t="s">
        <v>5</v>
      </c>
      <c r="C1191" s="4" t="s">
        <v>13</v>
      </c>
      <c r="D1191" s="4" t="s">
        <v>10</v>
      </c>
      <c r="E1191" s="4" t="s">
        <v>13</v>
      </c>
    </row>
    <row r="1192" spans="1:6">
      <c r="A1192" t="n">
        <v>9408</v>
      </c>
      <c r="B1192" s="41" t="n">
        <v>36</v>
      </c>
      <c r="C1192" s="7" t="n">
        <v>9</v>
      </c>
      <c r="D1192" s="7" t="n">
        <v>0</v>
      </c>
      <c r="E1192" s="7" t="n">
        <v>0</v>
      </c>
    </row>
    <row r="1193" spans="1:6">
      <c r="A1193" t="s">
        <v>4</v>
      </c>
      <c r="B1193" s="4" t="s">
        <v>5</v>
      </c>
      <c r="C1193" s="4" t="s">
        <v>13</v>
      </c>
      <c r="D1193" s="4" t="s">
        <v>10</v>
      </c>
      <c r="E1193" s="4" t="s">
        <v>13</v>
      </c>
    </row>
    <row r="1194" spans="1:6">
      <c r="A1194" t="n">
        <v>9413</v>
      </c>
      <c r="B1194" s="41" t="n">
        <v>36</v>
      </c>
      <c r="C1194" s="7" t="n">
        <v>9</v>
      </c>
      <c r="D1194" s="7" t="n">
        <v>7</v>
      </c>
      <c r="E1194" s="7" t="n">
        <v>0</v>
      </c>
    </row>
    <row r="1195" spans="1:6">
      <c r="A1195" t="s">
        <v>4</v>
      </c>
      <c r="B1195" s="4" t="s">
        <v>5</v>
      </c>
      <c r="C1195" s="4" t="s">
        <v>13</v>
      </c>
      <c r="D1195" s="4" t="s">
        <v>10</v>
      </c>
      <c r="E1195" s="4" t="s">
        <v>13</v>
      </c>
    </row>
    <row r="1196" spans="1:6">
      <c r="A1196" t="n">
        <v>9418</v>
      </c>
      <c r="B1196" s="41" t="n">
        <v>36</v>
      </c>
      <c r="C1196" s="7" t="n">
        <v>9</v>
      </c>
      <c r="D1196" s="7" t="n">
        <v>5</v>
      </c>
      <c r="E1196" s="7" t="n">
        <v>0</v>
      </c>
    </row>
    <row r="1197" spans="1:6">
      <c r="A1197" t="s">
        <v>4</v>
      </c>
      <c r="B1197" s="4" t="s">
        <v>5</v>
      </c>
      <c r="C1197" s="4" t="s">
        <v>13</v>
      </c>
      <c r="D1197" s="4" t="s">
        <v>10</v>
      </c>
      <c r="E1197" s="4" t="s">
        <v>13</v>
      </c>
    </row>
    <row r="1198" spans="1:6">
      <c r="A1198" t="n">
        <v>9423</v>
      </c>
      <c r="B1198" s="41" t="n">
        <v>36</v>
      </c>
      <c r="C1198" s="7" t="n">
        <v>9</v>
      </c>
      <c r="D1198" s="7" t="n">
        <v>61491</v>
      </c>
      <c r="E1198" s="7" t="n">
        <v>0</v>
      </c>
    </row>
    <row r="1199" spans="1:6">
      <c r="A1199" t="s">
        <v>4</v>
      </c>
      <c r="B1199" s="4" t="s">
        <v>5</v>
      </c>
      <c r="C1199" s="4" t="s">
        <v>13</v>
      </c>
      <c r="D1199" s="4" t="s">
        <v>10</v>
      </c>
      <c r="E1199" s="4" t="s">
        <v>13</v>
      </c>
    </row>
    <row r="1200" spans="1:6">
      <c r="A1200" t="n">
        <v>9428</v>
      </c>
      <c r="B1200" s="41" t="n">
        <v>36</v>
      </c>
      <c r="C1200" s="7" t="n">
        <v>9</v>
      </c>
      <c r="D1200" s="7" t="n">
        <v>61492</v>
      </c>
      <c r="E1200" s="7" t="n">
        <v>0</v>
      </c>
    </row>
    <row r="1201" spans="1:5">
      <c r="A1201" t="s">
        <v>4</v>
      </c>
      <c r="B1201" s="4" t="s">
        <v>5</v>
      </c>
      <c r="C1201" s="4" t="s">
        <v>13</v>
      </c>
      <c r="D1201" s="4" t="s">
        <v>10</v>
      </c>
      <c r="E1201" s="4" t="s">
        <v>13</v>
      </c>
    </row>
    <row r="1202" spans="1:5">
      <c r="A1202" t="n">
        <v>9433</v>
      </c>
      <c r="B1202" s="41" t="n">
        <v>36</v>
      </c>
      <c r="C1202" s="7" t="n">
        <v>9</v>
      </c>
      <c r="D1202" s="7" t="n">
        <v>61493</v>
      </c>
      <c r="E1202" s="7" t="n">
        <v>0</v>
      </c>
    </row>
    <row r="1203" spans="1:5">
      <c r="A1203" t="s">
        <v>4</v>
      </c>
      <c r="B1203" s="4" t="s">
        <v>5</v>
      </c>
      <c r="C1203" s="4" t="s">
        <v>10</v>
      </c>
      <c r="D1203" s="4" t="s">
        <v>23</v>
      </c>
      <c r="E1203" s="4" t="s">
        <v>23</v>
      </c>
      <c r="F1203" s="4" t="s">
        <v>23</v>
      </c>
      <c r="G1203" s="4" t="s">
        <v>23</v>
      </c>
    </row>
    <row r="1204" spans="1:5">
      <c r="A1204" t="n">
        <v>9438</v>
      </c>
      <c r="B1204" s="42" t="n">
        <v>46</v>
      </c>
      <c r="C1204" s="7" t="n">
        <v>61456</v>
      </c>
      <c r="D1204" s="7" t="n">
        <v>0</v>
      </c>
      <c r="E1204" s="7" t="n">
        <v>1</v>
      </c>
      <c r="F1204" s="7" t="n">
        <v>13.5</v>
      </c>
      <c r="G1204" s="7" t="n">
        <v>180</v>
      </c>
    </row>
    <row r="1205" spans="1:5">
      <c r="A1205" t="s">
        <v>4</v>
      </c>
      <c r="B1205" s="4" t="s">
        <v>5</v>
      </c>
      <c r="C1205" s="4" t="s">
        <v>13</v>
      </c>
      <c r="D1205" s="4" t="s">
        <v>13</v>
      </c>
      <c r="E1205" s="4" t="s">
        <v>23</v>
      </c>
      <c r="F1205" s="4" t="s">
        <v>23</v>
      </c>
      <c r="G1205" s="4" t="s">
        <v>23</v>
      </c>
      <c r="H1205" s="4" t="s">
        <v>10</v>
      </c>
      <c r="I1205" s="4" t="s">
        <v>13</v>
      </c>
    </row>
    <row r="1206" spans="1:5">
      <c r="A1206" t="n">
        <v>9457</v>
      </c>
      <c r="B1206" s="26" t="n">
        <v>45</v>
      </c>
      <c r="C1206" s="7" t="n">
        <v>4</v>
      </c>
      <c r="D1206" s="7" t="n">
        <v>3</v>
      </c>
      <c r="E1206" s="7" t="n">
        <v>1.79999995231628</v>
      </c>
      <c r="F1206" s="7" t="n">
        <v>0</v>
      </c>
      <c r="G1206" s="7" t="n">
        <v>0</v>
      </c>
      <c r="H1206" s="7" t="n">
        <v>0</v>
      </c>
      <c r="I1206" s="7" t="n">
        <v>0</v>
      </c>
    </row>
    <row r="1207" spans="1:5">
      <c r="A1207" t="s">
        <v>4</v>
      </c>
      <c r="B1207" s="4" t="s">
        <v>5</v>
      </c>
      <c r="C1207" s="4" t="s">
        <v>13</v>
      </c>
      <c r="D1207" s="4" t="s">
        <v>6</v>
      </c>
    </row>
    <row r="1208" spans="1:5">
      <c r="A1208" t="n">
        <v>9475</v>
      </c>
      <c r="B1208" s="8" t="n">
        <v>2</v>
      </c>
      <c r="C1208" s="7" t="n">
        <v>10</v>
      </c>
      <c r="D1208" s="7" t="s">
        <v>111</v>
      </c>
    </row>
    <row r="1209" spans="1:5">
      <c r="A1209" t="s">
        <v>4</v>
      </c>
      <c r="B1209" s="4" t="s">
        <v>5</v>
      </c>
      <c r="C1209" s="4" t="s">
        <v>10</v>
      </c>
    </row>
    <row r="1210" spans="1:5">
      <c r="A1210" t="n">
        <v>9490</v>
      </c>
      <c r="B1210" s="35" t="n">
        <v>16</v>
      </c>
      <c r="C1210" s="7" t="n">
        <v>0</v>
      </c>
    </row>
    <row r="1211" spans="1:5">
      <c r="A1211" t="s">
        <v>4</v>
      </c>
      <c r="B1211" s="4" t="s">
        <v>5</v>
      </c>
      <c r="C1211" s="4" t="s">
        <v>13</v>
      </c>
      <c r="D1211" s="4" t="s">
        <v>10</v>
      </c>
    </row>
    <row r="1212" spans="1:5">
      <c r="A1212" t="n">
        <v>9493</v>
      </c>
      <c r="B1212" s="24" t="n">
        <v>58</v>
      </c>
      <c r="C1212" s="7" t="n">
        <v>105</v>
      </c>
      <c r="D1212" s="7" t="n">
        <v>300</v>
      </c>
    </row>
    <row r="1213" spans="1:5">
      <c r="A1213" t="s">
        <v>4</v>
      </c>
      <c r="B1213" s="4" t="s">
        <v>5</v>
      </c>
      <c r="C1213" s="4" t="s">
        <v>23</v>
      </c>
      <c r="D1213" s="4" t="s">
        <v>10</v>
      </c>
    </row>
    <row r="1214" spans="1:5">
      <c r="A1214" t="n">
        <v>9497</v>
      </c>
      <c r="B1214" s="32" t="n">
        <v>103</v>
      </c>
      <c r="C1214" s="7" t="n">
        <v>1</v>
      </c>
      <c r="D1214" s="7" t="n">
        <v>300</v>
      </c>
    </row>
    <row r="1215" spans="1:5">
      <c r="A1215" t="s">
        <v>4</v>
      </c>
      <c r="B1215" s="4" t="s">
        <v>5</v>
      </c>
      <c r="C1215" s="4" t="s">
        <v>13</v>
      </c>
      <c r="D1215" s="4" t="s">
        <v>10</v>
      </c>
    </row>
    <row r="1216" spans="1:5">
      <c r="A1216" t="n">
        <v>9504</v>
      </c>
      <c r="B1216" s="34" t="n">
        <v>72</v>
      </c>
      <c r="C1216" s="7" t="n">
        <v>4</v>
      </c>
      <c r="D1216" s="7" t="n">
        <v>0</v>
      </c>
    </row>
    <row r="1217" spans="1:9">
      <c r="A1217" t="s">
        <v>4</v>
      </c>
      <c r="B1217" s="4" t="s">
        <v>5</v>
      </c>
      <c r="C1217" s="4" t="s">
        <v>9</v>
      </c>
    </row>
    <row r="1218" spans="1:9">
      <c r="A1218" t="n">
        <v>9508</v>
      </c>
      <c r="B1218" s="60" t="n">
        <v>15</v>
      </c>
      <c r="C1218" s="7" t="n">
        <v>1073741824</v>
      </c>
    </row>
    <row r="1219" spans="1:9">
      <c r="A1219" t="s">
        <v>4</v>
      </c>
      <c r="B1219" s="4" t="s">
        <v>5</v>
      </c>
      <c r="C1219" s="4" t="s">
        <v>13</v>
      </c>
    </row>
    <row r="1220" spans="1:9">
      <c r="A1220" t="n">
        <v>9513</v>
      </c>
      <c r="B1220" s="33" t="n">
        <v>64</v>
      </c>
      <c r="C1220" s="7" t="n">
        <v>3</v>
      </c>
    </row>
    <row r="1221" spans="1:9">
      <c r="A1221" t="s">
        <v>4</v>
      </c>
      <c r="B1221" s="4" t="s">
        <v>5</v>
      </c>
      <c r="C1221" s="4" t="s">
        <v>13</v>
      </c>
    </row>
    <row r="1222" spans="1:9">
      <c r="A1222" t="n">
        <v>9515</v>
      </c>
      <c r="B1222" s="11" t="n">
        <v>74</v>
      </c>
      <c r="C1222" s="7" t="n">
        <v>67</v>
      </c>
    </row>
    <row r="1223" spans="1:9">
      <c r="A1223" t="s">
        <v>4</v>
      </c>
      <c r="B1223" s="4" t="s">
        <v>5</v>
      </c>
      <c r="C1223" s="4" t="s">
        <v>13</v>
      </c>
      <c r="D1223" s="4" t="s">
        <v>13</v>
      </c>
      <c r="E1223" s="4" t="s">
        <v>10</v>
      </c>
    </row>
    <row r="1224" spans="1:9">
      <c r="A1224" t="n">
        <v>9517</v>
      </c>
      <c r="B1224" s="26" t="n">
        <v>45</v>
      </c>
      <c r="C1224" s="7" t="n">
        <v>8</v>
      </c>
      <c r="D1224" s="7" t="n">
        <v>1</v>
      </c>
      <c r="E1224" s="7" t="n">
        <v>0</v>
      </c>
    </row>
    <row r="1225" spans="1:9">
      <c r="A1225" t="s">
        <v>4</v>
      </c>
      <c r="B1225" s="4" t="s">
        <v>5</v>
      </c>
      <c r="C1225" s="4" t="s">
        <v>10</v>
      </c>
    </row>
    <row r="1226" spans="1:9">
      <c r="A1226" t="n">
        <v>9522</v>
      </c>
      <c r="B1226" s="57" t="n">
        <v>13</v>
      </c>
      <c r="C1226" s="7" t="n">
        <v>6409</v>
      </c>
    </row>
    <row r="1227" spans="1:9">
      <c r="A1227" t="s">
        <v>4</v>
      </c>
      <c r="B1227" s="4" t="s">
        <v>5</v>
      </c>
      <c r="C1227" s="4" t="s">
        <v>10</v>
      </c>
    </row>
    <row r="1228" spans="1:9">
      <c r="A1228" t="n">
        <v>9525</v>
      </c>
      <c r="B1228" s="57" t="n">
        <v>13</v>
      </c>
      <c r="C1228" s="7" t="n">
        <v>6408</v>
      </c>
    </row>
    <row r="1229" spans="1:9">
      <c r="A1229" t="s">
        <v>4</v>
      </c>
      <c r="B1229" s="4" t="s">
        <v>5</v>
      </c>
      <c r="C1229" s="4" t="s">
        <v>10</v>
      </c>
    </row>
    <row r="1230" spans="1:9">
      <c r="A1230" t="n">
        <v>9528</v>
      </c>
      <c r="B1230" s="36" t="n">
        <v>12</v>
      </c>
      <c r="C1230" s="7" t="n">
        <v>6464</v>
      </c>
    </row>
    <row r="1231" spans="1:9">
      <c r="A1231" t="s">
        <v>4</v>
      </c>
      <c r="B1231" s="4" t="s">
        <v>5</v>
      </c>
      <c r="C1231" s="4" t="s">
        <v>10</v>
      </c>
    </row>
    <row r="1232" spans="1:9">
      <c r="A1232" t="n">
        <v>9531</v>
      </c>
      <c r="B1232" s="57" t="n">
        <v>13</v>
      </c>
      <c r="C1232" s="7" t="n">
        <v>6465</v>
      </c>
    </row>
    <row r="1233" spans="1:5">
      <c r="A1233" t="s">
        <v>4</v>
      </c>
      <c r="B1233" s="4" t="s">
        <v>5</v>
      </c>
      <c r="C1233" s="4" t="s">
        <v>10</v>
      </c>
    </row>
    <row r="1234" spans="1:5">
      <c r="A1234" t="n">
        <v>9534</v>
      </c>
      <c r="B1234" s="57" t="n">
        <v>13</v>
      </c>
      <c r="C1234" s="7" t="n">
        <v>6466</v>
      </c>
    </row>
    <row r="1235" spans="1:5">
      <c r="A1235" t="s">
        <v>4</v>
      </c>
      <c r="B1235" s="4" t="s">
        <v>5</v>
      </c>
      <c r="C1235" s="4" t="s">
        <v>10</v>
      </c>
    </row>
    <row r="1236" spans="1:5">
      <c r="A1236" t="n">
        <v>9537</v>
      </c>
      <c r="B1236" s="57" t="n">
        <v>13</v>
      </c>
      <c r="C1236" s="7" t="n">
        <v>6467</v>
      </c>
    </row>
    <row r="1237" spans="1:5">
      <c r="A1237" t="s">
        <v>4</v>
      </c>
      <c r="B1237" s="4" t="s">
        <v>5</v>
      </c>
      <c r="C1237" s="4" t="s">
        <v>10</v>
      </c>
    </row>
    <row r="1238" spans="1:5">
      <c r="A1238" t="n">
        <v>9540</v>
      </c>
      <c r="B1238" s="57" t="n">
        <v>13</v>
      </c>
      <c r="C1238" s="7" t="n">
        <v>6468</v>
      </c>
    </row>
    <row r="1239" spans="1:5">
      <c r="A1239" t="s">
        <v>4</v>
      </c>
      <c r="B1239" s="4" t="s">
        <v>5</v>
      </c>
      <c r="C1239" s="4" t="s">
        <v>10</v>
      </c>
    </row>
    <row r="1240" spans="1:5">
      <c r="A1240" t="n">
        <v>9543</v>
      </c>
      <c r="B1240" s="57" t="n">
        <v>13</v>
      </c>
      <c r="C1240" s="7" t="n">
        <v>6469</v>
      </c>
    </row>
    <row r="1241" spans="1:5">
      <c r="A1241" t="s">
        <v>4</v>
      </c>
      <c r="B1241" s="4" t="s">
        <v>5</v>
      </c>
      <c r="C1241" s="4" t="s">
        <v>10</v>
      </c>
    </row>
    <row r="1242" spans="1:5">
      <c r="A1242" t="n">
        <v>9546</v>
      </c>
      <c r="B1242" s="57" t="n">
        <v>13</v>
      </c>
      <c r="C1242" s="7" t="n">
        <v>6470</v>
      </c>
    </row>
    <row r="1243" spans="1:5">
      <c r="A1243" t="s">
        <v>4</v>
      </c>
      <c r="B1243" s="4" t="s">
        <v>5</v>
      </c>
      <c r="C1243" s="4" t="s">
        <v>10</v>
      </c>
    </row>
    <row r="1244" spans="1:5">
      <c r="A1244" t="n">
        <v>9549</v>
      </c>
      <c r="B1244" s="57" t="n">
        <v>13</v>
      </c>
      <c r="C1244" s="7" t="n">
        <v>6471</v>
      </c>
    </row>
    <row r="1245" spans="1:5">
      <c r="A1245" t="s">
        <v>4</v>
      </c>
      <c r="B1245" s="4" t="s">
        <v>5</v>
      </c>
      <c r="C1245" s="4" t="s">
        <v>13</v>
      </c>
    </row>
    <row r="1246" spans="1:5">
      <c r="A1246" t="n">
        <v>9552</v>
      </c>
      <c r="B1246" s="11" t="n">
        <v>74</v>
      </c>
      <c r="C1246" s="7" t="n">
        <v>18</v>
      </c>
    </row>
    <row r="1247" spans="1:5">
      <c r="A1247" t="s">
        <v>4</v>
      </c>
      <c r="B1247" s="4" t="s">
        <v>5</v>
      </c>
      <c r="C1247" s="4" t="s">
        <v>13</v>
      </c>
    </row>
    <row r="1248" spans="1:5">
      <c r="A1248" t="n">
        <v>9554</v>
      </c>
      <c r="B1248" s="11" t="n">
        <v>74</v>
      </c>
      <c r="C1248" s="7" t="n">
        <v>45</v>
      </c>
    </row>
    <row r="1249" spans="1:3">
      <c r="A1249" t="s">
        <v>4</v>
      </c>
      <c r="B1249" s="4" t="s">
        <v>5</v>
      </c>
      <c r="C1249" s="4" t="s">
        <v>10</v>
      </c>
    </row>
    <row r="1250" spans="1:3">
      <c r="A1250" t="n">
        <v>9556</v>
      </c>
      <c r="B1250" s="35" t="n">
        <v>16</v>
      </c>
      <c r="C1250" s="7" t="n">
        <v>0</v>
      </c>
    </row>
    <row r="1251" spans="1:3">
      <c r="A1251" t="s">
        <v>4</v>
      </c>
      <c r="B1251" s="4" t="s">
        <v>5</v>
      </c>
      <c r="C1251" s="4" t="s">
        <v>13</v>
      </c>
      <c r="D1251" s="4" t="s">
        <v>13</v>
      </c>
      <c r="E1251" s="4" t="s">
        <v>13</v>
      </c>
      <c r="F1251" s="4" t="s">
        <v>13</v>
      </c>
    </row>
    <row r="1252" spans="1:3">
      <c r="A1252" t="n">
        <v>9559</v>
      </c>
      <c r="B1252" s="19" t="n">
        <v>14</v>
      </c>
      <c r="C1252" s="7" t="n">
        <v>0</v>
      </c>
      <c r="D1252" s="7" t="n">
        <v>8</v>
      </c>
      <c r="E1252" s="7" t="n">
        <v>0</v>
      </c>
      <c r="F1252" s="7" t="n">
        <v>0</v>
      </c>
    </row>
    <row r="1253" spans="1:3">
      <c r="A1253" t="s">
        <v>4</v>
      </c>
      <c r="B1253" s="4" t="s">
        <v>5</v>
      </c>
      <c r="C1253" s="4" t="s">
        <v>13</v>
      </c>
      <c r="D1253" s="4" t="s">
        <v>6</v>
      </c>
    </row>
    <row r="1254" spans="1:3">
      <c r="A1254" t="n">
        <v>9564</v>
      </c>
      <c r="B1254" s="8" t="n">
        <v>2</v>
      </c>
      <c r="C1254" s="7" t="n">
        <v>11</v>
      </c>
      <c r="D1254" s="7" t="s">
        <v>25</v>
      </c>
    </row>
    <row r="1255" spans="1:3">
      <c r="A1255" t="s">
        <v>4</v>
      </c>
      <c r="B1255" s="4" t="s">
        <v>5</v>
      </c>
      <c r="C1255" s="4" t="s">
        <v>10</v>
      </c>
    </row>
    <row r="1256" spans="1:3">
      <c r="A1256" t="n">
        <v>9578</v>
      </c>
      <c r="B1256" s="35" t="n">
        <v>16</v>
      </c>
      <c r="C1256" s="7" t="n">
        <v>0</v>
      </c>
    </row>
    <row r="1257" spans="1:3">
      <c r="A1257" t="s">
        <v>4</v>
      </c>
      <c r="B1257" s="4" t="s">
        <v>5</v>
      </c>
      <c r="C1257" s="4" t="s">
        <v>13</v>
      </c>
      <c r="D1257" s="4" t="s">
        <v>6</v>
      </c>
    </row>
    <row r="1258" spans="1:3">
      <c r="A1258" t="n">
        <v>9581</v>
      </c>
      <c r="B1258" s="8" t="n">
        <v>2</v>
      </c>
      <c r="C1258" s="7" t="n">
        <v>11</v>
      </c>
      <c r="D1258" s="7" t="s">
        <v>112</v>
      </c>
    </row>
    <row r="1259" spans="1:3">
      <c r="A1259" t="s">
        <v>4</v>
      </c>
      <c r="B1259" s="4" t="s">
        <v>5</v>
      </c>
      <c r="C1259" s="4" t="s">
        <v>10</v>
      </c>
    </row>
    <row r="1260" spans="1:3">
      <c r="A1260" t="n">
        <v>9590</v>
      </c>
      <c r="B1260" s="35" t="n">
        <v>16</v>
      </c>
      <c r="C1260" s="7" t="n">
        <v>0</v>
      </c>
    </row>
    <row r="1261" spans="1:3">
      <c r="A1261" t="s">
        <v>4</v>
      </c>
      <c r="B1261" s="4" t="s">
        <v>5</v>
      </c>
      <c r="C1261" s="4" t="s">
        <v>9</v>
      </c>
    </row>
    <row r="1262" spans="1:3">
      <c r="A1262" t="n">
        <v>9593</v>
      </c>
      <c r="B1262" s="60" t="n">
        <v>15</v>
      </c>
      <c r="C1262" s="7" t="n">
        <v>2048</v>
      </c>
    </row>
    <row r="1263" spans="1:3">
      <c r="A1263" t="s">
        <v>4</v>
      </c>
      <c r="B1263" s="4" t="s">
        <v>5</v>
      </c>
      <c r="C1263" s="4" t="s">
        <v>13</v>
      </c>
      <c r="D1263" s="4" t="s">
        <v>6</v>
      </c>
    </row>
    <row r="1264" spans="1:3">
      <c r="A1264" t="n">
        <v>9598</v>
      </c>
      <c r="B1264" s="8" t="n">
        <v>2</v>
      </c>
      <c r="C1264" s="7" t="n">
        <v>10</v>
      </c>
      <c r="D1264" s="7" t="s">
        <v>113</v>
      </c>
    </row>
    <row r="1265" spans="1:6">
      <c r="A1265" t="s">
        <v>4</v>
      </c>
      <c r="B1265" s="4" t="s">
        <v>5</v>
      </c>
      <c r="C1265" s="4" t="s">
        <v>10</v>
      </c>
    </row>
    <row r="1266" spans="1:6">
      <c r="A1266" t="n">
        <v>9616</v>
      </c>
      <c r="B1266" s="35" t="n">
        <v>16</v>
      </c>
      <c r="C1266" s="7" t="n">
        <v>0</v>
      </c>
    </row>
    <row r="1267" spans="1:6">
      <c r="A1267" t="s">
        <v>4</v>
      </c>
      <c r="B1267" s="4" t="s">
        <v>5</v>
      </c>
      <c r="C1267" s="4" t="s">
        <v>13</v>
      </c>
      <c r="D1267" s="4" t="s">
        <v>6</v>
      </c>
    </row>
    <row r="1268" spans="1:6">
      <c r="A1268" t="n">
        <v>9619</v>
      </c>
      <c r="B1268" s="8" t="n">
        <v>2</v>
      </c>
      <c r="C1268" s="7" t="n">
        <v>10</v>
      </c>
      <c r="D1268" s="7" t="s">
        <v>114</v>
      </c>
    </row>
    <row r="1269" spans="1:6">
      <c r="A1269" t="s">
        <v>4</v>
      </c>
      <c r="B1269" s="4" t="s">
        <v>5</v>
      </c>
      <c r="C1269" s="4" t="s">
        <v>10</v>
      </c>
    </row>
    <row r="1270" spans="1:6">
      <c r="A1270" t="n">
        <v>9638</v>
      </c>
      <c r="B1270" s="35" t="n">
        <v>16</v>
      </c>
      <c r="C1270" s="7" t="n">
        <v>0</v>
      </c>
    </row>
    <row r="1271" spans="1:6">
      <c r="A1271" t="s">
        <v>4</v>
      </c>
      <c r="B1271" s="4" t="s">
        <v>5</v>
      </c>
      <c r="C1271" s="4" t="s">
        <v>13</v>
      </c>
      <c r="D1271" s="4" t="s">
        <v>10</v>
      </c>
      <c r="E1271" s="4" t="s">
        <v>23</v>
      </c>
    </row>
    <row r="1272" spans="1:6">
      <c r="A1272" t="n">
        <v>9641</v>
      </c>
      <c r="B1272" s="24" t="n">
        <v>58</v>
      </c>
      <c r="C1272" s="7" t="n">
        <v>100</v>
      </c>
      <c r="D1272" s="7" t="n">
        <v>300</v>
      </c>
      <c r="E1272" s="7" t="n">
        <v>1</v>
      </c>
    </row>
    <row r="1273" spans="1:6">
      <c r="A1273" t="s">
        <v>4</v>
      </c>
      <c r="B1273" s="4" t="s">
        <v>5</v>
      </c>
      <c r="C1273" s="4" t="s">
        <v>13</v>
      </c>
      <c r="D1273" s="4" t="s">
        <v>10</v>
      </c>
    </row>
    <row r="1274" spans="1:6">
      <c r="A1274" t="n">
        <v>9649</v>
      </c>
      <c r="B1274" s="24" t="n">
        <v>58</v>
      </c>
      <c r="C1274" s="7" t="n">
        <v>255</v>
      </c>
      <c r="D1274" s="7" t="n">
        <v>0</v>
      </c>
    </row>
    <row r="1275" spans="1:6">
      <c r="A1275" t="s">
        <v>4</v>
      </c>
      <c r="B1275" s="4" t="s">
        <v>5</v>
      </c>
      <c r="C1275" s="4" t="s">
        <v>13</v>
      </c>
    </row>
    <row r="1276" spans="1:6">
      <c r="A1276" t="n">
        <v>9653</v>
      </c>
      <c r="B1276" s="28" t="n">
        <v>23</v>
      </c>
      <c r="C1276" s="7" t="n">
        <v>0</v>
      </c>
    </row>
    <row r="1277" spans="1:6">
      <c r="A1277" t="s">
        <v>4</v>
      </c>
      <c r="B1277" s="4" t="s">
        <v>5</v>
      </c>
    </row>
    <row r="1278" spans="1:6">
      <c r="A1278" t="n">
        <v>9655</v>
      </c>
      <c r="B1278" s="5" t="n">
        <v>1</v>
      </c>
    </row>
    <row r="1279" spans="1:6" s="3" customFormat="1" customHeight="0">
      <c r="A1279" s="3" t="s">
        <v>2</v>
      </c>
      <c r="B1279" s="3" t="s">
        <v>115</v>
      </c>
    </row>
    <row r="1280" spans="1:6">
      <c r="A1280" t="s">
        <v>4</v>
      </c>
      <c r="B1280" s="4" t="s">
        <v>5</v>
      </c>
      <c r="C1280" s="4" t="s">
        <v>13</v>
      </c>
      <c r="D1280" s="4" t="s">
        <v>13</v>
      </c>
      <c r="E1280" s="4" t="s">
        <v>13</v>
      </c>
      <c r="F1280" s="4" t="s">
        <v>13</v>
      </c>
    </row>
    <row r="1281" spans="1:6">
      <c r="A1281" t="n">
        <v>9656</v>
      </c>
      <c r="B1281" s="19" t="n">
        <v>14</v>
      </c>
      <c r="C1281" s="7" t="n">
        <v>2</v>
      </c>
      <c r="D1281" s="7" t="n">
        <v>0</v>
      </c>
      <c r="E1281" s="7" t="n">
        <v>0</v>
      </c>
      <c r="F1281" s="7" t="n">
        <v>0</v>
      </c>
    </row>
    <row r="1282" spans="1:6">
      <c r="A1282" t="s">
        <v>4</v>
      </c>
      <c r="B1282" s="4" t="s">
        <v>5</v>
      </c>
      <c r="C1282" s="4" t="s">
        <v>13</v>
      </c>
      <c r="D1282" s="30" t="s">
        <v>34</v>
      </c>
      <c r="E1282" s="4" t="s">
        <v>5</v>
      </c>
      <c r="F1282" s="4" t="s">
        <v>13</v>
      </c>
      <c r="G1282" s="4" t="s">
        <v>10</v>
      </c>
      <c r="H1282" s="30" t="s">
        <v>35</v>
      </c>
      <c r="I1282" s="4" t="s">
        <v>13</v>
      </c>
      <c r="J1282" s="4" t="s">
        <v>9</v>
      </c>
      <c r="K1282" s="4" t="s">
        <v>13</v>
      </c>
      <c r="L1282" s="4" t="s">
        <v>13</v>
      </c>
      <c r="M1282" s="30" t="s">
        <v>34</v>
      </c>
      <c r="N1282" s="4" t="s">
        <v>5</v>
      </c>
      <c r="O1282" s="4" t="s">
        <v>13</v>
      </c>
      <c r="P1282" s="4" t="s">
        <v>10</v>
      </c>
      <c r="Q1282" s="30" t="s">
        <v>35</v>
      </c>
      <c r="R1282" s="4" t="s">
        <v>13</v>
      </c>
      <c r="S1282" s="4" t="s">
        <v>9</v>
      </c>
      <c r="T1282" s="4" t="s">
        <v>13</v>
      </c>
      <c r="U1282" s="4" t="s">
        <v>13</v>
      </c>
      <c r="V1282" s="4" t="s">
        <v>13</v>
      </c>
      <c r="W1282" s="4" t="s">
        <v>24</v>
      </c>
    </row>
    <row r="1283" spans="1:6">
      <c r="A1283" t="n">
        <v>9661</v>
      </c>
      <c r="B1283" s="12" t="n">
        <v>5</v>
      </c>
      <c r="C1283" s="7" t="n">
        <v>28</v>
      </c>
      <c r="D1283" s="30" t="s">
        <v>3</v>
      </c>
      <c r="E1283" s="9" t="n">
        <v>162</v>
      </c>
      <c r="F1283" s="7" t="n">
        <v>3</v>
      </c>
      <c r="G1283" s="7" t="n">
        <v>12366</v>
      </c>
      <c r="H1283" s="30" t="s">
        <v>3</v>
      </c>
      <c r="I1283" s="7" t="n">
        <v>0</v>
      </c>
      <c r="J1283" s="7" t="n">
        <v>1</v>
      </c>
      <c r="K1283" s="7" t="n">
        <v>2</v>
      </c>
      <c r="L1283" s="7" t="n">
        <v>28</v>
      </c>
      <c r="M1283" s="30" t="s">
        <v>3</v>
      </c>
      <c r="N1283" s="9" t="n">
        <v>162</v>
      </c>
      <c r="O1283" s="7" t="n">
        <v>3</v>
      </c>
      <c r="P1283" s="7" t="n">
        <v>12366</v>
      </c>
      <c r="Q1283" s="30" t="s">
        <v>3</v>
      </c>
      <c r="R1283" s="7" t="n">
        <v>0</v>
      </c>
      <c r="S1283" s="7" t="n">
        <v>2</v>
      </c>
      <c r="T1283" s="7" t="n">
        <v>2</v>
      </c>
      <c r="U1283" s="7" t="n">
        <v>11</v>
      </c>
      <c r="V1283" s="7" t="n">
        <v>1</v>
      </c>
      <c r="W1283" s="13" t="n">
        <f t="normal" ca="1">A1287</f>
        <v>0</v>
      </c>
    </row>
    <row r="1284" spans="1:6">
      <c r="A1284" t="s">
        <v>4</v>
      </c>
      <c r="B1284" s="4" t="s">
        <v>5</v>
      </c>
      <c r="C1284" s="4" t="s">
        <v>13</v>
      </c>
      <c r="D1284" s="4" t="s">
        <v>10</v>
      </c>
      <c r="E1284" s="4" t="s">
        <v>23</v>
      </c>
    </row>
    <row r="1285" spans="1:6">
      <c r="A1285" t="n">
        <v>9690</v>
      </c>
      <c r="B1285" s="24" t="n">
        <v>58</v>
      </c>
      <c r="C1285" s="7" t="n">
        <v>0</v>
      </c>
      <c r="D1285" s="7" t="n">
        <v>0</v>
      </c>
      <c r="E1285" s="7" t="n">
        <v>1</v>
      </c>
    </row>
    <row r="1286" spans="1:6">
      <c r="A1286" t="s">
        <v>4</v>
      </c>
      <c r="B1286" s="4" t="s">
        <v>5</v>
      </c>
      <c r="C1286" s="4" t="s">
        <v>13</v>
      </c>
      <c r="D1286" s="30" t="s">
        <v>34</v>
      </c>
      <c r="E1286" s="4" t="s">
        <v>5</v>
      </c>
      <c r="F1286" s="4" t="s">
        <v>13</v>
      </c>
      <c r="G1286" s="4" t="s">
        <v>10</v>
      </c>
      <c r="H1286" s="30" t="s">
        <v>35</v>
      </c>
      <c r="I1286" s="4" t="s">
        <v>13</v>
      </c>
      <c r="J1286" s="4" t="s">
        <v>9</v>
      </c>
      <c r="K1286" s="4" t="s">
        <v>13</v>
      </c>
      <c r="L1286" s="4" t="s">
        <v>13</v>
      </c>
      <c r="M1286" s="30" t="s">
        <v>34</v>
      </c>
      <c r="N1286" s="4" t="s">
        <v>5</v>
      </c>
      <c r="O1286" s="4" t="s">
        <v>13</v>
      </c>
      <c r="P1286" s="4" t="s">
        <v>10</v>
      </c>
      <c r="Q1286" s="30" t="s">
        <v>35</v>
      </c>
      <c r="R1286" s="4" t="s">
        <v>13</v>
      </c>
      <c r="S1286" s="4" t="s">
        <v>9</v>
      </c>
      <c r="T1286" s="4" t="s">
        <v>13</v>
      </c>
      <c r="U1286" s="4" t="s">
        <v>13</v>
      </c>
      <c r="V1286" s="4" t="s">
        <v>13</v>
      </c>
      <c r="W1286" s="4" t="s">
        <v>24</v>
      </c>
    </row>
    <row r="1287" spans="1:6">
      <c r="A1287" t="n">
        <v>9698</v>
      </c>
      <c r="B1287" s="12" t="n">
        <v>5</v>
      </c>
      <c r="C1287" s="7" t="n">
        <v>28</v>
      </c>
      <c r="D1287" s="30" t="s">
        <v>3</v>
      </c>
      <c r="E1287" s="9" t="n">
        <v>162</v>
      </c>
      <c r="F1287" s="7" t="n">
        <v>3</v>
      </c>
      <c r="G1287" s="7" t="n">
        <v>12366</v>
      </c>
      <c r="H1287" s="30" t="s">
        <v>3</v>
      </c>
      <c r="I1287" s="7" t="n">
        <v>0</v>
      </c>
      <c r="J1287" s="7" t="n">
        <v>1</v>
      </c>
      <c r="K1287" s="7" t="n">
        <v>3</v>
      </c>
      <c r="L1287" s="7" t="n">
        <v>28</v>
      </c>
      <c r="M1287" s="30" t="s">
        <v>3</v>
      </c>
      <c r="N1287" s="9" t="n">
        <v>162</v>
      </c>
      <c r="O1287" s="7" t="n">
        <v>3</v>
      </c>
      <c r="P1287" s="7" t="n">
        <v>12366</v>
      </c>
      <c r="Q1287" s="30" t="s">
        <v>3</v>
      </c>
      <c r="R1287" s="7" t="n">
        <v>0</v>
      </c>
      <c r="S1287" s="7" t="n">
        <v>2</v>
      </c>
      <c r="T1287" s="7" t="n">
        <v>3</v>
      </c>
      <c r="U1287" s="7" t="n">
        <v>9</v>
      </c>
      <c r="V1287" s="7" t="n">
        <v>1</v>
      </c>
      <c r="W1287" s="13" t="n">
        <f t="normal" ca="1">A1297</f>
        <v>0</v>
      </c>
    </row>
    <row r="1288" spans="1:6">
      <c r="A1288" t="s">
        <v>4</v>
      </c>
      <c r="B1288" s="4" t="s">
        <v>5</v>
      </c>
      <c r="C1288" s="4" t="s">
        <v>13</v>
      </c>
      <c r="D1288" s="30" t="s">
        <v>34</v>
      </c>
      <c r="E1288" s="4" t="s">
        <v>5</v>
      </c>
      <c r="F1288" s="4" t="s">
        <v>10</v>
      </c>
      <c r="G1288" s="4" t="s">
        <v>13</v>
      </c>
      <c r="H1288" s="4" t="s">
        <v>13</v>
      </c>
      <c r="I1288" s="4" t="s">
        <v>6</v>
      </c>
      <c r="J1288" s="30" t="s">
        <v>35</v>
      </c>
      <c r="K1288" s="4" t="s">
        <v>13</v>
      </c>
      <c r="L1288" s="4" t="s">
        <v>13</v>
      </c>
      <c r="M1288" s="30" t="s">
        <v>34</v>
      </c>
      <c r="N1288" s="4" t="s">
        <v>5</v>
      </c>
      <c r="O1288" s="4" t="s">
        <v>13</v>
      </c>
      <c r="P1288" s="30" t="s">
        <v>35</v>
      </c>
      <c r="Q1288" s="4" t="s">
        <v>13</v>
      </c>
      <c r="R1288" s="4" t="s">
        <v>9</v>
      </c>
      <c r="S1288" s="4" t="s">
        <v>13</v>
      </c>
      <c r="T1288" s="4" t="s">
        <v>13</v>
      </c>
      <c r="U1288" s="4" t="s">
        <v>13</v>
      </c>
      <c r="V1288" s="30" t="s">
        <v>34</v>
      </c>
      <c r="W1288" s="4" t="s">
        <v>5</v>
      </c>
      <c r="X1288" s="4" t="s">
        <v>13</v>
      </c>
      <c r="Y1288" s="30" t="s">
        <v>35</v>
      </c>
      <c r="Z1288" s="4" t="s">
        <v>13</v>
      </c>
      <c r="AA1288" s="4" t="s">
        <v>9</v>
      </c>
      <c r="AB1288" s="4" t="s">
        <v>13</v>
      </c>
      <c r="AC1288" s="4" t="s">
        <v>13</v>
      </c>
      <c r="AD1288" s="4" t="s">
        <v>13</v>
      </c>
      <c r="AE1288" s="4" t="s">
        <v>24</v>
      </c>
    </row>
    <row r="1289" spans="1:6">
      <c r="A1289" t="n">
        <v>9727</v>
      </c>
      <c r="B1289" s="12" t="n">
        <v>5</v>
      </c>
      <c r="C1289" s="7" t="n">
        <v>28</v>
      </c>
      <c r="D1289" s="30" t="s">
        <v>3</v>
      </c>
      <c r="E1289" s="31" t="n">
        <v>47</v>
      </c>
      <c r="F1289" s="7" t="n">
        <v>61456</v>
      </c>
      <c r="G1289" s="7" t="n">
        <v>2</v>
      </c>
      <c r="H1289" s="7" t="n">
        <v>0</v>
      </c>
      <c r="I1289" s="7" t="s">
        <v>36</v>
      </c>
      <c r="J1289" s="30" t="s">
        <v>3</v>
      </c>
      <c r="K1289" s="7" t="n">
        <v>8</v>
      </c>
      <c r="L1289" s="7" t="n">
        <v>28</v>
      </c>
      <c r="M1289" s="30" t="s">
        <v>3</v>
      </c>
      <c r="N1289" s="11" t="n">
        <v>74</v>
      </c>
      <c r="O1289" s="7" t="n">
        <v>65</v>
      </c>
      <c r="P1289" s="30" t="s">
        <v>3</v>
      </c>
      <c r="Q1289" s="7" t="n">
        <v>0</v>
      </c>
      <c r="R1289" s="7" t="n">
        <v>1</v>
      </c>
      <c r="S1289" s="7" t="n">
        <v>3</v>
      </c>
      <c r="T1289" s="7" t="n">
        <v>9</v>
      </c>
      <c r="U1289" s="7" t="n">
        <v>28</v>
      </c>
      <c r="V1289" s="30" t="s">
        <v>3</v>
      </c>
      <c r="W1289" s="11" t="n">
        <v>74</v>
      </c>
      <c r="X1289" s="7" t="n">
        <v>65</v>
      </c>
      <c r="Y1289" s="30" t="s">
        <v>3</v>
      </c>
      <c r="Z1289" s="7" t="n">
        <v>0</v>
      </c>
      <c r="AA1289" s="7" t="n">
        <v>2</v>
      </c>
      <c r="AB1289" s="7" t="n">
        <v>3</v>
      </c>
      <c r="AC1289" s="7" t="n">
        <v>9</v>
      </c>
      <c r="AD1289" s="7" t="n">
        <v>1</v>
      </c>
      <c r="AE1289" s="13" t="n">
        <f t="normal" ca="1">A1293</f>
        <v>0</v>
      </c>
    </row>
    <row r="1290" spans="1:6">
      <c r="A1290" t="s">
        <v>4</v>
      </c>
      <c r="B1290" s="4" t="s">
        <v>5</v>
      </c>
      <c r="C1290" s="4" t="s">
        <v>10</v>
      </c>
      <c r="D1290" s="4" t="s">
        <v>13</v>
      </c>
      <c r="E1290" s="4" t="s">
        <v>13</v>
      </c>
      <c r="F1290" s="4" t="s">
        <v>6</v>
      </c>
    </row>
    <row r="1291" spans="1:6">
      <c r="A1291" t="n">
        <v>9775</v>
      </c>
      <c r="B1291" s="31" t="n">
        <v>47</v>
      </c>
      <c r="C1291" s="7" t="n">
        <v>61456</v>
      </c>
      <c r="D1291" s="7" t="n">
        <v>0</v>
      </c>
      <c r="E1291" s="7" t="n">
        <v>0</v>
      </c>
      <c r="F1291" s="7" t="s">
        <v>37</v>
      </c>
    </row>
    <row r="1292" spans="1:6">
      <c r="A1292" t="s">
        <v>4</v>
      </c>
      <c r="B1292" s="4" t="s">
        <v>5</v>
      </c>
      <c r="C1292" s="4" t="s">
        <v>13</v>
      </c>
      <c r="D1292" s="4" t="s">
        <v>10</v>
      </c>
      <c r="E1292" s="4" t="s">
        <v>23</v>
      </c>
    </row>
    <row r="1293" spans="1:6">
      <c r="A1293" t="n">
        <v>9788</v>
      </c>
      <c r="B1293" s="24" t="n">
        <v>58</v>
      </c>
      <c r="C1293" s="7" t="n">
        <v>0</v>
      </c>
      <c r="D1293" s="7" t="n">
        <v>300</v>
      </c>
      <c r="E1293" s="7" t="n">
        <v>1</v>
      </c>
    </row>
    <row r="1294" spans="1:6">
      <c r="A1294" t="s">
        <v>4</v>
      </c>
      <c r="B1294" s="4" t="s">
        <v>5</v>
      </c>
      <c r="C1294" s="4" t="s">
        <v>13</v>
      </c>
      <c r="D1294" s="4" t="s">
        <v>10</v>
      </c>
    </row>
    <row r="1295" spans="1:6">
      <c r="A1295" t="n">
        <v>9796</v>
      </c>
      <c r="B1295" s="24" t="n">
        <v>58</v>
      </c>
      <c r="C1295" s="7" t="n">
        <v>255</v>
      </c>
      <c r="D1295" s="7" t="n">
        <v>0</v>
      </c>
    </row>
    <row r="1296" spans="1:6">
      <c r="A1296" t="s">
        <v>4</v>
      </c>
      <c r="B1296" s="4" t="s">
        <v>5</v>
      </c>
      <c r="C1296" s="4" t="s">
        <v>13</v>
      </c>
      <c r="D1296" s="4" t="s">
        <v>13</v>
      </c>
      <c r="E1296" s="4" t="s">
        <v>13</v>
      </c>
      <c r="F1296" s="4" t="s">
        <v>13</v>
      </c>
    </row>
    <row r="1297" spans="1:31">
      <c r="A1297" t="n">
        <v>9800</v>
      </c>
      <c r="B1297" s="19" t="n">
        <v>14</v>
      </c>
      <c r="C1297" s="7" t="n">
        <v>0</v>
      </c>
      <c r="D1297" s="7" t="n">
        <v>0</v>
      </c>
      <c r="E1297" s="7" t="n">
        <v>0</v>
      </c>
      <c r="F1297" s="7" t="n">
        <v>64</v>
      </c>
    </row>
    <row r="1298" spans="1:31">
      <c r="A1298" t="s">
        <v>4</v>
      </c>
      <c r="B1298" s="4" t="s">
        <v>5</v>
      </c>
      <c r="C1298" s="4" t="s">
        <v>13</v>
      </c>
      <c r="D1298" s="4" t="s">
        <v>10</v>
      </c>
    </row>
    <row r="1299" spans="1:31">
      <c r="A1299" t="n">
        <v>9805</v>
      </c>
      <c r="B1299" s="25" t="n">
        <v>22</v>
      </c>
      <c r="C1299" s="7" t="n">
        <v>0</v>
      </c>
      <c r="D1299" s="7" t="n">
        <v>12366</v>
      </c>
    </row>
    <row r="1300" spans="1:31">
      <c r="A1300" t="s">
        <v>4</v>
      </c>
      <c r="B1300" s="4" t="s">
        <v>5</v>
      </c>
      <c r="C1300" s="4" t="s">
        <v>13</v>
      </c>
      <c r="D1300" s="4" t="s">
        <v>10</v>
      </c>
    </row>
    <row r="1301" spans="1:31">
      <c r="A1301" t="n">
        <v>9809</v>
      </c>
      <c r="B1301" s="24" t="n">
        <v>58</v>
      </c>
      <c r="C1301" s="7" t="n">
        <v>5</v>
      </c>
      <c r="D1301" s="7" t="n">
        <v>300</v>
      </c>
    </row>
    <row r="1302" spans="1:31">
      <c r="A1302" t="s">
        <v>4</v>
      </c>
      <c r="B1302" s="4" t="s">
        <v>5</v>
      </c>
      <c r="C1302" s="4" t="s">
        <v>23</v>
      </c>
      <c r="D1302" s="4" t="s">
        <v>10</v>
      </c>
    </row>
    <row r="1303" spans="1:31">
      <c r="A1303" t="n">
        <v>9813</v>
      </c>
      <c r="B1303" s="32" t="n">
        <v>103</v>
      </c>
      <c r="C1303" s="7" t="n">
        <v>0</v>
      </c>
      <c r="D1303" s="7" t="n">
        <v>300</v>
      </c>
    </row>
    <row r="1304" spans="1:31">
      <c r="A1304" t="s">
        <v>4</v>
      </c>
      <c r="B1304" s="4" t="s">
        <v>5</v>
      </c>
      <c r="C1304" s="4" t="s">
        <v>13</v>
      </c>
    </row>
    <row r="1305" spans="1:31">
      <c r="A1305" t="n">
        <v>9820</v>
      </c>
      <c r="B1305" s="33" t="n">
        <v>64</v>
      </c>
      <c r="C1305" s="7" t="n">
        <v>7</v>
      </c>
    </row>
    <row r="1306" spans="1:31">
      <c r="A1306" t="s">
        <v>4</v>
      </c>
      <c r="B1306" s="4" t="s">
        <v>5</v>
      </c>
      <c r="C1306" s="4" t="s">
        <v>13</v>
      </c>
      <c r="D1306" s="4" t="s">
        <v>10</v>
      </c>
    </row>
    <row r="1307" spans="1:31">
      <c r="A1307" t="n">
        <v>9822</v>
      </c>
      <c r="B1307" s="34" t="n">
        <v>72</v>
      </c>
      <c r="C1307" s="7" t="n">
        <v>5</v>
      </c>
      <c r="D1307" s="7" t="n">
        <v>0</v>
      </c>
    </row>
    <row r="1308" spans="1:31">
      <c r="A1308" t="s">
        <v>4</v>
      </c>
      <c r="B1308" s="4" t="s">
        <v>5</v>
      </c>
      <c r="C1308" s="4" t="s">
        <v>13</v>
      </c>
      <c r="D1308" s="30" t="s">
        <v>34</v>
      </c>
      <c r="E1308" s="4" t="s">
        <v>5</v>
      </c>
      <c r="F1308" s="4" t="s">
        <v>13</v>
      </c>
      <c r="G1308" s="4" t="s">
        <v>10</v>
      </c>
      <c r="H1308" s="30" t="s">
        <v>35</v>
      </c>
      <c r="I1308" s="4" t="s">
        <v>13</v>
      </c>
      <c r="J1308" s="4" t="s">
        <v>9</v>
      </c>
      <c r="K1308" s="4" t="s">
        <v>13</v>
      </c>
      <c r="L1308" s="4" t="s">
        <v>13</v>
      </c>
      <c r="M1308" s="4" t="s">
        <v>24</v>
      </c>
    </row>
    <row r="1309" spans="1:31">
      <c r="A1309" t="n">
        <v>9826</v>
      </c>
      <c r="B1309" s="12" t="n">
        <v>5</v>
      </c>
      <c r="C1309" s="7" t="n">
        <v>28</v>
      </c>
      <c r="D1309" s="30" t="s">
        <v>3</v>
      </c>
      <c r="E1309" s="9" t="n">
        <v>162</v>
      </c>
      <c r="F1309" s="7" t="n">
        <v>4</v>
      </c>
      <c r="G1309" s="7" t="n">
        <v>12366</v>
      </c>
      <c r="H1309" s="30" t="s">
        <v>3</v>
      </c>
      <c r="I1309" s="7" t="n">
        <v>0</v>
      </c>
      <c r="J1309" s="7" t="n">
        <v>1</v>
      </c>
      <c r="K1309" s="7" t="n">
        <v>2</v>
      </c>
      <c r="L1309" s="7" t="n">
        <v>1</v>
      </c>
      <c r="M1309" s="13" t="n">
        <f t="normal" ca="1">A1315</f>
        <v>0</v>
      </c>
    </row>
    <row r="1310" spans="1:31">
      <c r="A1310" t="s">
        <v>4</v>
      </c>
      <c r="B1310" s="4" t="s">
        <v>5</v>
      </c>
      <c r="C1310" s="4" t="s">
        <v>13</v>
      </c>
      <c r="D1310" s="4" t="s">
        <v>6</v>
      </c>
    </row>
    <row r="1311" spans="1:31">
      <c r="A1311" t="n">
        <v>9843</v>
      </c>
      <c r="B1311" s="8" t="n">
        <v>2</v>
      </c>
      <c r="C1311" s="7" t="n">
        <v>10</v>
      </c>
      <c r="D1311" s="7" t="s">
        <v>38</v>
      </c>
    </row>
    <row r="1312" spans="1:31">
      <c r="A1312" t="s">
        <v>4</v>
      </c>
      <c r="B1312" s="4" t="s">
        <v>5</v>
      </c>
      <c r="C1312" s="4" t="s">
        <v>10</v>
      </c>
    </row>
    <row r="1313" spans="1:13">
      <c r="A1313" t="n">
        <v>9860</v>
      </c>
      <c r="B1313" s="35" t="n">
        <v>16</v>
      </c>
      <c r="C1313" s="7" t="n">
        <v>0</v>
      </c>
    </row>
    <row r="1314" spans="1:13">
      <c r="A1314" t="s">
        <v>4</v>
      </c>
      <c r="B1314" s="4" t="s">
        <v>5</v>
      </c>
      <c r="C1314" s="4" t="s">
        <v>10</v>
      </c>
    </row>
    <row r="1315" spans="1:13">
      <c r="A1315" t="n">
        <v>9863</v>
      </c>
      <c r="B1315" s="36" t="n">
        <v>12</v>
      </c>
      <c r="C1315" s="7" t="n">
        <v>6713</v>
      </c>
    </row>
    <row r="1316" spans="1:13">
      <c r="A1316" t="s">
        <v>4</v>
      </c>
      <c r="B1316" s="4" t="s">
        <v>5</v>
      </c>
      <c r="C1316" s="4" t="s">
        <v>10</v>
      </c>
      <c r="D1316" s="4" t="s">
        <v>6</v>
      </c>
      <c r="E1316" s="4" t="s">
        <v>6</v>
      </c>
      <c r="F1316" s="4" t="s">
        <v>6</v>
      </c>
      <c r="G1316" s="4" t="s">
        <v>13</v>
      </c>
      <c r="H1316" s="4" t="s">
        <v>9</v>
      </c>
      <c r="I1316" s="4" t="s">
        <v>23</v>
      </c>
      <c r="J1316" s="4" t="s">
        <v>23</v>
      </c>
      <c r="K1316" s="4" t="s">
        <v>23</v>
      </c>
      <c r="L1316" s="4" t="s">
        <v>23</v>
      </c>
      <c r="M1316" s="4" t="s">
        <v>23</v>
      </c>
      <c r="N1316" s="4" t="s">
        <v>23</v>
      </c>
      <c r="O1316" s="4" t="s">
        <v>23</v>
      </c>
      <c r="P1316" s="4" t="s">
        <v>6</v>
      </c>
      <c r="Q1316" s="4" t="s">
        <v>6</v>
      </c>
      <c r="R1316" s="4" t="s">
        <v>9</v>
      </c>
      <c r="S1316" s="4" t="s">
        <v>13</v>
      </c>
      <c r="T1316" s="4" t="s">
        <v>9</v>
      </c>
      <c r="U1316" s="4" t="s">
        <v>9</v>
      </c>
      <c r="V1316" s="4" t="s">
        <v>10</v>
      </c>
    </row>
    <row r="1317" spans="1:13">
      <c r="A1317" t="n">
        <v>9866</v>
      </c>
      <c r="B1317" s="37" t="n">
        <v>19</v>
      </c>
      <c r="C1317" s="7" t="n">
        <v>7032</v>
      </c>
      <c r="D1317" s="7" t="s">
        <v>41</v>
      </c>
      <c r="E1317" s="7" t="s">
        <v>42</v>
      </c>
      <c r="F1317" s="7" t="s">
        <v>12</v>
      </c>
      <c r="G1317" s="7" t="n">
        <v>0</v>
      </c>
      <c r="H1317" s="7" t="n">
        <v>1</v>
      </c>
      <c r="I1317" s="7" t="n">
        <v>0</v>
      </c>
      <c r="J1317" s="7" t="n">
        <v>0</v>
      </c>
      <c r="K1317" s="7" t="n">
        <v>0</v>
      </c>
      <c r="L1317" s="7" t="n">
        <v>0</v>
      </c>
      <c r="M1317" s="7" t="n">
        <v>1</v>
      </c>
      <c r="N1317" s="7" t="n">
        <v>1.60000002384186</v>
      </c>
      <c r="O1317" s="7" t="n">
        <v>0.0900000035762787</v>
      </c>
      <c r="P1317" s="7" t="s">
        <v>12</v>
      </c>
      <c r="Q1317" s="7" t="s">
        <v>12</v>
      </c>
      <c r="R1317" s="7" t="n">
        <v>-1</v>
      </c>
      <c r="S1317" s="7" t="n">
        <v>0</v>
      </c>
      <c r="T1317" s="7" t="n">
        <v>0</v>
      </c>
      <c r="U1317" s="7" t="n">
        <v>0</v>
      </c>
      <c r="V1317" s="7" t="n">
        <v>0</v>
      </c>
    </row>
    <row r="1318" spans="1:13">
      <c r="A1318" t="s">
        <v>4</v>
      </c>
      <c r="B1318" s="4" t="s">
        <v>5</v>
      </c>
      <c r="C1318" s="4" t="s">
        <v>10</v>
      </c>
      <c r="D1318" s="4" t="s">
        <v>13</v>
      </c>
      <c r="E1318" s="4" t="s">
        <v>13</v>
      </c>
      <c r="F1318" s="4" t="s">
        <v>6</v>
      </c>
    </row>
    <row r="1319" spans="1:13">
      <c r="A1319" t="n">
        <v>9936</v>
      </c>
      <c r="B1319" s="38" t="n">
        <v>20</v>
      </c>
      <c r="C1319" s="7" t="n">
        <v>0</v>
      </c>
      <c r="D1319" s="7" t="n">
        <v>3</v>
      </c>
      <c r="E1319" s="7" t="n">
        <v>10</v>
      </c>
      <c r="F1319" s="7" t="s">
        <v>45</v>
      </c>
    </row>
    <row r="1320" spans="1:13">
      <c r="A1320" t="s">
        <v>4</v>
      </c>
      <c r="B1320" s="4" t="s">
        <v>5</v>
      </c>
      <c r="C1320" s="4" t="s">
        <v>10</v>
      </c>
    </row>
    <row r="1321" spans="1:13">
      <c r="A1321" t="n">
        <v>9954</v>
      </c>
      <c r="B1321" s="35" t="n">
        <v>16</v>
      </c>
      <c r="C1321" s="7" t="n">
        <v>0</v>
      </c>
    </row>
    <row r="1322" spans="1:13">
      <c r="A1322" t="s">
        <v>4</v>
      </c>
      <c r="B1322" s="4" t="s">
        <v>5</v>
      </c>
      <c r="C1322" s="4" t="s">
        <v>10</v>
      </c>
      <c r="D1322" s="4" t="s">
        <v>13</v>
      </c>
      <c r="E1322" s="4" t="s">
        <v>13</v>
      </c>
      <c r="F1322" s="4" t="s">
        <v>6</v>
      </c>
    </row>
    <row r="1323" spans="1:13">
      <c r="A1323" t="n">
        <v>9957</v>
      </c>
      <c r="B1323" s="38" t="n">
        <v>20</v>
      </c>
      <c r="C1323" s="7" t="n">
        <v>5</v>
      </c>
      <c r="D1323" s="7" t="n">
        <v>3</v>
      </c>
      <c r="E1323" s="7" t="n">
        <v>10</v>
      </c>
      <c r="F1323" s="7" t="s">
        <v>45</v>
      </c>
    </row>
    <row r="1324" spans="1:13">
      <c r="A1324" t="s">
        <v>4</v>
      </c>
      <c r="B1324" s="4" t="s">
        <v>5</v>
      </c>
      <c r="C1324" s="4" t="s">
        <v>10</v>
      </c>
    </row>
    <row r="1325" spans="1:13">
      <c r="A1325" t="n">
        <v>9975</v>
      </c>
      <c r="B1325" s="35" t="n">
        <v>16</v>
      </c>
      <c r="C1325" s="7" t="n">
        <v>0</v>
      </c>
    </row>
    <row r="1326" spans="1:13">
      <c r="A1326" t="s">
        <v>4</v>
      </c>
      <c r="B1326" s="4" t="s">
        <v>5</v>
      </c>
      <c r="C1326" s="4" t="s">
        <v>10</v>
      </c>
      <c r="D1326" s="4" t="s">
        <v>13</v>
      </c>
      <c r="E1326" s="4" t="s">
        <v>13</v>
      </c>
      <c r="F1326" s="4" t="s">
        <v>6</v>
      </c>
    </row>
    <row r="1327" spans="1:13">
      <c r="A1327" t="n">
        <v>9978</v>
      </c>
      <c r="B1327" s="38" t="n">
        <v>20</v>
      </c>
      <c r="C1327" s="7" t="n">
        <v>7</v>
      </c>
      <c r="D1327" s="7" t="n">
        <v>3</v>
      </c>
      <c r="E1327" s="7" t="n">
        <v>10</v>
      </c>
      <c r="F1327" s="7" t="s">
        <v>45</v>
      </c>
    </row>
    <row r="1328" spans="1:13">
      <c r="A1328" t="s">
        <v>4</v>
      </c>
      <c r="B1328" s="4" t="s">
        <v>5</v>
      </c>
      <c r="C1328" s="4" t="s">
        <v>10</v>
      </c>
    </row>
    <row r="1329" spans="1:22">
      <c r="A1329" t="n">
        <v>9996</v>
      </c>
      <c r="B1329" s="35" t="n">
        <v>16</v>
      </c>
      <c r="C1329" s="7" t="n">
        <v>0</v>
      </c>
    </row>
    <row r="1330" spans="1:22">
      <c r="A1330" t="s">
        <v>4</v>
      </c>
      <c r="B1330" s="4" t="s">
        <v>5</v>
      </c>
      <c r="C1330" s="4" t="s">
        <v>10</v>
      </c>
      <c r="D1330" s="4" t="s">
        <v>13</v>
      </c>
      <c r="E1330" s="4" t="s">
        <v>13</v>
      </c>
      <c r="F1330" s="4" t="s">
        <v>6</v>
      </c>
    </row>
    <row r="1331" spans="1:22">
      <c r="A1331" t="n">
        <v>9999</v>
      </c>
      <c r="B1331" s="38" t="n">
        <v>20</v>
      </c>
      <c r="C1331" s="7" t="n">
        <v>61491</v>
      </c>
      <c r="D1331" s="7" t="n">
        <v>3</v>
      </c>
      <c r="E1331" s="7" t="n">
        <v>10</v>
      </c>
      <c r="F1331" s="7" t="s">
        <v>45</v>
      </c>
    </row>
    <row r="1332" spans="1:22">
      <c r="A1332" t="s">
        <v>4</v>
      </c>
      <c r="B1332" s="4" t="s">
        <v>5</v>
      </c>
      <c r="C1332" s="4" t="s">
        <v>10</v>
      </c>
    </row>
    <row r="1333" spans="1:22">
      <c r="A1333" t="n">
        <v>10017</v>
      </c>
      <c r="B1333" s="35" t="n">
        <v>16</v>
      </c>
      <c r="C1333" s="7" t="n">
        <v>0</v>
      </c>
    </row>
    <row r="1334" spans="1:22">
      <c r="A1334" t="s">
        <v>4</v>
      </c>
      <c r="B1334" s="4" t="s">
        <v>5</v>
      </c>
      <c r="C1334" s="4" t="s">
        <v>10</v>
      </c>
      <c r="D1334" s="4" t="s">
        <v>13</v>
      </c>
      <c r="E1334" s="4" t="s">
        <v>13</v>
      </c>
      <c r="F1334" s="4" t="s">
        <v>6</v>
      </c>
    </row>
    <row r="1335" spans="1:22">
      <c r="A1335" t="n">
        <v>10020</v>
      </c>
      <c r="B1335" s="38" t="n">
        <v>20</v>
      </c>
      <c r="C1335" s="7" t="n">
        <v>61492</v>
      </c>
      <c r="D1335" s="7" t="n">
        <v>3</v>
      </c>
      <c r="E1335" s="7" t="n">
        <v>10</v>
      </c>
      <c r="F1335" s="7" t="s">
        <v>45</v>
      </c>
    </row>
    <row r="1336" spans="1:22">
      <c r="A1336" t="s">
        <v>4</v>
      </c>
      <c r="B1336" s="4" t="s">
        <v>5</v>
      </c>
      <c r="C1336" s="4" t="s">
        <v>10</v>
      </c>
    </row>
    <row r="1337" spans="1:22">
      <c r="A1337" t="n">
        <v>10038</v>
      </c>
      <c r="B1337" s="35" t="n">
        <v>16</v>
      </c>
      <c r="C1337" s="7" t="n">
        <v>0</v>
      </c>
    </row>
    <row r="1338" spans="1:22">
      <c r="A1338" t="s">
        <v>4</v>
      </c>
      <c r="B1338" s="4" t="s">
        <v>5</v>
      </c>
      <c r="C1338" s="4" t="s">
        <v>10</v>
      </c>
      <c r="D1338" s="4" t="s">
        <v>13</v>
      </c>
      <c r="E1338" s="4" t="s">
        <v>13</v>
      </c>
      <c r="F1338" s="4" t="s">
        <v>6</v>
      </c>
    </row>
    <row r="1339" spans="1:22">
      <c r="A1339" t="n">
        <v>10041</v>
      </c>
      <c r="B1339" s="38" t="n">
        <v>20</v>
      </c>
      <c r="C1339" s="7" t="n">
        <v>61493</v>
      </c>
      <c r="D1339" s="7" t="n">
        <v>3</v>
      </c>
      <c r="E1339" s="7" t="n">
        <v>10</v>
      </c>
      <c r="F1339" s="7" t="s">
        <v>45</v>
      </c>
    </row>
    <row r="1340" spans="1:22">
      <c r="A1340" t="s">
        <v>4</v>
      </c>
      <c r="B1340" s="4" t="s">
        <v>5</v>
      </c>
      <c r="C1340" s="4" t="s">
        <v>10</v>
      </c>
    </row>
    <row r="1341" spans="1:22">
      <c r="A1341" t="n">
        <v>10059</v>
      </c>
      <c r="B1341" s="35" t="n">
        <v>16</v>
      </c>
      <c r="C1341" s="7" t="n">
        <v>0</v>
      </c>
    </row>
    <row r="1342" spans="1:22">
      <c r="A1342" t="s">
        <v>4</v>
      </c>
      <c r="B1342" s="4" t="s">
        <v>5</v>
      </c>
      <c r="C1342" s="4" t="s">
        <v>10</v>
      </c>
      <c r="D1342" s="4" t="s">
        <v>13</v>
      </c>
      <c r="E1342" s="4" t="s">
        <v>13</v>
      </c>
      <c r="F1342" s="4" t="s">
        <v>6</v>
      </c>
    </row>
    <row r="1343" spans="1:22">
      <c r="A1343" t="n">
        <v>10062</v>
      </c>
      <c r="B1343" s="38" t="n">
        <v>20</v>
      </c>
      <c r="C1343" s="7" t="n">
        <v>7032</v>
      </c>
      <c r="D1343" s="7" t="n">
        <v>3</v>
      </c>
      <c r="E1343" s="7" t="n">
        <v>10</v>
      </c>
      <c r="F1343" s="7" t="s">
        <v>45</v>
      </c>
    </row>
    <row r="1344" spans="1:22">
      <c r="A1344" t="s">
        <v>4</v>
      </c>
      <c r="B1344" s="4" t="s">
        <v>5</v>
      </c>
      <c r="C1344" s="4" t="s">
        <v>10</v>
      </c>
    </row>
    <row r="1345" spans="1:6">
      <c r="A1345" t="n">
        <v>10080</v>
      </c>
      <c r="B1345" s="35" t="n">
        <v>16</v>
      </c>
      <c r="C1345" s="7" t="n">
        <v>0</v>
      </c>
    </row>
    <row r="1346" spans="1:6">
      <c r="A1346" t="s">
        <v>4</v>
      </c>
      <c r="B1346" s="4" t="s">
        <v>5</v>
      </c>
      <c r="C1346" s="4" t="s">
        <v>13</v>
      </c>
    </row>
    <row r="1347" spans="1:6">
      <c r="A1347" t="n">
        <v>10083</v>
      </c>
      <c r="B1347" s="43" t="n">
        <v>116</v>
      </c>
      <c r="C1347" s="7" t="n">
        <v>0</v>
      </c>
    </row>
    <row r="1348" spans="1:6">
      <c r="A1348" t="s">
        <v>4</v>
      </c>
      <c r="B1348" s="4" t="s">
        <v>5</v>
      </c>
      <c r="C1348" s="4" t="s">
        <v>13</v>
      </c>
      <c r="D1348" s="4" t="s">
        <v>10</v>
      </c>
    </row>
    <row r="1349" spans="1:6">
      <c r="A1349" t="n">
        <v>10085</v>
      </c>
      <c r="B1349" s="43" t="n">
        <v>116</v>
      </c>
      <c r="C1349" s="7" t="n">
        <v>2</v>
      </c>
      <c r="D1349" s="7" t="n">
        <v>1</v>
      </c>
    </row>
    <row r="1350" spans="1:6">
      <c r="A1350" t="s">
        <v>4</v>
      </c>
      <c r="B1350" s="4" t="s">
        <v>5</v>
      </c>
      <c r="C1350" s="4" t="s">
        <v>13</v>
      </c>
      <c r="D1350" s="4" t="s">
        <v>9</v>
      </c>
    </row>
    <row r="1351" spans="1:6">
      <c r="A1351" t="n">
        <v>10089</v>
      </c>
      <c r="B1351" s="43" t="n">
        <v>116</v>
      </c>
      <c r="C1351" s="7" t="n">
        <v>5</v>
      </c>
      <c r="D1351" s="7" t="n">
        <v>1133903872</v>
      </c>
    </row>
    <row r="1352" spans="1:6">
      <c r="A1352" t="s">
        <v>4</v>
      </c>
      <c r="B1352" s="4" t="s">
        <v>5</v>
      </c>
      <c r="C1352" s="4" t="s">
        <v>13</v>
      </c>
      <c r="D1352" s="4" t="s">
        <v>10</v>
      </c>
    </row>
    <row r="1353" spans="1:6">
      <c r="A1353" t="n">
        <v>10095</v>
      </c>
      <c r="B1353" s="43" t="n">
        <v>116</v>
      </c>
      <c r="C1353" s="7" t="n">
        <v>6</v>
      </c>
      <c r="D1353" s="7" t="n">
        <v>1</v>
      </c>
    </row>
    <row r="1354" spans="1:6">
      <c r="A1354" t="s">
        <v>4</v>
      </c>
      <c r="B1354" s="4" t="s">
        <v>5</v>
      </c>
      <c r="C1354" s="4" t="s">
        <v>13</v>
      </c>
      <c r="D1354" s="30" t="s">
        <v>34</v>
      </c>
      <c r="E1354" s="4" t="s">
        <v>5</v>
      </c>
      <c r="F1354" s="4" t="s">
        <v>13</v>
      </c>
      <c r="G1354" s="4" t="s">
        <v>10</v>
      </c>
      <c r="H1354" s="30" t="s">
        <v>35</v>
      </c>
      <c r="I1354" s="4" t="s">
        <v>13</v>
      </c>
      <c r="J1354" s="4" t="s">
        <v>24</v>
      </c>
    </row>
    <row r="1355" spans="1:6">
      <c r="A1355" t="n">
        <v>10099</v>
      </c>
      <c r="B1355" s="12" t="n">
        <v>5</v>
      </c>
      <c r="C1355" s="7" t="n">
        <v>28</v>
      </c>
      <c r="D1355" s="30" t="s">
        <v>3</v>
      </c>
      <c r="E1355" s="33" t="n">
        <v>64</v>
      </c>
      <c r="F1355" s="7" t="n">
        <v>5</v>
      </c>
      <c r="G1355" s="7" t="n">
        <v>6</v>
      </c>
      <c r="H1355" s="30" t="s">
        <v>3</v>
      </c>
      <c r="I1355" s="7" t="n">
        <v>1</v>
      </c>
      <c r="J1355" s="13" t="n">
        <f t="normal" ca="1">A1361</f>
        <v>0</v>
      </c>
    </row>
    <row r="1356" spans="1:6">
      <c r="A1356" t="s">
        <v>4</v>
      </c>
      <c r="B1356" s="4" t="s">
        <v>5</v>
      </c>
      <c r="C1356" s="4" t="s">
        <v>13</v>
      </c>
      <c r="D1356" s="4" t="s">
        <v>10</v>
      </c>
      <c r="E1356" s="4" t="s">
        <v>13</v>
      </c>
      <c r="F1356" s="4" t="s">
        <v>6</v>
      </c>
      <c r="G1356" s="4" t="s">
        <v>6</v>
      </c>
      <c r="H1356" s="4" t="s">
        <v>6</v>
      </c>
      <c r="I1356" s="4" t="s">
        <v>6</v>
      </c>
      <c r="J1356" s="4" t="s">
        <v>6</v>
      </c>
      <c r="K1356" s="4" t="s">
        <v>6</v>
      </c>
      <c r="L1356" s="4" t="s">
        <v>6</v>
      </c>
      <c r="M1356" s="4" t="s">
        <v>6</v>
      </c>
      <c r="N1356" s="4" t="s">
        <v>6</v>
      </c>
      <c r="O1356" s="4" t="s">
        <v>6</v>
      </c>
      <c r="P1356" s="4" t="s">
        <v>6</v>
      </c>
      <c r="Q1356" s="4" t="s">
        <v>6</v>
      </c>
      <c r="R1356" s="4" t="s">
        <v>6</v>
      </c>
      <c r="S1356" s="4" t="s">
        <v>6</v>
      </c>
      <c r="T1356" s="4" t="s">
        <v>6</v>
      </c>
      <c r="U1356" s="4" t="s">
        <v>6</v>
      </c>
    </row>
    <row r="1357" spans="1:6">
      <c r="A1357" t="n">
        <v>10110</v>
      </c>
      <c r="B1357" s="41" t="n">
        <v>36</v>
      </c>
      <c r="C1357" s="7" t="n">
        <v>8</v>
      </c>
      <c r="D1357" s="7" t="n">
        <v>6</v>
      </c>
      <c r="E1357" s="7" t="n">
        <v>0</v>
      </c>
      <c r="F1357" s="7" t="s">
        <v>94</v>
      </c>
      <c r="G1357" s="7" t="s">
        <v>12</v>
      </c>
      <c r="H1357" s="7" t="s">
        <v>12</v>
      </c>
      <c r="I1357" s="7" t="s">
        <v>12</v>
      </c>
      <c r="J1357" s="7" t="s">
        <v>12</v>
      </c>
      <c r="K1357" s="7" t="s">
        <v>12</v>
      </c>
      <c r="L1357" s="7" t="s">
        <v>12</v>
      </c>
      <c r="M1357" s="7" t="s">
        <v>12</v>
      </c>
      <c r="N1357" s="7" t="s">
        <v>12</v>
      </c>
      <c r="O1357" s="7" t="s">
        <v>12</v>
      </c>
      <c r="P1357" s="7" t="s">
        <v>12</v>
      </c>
      <c r="Q1357" s="7" t="s">
        <v>12</v>
      </c>
      <c r="R1357" s="7" t="s">
        <v>12</v>
      </c>
      <c r="S1357" s="7" t="s">
        <v>12</v>
      </c>
      <c r="T1357" s="7" t="s">
        <v>12</v>
      </c>
      <c r="U1357" s="7" t="s">
        <v>12</v>
      </c>
    </row>
    <row r="1358" spans="1:6">
      <c r="A1358" t="s">
        <v>4</v>
      </c>
      <c r="B1358" s="4" t="s">
        <v>5</v>
      </c>
      <c r="C1358" s="4" t="s">
        <v>24</v>
      </c>
    </row>
    <row r="1359" spans="1:6">
      <c r="A1359" t="n">
        <v>10143</v>
      </c>
      <c r="B1359" s="17" t="n">
        <v>3</v>
      </c>
      <c r="C1359" s="13" t="n">
        <f t="normal" ca="1">A1369</f>
        <v>0</v>
      </c>
    </row>
    <row r="1360" spans="1:6">
      <c r="A1360" t="s">
        <v>4</v>
      </c>
      <c r="B1360" s="4" t="s">
        <v>5</v>
      </c>
      <c r="C1360" s="4" t="s">
        <v>13</v>
      </c>
      <c r="D1360" s="30" t="s">
        <v>34</v>
      </c>
      <c r="E1360" s="4" t="s">
        <v>5</v>
      </c>
      <c r="F1360" s="4" t="s">
        <v>13</v>
      </c>
      <c r="G1360" s="4" t="s">
        <v>10</v>
      </c>
      <c r="H1360" s="30" t="s">
        <v>35</v>
      </c>
      <c r="I1360" s="4" t="s">
        <v>13</v>
      </c>
      <c r="J1360" s="4" t="s">
        <v>24</v>
      </c>
    </row>
    <row r="1361" spans="1:21">
      <c r="A1361" t="n">
        <v>10148</v>
      </c>
      <c r="B1361" s="12" t="n">
        <v>5</v>
      </c>
      <c r="C1361" s="7" t="n">
        <v>28</v>
      </c>
      <c r="D1361" s="30" t="s">
        <v>3</v>
      </c>
      <c r="E1361" s="33" t="n">
        <v>64</v>
      </c>
      <c r="F1361" s="7" t="n">
        <v>5</v>
      </c>
      <c r="G1361" s="7" t="n">
        <v>8</v>
      </c>
      <c r="H1361" s="30" t="s">
        <v>3</v>
      </c>
      <c r="I1361" s="7" t="n">
        <v>1</v>
      </c>
      <c r="J1361" s="13" t="n">
        <f t="normal" ca="1">A1367</f>
        <v>0</v>
      </c>
    </row>
    <row r="1362" spans="1:21">
      <c r="A1362" t="s">
        <v>4</v>
      </c>
      <c r="B1362" s="4" t="s">
        <v>5</v>
      </c>
      <c r="C1362" s="4" t="s">
        <v>13</v>
      </c>
      <c r="D1362" s="4" t="s">
        <v>10</v>
      </c>
      <c r="E1362" s="4" t="s">
        <v>13</v>
      </c>
      <c r="F1362" s="4" t="s">
        <v>6</v>
      </c>
      <c r="G1362" s="4" t="s">
        <v>6</v>
      </c>
      <c r="H1362" s="4" t="s">
        <v>6</v>
      </c>
      <c r="I1362" s="4" t="s">
        <v>6</v>
      </c>
      <c r="J1362" s="4" t="s">
        <v>6</v>
      </c>
      <c r="K1362" s="4" t="s">
        <v>6</v>
      </c>
      <c r="L1362" s="4" t="s">
        <v>6</v>
      </c>
      <c r="M1362" s="4" t="s">
        <v>6</v>
      </c>
      <c r="N1362" s="4" t="s">
        <v>6</v>
      </c>
      <c r="O1362" s="4" t="s">
        <v>6</v>
      </c>
      <c r="P1362" s="4" t="s">
        <v>6</v>
      </c>
      <c r="Q1362" s="4" t="s">
        <v>6</v>
      </c>
      <c r="R1362" s="4" t="s">
        <v>6</v>
      </c>
      <c r="S1362" s="4" t="s">
        <v>6</v>
      </c>
      <c r="T1362" s="4" t="s">
        <v>6</v>
      </c>
      <c r="U1362" s="4" t="s">
        <v>6</v>
      </c>
    </row>
    <row r="1363" spans="1:21">
      <c r="A1363" t="n">
        <v>10159</v>
      </c>
      <c r="B1363" s="41" t="n">
        <v>36</v>
      </c>
      <c r="C1363" s="7" t="n">
        <v>8</v>
      </c>
      <c r="D1363" s="7" t="n">
        <v>8</v>
      </c>
      <c r="E1363" s="7" t="n">
        <v>0</v>
      </c>
      <c r="F1363" s="7" t="s">
        <v>94</v>
      </c>
      <c r="G1363" s="7" t="s">
        <v>12</v>
      </c>
      <c r="H1363" s="7" t="s">
        <v>12</v>
      </c>
      <c r="I1363" s="7" t="s">
        <v>12</v>
      </c>
      <c r="J1363" s="7" t="s">
        <v>12</v>
      </c>
      <c r="K1363" s="7" t="s">
        <v>12</v>
      </c>
      <c r="L1363" s="7" t="s">
        <v>12</v>
      </c>
      <c r="M1363" s="7" t="s">
        <v>12</v>
      </c>
      <c r="N1363" s="7" t="s">
        <v>12</v>
      </c>
      <c r="O1363" s="7" t="s">
        <v>12</v>
      </c>
      <c r="P1363" s="7" t="s">
        <v>12</v>
      </c>
      <c r="Q1363" s="7" t="s">
        <v>12</v>
      </c>
      <c r="R1363" s="7" t="s">
        <v>12</v>
      </c>
      <c r="S1363" s="7" t="s">
        <v>12</v>
      </c>
      <c r="T1363" s="7" t="s">
        <v>12</v>
      </c>
      <c r="U1363" s="7" t="s">
        <v>12</v>
      </c>
    </row>
    <row r="1364" spans="1:21">
      <c r="A1364" t="s">
        <v>4</v>
      </c>
      <c r="B1364" s="4" t="s">
        <v>5</v>
      </c>
      <c r="C1364" s="4" t="s">
        <v>24</v>
      </c>
    </row>
    <row r="1365" spans="1:21">
      <c r="A1365" t="n">
        <v>10192</v>
      </c>
      <c r="B1365" s="17" t="n">
        <v>3</v>
      </c>
      <c r="C1365" s="13" t="n">
        <f t="normal" ca="1">A1369</f>
        <v>0</v>
      </c>
    </row>
    <row r="1366" spans="1:21">
      <c r="A1366" t="s">
        <v>4</v>
      </c>
      <c r="B1366" s="4" t="s">
        <v>5</v>
      </c>
      <c r="C1366" s="4" t="s">
        <v>13</v>
      </c>
      <c r="D1366" s="4" t="s">
        <v>10</v>
      </c>
      <c r="E1366" s="4" t="s">
        <v>13</v>
      </c>
      <c r="F1366" s="4" t="s">
        <v>6</v>
      </c>
      <c r="G1366" s="4" t="s">
        <v>6</v>
      </c>
      <c r="H1366" s="4" t="s">
        <v>6</v>
      </c>
      <c r="I1366" s="4" t="s">
        <v>6</v>
      </c>
      <c r="J1366" s="4" t="s">
        <v>6</v>
      </c>
      <c r="K1366" s="4" t="s">
        <v>6</v>
      </c>
      <c r="L1366" s="4" t="s">
        <v>6</v>
      </c>
      <c r="M1366" s="4" t="s">
        <v>6</v>
      </c>
      <c r="N1366" s="4" t="s">
        <v>6</v>
      </c>
      <c r="O1366" s="4" t="s">
        <v>6</v>
      </c>
      <c r="P1366" s="4" t="s">
        <v>6</v>
      </c>
      <c r="Q1366" s="4" t="s">
        <v>6</v>
      </c>
      <c r="R1366" s="4" t="s">
        <v>6</v>
      </c>
      <c r="S1366" s="4" t="s">
        <v>6</v>
      </c>
      <c r="T1366" s="4" t="s">
        <v>6</v>
      </c>
      <c r="U1366" s="4" t="s">
        <v>6</v>
      </c>
    </row>
    <row r="1367" spans="1:21">
      <c r="A1367" t="n">
        <v>10197</v>
      </c>
      <c r="B1367" s="41" t="n">
        <v>36</v>
      </c>
      <c r="C1367" s="7" t="n">
        <v>8</v>
      </c>
      <c r="D1367" s="7" t="n">
        <v>0</v>
      </c>
      <c r="E1367" s="7" t="n">
        <v>0</v>
      </c>
      <c r="F1367" s="7" t="s">
        <v>94</v>
      </c>
      <c r="G1367" s="7" t="s">
        <v>12</v>
      </c>
      <c r="H1367" s="7" t="s">
        <v>12</v>
      </c>
      <c r="I1367" s="7" t="s">
        <v>12</v>
      </c>
      <c r="J1367" s="7" t="s">
        <v>12</v>
      </c>
      <c r="K1367" s="7" t="s">
        <v>12</v>
      </c>
      <c r="L1367" s="7" t="s">
        <v>12</v>
      </c>
      <c r="M1367" s="7" t="s">
        <v>12</v>
      </c>
      <c r="N1367" s="7" t="s">
        <v>12</v>
      </c>
      <c r="O1367" s="7" t="s">
        <v>12</v>
      </c>
      <c r="P1367" s="7" t="s">
        <v>12</v>
      </c>
      <c r="Q1367" s="7" t="s">
        <v>12</v>
      </c>
      <c r="R1367" s="7" t="s">
        <v>12</v>
      </c>
      <c r="S1367" s="7" t="s">
        <v>12</v>
      </c>
      <c r="T1367" s="7" t="s">
        <v>12</v>
      </c>
      <c r="U1367" s="7" t="s">
        <v>12</v>
      </c>
    </row>
    <row r="1368" spans="1:21">
      <c r="A1368" t="s">
        <v>4</v>
      </c>
      <c r="B1368" s="4" t="s">
        <v>5</v>
      </c>
      <c r="C1368" s="4" t="s">
        <v>13</v>
      </c>
      <c r="D1368" s="30" t="s">
        <v>34</v>
      </c>
      <c r="E1368" s="4" t="s">
        <v>5</v>
      </c>
      <c r="F1368" s="4" t="s">
        <v>13</v>
      </c>
      <c r="G1368" s="4" t="s">
        <v>10</v>
      </c>
      <c r="H1368" s="30" t="s">
        <v>35</v>
      </c>
      <c r="I1368" s="4" t="s">
        <v>13</v>
      </c>
      <c r="J1368" s="4" t="s">
        <v>24</v>
      </c>
    </row>
    <row r="1369" spans="1:21">
      <c r="A1369" t="n">
        <v>10230</v>
      </c>
      <c r="B1369" s="12" t="n">
        <v>5</v>
      </c>
      <c r="C1369" s="7" t="n">
        <v>28</v>
      </c>
      <c r="D1369" s="30" t="s">
        <v>3</v>
      </c>
      <c r="E1369" s="33" t="n">
        <v>64</v>
      </c>
      <c r="F1369" s="7" t="n">
        <v>5</v>
      </c>
      <c r="G1369" s="7" t="n">
        <v>9</v>
      </c>
      <c r="H1369" s="30" t="s">
        <v>3</v>
      </c>
      <c r="I1369" s="7" t="n">
        <v>1</v>
      </c>
      <c r="J1369" s="13" t="n">
        <f t="normal" ca="1">A1375</f>
        <v>0</v>
      </c>
    </row>
    <row r="1370" spans="1:21">
      <c r="A1370" t="s">
        <v>4</v>
      </c>
      <c r="B1370" s="4" t="s">
        <v>5</v>
      </c>
      <c r="C1370" s="4" t="s">
        <v>13</v>
      </c>
      <c r="D1370" s="4" t="s">
        <v>10</v>
      </c>
      <c r="E1370" s="4" t="s">
        <v>13</v>
      </c>
      <c r="F1370" s="4" t="s">
        <v>6</v>
      </c>
      <c r="G1370" s="4" t="s">
        <v>6</v>
      </c>
      <c r="H1370" s="4" t="s">
        <v>6</v>
      </c>
      <c r="I1370" s="4" t="s">
        <v>6</v>
      </c>
      <c r="J1370" s="4" t="s">
        <v>6</v>
      </c>
      <c r="K1370" s="4" t="s">
        <v>6</v>
      </c>
      <c r="L1370" s="4" t="s">
        <v>6</v>
      </c>
      <c r="M1370" s="4" t="s">
        <v>6</v>
      </c>
      <c r="N1370" s="4" t="s">
        <v>6</v>
      </c>
      <c r="O1370" s="4" t="s">
        <v>6</v>
      </c>
      <c r="P1370" s="4" t="s">
        <v>6</v>
      </c>
      <c r="Q1370" s="4" t="s">
        <v>6</v>
      </c>
      <c r="R1370" s="4" t="s">
        <v>6</v>
      </c>
      <c r="S1370" s="4" t="s">
        <v>6</v>
      </c>
      <c r="T1370" s="4" t="s">
        <v>6</v>
      </c>
      <c r="U1370" s="4" t="s">
        <v>6</v>
      </c>
    </row>
    <row r="1371" spans="1:21">
      <c r="A1371" t="n">
        <v>10241</v>
      </c>
      <c r="B1371" s="41" t="n">
        <v>36</v>
      </c>
      <c r="C1371" s="7" t="n">
        <v>8</v>
      </c>
      <c r="D1371" s="7" t="n">
        <v>9</v>
      </c>
      <c r="E1371" s="7" t="n">
        <v>0</v>
      </c>
      <c r="F1371" s="7" t="s">
        <v>116</v>
      </c>
      <c r="G1371" s="7" t="s">
        <v>12</v>
      </c>
      <c r="H1371" s="7" t="s">
        <v>12</v>
      </c>
      <c r="I1371" s="7" t="s">
        <v>12</v>
      </c>
      <c r="J1371" s="7" t="s">
        <v>12</v>
      </c>
      <c r="K1371" s="7" t="s">
        <v>12</v>
      </c>
      <c r="L1371" s="7" t="s">
        <v>12</v>
      </c>
      <c r="M1371" s="7" t="s">
        <v>12</v>
      </c>
      <c r="N1371" s="7" t="s">
        <v>12</v>
      </c>
      <c r="O1371" s="7" t="s">
        <v>12</v>
      </c>
      <c r="P1371" s="7" t="s">
        <v>12</v>
      </c>
      <c r="Q1371" s="7" t="s">
        <v>12</v>
      </c>
      <c r="R1371" s="7" t="s">
        <v>12</v>
      </c>
      <c r="S1371" s="7" t="s">
        <v>12</v>
      </c>
      <c r="T1371" s="7" t="s">
        <v>12</v>
      </c>
      <c r="U1371" s="7" t="s">
        <v>12</v>
      </c>
    </row>
    <row r="1372" spans="1:21">
      <c r="A1372" t="s">
        <v>4</v>
      </c>
      <c r="B1372" s="4" t="s">
        <v>5</v>
      </c>
      <c r="C1372" s="4" t="s">
        <v>24</v>
      </c>
    </row>
    <row r="1373" spans="1:21">
      <c r="A1373" t="n">
        <v>10277</v>
      </c>
      <c r="B1373" s="17" t="n">
        <v>3</v>
      </c>
      <c r="C1373" s="13" t="n">
        <f t="normal" ca="1">A1379</f>
        <v>0</v>
      </c>
    </row>
    <row r="1374" spans="1:21">
      <c r="A1374" t="s">
        <v>4</v>
      </c>
      <c r="B1374" s="4" t="s">
        <v>5</v>
      </c>
      <c r="C1374" s="4" t="s">
        <v>13</v>
      </c>
      <c r="D1374" s="30" t="s">
        <v>34</v>
      </c>
      <c r="E1374" s="4" t="s">
        <v>5</v>
      </c>
      <c r="F1374" s="4" t="s">
        <v>13</v>
      </c>
      <c r="G1374" s="4" t="s">
        <v>10</v>
      </c>
      <c r="H1374" s="30" t="s">
        <v>35</v>
      </c>
      <c r="I1374" s="4" t="s">
        <v>13</v>
      </c>
      <c r="J1374" s="4" t="s">
        <v>24</v>
      </c>
    </row>
    <row r="1375" spans="1:21">
      <c r="A1375" t="n">
        <v>10282</v>
      </c>
      <c r="B1375" s="12" t="n">
        <v>5</v>
      </c>
      <c r="C1375" s="7" t="n">
        <v>28</v>
      </c>
      <c r="D1375" s="30" t="s">
        <v>3</v>
      </c>
      <c r="E1375" s="33" t="n">
        <v>64</v>
      </c>
      <c r="F1375" s="7" t="n">
        <v>5</v>
      </c>
      <c r="G1375" s="7" t="n">
        <v>11</v>
      </c>
      <c r="H1375" s="30" t="s">
        <v>3</v>
      </c>
      <c r="I1375" s="7" t="n">
        <v>1</v>
      </c>
      <c r="J1375" s="13" t="n">
        <f t="normal" ca="1">A1379</f>
        <v>0</v>
      </c>
    </row>
    <row r="1376" spans="1:21">
      <c r="A1376" t="s">
        <v>4</v>
      </c>
      <c r="B1376" s="4" t="s">
        <v>5</v>
      </c>
      <c r="C1376" s="4" t="s">
        <v>13</v>
      </c>
      <c r="D1376" s="4" t="s">
        <v>10</v>
      </c>
      <c r="E1376" s="4" t="s">
        <v>13</v>
      </c>
      <c r="F1376" s="4" t="s">
        <v>6</v>
      </c>
      <c r="G1376" s="4" t="s">
        <v>6</v>
      </c>
      <c r="H1376" s="4" t="s">
        <v>6</v>
      </c>
      <c r="I1376" s="4" t="s">
        <v>6</v>
      </c>
      <c r="J1376" s="4" t="s">
        <v>6</v>
      </c>
      <c r="K1376" s="4" t="s">
        <v>6</v>
      </c>
      <c r="L1376" s="4" t="s">
        <v>6</v>
      </c>
      <c r="M1376" s="4" t="s">
        <v>6</v>
      </c>
      <c r="N1376" s="4" t="s">
        <v>6</v>
      </c>
      <c r="O1376" s="4" t="s">
        <v>6</v>
      </c>
      <c r="P1376" s="4" t="s">
        <v>6</v>
      </c>
      <c r="Q1376" s="4" t="s">
        <v>6</v>
      </c>
      <c r="R1376" s="4" t="s">
        <v>6</v>
      </c>
      <c r="S1376" s="4" t="s">
        <v>6</v>
      </c>
      <c r="T1376" s="4" t="s">
        <v>6</v>
      </c>
      <c r="U1376" s="4" t="s">
        <v>6</v>
      </c>
    </row>
    <row r="1377" spans="1:21">
      <c r="A1377" t="n">
        <v>10293</v>
      </c>
      <c r="B1377" s="41" t="n">
        <v>36</v>
      </c>
      <c r="C1377" s="7" t="n">
        <v>8</v>
      </c>
      <c r="D1377" s="7" t="n">
        <v>11</v>
      </c>
      <c r="E1377" s="7" t="n">
        <v>0</v>
      </c>
      <c r="F1377" s="7" t="s">
        <v>117</v>
      </c>
      <c r="G1377" s="7" t="s">
        <v>12</v>
      </c>
      <c r="H1377" s="7" t="s">
        <v>12</v>
      </c>
      <c r="I1377" s="7" t="s">
        <v>12</v>
      </c>
      <c r="J1377" s="7" t="s">
        <v>12</v>
      </c>
      <c r="K1377" s="7" t="s">
        <v>12</v>
      </c>
      <c r="L1377" s="7" t="s">
        <v>12</v>
      </c>
      <c r="M1377" s="7" t="s">
        <v>12</v>
      </c>
      <c r="N1377" s="7" t="s">
        <v>12</v>
      </c>
      <c r="O1377" s="7" t="s">
        <v>12</v>
      </c>
      <c r="P1377" s="7" t="s">
        <v>12</v>
      </c>
      <c r="Q1377" s="7" t="s">
        <v>12</v>
      </c>
      <c r="R1377" s="7" t="s">
        <v>12</v>
      </c>
      <c r="S1377" s="7" t="s">
        <v>12</v>
      </c>
      <c r="T1377" s="7" t="s">
        <v>12</v>
      </c>
      <c r="U1377" s="7" t="s">
        <v>12</v>
      </c>
    </row>
    <row r="1378" spans="1:21">
      <c r="A1378" t="s">
        <v>4</v>
      </c>
      <c r="B1378" s="4" t="s">
        <v>5</v>
      </c>
      <c r="C1378" s="4" t="s">
        <v>10</v>
      </c>
      <c r="D1378" s="4" t="s">
        <v>23</v>
      </c>
      <c r="E1378" s="4" t="s">
        <v>23</v>
      </c>
      <c r="F1378" s="4" t="s">
        <v>23</v>
      </c>
      <c r="G1378" s="4" t="s">
        <v>23</v>
      </c>
    </row>
    <row r="1379" spans="1:21">
      <c r="A1379" t="n">
        <v>10327</v>
      </c>
      <c r="B1379" s="42" t="n">
        <v>46</v>
      </c>
      <c r="C1379" s="7" t="n">
        <v>0</v>
      </c>
      <c r="D1379" s="7" t="n">
        <v>-2.30999994277954</v>
      </c>
      <c r="E1379" s="7" t="n">
        <v>23.3700008392334</v>
      </c>
      <c r="F1379" s="7" t="n">
        <v>-65.0100021362305</v>
      </c>
      <c r="G1379" s="7" t="n">
        <v>135</v>
      </c>
    </row>
    <row r="1380" spans="1:21">
      <c r="A1380" t="s">
        <v>4</v>
      </c>
      <c r="B1380" s="4" t="s">
        <v>5</v>
      </c>
      <c r="C1380" s="4" t="s">
        <v>10</v>
      </c>
      <c r="D1380" s="4" t="s">
        <v>23</v>
      </c>
      <c r="E1380" s="4" t="s">
        <v>23</v>
      </c>
      <c r="F1380" s="4" t="s">
        <v>23</v>
      </c>
      <c r="G1380" s="4" t="s">
        <v>23</v>
      </c>
    </row>
    <row r="1381" spans="1:21">
      <c r="A1381" t="n">
        <v>10346</v>
      </c>
      <c r="B1381" s="42" t="n">
        <v>46</v>
      </c>
      <c r="C1381" s="7" t="n">
        <v>5</v>
      </c>
      <c r="D1381" s="7" t="n">
        <v>-2.92000007629395</v>
      </c>
      <c r="E1381" s="7" t="n">
        <v>23.3700008392334</v>
      </c>
      <c r="F1381" s="7" t="n">
        <v>-65.629997253418</v>
      </c>
      <c r="G1381" s="7" t="n">
        <v>115.099998474121</v>
      </c>
    </row>
    <row r="1382" spans="1:21">
      <c r="A1382" t="s">
        <v>4</v>
      </c>
      <c r="B1382" s="4" t="s">
        <v>5</v>
      </c>
      <c r="C1382" s="4" t="s">
        <v>10</v>
      </c>
      <c r="D1382" s="4" t="s">
        <v>23</v>
      </c>
      <c r="E1382" s="4" t="s">
        <v>23</v>
      </c>
      <c r="F1382" s="4" t="s">
        <v>23</v>
      </c>
      <c r="G1382" s="4" t="s">
        <v>23</v>
      </c>
    </row>
    <row r="1383" spans="1:21">
      <c r="A1383" t="n">
        <v>10365</v>
      </c>
      <c r="B1383" s="42" t="n">
        <v>46</v>
      </c>
      <c r="C1383" s="7" t="n">
        <v>7</v>
      </c>
      <c r="D1383" s="7" t="n">
        <v>-0.970000028610229</v>
      </c>
      <c r="E1383" s="7" t="n">
        <v>23.3700008392334</v>
      </c>
      <c r="F1383" s="7" t="n">
        <v>-64.0999984741211</v>
      </c>
      <c r="G1383" s="7" t="n">
        <v>163.699996948242</v>
      </c>
    </row>
    <row r="1384" spans="1:21">
      <c r="A1384" t="s">
        <v>4</v>
      </c>
      <c r="B1384" s="4" t="s">
        <v>5</v>
      </c>
      <c r="C1384" s="4" t="s">
        <v>10</v>
      </c>
      <c r="D1384" s="4" t="s">
        <v>23</v>
      </c>
      <c r="E1384" s="4" t="s">
        <v>23</v>
      </c>
      <c r="F1384" s="4" t="s">
        <v>23</v>
      </c>
      <c r="G1384" s="4" t="s">
        <v>23</v>
      </c>
    </row>
    <row r="1385" spans="1:21">
      <c r="A1385" t="n">
        <v>10384</v>
      </c>
      <c r="B1385" s="42" t="n">
        <v>46</v>
      </c>
      <c r="C1385" s="7" t="n">
        <v>61491</v>
      </c>
      <c r="D1385" s="7" t="n">
        <v>-1.95000004768372</v>
      </c>
      <c r="E1385" s="7" t="n">
        <v>23.3199996948242</v>
      </c>
      <c r="F1385" s="7" t="n">
        <v>-63.6199989318848</v>
      </c>
      <c r="G1385" s="7" t="n">
        <v>172.899993896484</v>
      </c>
    </row>
    <row r="1386" spans="1:21">
      <c r="A1386" t="s">
        <v>4</v>
      </c>
      <c r="B1386" s="4" t="s">
        <v>5</v>
      </c>
      <c r="C1386" s="4" t="s">
        <v>10</v>
      </c>
      <c r="D1386" s="4" t="s">
        <v>23</v>
      </c>
      <c r="E1386" s="4" t="s">
        <v>23</v>
      </c>
      <c r="F1386" s="4" t="s">
        <v>23</v>
      </c>
      <c r="G1386" s="4" t="s">
        <v>23</v>
      </c>
    </row>
    <row r="1387" spans="1:21">
      <c r="A1387" t="n">
        <v>10403</v>
      </c>
      <c r="B1387" s="42" t="n">
        <v>46</v>
      </c>
      <c r="C1387" s="7" t="n">
        <v>61492</v>
      </c>
      <c r="D1387" s="7" t="n">
        <v>-1.85000002384186</v>
      </c>
      <c r="E1387" s="7" t="n">
        <v>23.1700000762939</v>
      </c>
      <c r="F1387" s="7" t="n">
        <v>-63.0200004577637</v>
      </c>
      <c r="G1387" s="7" t="n">
        <v>157.100006103516</v>
      </c>
    </row>
    <row r="1388" spans="1:21">
      <c r="A1388" t="s">
        <v>4</v>
      </c>
      <c r="B1388" s="4" t="s">
        <v>5</v>
      </c>
      <c r="C1388" s="4" t="s">
        <v>10</v>
      </c>
      <c r="D1388" s="4" t="s">
        <v>23</v>
      </c>
      <c r="E1388" s="4" t="s">
        <v>23</v>
      </c>
      <c r="F1388" s="4" t="s">
        <v>23</v>
      </c>
      <c r="G1388" s="4" t="s">
        <v>23</v>
      </c>
    </row>
    <row r="1389" spans="1:21">
      <c r="A1389" t="n">
        <v>10422</v>
      </c>
      <c r="B1389" s="42" t="n">
        <v>46</v>
      </c>
      <c r="C1389" s="7" t="n">
        <v>61493</v>
      </c>
      <c r="D1389" s="7" t="n">
        <v>-3.82999992370605</v>
      </c>
      <c r="E1389" s="7" t="n">
        <v>23.2399997711182</v>
      </c>
      <c r="F1389" s="7" t="n">
        <v>-65.2699966430664</v>
      </c>
      <c r="G1389" s="7" t="n">
        <v>120.300003051758</v>
      </c>
    </row>
    <row r="1390" spans="1:21">
      <c r="A1390" t="s">
        <v>4</v>
      </c>
      <c r="B1390" s="4" t="s">
        <v>5</v>
      </c>
      <c r="C1390" s="4" t="s">
        <v>10</v>
      </c>
      <c r="D1390" s="4" t="s">
        <v>23</v>
      </c>
      <c r="E1390" s="4" t="s">
        <v>23</v>
      </c>
      <c r="F1390" s="4" t="s">
        <v>23</v>
      </c>
      <c r="G1390" s="4" t="s">
        <v>23</v>
      </c>
    </row>
    <row r="1391" spans="1:21">
      <c r="A1391" t="n">
        <v>10441</v>
      </c>
      <c r="B1391" s="42" t="n">
        <v>46</v>
      </c>
      <c r="C1391" s="7" t="n">
        <v>7032</v>
      </c>
      <c r="D1391" s="7" t="n">
        <v>-2.98000001907349</v>
      </c>
      <c r="E1391" s="7" t="n">
        <v>23.3700008392334</v>
      </c>
      <c r="F1391" s="7" t="n">
        <v>-65.1399993896484</v>
      </c>
      <c r="G1391" s="7" t="n">
        <v>127.900001525879</v>
      </c>
    </row>
    <row r="1392" spans="1:21">
      <c r="A1392" t="s">
        <v>4</v>
      </c>
      <c r="B1392" s="4" t="s">
        <v>5</v>
      </c>
      <c r="C1392" s="4" t="s">
        <v>10</v>
      </c>
      <c r="D1392" s="4" t="s">
        <v>10</v>
      </c>
      <c r="E1392" s="4" t="s">
        <v>10</v>
      </c>
      <c r="F1392" s="4" t="s">
        <v>9</v>
      </c>
      <c r="G1392" s="4" t="s">
        <v>9</v>
      </c>
      <c r="H1392" s="4" t="s">
        <v>9</v>
      </c>
    </row>
    <row r="1393" spans="1:21">
      <c r="A1393" t="n">
        <v>10460</v>
      </c>
      <c r="B1393" s="21" t="n">
        <v>61</v>
      </c>
      <c r="C1393" s="7" t="n">
        <v>0</v>
      </c>
      <c r="D1393" s="7" t="n">
        <v>65535</v>
      </c>
      <c r="E1393" s="7" t="n">
        <v>0</v>
      </c>
      <c r="F1393" s="7" t="n">
        <v>0</v>
      </c>
      <c r="G1393" s="7" t="n">
        <v>1104150528</v>
      </c>
      <c r="H1393" s="7" t="n">
        <v>-1031405568</v>
      </c>
    </row>
    <row r="1394" spans="1:21">
      <c r="A1394" t="s">
        <v>4</v>
      </c>
      <c r="B1394" s="4" t="s">
        <v>5</v>
      </c>
      <c r="C1394" s="4" t="s">
        <v>10</v>
      </c>
      <c r="D1394" s="4" t="s">
        <v>10</v>
      </c>
      <c r="E1394" s="4" t="s">
        <v>10</v>
      </c>
      <c r="F1394" s="4" t="s">
        <v>9</v>
      </c>
      <c r="G1394" s="4" t="s">
        <v>9</v>
      </c>
      <c r="H1394" s="4" t="s">
        <v>9</v>
      </c>
    </row>
    <row r="1395" spans="1:21">
      <c r="A1395" t="n">
        <v>10479</v>
      </c>
      <c r="B1395" s="21" t="n">
        <v>61</v>
      </c>
      <c r="C1395" s="7" t="n">
        <v>7032</v>
      </c>
      <c r="D1395" s="7" t="n">
        <v>65535</v>
      </c>
      <c r="E1395" s="7" t="n">
        <v>0</v>
      </c>
      <c r="F1395" s="7" t="n">
        <v>0</v>
      </c>
      <c r="G1395" s="7" t="n">
        <v>1104150528</v>
      </c>
      <c r="H1395" s="7" t="n">
        <v>-1031405568</v>
      </c>
    </row>
    <row r="1396" spans="1:21">
      <c r="A1396" t="s">
        <v>4</v>
      </c>
      <c r="B1396" s="4" t="s">
        <v>5</v>
      </c>
      <c r="C1396" s="4" t="s">
        <v>10</v>
      </c>
      <c r="D1396" s="4" t="s">
        <v>10</v>
      </c>
      <c r="E1396" s="4" t="s">
        <v>10</v>
      </c>
      <c r="F1396" s="4" t="s">
        <v>9</v>
      </c>
      <c r="G1396" s="4" t="s">
        <v>9</v>
      </c>
      <c r="H1396" s="4" t="s">
        <v>9</v>
      </c>
    </row>
    <row r="1397" spans="1:21">
      <c r="A1397" t="n">
        <v>10498</v>
      </c>
      <c r="B1397" s="21" t="n">
        <v>61</v>
      </c>
      <c r="C1397" s="7" t="n">
        <v>7</v>
      </c>
      <c r="D1397" s="7" t="n">
        <v>65535</v>
      </c>
      <c r="E1397" s="7" t="n">
        <v>0</v>
      </c>
      <c r="F1397" s="7" t="n">
        <v>0</v>
      </c>
      <c r="G1397" s="7" t="n">
        <v>1104150528</v>
      </c>
      <c r="H1397" s="7" t="n">
        <v>-1031405568</v>
      </c>
    </row>
    <row r="1398" spans="1:21">
      <c r="A1398" t="s">
        <v>4</v>
      </c>
      <c r="B1398" s="4" t="s">
        <v>5</v>
      </c>
      <c r="C1398" s="4" t="s">
        <v>10</v>
      </c>
      <c r="D1398" s="4" t="s">
        <v>10</v>
      </c>
      <c r="E1398" s="4" t="s">
        <v>10</v>
      </c>
      <c r="F1398" s="4" t="s">
        <v>9</v>
      </c>
      <c r="G1398" s="4" t="s">
        <v>9</v>
      </c>
      <c r="H1398" s="4" t="s">
        <v>9</v>
      </c>
    </row>
    <row r="1399" spans="1:21">
      <c r="A1399" t="n">
        <v>10517</v>
      </c>
      <c r="B1399" s="21" t="n">
        <v>61</v>
      </c>
      <c r="C1399" s="7" t="n">
        <v>5</v>
      </c>
      <c r="D1399" s="7" t="n">
        <v>65535</v>
      </c>
      <c r="E1399" s="7" t="n">
        <v>0</v>
      </c>
      <c r="F1399" s="7" t="n">
        <v>0</v>
      </c>
      <c r="G1399" s="7" t="n">
        <v>1104150528</v>
      </c>
      <c r="H1399" s="7" t="n">
        <v>-1031405568</v>
      </c>
    </row>
    <row r="1400" spans="1:21">
      <c r="A1400" t="s">
        <v>4</v>
      </c>
      <c r="B1400" s="4" t="s">
        <v>5</v>
      </c>
      <c r="C1400" s="4" t="s">
        <v>10</v>
      </c>
      <c r="D1400" s="4" t="s">
        <v>10</v>
      </c>
      <c r="E1400" s="4" t="s">
        <v>10</v>
      </c>
      <c r="F1400" s="4" t="s">
        <v>9</v>
      </c>
      <c r="G1400" s="4" t="s">
        <v>9</v>
      </c>
      <c r="H1400" s="4" t="s">
        <v>9</v>
      </c>
    </row>
    <row r="1401" spans="1:21">
      <c r="A1401" t="n">
        <v>10536</v>
      </c>
      <c r="B1401" s="21" t="n">
        <v>61</v>
      </c>
      <c r="C1401" s="7" t="n">
        <v>61491</v>
      </c>
      <c r="D1401" s="7" t="n">
        <v>65535</v>
      </c>
      <c r="E1401" s="7" t="n">
        <v>0</v>
      </c>
      <c r="F1401" s="7" t="n">
        <v>0</v>
      </c>
      <c r="G1401" s="7" t="n">
        <v>1104150528</v>
      </c>
      <c r="H1401" s="7" t="n">
        <v>-1031405568</v>
      </c>
    </row>
    <row r="1402" spans="1:21">
      <c r="A1402" t="s">
        <v>4</v>
      </c>
      <c r="B1402" s="4" t="s">
        <v>5</v>
      </c>
      <c r="C1402" s="4" t="s">
        <v>10</v>
      </c>
      <c r="D1402" s="4" t="s">
        <v>10</v>
      </c>
      <c r="E1402" s="4" t="s">
        <v>10</v>
      </c>
      <c r="F1402" s="4" t="s">
        <v>9</v>
      </c>
      <c r="G1402" s="4" t="s">
        <v>9</v>
      </c>
      <c r="H1402" s="4" t="s">
        <v>9</v>
      </c>
    </row>
    <row r="1403" spans="1:21">
      <c r="A1403" t="n">
        <v>10555</v>
      </c>
      <c r="B1403" s="21" t="n">
        <v>61</v>
      </c>
      <c r="C1403" s="7" t="n">
        <v>61492</v>
      </c>
      <c r="D1403" s="7" t="n">
        <v>65535</v>
      </c>
      <c r="E1403" s="7" t="n">
        <v>0</v>
      </c>
      <c r="F1403" s="7" t="n">
        <v>0</v>
      </c>
      <c r="G1403" s="7" t="n">
        <v>1104150528</v>
      </c>
      <c r="H1403" s="7" t="n">
        <v>-1031405568</v>
      </c>
    </row>
    <row r="1404" spans="1:21">
      <c r="A1404" t="s">
        <v>4</v>
      </c>
      <c r="B1404" s="4" t="s">
        <v>5</v>
      </c>
      <c r="C1404" s="4" t="s">
        <v>10</v>
      </c>
      <c r="D1404" s="4" t="s">
        <v>10</v>
      </c>
      <c r="E1404" s="4" t="s">
        <v>10</v>
      </c>
      <c r="F1404" s="4" t="s">
        <v>9</v>
      </c>
      <c r="G1404" s="4" t="s">
        <v>9</v>
      </c>
      <c r="H1404" s="4" t="s">
        <v>9</v>
      </c>
    </row>
    <row r="1405" spans="1:21">
      <c r="A1405" t="n">
        <v>10574</v>
      </c>
      <c r="B1405" s="21" t="n">
        <v>61</v>
      </c>
      <c r="C1405" s="7" t="n">
        <v>61493</v>
      </c>
      <c r="D1405" s="7" t="n">
        <v>65535</v>
      </c>
      <c r="E1405" s="7" t="n">
        <v>0</v>
      </c>
      <c r="F1405" s="7" t="n">
        <v>0</v>
      </c>
      <c r="G1405" s="7" t="n">
        <v>1104150528</v>
      </c>
      <c r="H1405" s="7" t="n">
        <v>-1031405568</v>
      </c>
    </row>
    <row r="1406" spans="1:21">
      <c r="A1406" t="s">
        <v>4</v>
      </c>
      <c r="B1406" s="4" t="s">
        <v>5</v>
      </c>
      <c r="C1406" s="4" t="s">
        <v>13</v>
      </c>
      <c r="D1406" s="4" t="s">
        <v>13</v>
      </c>
      <c r="E1406" s="4" t="s">
        <v>23</v>
      </c>
      <c r="F1406" s="4" t="s">
        <v>23</v>
      </c>
      <c r="G1406" s="4" t="s">
        <v>23</v>
      </c>
      <c r="H1406" s="4" t="s">
        <v>10</v>
      </c>
    </row>
    <row r="1407" spans="1:21">
      <c r="A1407" t="n">
        <v>10593</v>
      </c>
      <c r="B1407" s="26" t="n">
        <v>45</v>
      </c>
      <c r="C1407" s="7" t="n">
        <v>2</v>
      </c>
      <c r="D1407" s="7" t="n">
        <v>3</v>
      </c>
      <c r="E1407" s="7" t="n">
        <v>-2.10999989509583</v>
      </c>
      <c r="F1407" s="7" t="n">
        <v>24.8899993896484</v>
      </c>
      <c r="G1407" s="7" t="n">
        <v>-64.4599990844727</v>
      </c>
      <c r="H1407" s="7" t="n">
        <v>0</v>
      </c>
    </row>
    <row r="1408" spans="1:21">
      <c r="A1408" t="s">
        <v>4</v>
      </c>
      <c r="B1408" s="4" t="s">
        <v>5</v>
      </c>
      <c r="C1408" s="4" t="s">
        <v>13</v>
      </c>
      <c r="D1408" s="4" t="s">
        <v>13</v>
      </c>
      <c r="E1408" s="4" t="s">
        <v>23</v>
      </c>
      <c r="F1408" s="4" t="s">
        <v>23</v>
      </c>
      <c r="G1408" s="4" t="s">
        <v>23</v>
      </c>
      <c r="H1408" s="4" t="s">
        <v>10</v>
      </c>
      <c r="I1408" s="4" t="s">
        <v>13</v>
      </c>
    </row>
    <row r="1409" spans="1:9">
      <c r="A1409" t="n">
        <v>10610</v>
      </c>
      <c r="B1409" s="26" t="n">
        <v>45</v>
      </c>
      <c r="C1409" s="7" t="n">
        <v>4</v>
      </c>
      <c r="D1409" s="7" t="n">
        <v>3</v>
      </c>
      <c r="E1409" s="7" t="n">
        <v>356.559997558594</v>
      </c>
      <c r="F1409" s="7" t="n">
        <v>326.690002441406</v>
      </c>
      <c r="G1409" s="7" t="n">
        <v>0</v>
      </c>
      <c r="H1409" s="7" t="n">
        <v>0</v>
      </c>
      <c r="I1409" s="7" t="n">
        <v>0</v>
      </c>
    </row>
    <row r="1410" spans="1:9">
      <c r="A1410" t="s">
        <v>4</v>
      </c>
      <c r="B1410" s="4" t="s">
        <v>5</v>
      </c>
      <c r="C1410" s="4" t="s">
        <v>13</v>
      </c>
      <c r="D1410" s="4" t="s">
        <v>13</v>
      </c>
      <c r="E1410" s="4" t="s">
        <v>23</v>
      </c>
      <c r="F1410" s="4" t="s">
        <v>10</v>
      </c>
    </row>
    <row r="1411" spans="1:9">
      <c r="A1411" t="n">
        <v>10628</v>
      </c>
      <c r="B1411" s="26" t="n">
        <v>45</v>
      </c>
      <c r="C1411" s="7" t="n">
        <v>5</v>
      </c>
      <c r="D1411" s="7" t="n">
        <v>3</v>
      </c>
      <c r="E1411" s="7" t="n">
        <v>4.69999980926514</v>
      </c>
      <c r="F1411" s="7" t="n">
        <v>0</v>
      </c>
    </row>
    <row r="1412" spans="1:9">
      <c r="A1412" t="s">
        <v>4</v>
      </c>
      <c r="B1412" s="4" t="s">
        <v>5</v>
      </c>
      <c r="C1412" s="4" t="s">
        <v>13</v>
      </c>
      <c r="D1412" s="4" t="s">
        <v>13</v>
      </c>
      <c r="E1412" s="4" t="s">
        <v>23</v>
      </c>
      <c r="F1412" s="4" t="s">
        <v>10</v>
      </c>
    </row>
    <row r="1413" spans="1:9">
      <c r="A1413" t="n">
        <v>10637</v>
      </c>
      <c r="B1413" s="26" t="n">
        <v>45</v>
      </c>
      <c r="C1413" s="7" t="n">
        <v>11</v>
      </c>
      <c r="D1413" s="7" t="n">
        <v>3</v>
      </c>
      <c r="E1413" s="7" t="n">
        <v>40.2000007629395</v>
      </c>
      <c r="F1413" s="7" t="n">
        <v>0</v>
      </c>
    </row>
    <row r="1414" spans="1:9">
      <c r="A1414" t="s">
        <v>4</v>
      </c>
      <c r="B1414" s="4" t="s">
        <v>5</v>
      </c>
      <c r="C1414" s="4" t="s">
        <v>13</v>
      </c>
      <c r="D1414" s="4" t="s">
        <v>13</v>
      </c>
      <c r="E1414" s="4" t="s">
        <v>23</v>
      </c>
      <c r="F1414" s="4" t="s">
        <v>23</v>
      </c>
      <c r="G1414" s="4" t="s">
        <v>23</v>
      </c>
      <c r="H1414" s="4" t="s">
        <v>10</v>
      </c>
      <c r="I1414" s="4" t="s">
        <v>13</v>
      </c>
    </row>
    <row r="1415" spans="1:9">
      <c r="A1415" t="n">
        <v>10646</v>
      </c>
      <c r="B1415" s="26" t="n">
        <v>45</v>
      </c>
      <c r="C1415" s="7" t="n">
        <v>4</v>
      </c>
      <c r="D1415" s="7" t="n">
        <v>3</v>
      </c>
      <c r="E1415" s="7" t="n">
        <v>350.049987792969</v>
      </c>
      <c r="F1415" s="7" t="n">
        <v>323.299987792969</v>
      </c>
      <c r="G1415" s="7" t="n">
        <v>0</v>
      </c>
      <c r="H1415" s="7" t="n">
        <v>4000</v>
      </c>
      <c r="I1415" s="7" t="n">
        <v>0</v>
      </c>
    </row>
    <row r="1416" spans="1:9">
      <c r="A1416" t="s">
        <v>4</v>
      </c>
      <c r="B1416" s="4" t="s">
        <v>5</v>
      </c>
      <c r="C1416" s="4" t="s">
        <v>13</v>
      </c>
      <c r="D1416" s="4" t="s">
        <v>13</v>
      </c>
      <c r="E1416" s="4" t="s">
        <v>23</v>
      </c>
      <c r="F1416" s="4" t="s">
        <v>10</v>
      </c>
    </row>
    <row r="1417" spans="1:9">
      <c r="A1417" t="n">
        <v>10664</v>
      </c>
      <c r="B1417" s="26" t="n">
        <v>45</v>
      </c>
      <c r="C1417" s="7" t="n">
        <v>5</v>
      </c>
      <c r="D1417" s="7" t="n">
        <v>3</v>
      </c>
      <c r="E1417" s="7" t="n">
        <v>3.70000004768372</v>
      </c>
      <c r="F1417" s="7" t="n">
        <v>4000</v>
      </c>
    </row>
    <row r="1418" spans="1:9">
      <c r="A1418" t="s">
        <v>4</v>
      </c>
      <c r="B1418" s="4" t="s">
        <v>5</v>
      </c>
      <c r="C1418" s="4" t="s">
        <v>13</v>
      </c>
      <c r="D1418" s="4" t="s">
        <v>10</v>
      </c>
      <c r="E1418" s="4" t="s">
        <v>23</v>
      </c>
    </row>
    <row r="1419" spans="1:9">
      <c r="A1419" t="n">
        <v>10673</v>
      </c>
      <c r="B1419" s="24" t="n">
        <v>58</v>
      </c>
      <c r="C1419" s="7" t="n">
        <v>100</v>
      </c>
      <c r="D1419" s="7" t="n">
        <v>1000</v>
      </c>
      <c r="E1419" s="7" t="n">
        <v>1</v>
      </c>
    </row>
    <row r="1420" spans="1:9">
      <c r="A1420" t="s">
        <v>4</v>
      </c>
      <c r="B1420" s="4" t="s">
        <v>5</v>
      </c>
      <c r="C1420" s="4" t="s">
        <v>13</v>
      </c>
      <c r="D1420" s="4" t="s">
        <v>10</v>
      </c>
    </row>
    <row r="1421" spans="1:9">
      <c r="A1421" t="n">
        <v>10681</v>
      </c>
      <c r="B1421" s="24" t="n">
        <v>58</v>
      </c>
      <c r="C1421" s="7" t="n">
        <v>255</v>
      </c>
      <c r="D1421" s="7" t="n">
        <v>0</v>
      </c>
    </row>
    <row r="1422" spans="1:9">
      <c r="A1422" t="s">
        <v>4</v>
      </c>
      <c r="B1422" s="4" t="s">
        <v>5</v>
      </c>
      <c r="C1422" s="4" t="s">
        <v>13</v>
      </c>
      <c r="D1422" s="4" t="s">
        <v>10</v>
      </c>
    </row>
    <row r="1423" spans="1:9">
      <c r="A1423" t="n">
        <v>10685</v>
      </c>
      <c r="B1423" s="26" t="n">
        <v>45</v>
      </c>
      <c r="C1423" s="7" t="n">
        <v>7</v>
      </c>
      <c r="D1423" s="7" t="n">
        <v>255</v>
      </c>
    </row>
    <row r="1424" spans="1:9">
      <c r="A1424" t="s">
        <v>4</v>
      </c>
      <c r="B1424" s="4" t="s">
        <v>5</v>
      </c>
      <c r="C1424" s="4" t="s">
        <v>13</v>
      </c>
      <c r="D1424" s="4" t="s">
        <v>10</v>
      </c>
      <c r="E1424" s="4" t="s">
        <v>6</v>
      </c>
    </row>
    <row r="1425" spans="1:9">
      <c r="A1425" t="n">
        <v>10689</v>
      </c>
      <c r="B1425" s="46" t="n">
        <v>51</v>
      </c>
      <c r="C1425" s="7" t="n">
        <v>4</v>
      </c>
      <c r="D1425" s="7" t="n">
        <v>7</v>
      </c>
      <c r="E1425" s="7" t="s">
        <v>58</v>
      </c>
    </row>
    <row r="1426" spans="1:9">
      <c r="A1426" t="s">
        <v>4</v>
      </c>
      <c r="B1426" s="4" t="s">
        <v>5</v>
      </c>
      <c r="C1426" s="4" t="s">
        <v>10</v>
      </c>
    </row>
    <row r="1427" spans="1:9">
      <c r="A1427" t="n">
        <v>10703</v>
      </c>
      <c r="B1427" s="35" t="n">
        <v>16</v>
      </c>
      <c r="C1427" s="7" t="n">
        <v>0</v>
      </c>
    </row>
    <row r="1428" spans="1:9">
      <c r="A1428" t="s">
        <v>4</v>
      </c>
      <c r="B1428" s="4" t="s">
        <v>5</v>
      </c>
      <c r="C1428" s="4" t="s">
        <v>10</v>
      </c>
      <c r="D1428" s="4" t="s">
        <v>50</v>
      </c>
      <c r="E1428" s="4" t="s">
        <v>13</v>
      </c>
      <c r="F1428" s="4" t="s">
        <v>13</v>
      </c>
    </row>
    <row r="1429" spans="1:9">
      <c r="A1429" t="n">
        <v>10706</v>
      </c>
      <c r="B1429" s="47" t="n">
        <v>26</v>
      </c>
      <c r="C1429" s="7" t="n">
        <v>7</v>
      </c>
      <c r="D1429" s="7" t="s">
        <v>118</v>
      </c>
      <c r="E1429" s="7" t="n">
        <v>2</v>
      </c>
      <c r="F1429" s="7" t="n">
        <v>0</v>
      </c>
    </row>
    <row r="1430" spans="1:9">
      <c r="A1430" t="s">
        <v>4</v>
      </c>
      <c r="B1430" s="4" t="s">
        <v>5</v>
      </c>
    </row>
    <row r="1431" spans="1:9">
      <c r="A1431" t="n">
        <v>10749</v>
      </c>
      <c r="B1431" s="48" t="n">
        <v>28</v>
      </c>
    </row>
    <row r="1432" spans="1:9">
      <c r="A1432" t="s">
        <v>4</v>
      </c>
      <c r="B1432" s="4" t="s">
        <v>5</v>
      </c>
      <c r="C1432" s="4" t="s">
        <v>10</v>
      </c>
      <c r="D1432" s="4" t="s">
        <v>13</v>
      </c>
      <c r="E1432" s="4" t="s">
        <v>13</v>
      </c>
      <c r="F1432" s="4" t="s">
        <v>6</v>
      </c>
    </row>
    <row r="1433" spans="1:9">
      <c r="A1433" t="n">
        <v>10750</v>
      </c>
      <c r="B1433" s="38" t="n">
        <v>20</v>
      </c>
      <c r="C1433" s="7" t="n">
        <v>5</v>
      </c>
      <c r="D1433" s="7" t="n">
        <v>2</v>
      </c>
      <c r="E1433" s="7" t="n">
        <v>10</v>
      </c>
      <c r="F1433" s="7" t="s">
        <v>101</v>
      </c>
    </row>
    <row r="1434" spans="1:9">
      <c r="A1434" t="s">
        <v>4</v>
      </c>
      <c r="B1434" s="4" t="s">
        <v>5</v>
      </c>
      <c r="C1434" s="4" t="s">
        <v>13</v>
      </c>
      <c r="D1434" s="4" t="s">
        <v>10</v>
      </c>
      <c r="E1434" s="4" t="s">
        <v>6</v>
      </c>
    </row>
    <row r="1435" spans="1:9">
      <c r="A1435" t="n">
        <v>10771</v>
      </c>
      <c r="B1435" s="46" t="n">
        <v>51</v>
      </c>
      <c r="C1435" s="7" t="n">
        <v>4</v>
      </c>
      <c r="D1435" s="7" t="n">
        <v>5</v>
      </c>
      <c r="E1435" s="7" t="s">
        <v>49</v>
      </c>
    </row>
    <row r="1436" spans="1:9">
      <c r="A1436" t="s">
        <v>4</v>
      </c>
      <c r="B1436" s="4" t="s">
        <v>5</v>
      </c>
      <c r="C1436" s="4" t="s">
        <v>10</v>
      </c>
    </row>
    <row r="1437" spans="1:9">
      <c r="A1437" t="n">
        <v>10784</v>
      </c>
      <c r="B1437" s="35" t="n">
        <v>16</v>
      </c>
      <c r="C1437" s="7" t="n">
        <v>0</v>
      </c>
    </row>
    <row r="1438" spans="1:9">
      <c r="A1438" t="s">
        <v>4</v>
      </c>
      <c r="B1438" s="4" t="s">
        <v>5</v>
      </c>
      <c r="C1438" s="4" t="s">
        <v>10</v>
      </c>
      <c r="D1438" s="4" t="s">
        <v>50</v>
      </c>
      <c r="E1438" s="4" t="s">
        <v>13</v>
      </c>
      <c r="F1438" s="4" t="s">
        <v>13</v>
      </c>
    </row>
    <row r="1439" spans="1:9">
      <c r="A1439" t="n">
        <v>10787</v>
      </c>
      <c r="B1439" s="47" t="n">
        <v>26</v>
      </c>
      <c r="C1439" s="7" t="n">
        <v>5</v>
      </c>
      <c r="D1439" s="7" t="s">
        <v>119</v>
      </c>
      <c r="E1439" s="7" t="n">
        <v>2</v>
      </c>
      <c r="F1439" s="7" t="n">
        <v>0</v>
      </c>
    </row>
    <row r="1440" spans="1:9">
      <c r="A1440" t="s">
        <v>4</v>
      </c>
      <c r="B1440" s="4" t="s">
        <v>5</v>
      </c>
    </row>
    <row r="1441" spans="1:6">
      <c r="A1441" t="n">
        <v>10876</v>
      </c>
      <c r="B1441" s="48" t="n">
        <v>28</v>
      </c>
    </row>
    <row r="1442" spans="1:6">
      <c r="A1442" t="s">
        <v>4</v>
      </c>
      <c r="B1442" s="4" t="s">
        <v>5</v>
      </c>
      <c r="C1442" s="4" t="s">
        <v>13</v>
      </c>
      <c r="D1442" s="30" t="s">
        <v>34</v>
      </c>
      <c r="E1442" s="4" t="s">
        <v>5</v>
      </c>
      <c r="F1442" s="4" t="s">
        <v>13</v>
      </c>
      <c r="G1442" s="4" t="s">
        <v>10</v>
      </c>
      <c r="H1442" s="30" t="s">
        <v>35</v>
      </c>
      <c r="I1442" s="4" t="s">
        <v>13</v>
      </c>
      <c r="J1442" s="4" t="s">
        <v>24</v>
      </c>
    </row>
    <row r="1443" spans="1:6">
      <c r="A1443" t="n">
        <v>10877</v>
      </c>
      <c r="B1443" s="12" t="n">
        <v>5</v>
      </c>
      <c r="C1443" s="7" t="n">
        <v>28</v>
      </c>
      <c r="D1443" s="30" t="s">
        <v>3</v>
      </c>
      <c r="E1443" s="33" t="n">
        <v>64</v>
      </c>
      <c r="F1443" s="7" t="n">
        <v>5</v>
      </c>
      <c r="G1443" s="7" t="n">
        <v>6</v>
      </c>
      <c r="H1443" s="30" t="s">
        <v>3</v>
      </c>
      <c r="I1443" s="7" t="n">
        <v>1</v>
      </c>
      <c r="J1443" s="13" t="n">
        <f t="normal" ca="1">A1457</f>
        <v>0</v>
      </c>
    </row>
    <row r="1444" spans="1:6">
      <c r="A1444" t="s">
        <v>4</v>
      </c>
      <c r="B1444" s="4" t="s">
        <v>5</v>
      </c>
      <c r="C1444" s="4" t="s">
        <v>10</v>
      </c>
      <c r="D1444" s="4" t="s">
        <v>13</v>
      </c>
      <c r="E1444" s="4" t="s">
        <v>6</v>
      </c>
      <c r="F1444" s="4" t="s">
        <v>23</v>
      </c>
      <c r="G1444" s="4" t="s">
        <v>23</v>
      </c>
      <c r="H1444" s="4" t="s">
        <v>23</v>
      </c>
    </row>
    <row r="1445" spans="1:6">
      <c r="A1445" t="n">
        <v>10888</v>
      </c>
      <c r="B1445" s="56" t="n">
        <v>48</v>
      </c>
      <c r="C1445" s="7" t="n">
        <v>6</v>
      </c>
      <c r="D1445" s="7" t="n">
        <v>0</v>
      </c>
      <c r="E1445" s="7" t="s">
        <v>94</v>
      </c>
      <c r="F1445" s="7" t="n">
        <v>-1</v>
      </c>
      <c r="G1445" s="7" t="n">
        <v>1</v>
      </c>
      <c r="H1445" s="7" t="n">
        <v>0</v>
      </c>
    </row>
    <row r="1446" spans="1:6">
      <c r="A1446" t="s">
        <v>4</v>
      </c>
      <c r="B1446" s="4" t="s">
        <v>5</v>
      </c>
      <c r="C1446" s="4" t="s">
        <v>13</v>
      </c>
      <c r="D1446" s="4" t="s">
        <v>10</v>
      </c>
      <c r="E1446" s="4" t="s">
        <v>6</v>
      </c>
    </row>
    <row r="1447" spans="1:6">
      <c r="A1447" t="n">
        <v>10917</v>
      </c>
      <c r="B1447" s="46" t="n">
        <v>51</v>
      </c>
      <c r="C1447" s="7" t="n">
        <v>4</v>
      </c>
      <c r="D1447" s="7" t="n">
        <v>6</v>
      </c>
      <c r="E1447" s="7" t="s">
        <v>49</v>
      </c>
    </row>
    <row r="1448" spans="1:6">
      <c r="A1448" t="s">
        <v>4</v>
      </c>
      <c r="B1448" s="4" t="s">
        <v>5</v>
      </c>
      <c r="C1448" s="4" t="s">
        <v>10</v>
      </c>
    </row>
    <row r="1449" spans="1:6">
      <c r="A1449" t="n">
        <v>10930</v>
      </c>
      <c r="B1449" s="35" t="n">
        <v>16</v>
      </c>
      <c r="C1449" s="7" t="n">
        <v>0</v>
      </c>
    </row>
    <row r="1450" spans="1:6">
      <c r="A1450" t="s">
        <v>4</v>
      </c>
      <c r="B1450" s="4" t="s">
        <v>5</v>
      </c>
      <c r="C1450" s="4" t="s">
        <v>10</v>
      </c>
      <c r="D1450" s="4" t="s">
        <v>50</v>
      </c>
      <c r="E1450" s="4" t="s">
        <v>13</v>
      </c>
      <c r="F1450" s="4" t="s">
        <v>13</v>
      </c>
    </row>
    <row r="1451" spans="1:6">
      <c r="A1451" t="n">
        <v>10933</v>
      </c>
      <c r="B1451" s="47" t="n">
        <v>26</v>
      </c>
      <c r="C1451" s="7" t="n">
        <v>6</v>
      </c>
      <c r="D1451" s="7" t="s">
        <v>120</v>
      </c>
      <c r="E1451" s="7" t="n">
        <v>2</v>
      </c>
      <c r="F1451" s="7" t="n">
        <v>0</v>
      </c>
    </row>
    <row r="1452" spans="1:6">
      <c r="A1452" t="s">
        <v>4</v>
      </c>
      <c r="B1452" s="4" t="s">
        <v>5</v>
      </c>
    </row>
    <row r="1453" spans="1:6">
      <c r="A1453" t="n">
        <v>11021</v>
      </c>
      <c r="B1453" s="48" t="n">
        <v>28</v>
      </c>
    </row>
    <row r="1454" spans="1:6">
      <c r="A1454" t="s">
        <v>4</v>
      </c>
      <c r="B1454" s="4" t="s">
        <v>5</v>
      </c>
      <c r="C1454" s="4" t="s">
        <v>24</v>
      </c>
    </row>
    <row r="1455" spans="1:6">
      <c r="A1455" t="n">
        <v>11022</v>
      </c>
      <c r="B1455" s="17" t="n">
        <v>3</v>
      </c>
      <c r="C1455" s="13" t="n">
        <f t="normal" ca="1">A1481</f>
        <v>0</v>
      </c>
    </row>
    <row r="1456" spans="1:6">
      <c r="A1456" t="s">
        <v>4</v>
      </c>
      <c r="B1456" s="4" t="s">
        <v>5</v>
      </c>
      <c r="C1456" s="4" t="s">
        <v>13</v>
      </c>
      <c r="D1456" s="30" t="s">
        <v>34</v>
      </c>
      <c r="E1456" s="4" t="s">
        <v>5</v>
      </c>
      <c r="F1456" s="4" t="s">
        <v>13</v>
      </c>
      <c r="G1456" s="4" t="s">
        <v>10</v>
      </c>
      <c r="H1456" s="30" t="s">
        <v>35</v>
      </c>
      <c r="I1456" s="4" t="s">
        <v>13</v>
      </c>
      <c r="J1456" s="4" t="s">
        <v>24</v>
      </c>
    </row>
    <row r="1457" spans="1:10">
      <c r="A1457" t="n">
        <v>11027</v>
      </c>
      <c r="B1457" s="12" t="n">
        <v>5</v>
      </c>
      <c r="C1457" s="7" t="n">
        <v>28</v>
      </c>
      <c r="D1457" s="30" t="s">
        <v>3</v>
      </c>
      <c r="E1457" s="33" t="n">
        <v>64</v>
      </c>
      <c r="F1457" s="7" t="n">
        <v>5</v>
      </c>
      <c r="G1457" s="7" t="n">
        <v>8</v>
      </c>
      <c r="H1457" s="30" t="s">
        <v>3</v>
      </c>
      <c r="I1457" s="7" t="n">
        <v>1</v>
      </c>
      <c r="J1457" s="13" t="n">
        <f t="normal" ca="1">A1471</f>
        <v>0</v>
      </c>
    </row>
    <row r="1458" spans="1:10">
      <c r="A1458" t="s">
        <v>4</v>
      </c>
      <c r="B1458" s="4" t="s">
        <v>5</v>
      </c>
      <c r="C1458" s="4" t="s">
        <v>10</v>
      </c>
      <c r="D1458" s="4" t="s">
        <v>13</v>
      </c>
      <c r="E1458" s="4" t="s">
        <v>6</v>
      </c>
      <c r="F1458" s="4" t="s">
        <v>23</v>
      </c>
      <c r="G1458" s="4" t="s">
        <v>23</v>
      </c>
      <c r="H1458" s="4" t="s">
        <v>23</v>
      </c>
    </row>
    <row r="1459" spans="1:10">
      <c r="A1459" t="n">
        <v>11038</v>
      </c>
      <c r="B1459" s="56" t="n">
        <v>48</v>
      </c>
      <c r="C1459" s="7" t="n">
        <v>8</v>
      </c>
      <c r="D1459" s="7" t="n">
        <v>0</v>
      </c>
      <c r="E1459" s="7" t="s">
        <v>94</v>
      </c>
      <c r="F1459" s="7" t="n">
        <v>-1</v>
      </c>
      <c r="G1459" s="7" t="n">
        <v>1</v>
      </c>
      <c r="H1459" s="7" t="n">
        <v>0</v>
      </c>
    </row>
    <row r="1460" spans="1:10">
      <c r="A1460" t="s">
        <v>4</v>
      </c>
      <c r="B1460" s="4" t="s">
        <v>5</v>
      </c>
      <c r="C1460" s="4" t="s">
        <v>13</v>
      </c>
      <c r="D1460" s="4" t="s">
        <v>10</v>
      </c>
      <c r="E1460" s="4" t="s">
        <v>6</v>
      </c>
    </row>
    <row r="1461" spans="1:10">
      <c r="A1461" t="n">
        <v>11067</v>
      </c>
      <c r="B1461" s="46" t="n">
        <v>51</v>
      </c>
      <c r="C1461" s="7" t="n">
        <v>4</v>
      </c>
      <c r="D1461" s="7" t="n">
        <v>8</v>
      </c>
      <c r="E1461" s="7" t="s">
        <v>49</v>
      </c>
    </row>
    <row r="1462" spans="1:10">
      <c r="A1462" t="s">
        <v>4</v>
      </c>
      <c r="B1462" s="4" t="s">
        <v>5</v>
      </c>
      <c r="C1462" s="4" t="s">
        <v>10</v>
      </c>
    </row>
    <row r="1463" spans="1:10">
      <c r="A1463" t="n">
        <v>11080</v>
      </c>
      <c r="B1463" s="35" t="n">
        <v>16</v>
      </c>
      <c r="C1463" s="7" t="n">
        <v>0</v>
      </c>
    </row>
    <row r="1464" spans="1:10">
      <c r="A1464" t="s">
        <v>4</v>
      </c>
      <c r="B1464" s="4" t="s">
        <v>5</v>
      </c>
      <c r="C1464" s="4" t="s">
        <v>10</v>
      </c>
      <c r="D1464" s="4" t="s">
        <v>50</v>
      </c>
      <c r="E1464" s="4" t="s">
        <v>13</v>
      </c>
      <c r="F1464" s="4" t="s">
        <v>13</v>
      </c>
    </row>
    <row r="1465" spans="1:10">
      <c r="A1465" t="n">
        <v>11083</v>
      </c>
      <c r="B1465" s="47" t="n">
        <v>26</v>
      </c>
      <c r="C1465" s="7" t="n">
        <v>8</v>
      </c>
      <c r="D1465" s="7" t="s">
        <v>120</v>
      </c>
      <c r="E1465" s="7" t="n">
        <v>2</v>
      </c>
      <c r="F1465" s="7" t="n">
        <v>0</v>
      </c>
    </row>
    <row r="1466" spans="1:10">
      <c r="A1466" t="s">
        <v>4</v>
      </c>
      <c r="B1466" s="4" t="s">
        <v>5</v>
      </c>
    </row>
    <row r="1467" spans="1:10">
      <c r="A1467" t="n">
        <v>11171</v>
      </c>
      <c r="B1467" s="48" t="n">
        <v>28</v>
      </c>
    </row>
    <row r="1468" spans="1:10">
      <c r="A1468" t="s">
        <v>4</v>
      </c>
      <c r="B1468" s="4" t="s">
        <v>5</v>
      </c>
      <c r="C1468" s="4" t="s">
        <v>24</v>
      </c>
    </row>
    <row r="1469" spans="1:10">
      <c r="A1469" t="n">
        <v>11172</v>
      </c>
      <c r="B1469" s="17" t="n">
        <v>3</v>
      </c>
      <c r="C1469" s="13" t="n">
        <f t="normal" ca="1">A1481</f>
        <v>0</v>
      </c>
    </row>
    <row r="1470" spans="1:10">
      <c r="A1470" t="s">
        <v>4</v>
      </c>
      <c r="B1470" s="4" t="s">
        <v>5</v>
      </c>
      <c r="C1470" s="4" t="s">
        <v>10</v>
      </c>
      <c r="D1470" s="4" t="s">
        <v>13</v>
      </c>
      <c r="E1470" s="4" t="s">
        <v>6</v>
      </c>
      <c r="F1470" s="4" t="s">
        <v>23</v>
      </c>
      <c r="G1470" s="4" t="s">
        <v>23</v>
      </c>
      <c r="H1470" s="4" t="s">
        <v>23</v>
      </c>
    </row>
    <row r="1471" spans="1:10">
      <c r="A1471" t="n">
        <v>11177</v>
      </c>
      <c r="B1471" s="56" t="n">
        <v>48</v>
      </c>
      <c r="C1471" s="7" t="n">
        <v>0</v>
      </c>
      <c r="D1471" s="7" t="n">
        <v>0</v>
      </c>
      <c r="E1471" s="7" t="s">
        <v>94</v>
      </c>
      <c r="F1471" s="7" t="n">
        <v>-1</v>
      </c>
      <c r="G1471" s="7" t="n">
        <v>1</v>
      </c>
      <c r="H1471" s="7" t="n">
        <v>0</v>
      </c>
    </row>
    <row r="1472" spans="1:10">
      <c r="A1472" t="s">
        <v>4</v>
      </c>
      <c r="B1472" s="4" t="s">
        <v>5</v>
      </c>
      <c r="C1472" s="4" t="s">
        <v>13</v>
      </c>
      <c r="D1472" s="4" t="s">
        <v>10</v>
      </c>
      <c r="E1472" s="4" t="s">
        <v>6</v>
      </c>
    </row>
    <row r="1473" spans="1:10">
      <c r="A1473" t="n">
        <v>11206</v>
      </c>
      <c r="B1473" s="46" t="n">
        <v>51</v>
      </c>
      <c r="C1473" s="7" t="n">
        <v>4</v>
      </c>
      <c r="D1473" s="7" t="n">
        <v>0</v>
      </c>
      <c r="E1473" s="7" t="s">
        <v>102</v>
      </c>
    </row>
    <row r="1474" spans="1:10">
      <c r="A1474" t="s">
        <v>4</v>
      </c>
      <c r="B1474" s="4" t="s">
        <v>5</v>
      </c>
      <c r="C1474" s="4" t="s">
        <v>10</v>
      </c>
    </row>
    <row r="1475" spans="1:10">
      <c r="A1475" t="n">
        <v>11219</v>
      </c>
      <c r="B1475" s="35" t="n">
        <v>16</v>
      </c>
      <c r="C1475" s="7" t="n">
        <v>0</v>
      </c>
    </row>
    <row r="1476" spans="1:10">
      <c r="A1476" t="s">
        <v>4</v>
      </c>
      <c r="B1476" s="4" t="s">
        <v>5</v>
      </c>
      <c r="C1476" s="4" t="s">
        <v>10</v>
      </c>
      <c r="D1476" s="4" t="s">
        <v>50</v>
      </c>
      <c r="E1476" s="4" t="s">
        <v>13</v>
      </c>
      <c r="F1476" s="4" t="s">
        <v>13</v>
      </c>
    </row>
    <row r="1477" spans="1:10">
      <c r="A1477" t="n">
        <v>11222</v>
      </c>
      <c r="B1477" s="47" t="n">
        <v>26</v>
      </c>
      <c r="C1477" s="7" t="n">
        <v>0</v>
      </c>
      <c r="D1477" s="7" t="s">
        <v>120</v>
      </c>
      <c r="E1477" s="7" t="n">
        <v>2</v>
      </c>
      <c r="F1477" s="7" t="n">
        <v>0</v>
      </c>
    </row>
    <row r="1478" spans="1:10">
      <c r="A1478" t="s">
        <v>4</v>
      </c>
      <c r="B1478" s="4" t="s">
        <v>5</v>
      </c>
    </row>
    <row r="1479" spans="1:10">
      <c r="A1479" t="n">
        <v>11310</v>
      </c>
      <c r="B1479" s="48" t="n">
        <v>28</v>
      </c>
    </row>
    <row r="1480" spans="1:10">
      <c r="A1480" t="s">
        <v>4</v>
      </c>
      <c r="B1480" s="4" t="s">
        <v>5</v>
      </c>
      <c r="C1480" s="4" t="s">
        <v>13</v>
      </c>
      <c r="D1480" s="4" t="s">
        <v>10</v>
      </c>
      <c r="E1480" s="4" t="s">
        <v>23</v>
      </c>
    </row>
    <row r="1481" spans="1:10">
      <c r="A1481" t="n">
        <v>11311</v>
      </c>
      <c r="B1481" s="24" t="n">
        <v>58</v>
      </c>
      <c r="C1481" s="7" t="n">
        <v>0</v>
      </c>
      <c r="D1481" s="7" t="n">
        <v>1000</v>
      </c>
      <c r="E1481" s="7" t="n">
        <v>1</v>
      </c>
    </row>
    <row r="1482" spans="1:10">
      <c r="A1482" t="s">
        <v>4</v>
      </c>
      <c r="B1482" s="4" t="s">
        <v>5</v>
      </c>
      <c r="C1482" s="4" t="s">
        <v>13</v>
      </c>
      <c r="D1482" s="4" t="s">
        <v>10</v>
      </c>
    </row>
    <row r="1483" spans="1:10">
      <c r="A1483" t="n">
        <v>11319</v>
      </c>
      <c r="B1483" s="24" t="n">
        <v>58</v>
      </c>
      <c r="C1483" s="7" t="n">
        <v>255</v>
      </c>
      <c r="D1483" s="7" t="n">
        <v>0</v>
      </c>
    </row>
    <row r="1484" spans="1:10">
      <c r="A1484" t="s">
        <v>4</v>
      </c>
      <c r="B1484" s="4" t="s">
        <v>5</v>
      </c>
      <c r="C1484" s="4" t="s">
        <v>13</v>
      </c>
      <c r="D1484" s="4" t="s">
        <v>10</v>
      </c>
      <c r="E1484" s="4" t="s">
        <v>23</v>
      </c>
      <c r="F1484" s="4" t="s">
        <v>10</v>
      </c>
      <c r="G1484" s="4" t="s">
        <v>9</v>
      </c>
      <c r="H1484" s="4" t="s">
        <v>9</v>
      </c>
      <c r="I1484" s="4" t="s">
        <v>10</v>
      </c>
      <c r="J1484" s="4" t="s">
        <v>10</v>
      </c>
      <c r="K1484" s="4" t="s">
        <v>9</v>
      </c>
      <c r="L1484" s="4" t="s">
        <v>9</v>
      </c>
      <c r="M1484" s="4" t="s">
        <v>9</v>
      </c>
      <c r="N1484" s="4" t="s">
        <v>9</v>
      </c>
      <c r="O1484" s="4" t="s">
        <v>6</v>
      </c>
    </row>
    <row r="1485" spans="1:10">
      <c r="A1485" t="n">
        <v>11323</v>
      </c>
      <c r="B1485" s="15" t="n">
        <v>50</v>
      </c>
      <c r="C1485" s="7" t="n">
        <v>0</v>
      </c>
      <c r="D1485" s="7" t="n">
        <v>12010</v>
      </c>
      <c r="E1485" s="7" t="n">
        <v>1</v>
      </c>
      <c r="F1485" s="7" t="n">
        <v>0</v>
      </c>
      <c r="G1485" s="7" t="n">
        <v>0</v>
      </c>
      <c r="H1485" s="7" t="n">
        <v>0</v>
      </c>
      <c r="I1485" s="7" t="n">
        <v>0</v>
      </c>
      <c r="J1485" s="7" t="n">
        <v>65533</v>
      </c>
      <c r="K1485" s="7" t="n">
        <v>0</v>
      </c>
      <c r="L1485" s="7" t="n">
        <v>0</v>
      </c>
      <c r="M1485" s="7" t="n">
        <v>0</v>
      </c>
      <c r="N1485" s="7" t="n">
        <v>0</v>
      </c>
      <c r="O1485" s="7" t="s">
        <v>12</v>
      </c>
    </row>
    <row r="1486" spans="1:10">
      <c r="A1486" t="s">
        <v>4</v>
      </c>
      <c r="B1486" s="4" t="s">
        <v>5</v>
      </c>
      <c r="C1486" s="4" t="s">
        <v>13</v>
      </c>
      <c r="D1486" s="4" t="s">
        <v>10</v>
      </c>
      <c r="E1486" s="4" t="s">
        <v>10</v>
      </c>
    </row>
    <row r="1487" spans="1:10">
      <c r="A1487" t="n">
        <v>11362</v>
      </c>
      <c r="B1487" s="15" t="n">
        <v>50</v>
      </c>
      <c r="C1487" s="7" t="n">
        <v>1</v>
      </c>
      <c r="D1487" s="7" t="n">
        <v>8122</v>
      </c>
      <c r="E1487" s="7" t="n">
        <v>500</v>
      </c>
    </row>
    <row r="1488" spans="1:10">
      <c r="A1488" t="s">
        <v>4</v>
      </c>
      <c r="B1488" s="4" t="s">
        <v>5</v>
      </c>
      <c r="C1488" s="4" t="s">
        <v>13</v>
      </c>
      <c r="D1488" s="4" t="s">
        <v>10</v>
      </c>
      <c r="E1488" s="4" t="s">
        <v>10</v>
      </c>
      <c r="F1488" s="4" t="s">
        <v>10</v>
      </c>
      <c r="G1488" s="4" t="s">
        <v>10</v>
      </c>
      <c r="H1488" s="4" t="s">
        <v>13</v>
      </c>
    </row>
    <row r="1489" spans="1:15">
      <c r="A1489" t="n">
        <v>11368</v>
      </c>
      <c r="B1489" s="51" t="n">
        <v>25</v>
      </c>
      <c r="C1489" s="7" t="n">
        <v>5</v>
      </c>
      <c r="D1489" s="7" t="n">
        <v>65535</v>
      </c>
      <c r="E1489" s="7" t="n">
        <v>65535</v>
      </c>
      <c r="F1489" s="7" t="n">
        <v>65535</v>
      </c>
      <c r="G1489" s="7" t="n">
        <v>65535</v>
      </c>
      <c r="H1489" s="7" t="n">
        <v>0</v>
      </c>
    </row>
    <row r="1490" spans="1:15">
      <c r="A1490" t="s">
        <v>4</v>
      </c>
      <c r="B1490" s="4" t="s">
        <v>5</v>
      </c>
      <c r="C1490" s="4" t="s">
        <v>10</v>
      </c>
      <c r="D1490" s="4" t="s">
        <v>50</v>
      </c>
      <c r="E1490" s="4" t="s">
        <v>13</v>
      </c>
      <c r="F1490" s="4" t="s">
        <v>13</v>
      </c>
      <c r="G1490" s="4" t="s">
        <v>10</v>
      </c>
      <c r="H1490" s="4" t="s">
        <v>13</v>
      </c>
      <c r="I1490" s="4" t="s">
        <v>50</v>
      </c>
      <c r="J1490" s="4" t="s">
        <v>13</v>
      </c>
      <c r="K1490" s="4" t="s">
        <v>13</v>
      </c>
      <c r="L1490" s="4" t="s">
        <v>13</v>
      </c>
    </row>
    <row r="1491" spans="1:15">
      <c r="A1491" t="n">
        <v>11379</v>
      </c>
      <c r="B1491" s="61" t="n">
        <v>24</v>
      </c>
      <c r="C1491" s="7" t="n">
        <v>65533</v>
      </c>
      <c r="D1491" s="7" t="s">
        <v>121</v>
      </c>
      <c r="E1491" s="7" t="n">
        <v>12</v>
      </c>
      <c r="F1491" s="7" t="n">
        <v>16</v>
      </c>
      <c r="G1491" s="7" t="n">
        <v>103</v>
      </c>
      <c r="H1491" s="7" t="n">
        <v>7</v>
      </c>
      <c r="I1491" s="7" t="s">
        <v>122</v>
      </c>
      <c r="J1491" s="7" t="n">
        <v>6</v>
      </c>
      <c r="K1491" s="7" t="n">
        <v>2</v>
      </c>
      <c r="L1491" s="7" t="n">
        <v>0</v>
      </c>
    </row>
    <row r="1492" spans="1:15">
      <c r="A1492" t="s">
        <v>4</v>
      </c>
      <c r="B1492" s="4" t="s">
        <v>5</v>
      </c>
    </row>
    <row r="1493" spans="1:15">
      <c r="A1493" t="n">
        <v>11400</v>
      </c>
      <c r="B1493" s="48" t="n">
        <v>28</v>
      </c>
    </row>
    <row r="1494" spans="1:15">
      <c r="A1494" t="s">
        <v>4</v>
      </c>
      <c r="B1494" s="4" t="s">
        <v>5</v>
      </c>
      <c r="C1494" s="4" t="s">
        <v>13</v>
      </c>
    </row>
    <row r="1495" spans="1:15">
      <c r="A1495" t="n">
        <v>11401</v>
      </c>
      <c r="B1495" s="62" t="n">
        <v>27</v>
      </c>
      <c r="C1495" s="7" t="n">
        <v>0</v>
      </c>
    </row>
    <row r="1496" spans="1:15">
      <c r="A1496" t="s">
        <v>4</v>
      </c>
      <c r="B1496" s="4" t="s">
        <v>5</v>
      </c>
      <c r="C1496" s="4" t="s">
        <v>13</v>
      </c>
    </row>
    <row r="1497" spans="1:15">
      <c r="A1497" t="n">
        <v>11403</v>
      </c>
      <c r="B1497" s="62" t="n">
        <v>27</v>
      </c>
      <c r="C1497" s="7" t="n">
        <v>1</v>
      </c>
    </row>
    <row r="1498" spans="1:15">
      <c r="A1498" t="s">
        <v>4</v>
      </c>
      <c r="B1498" s="4" t="s">
        <v>5</v>
      </c>
      <c r="C1498" s="4" t="s">
        <v>13</v>
      </c>
      <c r="D1498" s="4" t="s">
        <v>10</v>
      </c>
      <c r="E1498" s="4" t="s">
        <v>10</v>
      </c>
      <c r="F1498" s="4" t="s">
        <v>10</v>
      </c>
      <c r="G1498" s="4" t="s">
        <v>10</v>
      </c>
      <c r="H1498" s="4" t="s">
        <v>13</v>
      </c>
    </row>
    <row r="1499" spans="1:15">
      <c r="A1499" t="n">
        <v>11405</v>
      </c>
      <c r="B1499" s="51" t="n">
        <v>25</v>
      </c>
      <c r="C1499" s="7" t="n">
        <v>5</v>
      </c>
      <c r="D1499" s="7" t="n">
        <v>65535</v>
      </c>
      <c r="E1499" s="7" t="n">
        <v>65535</v>
      </c>
      <c r="F1499" s="7" t="n">
        <v>65535</v>
      </c>
      <c r="G1499" s="7" t="n">
        <v>65535</v>
      </c>
      <c r="H1499" s="7" t="n">
        <v>0</v>
      </c>
    </row>
    <row r="1500" spans="1:15">
      <c r="A1500" t="s">
        <v>4</v>
      </c>
      <c r="B1500" s="4" t="s">
        <v>5</v>
      </c>
      <c r="C1500" s="4" t="s">
        <v>13</v>
      </c>
      <c r="D1500" s="4" t="s">
        <v>10</v>
      </c>
      <c r="E1500" s="4" t="s">
        <v>9</v>
      </c>
    </row>
    <row r="1501" spans="1:15">
      <c r="A1501" t="n">
        <v>11416</v>
      </c>
      <c r="B1501" s="63" t="n">
        <v>101</v>
      </c>
      <c r="C1501" s="7" t="n">
        <v>0</v>
      </c>
      <c r="D1501" s="7" t="n">
        <v>103</v>
      </c>
      <c r="E1501" s="7" t="n">
        <v>1</v>
      </c>
    </row>
    <row r="1502" spans="1:15">
      <c r="A1502" t="s">
        <v>4</v>
      </c>
      <c r="B1502" s="4" t="s">
        <v>5</v>
      </c>
      <c r="C1502" s="4" t="s">
        <v>13</v>
      </c>
      <c r="D1502" s="4" t="s">
        <v>6</v>
      </c>
      <c r="E1502" s="4" t="s">
        <v>10</v>
      </c>
    </row>
    <row r="1503" spans="1:15">
      <c r="A1503" t="n">
        <v>11424</v>
      </c>
      <c r="B1503" s="18" t="n">
        <v>94</v>
      </c>
      <c r="C1503" s="7" t="n">
        <v>1</v>
      </c>
      <c r="D1503" s="7" t="s">
        <v>27</v>
      </c>
      <c r="E1503" s="7" t="n">
        <v>1</v>
      </c>
    </row>
    <row r="1504" spans="1:15">
      <c r="A1504" t="s">
        <v>4</v>
      </c>
      <c r="B1504" s="4" t="s">
        <v>5</v>
      </c>
      <c r="C1504" s="4" t="s">
        <v>13</v>
      </c>
      <c r="D1504" s="4" t="s">
        <v>6</v>
      </c>
      <c r="E1504" s="4" t="s">
        <v>10</v>
      </c>
    </row>
    <row r="1505" spans="1:12">
      <c r="A1505" t="n">
        <v>11440</v>
      </c>
      <c r="B1505" s="18" t="n">
        <v>94</v>
      </c>
      <c r="C1505" s="7" t="n">
        <v>1</v>
      </c>
      <c r="D1505" s="7" t="s">
        <v>27</v>
      </c>
      <c r="E1505" s="7" t="n">
        <v>2</v>
      </c>
    </row>
    <row r="1506" spans="1:12">
      <c r="A1506" t="s">
        <v>4</v>
      </c>
      <c r="B1506" s="4" t="s">
        <v>5</v>
      </c>
      <c r="C1506" s="4" t="s">
        <v>13</v>
      </c>
      <c r="D1506" s="4" t="s">
        <v>6</v>
      </c>
      <c r="E1506" s="4" t="s">
        <v>10</v>
      </c>
    </row>
    <row r="1507" spans="1:12">
      <c r="A1507" t="n">
        <v>11456</v>
      </c>
      <c r="B1507" s="18" t="n">
        <v>94</v>
      </c>
      <c r="C1507" s="7" t="n">
        <v>0</v>
      </c>
      <c r="D1507" s="7" t="s">
        <v>27</v>
      </c>
      <c r="E1507" s="7" t="n">
        <v>4</v>
      </c>
    </row>
    <row r="1508" spans="1:12">
      <c r="A1508" t="s">
        <v>4</v>
      </c>
      <c r="B1508" s="4" t="s">
        <v>5</v>
      </c>
      <c r="C1508" s="4" t="s">
        <v>13</v>
      </c>
      <c r="D1508" s="30" t="s">
        <v>34</v>
      </c>
      <c r="E1508" s="4" t="s">
        <v>5</v>
      </c>
      <c r="F1508" s="4" t="s">
        <v>13</v>
      </c>
      <c r="G1508" s="4" t="s">
        <v>10</v>
      </c>
      <c r="H1508" s="30" t="s">
        <v>35</v>
      </c>
      <c r="I1508" s="4" t="s">
        <v>13</v>
      </c>
      <c r="J1508" s="4" t="s">
        <v>24</v>
      </c>
    </row>
    <row r="1509" spans="1:12">
      <c r="A1509" t="n">
        <v>11472</v>
      </c>
      <c r="B1509" s="12" t="n">
        <v>5</v>
      </c>
      <c r="C1509" s="7" t="n">
        <v>28</v>
      </c>
      <c r="D1509" s="30" t="s">
        <v>3</v>
      </c>
      <c r="E1509" s="33" t="n">
        <v>64</v>
      </c>
      <c r="F1509" s="7" t="n">
        <v>5</v>
      </c>
      <c r="G1509" s="7" t="n">
        <v>6</v>
      </c>
      <c r="H1509" s="30" t="s">
        <v>3</v>
      </c>
      <c r="I1509" s="7" t="n">
        <v>1</v>
      </c>
      <c r="J1509" s="13" t="n">
        <f t="normal" ca="1">A1515</f>
        <v>0</v>
      </c>
    </row>
    <row r="1510" spans="1:12">
      <c r="A1510" t="s">
        <v>4</v>
      </c>
      <c r="B1510" s="4" t="s">
        <v>5</v>
      </c>
      <c r="C1510" s="4" t="s">
        <v>10</v>
      </c>
      <c r="D1510" s="4" t="s">
        <v>13</v>
      </c>
      <c r="E1510" s="4" t="s">
        <v>13</v>
      </c>
      <c r="F1510" s="4" t="s">
        <v>6</v>
      </c>
    </row>
    <row r="1511" spans="1:12">
      <c r="A1511" t="n">
        <v>11483</v>
      </c>
      <c r="B1511" s="31" t="n">
        <v>47</v>
      </c>
      <c r="C1511" s="7" t="n">
        <v>6</v>
      </c>
      <c r="D1511" s="7" t="n">
        <v>0</v>
      </c>
      <c r="E1511" s="7" t="n">
        <v>0</v>
      </c>
      <c r="F1511" s="7" t="s">
        <v>37</v>
      </c>
    </row>
    <row r="1512" spans="1:12">
      <c r="A1512" t="s">
        <v>4</v>
      </c>
      <c r="B1512" s="4" t="s">
        <v>5</v>
      </c>
      <c r="C1512" s="4" t="s">
        <v>24</v>
      </c>
    </row>
    <row r="1513" spans="1:12">
      <c r="A1513" t="n">
        <v>11496</v>
      </c>
      <c r="B1513" s="17" t="n">
        <v>3</v>
      </c>
      <c r="C1513" s="13" t="n">
        <f t="normal" ca="1">A1523</f>
        <v>0</v>
      </c>
    </row>
    <row r="1514" spans="1:12">
      <c r="A1514" t="s">
        <v>4</v>
      </c>
      <c r="B1514" s="4" t="s">
        <v>5</v>
      </c>
      <c r="C1514" s="4" t="s">
        <v>13</v>
      </c>
      <c r="D1514" s="30" t="s">
        <v>34</v>
      </c>
      <c r="E1514" s="4" t="s">
        <v>5</v>
      </c>
      <c r="F1514" s="4" t="s">
        <v>13</v>
      </c>
      <c r="G1514" s="4" t="s">
        <v>10</v>
      </c>
      <c r="H1514" s="30" t="s">
        <v>35</v>
      </c>
      <c r="I1514" s="4" t="s">
        <v>13</v>
      </c>
      <c r="J1514" s="4" t="s">
        <v>24</v>
      </c>
    </row>
    <row r="1515" spans="1:12">
      <c r="A1515" t="n">
        <v>11501</v>
      </c>
      <c r="B1515" s="12" t="n">
        <v>5</v>
      </c>
      <c r="C1515" s="7" t="n">
        <v>28</v>
      </c>
      <c r="D1515" s="30" t="s">
        <v>3</v>
      </c>
      <c r="E1515" s="33" t="n">
        <v>64</v>
      </c>
      <c r="F1515" s="7" t="n">
        <v>5</v>
      </c>
      <c r="G1515" s="7" t="n">
        <v>8</v>
      </c>
      <c r="H1515" s="30" t="s">
        <v>3</v>
      </c>
      <c r="I1515" s="7" t="n">
        <v>1</v>
      </c>
      <c r="J1515" s="13" t="n">
        <f t="normal" ca="1">A1521</f>
        <v>0</v>
      </c>
    </row>
    <row r="1516" spans="1:12">
      <c r="A1516" t="s">
        <v>4</v>
      </c>
      <c r="B1516" s="4" t="s">
        <v>5</v>
      </c>
      <c r="C1516" s="4" t="s">
        <v>10</v>
      </c>
      <c r="D1516" s="4" t="s">
        <v>13</v>
      </c>
      <c r="E1516" s="4" t="s">
        <v>13</v>
      </c>
      <c r="F1516" s="4" t="s">
        <v>6</v>
      </c>
    </row>
    <row r="1517" spans="1:12">
      <c r="A1517" t="n">
        <v>11512</v>
      </c>
      <c r="B1517" s="31" t="n">
        <v>47</v>
      </c>
      <c r="C1517" s="7" t="n">
        <v>8</v>
      </c>
      <c r="D1517" s="7" t="n">
        <v>0</v>
      </c>
      <c r="E1517" s="7" t="n">
        <v>0</v>
      </c>
      <c r="F1517" s="7" t="s">
        <v>37</v>
      </c>
    </row>
    <row r="1518" spans="1:12">
      <c r="A1518" t="s">
        <v>4</v>
      </c>
      <c r="B1518" s="4" t="s">
        <v>5</v>
      </c>
      <c r="C1518" s="4" t="s">
        <v>24</v>
      </c>
    </row>
    <row r="1519" spans="1:12">
      <c r="A1519" t="n">
        <v>11525</v>
      </c>
      <c r="B1519" s="17" t="n">
        <v>3</v>
      </c>
      <c r="C1519" s="13" t="n">
        <f t="normal" ca="1">A1523</f>
        <v>0</v>
      </c>
    </row>
    <row r="1520" spans="1:12">
      <c r="A1520" t="s">
        <v>4</v>
      </c>
      <c r="B1520" s="4" t="s">
        <v>5</v>
      </c>
      <c r="C1520" s="4" t="s">
        <v>10</v>
      </c>
      <c r="D1520" s="4" t="s">
        <v>13</v>
      </c>
      <c r="E1520" s="4" t="s">
        <v>13</v>
      </c>
      <c r="F1520" s="4" t="s">
        <v>6</v>
      </c>
    </row>
    <row r="1521" spans="1:10">
      <c r="A1521" t="n">
        <v>11530</v>
      </c>
      <c r="B1521" s="31" t="n">
        <v>47</v>
      </c>
      <c r="C1521" s="7" t="n">
        <v>0</v>
      </c>
      <c r="D1521" s="7" t="n">
        <v>0</v>
      </c>
      <c r="E1521" s="7" t="n">
        <v>0</v>
      </c>
      <c r="F1521" s="7" t="s">
        <v>37</v>
      </c>
    </row>
    <row r="1522" spans="1:10">
      <c r="A1522" t="s">
        <v>4</v>
      </c>
      <c r="B1522" s="4" t="s">
        <v>5</v>
      </c>
      <c r="C1522" s="4" t="s">
        <v>10</v>
      </c>
      <c r="D1522" s="4" t="s">
        <v>23</v>
      </c>
      <c r="E1522" s="4" t="s">
        <v>23</v>
      </c>
      <c r="F1522" s="4" t="s">
        <v>23</v>
      </c>
      <c r="G1522" s="4" t="s">
        <v>23</v>
      </c>
    </row>
    <row r="1523" spans="1:10">
      <c r="A1523" t="n">
        <v>11543</v>
      </c>
      <c r="B1523" s="42" t="n">
        <v>46</v>
      </c>
      <c r="C1523" s="7" t="n">
        <v>0</v>
      </c>
      <c r="D1523" s="7" t="n">
        <v>-2.09999990463257</v>
      </c>
      <c r="E1523" s="7" t="n">
        <v>23.3700008392334</v>
      </c>
      <c r="F1523" s="7" t="n">
        <v>-64.9499969482422</v>
      </c>
      <c r="G1523" s="7" t="n">
        <v>315</v>
      </c>
    </row>
    <row r="1524" spans="1:10">
      <c r="A1524" t="s">
        <v>4</v>
      </c>
      <c r="B1524" s="4" t="s">
        <v>5</v>
      </c>
      <c r="C1524" s="4" t="s">
        <v>10</v>
      </c>
      <c r="D1524" s="4" t="s">
        <v>23</v>
      </c>
      <c r="E1524" s="4" t="s">
        <v>23</v>
      </c>
      <c r="F1524" s="4" t="s">
        <v>23</v>
      </c>
      <c r="G1524" s="4" t="s">
        <v>23</v>
      </c>
    </row>
    <row r="1525" spans="1:10">
      <c r="A1525" t="n">
        <v>11562</v>
      </c>
      <c r="B1525" s="42" t="n">
        <v>46</v>
      </c>
      <c r="C1525" s="7" t="n">
        <v>7032</v>
      </c>
      <c r="D1525" s="7" t="n">
        <v>-2.69000005722046</v>
      </c>
      <c r="E1525" s="7" t="n">
        <v>23.3700008392334</v>
      </c>
      <c r="F1525" s="7" t="n">
        <v>-65.3600006103516</v>
      </c>
      <c r="G1525" s="7" t="n">
        <v>2.29999995231628</v>
      </c>
    </row>
    <row r="1526" spans="1:10">
      <c r="A1526" t="s">
        <v>4</v>
      </c>
      <c r="B1526" s="4" t="s">
        <v>5</v>
      </c>
      <c r="C1526" s="4" t="s">
        <v>10</v>
      </c>
      <c r="D1526" s="4" t="s">
        <v>23</v>
      </c>
      <c r="E1526" s="4" t="s">
        <v>23</v>
      </c>
      <c r="F1526" s="4" t="s">
        <v>23</v>
      </c>
      <c r="G1526" s="4" t="s">
        <v>23</v>
      </c>
    </row>
    <row r="1527" spans="1:10">
      <c r="A1527" t="n">
        <v>11581</v>
      </c>
      <c r="B1527" s="42" t="n">
        <v>46</v>
      </c>
      <c r="C1527" s="7" t="n">
        <v>7</v>
      </c>
      <c r="D1527" s="7" t="n">
        <v>-1.60000002384186</v>
      </c>
      <c r="E1527" s="7" t="n">
        <v>23.3700008392334</v>
      </c>
      <c r="F1527" s="7" t="n">
        <v>-64.0500030517578</v>
      </c>
      <c r="G1527" s="7" t="n">
        <v>-98.8000030517578</v>
      </c>
    </row>
    <row r="1528" spans="1:10">
      <c r="A1528" t="s">
        <v>4</v>
      </c>
      <c r="B1528" s="4" t="s">
        <v>5</v>
      </c>
      <c r="C1528" s="4" t="s">
        <v>10</v>
      </c>
      <c r="D1528" s="4" t="s">
        <v>23</v>
      </c>
      <c r="E1528" s="4" t="s">
        <v>23</v>
      </c>
      <c r="F1528" s="4" t="s">
        <v>23</v>
      </c>
      <c r="G1528" s="4" t="s">
        <v>23</v>
      </c>
    </row>
    <row r="1529" spans="1:10">
      <c r="A1529" t="n">
        <v>11600</v>
      </c>
      <c r="B1529" s="42" t="n">
        <v>46</v>
      </c>
      <c r="C1529" s="7" t="n">
        <v>5</v>
      </c>
      <c r="D1529" s="7" t="n">
        <v>-3</v>
      </c>
      <c r="E1529" s="7" t="n">
        <v>23.3700008392334</v>
      </c>
      <c r="F1529" s="7" t="n">
        <v>-65.5</v>
      </c>
      <c r="G1529" s="7" t="n">
        <v>348.5</v>
      </c>
    </row>
    <row r="1530" spans="1:10">
      <c r="A1530" t="s">
        <v>4</v>
      </c>
      <c r="B1530" s="4" t="s">
        <v>5</v>
      </c>
      <c r="C1530" s="4" t="s">
        <v>10</v>
      </c>
      <c r="D1530" s="4" t="s">
        <v>23</v>
      </c>
      <c r="E1530" s="4" t="s">
        <v>23</v>
      </c>
      <c r="F1530" s="4" t="s">
        <v>23</v>
      </c>
      <c r="G1530" s="4" t="s">
        <v>23</v>
      </c>
    </row>
    <row r="1531" spans="1:10">
      <c r="A1531" t="n">
        <v>11619</v>
      </c>
      <c r="B1531" s="42" t="n">
        <v>46</v>
      </c>
      <c r="C1531" s="7" t="n">
        <v>61491</v>
      </c>
      <c r="D1531" s="7" t="n">
        <v>-3.40000009536743</v>
      </c>
      <c r="E1531" s="7" t="n">
        <v>23</v>
      </c>
      <c r="F1531" s="7" t="n">
        <v>-63.6500015258789</v>
      </c>
      <c r="G1531" s="7" t="n">
        <v>135</v>
      </c>
    </row>
    <row r="1532" spans="1:10">
      <c r="A1532" t="s">
        <v>4</v>
      </c>
      <c r="B1532" s="4" t="s">
        <v>5</v>
      </c>
      <c r="C1532" s="4" t="s">
        <v>10</v>
      </c>
      <c r="D1532" s="4" t="s">
        <v>23</v>
      </c>
      <c r="E1532" s="4" t="s">
        <v>23</v>
      </c>
      <c r="F1532" s="4" t="s">
        <v>23</v>
      </c>
      <c r="G1532" s="4" t="s">
        <v>23</v>
      </c>
    </row>
    <row r="1533" spans="1:10">
      <c r="A1533" t="n">
        <v>11638</v>
      </c>
      <c r="B1533" s="42" t="n">
        <v>46</v>
      </c>
      <c r="C1533" s="7" t="n">
        <v>61492</v>
      </c>
      <c r="D1533" s="7" t="n">
        <v>-2.59999990463257</v>
      </c>
      <c r="E1533" s="7" t="n">
        <v>23</v>
      </c>
      <c r="F1533" s="7" t="n">
        <v>-62.9500007629395</v>
      </c>
      <c r="G1533" s="7" t="n">
        <v>157</v>
      </c>
    </row>
    <row r="1534" spans="1:10">
      <c r="A1534" t="s">
        <v>4</v>
      </c>
      <c r="B1534" s="4" t="s">
        <v>5</v>
      </c>
      <c r="C1534" s="4" t="s">
        <v>10</v>
      </c>
      <c r="D1534" s="4" t="s">
        <v>23</v>
      </c>
      <c r="E1534" s="4" t="s">
        <v>23</v>
      </c>
      <c r="F1534" s="4" t="s">
        <v>23</v>
      </c>
      <c r="G1534" s="4" t="s">
        <v>23</v>
      </c>
    </row>
    <row r="1535" spans="1:10">
      <c r="A1535" t="n">
        <v>11657</v>
      </c>
      <c r="B1535" s="42" t="n">
        <v>46</v>
      </c>
      <c r="C1535" s="7" t="n">
        <v>61493</v>
      </c>
      <c r="D1535" s="7" t="n">
        <v>-4.05000019073486</v>
      </c>
      <c r="E1535" s="7" t="n">
        <v>23</v>
      </c>
      <c r="F1535" s="7" t="n">
        <v>-64.4300003051758</v>
      </c>
      <c r="G1535" s="7" t="n">
        <v>115.5</v>
      </c>
    </row>
    <row r="1536" spans="1:10">
      <c r="A1536" t="s">
        <v>4</v>
      </c>
      <c r="B1536" s="4" t="s">
        <v>5</v>
      </c>
      <c r="C1536" s="4" t="s">
        <v>10</v>
      </c>
      <c r="D1536" s="4" t="s">
        <v>10</v>
      </c>
      <c r="E1536" s="4" t="s">
        <v>23</v>
      </c>
      <c r="F1536" s="4" t="s">
        <v>13</v>
      </c>
    </row>
    <row r="1537" spans="1:7">
      <c r="A1537" t="n">
        <v>11676</v>
      </c>
      <c r="B1537" s="64" t="n">
        <v>53</v>
      </c>
      <c r="C1537" s="7" t="n">
        <v>0</v>
      </c>
      <c r="D1537" s="7" t="n">
        <v>61491</v>
      </c>
      <c r="E1537" s="7" t="n">
        <v>0</v>
      </c>
      <c r="F1537" s="7" t="n">
        <v>0</v>
      </c>
    </row>
    <row r="1538" spans="1:7">
      <c r="A1538" t="s">
        <v>4</v>
      </c>
      <c r="B1538" s="4" t="s">
        <v>5</v>
      </c>
      <c r="C1538" s="4" t="s">
        <v>10</v>
      </c>
      <c r="D1538" s="4" t="s">
        <v>10</v>
      </c>
      <c r="E1538" s="4" t="s">
        <v>23</v>
      </c>
      <c r="F1538" s="4" t="s">
        <v>13</v>
      </c>
    </row>
    <row r="1539" spans="1:7">
      <c r="A1539" t="n">
        <v>11686</v>
      </c>
      <c r="B1539" s="64" t="n">
        <v>53</v>
      </c>
      <c r="C1539" s="7" t="n">
        <v>7032</v>
      </c>
      <c r="D1539" s="7" t="n">
        <v>61491</v>
      </c>
      <c r="E1539" s="7" t="n">
        <v>0</v>
      </c>
      <c r="F1539" s="7" t="n">
        <v>0</v>
      </c>
    </row>
    <row r="1540" spans="1:7">
      <c r="A1540" t="s">
        <v>4</v>
      </c>
      <c r="B1540" s="4" t="s">
        <v>5</v>
      </c>
      <c r="C1540" s="4" t="s">
        <v>10</v>
      </c>
      <c r="D1540" s="4" t="s">
        <v>10</v>
      </c>
      <c r="E1540" s="4" t="s">
        <v>23</v>
      </c>
      <c r="F1540" s="4" t="s">
        <v>13</v>
      </c>
    </row>
    <row r="1541" spans="1:7">
      <c r="A1541" t="n">
        <v>11696</v>
      </c>
      <c r="B1541" s="64" t="n">
        <v>53</v>
      </c>
      <c r="C1541" s="7" t="n">
        <v>5</v>
      </c>
      <c r="D1541" s="7" t="n">
        <v>61492</v>
      </c>
      <c r="E1541" s="7" t="n">
        <v>0</v>
      </c>
      <c r="F1541" s="7" t="n">
        <v>0</v>
      </c>
    </row>
    <row r="1542" spans="1:7">
      <c r="A1542" t="s">
        <v>4</v>
      </c>
      <c r="B1542" s="4" t="s">
        <v>5</v>
      </c>
      <c r="C1542" s="4" t="s">
        <v>10</v>
      </c>
      <c r="D1542" s="4" t="s">
        <v>10</v>
      </c>
      <c r="E1542" s="4" t="s">
        <v>23</v>
      </c>
      <c r="F1542" s="4" t="s">
        <v>13</v>
      </c>
    </row>
    <row r="1543" spans="1:7">
      <c r="A1543" t="n">
        <v>11706</v>
      </c>
      <c r="B1543" s="64" t="n">
        <v>53</v>
      </c>
      <c r="C1543" s="7" t="n">
        <v>61491</v>
      </c>
      <c r="D1543" s="7" t="n">
        <v>0</v>
      </c>
      <c r="E1543" s="7" t="n">
        <v>0</v>
      </c>
      <c r="F1543" s="7" t="n">
        <v>0</v>
      </c>
    </row>
    <row r="1544" spans="1:7">
      <c r="A1544" t="s">
        <v>4</v>
      </c>
      <c r="B1544" s="4" t="s">
        <v>5</v>
      </c>
      <c r="C1544" s="4" t="s">
        <v>10</v>
      </c>
      <c r="D1544" s="4" t="s">
        <v>10</v>
      </c>
      <c r="E1544" s="4" t="s">
        <v>23</v>
      </c>
      <c r="F1544" s="4" t="s">
        <v>13</v>
      </c>
    </row>
    <row r="1545" spans="1:7">
      <c r="A1545" t="n">
        <v>11716</v>
      </c>
      <c r="B1545" s="64" t="n">
        <v>53</v>
      </c>
      <c r="C1545" s="7" t="n">
        <v>61492</v>
      </c>
      <c r="D1545" s="7" t="n">
        <v>5</v>
      </c>
      <c r="E1545" s="7" t="n">
        <v>0</v>
      </c>
      <c r="F1545" s="7" t="n">
        <v>0</v>
      </c>
    </row>
    <row r="1546" spans="1:7">
      <c r="A1546" t="s">
        <v>4</v>
      </c>
      <c r="B1546" s="4" t="s">
        <v>5</v>
      </c>
      <c r="C1546" s="4" t="s">
        <v>10</v>
      </c>
      <c r="D1546" s="4" t="s">
        <v>23</v>
      </c>
      <c r="E1546" s="4" t="s">
        <v>9</v>
      </c>
      <c r="F1546" s="4" t="s">
        <v>23</v>
      </c>
      <c r="G1546" s="4" t="s">
        <v>23</v>
      </c>
      <c r="H1546" s="4" t="s">
        <v>13</v>
      </c>
    </row>
    <row r="1547" spans="1:7">
      <c r="A1547" t="n">
        <v>11726</v>
      </c>
      <c r="B1547" s="22" t="n">
        <v>100</v>
      </c>
      <c r="C1547" s="7" t="n">
        <v>61493</v>
      </c>
      <c r="D1547" s="7" t="n">
        <v>-1.60000002384186</v>
      </c>
      <c r="E1547" s="7" t="n">
        <v>1102771651</v>
      </c>
      <c r="F1547" s="7" t="n">
        <v>-64.0500030517578</v>
      </c>
      <c r="G1547" s="7" t="n">
        <v>0</v>
      </c>
      <c r="H1547" s="7" t="n">
        <v>0</v>
      </c>
    </row>
    <row r="1548" spans="1:7">
      <c r="A1548" t="s">
        <v>4</v>
      </c>
      <c r="B1548" s="4" t="s">
        <v>5</v>
      </c>
      <c r="C1548" s="4" t="s">
        <v>10</v>
      </c>
      <c r="D1548" s="4" t="s">
        <v>23</v>
      </c>
      <c r="E1548" s="4" t="s">
        <v>23</v>
      </c>
      <c r="F1548" s="4" t="s">
        <v>23</v>
      </c>
      <c r="G1548" s="4" t="s">
        <v>10</v>
      </c>
      <c r="H1548" s="4" t="s">
        <v>10</v>
      </c>
    </row>
    <row r="1549" spans="1:7">
      <c r="A1549" t="n">
        <v>11746</v>
      </c>
      <c r="B1549" s="20" t="n">
        <v>60</v>
      </c>
      <c r="C1549" s="7" t="n">
        <v>0</v>
      </c>
      <c r="D1549" s="7" t="n">
        <v>0</v>
      </c>
      <c r="E1549" s="7" t="n">
        <v>0</v>
      </c>
      <c r="F1549" s="7" t="n">
        <v>0</v>
      </c>
      <c r="G1549" s="7" t="n">
        <v>0</v>
      </c>
      <c r="H1549" s="7" t="n">
        <v>1</v>
      </c>
    </row>
    <row r="1550" spans="1:7">
      <c r="A1550" t="s">
        <v>4</v>
      </c>
      <c r="B1550" s="4" t="s">
        <v>5</v>
      </c>
      <c r="C1550" s="4" t="s">
        <v>10</v>
      </c>
      <c r="D1550" s="4" t="s">
        <v>23</v>
      </c>
      <c r="E1550" s="4" t="s">
        <v>23</v>
      </c>
      <c r="F1550" s="4" t="s">
        <v>23</v>
      </c>
      <c r="G1550" s="4" t="s">
        <v>10</v>
      </c>
      <c r="H1550" s="4" t="s">
        <v>10</v>
      </c>
    </row>
    <row r="1551" spans="1:7">
      <c r="A1551" t="n">
        <v>11765</v>
      </c>
      <c r="B1551" s="20" t="n">
        <v>60</v>
      </c>
      <c r="C1551" s="7" t="n">
        <v>0</v>
      </c>
      <c r="D1551" s="7" t="n">
        <v>0</v>
      </c>
      <c r="E1551" s="7" t="n">
        <v>0</v>
      </c>
      <c r="F1551" s="7" t="n">
        <v>0</v>
      </c>
      <c r="G1551" s="7" t="n">
        <v>0</v>
      </c>
      <c r="H1551" s="7" t="n">
        <v>0</v>
      </c>
    </row>
    <row r="1552" spans="1:7">
      <c r="A1552" t="s">
        <v>4</v>
      </c>
      <c r="B1552" s="4" t="s">
        <v>5</v>
      </c>
      <c r="C1552" s="4" t="s">
        <v>10</v>
      </c>
      <c r="D1552" s="4" t="s">
        <v>10</v>
      </c>
      <c r="E1552" s="4" t="s">
        <v>10</v>
      </c>
    </row>
    <row r="1553" spans="1:8">
      <c r="A1553" t="n">
        <v>11784</v>
      </c>
      <c r="B1553" s="21" t="n">
        <v>61</v>
      </c>
      <c r="C1553" s="7" t="n">
        <v>0</v>
      </c>
      <c r="D1553" s="7" t="n">
        <v>65533</v>
      </c>
      <c r="E1553" s="7" t="n">
        <v>0</v>
      </c>
    </row>
    <row r="1554" spans="1:8">
      <c r="A1554" t="s">
        <v>4</v>
      </c>
      <c r="B1554" s="4" t="s">
        <v>5</v>
      </c>
      <c r="C1554" s="4" t="s">
        <v>10</v>
      </c>
      <c r="D1554" s="4" t="s">
        <v>23</v>
      </c>
      <c r="E1554" s="4" t="s">
        <v>23</v>
      </c>
      <c r="F1554" s="4" t="s">
        <v>23</v>
      </c>
      <c r="G1554" s="4" t="s">
        <v>10</v>
      </c>
      <c r="H1554" s="4" t="s">
        <v>10</v>
      </c>
    </row>
    <row r="1555" spans="1:8">
      <c r="A1555" t="n">
        <v>11791</v>
      </c>
      <c r="B1555" s="20" t="n">
        <v>60</v>
      </c>
      <c r="C1555" s="7" t="n">
        <v>7032</v>
      </c>
      <c r="D1555" s="7" t="n">
        <v>0</v>
      </c>
      <c r="E1555" s="7" t="n">
        <v>0</v>
      </c>
      <c r="F1555" s="7" t="n">
        <v>0</v>
      </c>
      <c r="G1555" s="7" t="n">
        <v>0</v>
      </c>
      <c r="H1555" s="7" t="n">
        <v>1</v>
      </c>
    </row>
    <row r="1556" spans="1:8">
      <c r="A1556" t="s">
        <v>4</v>
      </c>
      <c r="B1556" s="4" t="s">
        <v>5</v>
      </c>
      <c r="C1556" s="4" t="s">
        <v>10</v>
      </c>
      <c r="D1556" s="4" t="s">
        <v>23</v>
      </c>
      <c r="E1556" s="4" t="s">
        <v>23</v>
      </c>
      <c r="F1556" s="4" t="s">
        <v>23</v>
      </c>
      <c r="G1556" s="4" t="s">
        <v>10</v>
      </c>
      <c r="H1556" s="4" t="s">
        <v>10</v>
      </c>
    </row>
    <row r="1557" spans="1:8">
      <c r="A1557" t="n">
        <v>11810</v>
      </c>
      <c r="B1557" s="20" t="n">
        <v>60</v>
      </c>
      <c r="C1557" s="7" t="n">
        <v>7032</v>
      </c>
      <c r="D1557" s="7" t="n">
        <v>0</v>
      </c>
      <c r="E1557" s="7" t="n">
        <v>0</v>
      </c>
      <c r="F1557" s="7" t="n">
        <v>0</v>
      </c>
      <c r="G1557" s="7" t="n">
        <v>0</v>
      </c>
      <c r="H1557" s="7" t="n">
        <v>0</v>
      </c>
    </row>
    <row r="1558" spans="1:8">
      <c r="A1558" t="s">
        <v>4</v>
      </c>
      <c r="B1558" s="4" t="s">
        <v>5</v>
      </c>
      <c r="C1558" s="4" t="s">
        <v>10</v>
      </c>
      <c r="D1558" s="4" t="s">
        <v>10</v>
      </c>
      <c r="E1558" s="4" t="s">
        <v>10</v>
      </c>
    </row>
    <row r="1559" spans="1:8">
      <c r="A1559" t="n">
        <v>11829</v>
      </c>
      <c r="B1559" s="21" t="n">
        <v>61</v>
      </c>
      <c r="C1559" s="7" t="n">
        <v>7032</v>
      </c>
      <c r="D1559" s="7" t="n">
        <v>65533</v>
      </c>
      <c r="E1559" s="7" t="n">
        <v>0</v>
      </c>
    </row>
    <row r="1560" spans="1:8">
      <c r="A1560" t="s">
        <v>4</v>
      </c>
      <c r="B1560" s="4" t="s">
        <v>5</v>
      </c>
      <c r="C1560" s="4" t="s">
        <v>10</v>
      </c>
      <c r="D1560" s="4" t="s">
        <v>23</v>
      </c>
      <c r="E1560" s="4" t="s">
        <v>23</v>
      </c>
      <c r="F1560" s="4" t="s">
        <v>23</v>
      </c>
      <c r="G1560" s="4" t="s">
        <v>10</v>
      </c>
      <c r="H1560" s="4" t="s">
        <v>10</v>
      </c>
    </row>
    <row r="1561" spans="1:8">
      <c r="A1561" t="n">
        <v>11836</v>
      </c>
      <c r="B1561" s="20" t="n">
        <v>60</v>
      </c>
      <c r="C1561" s="7" t="n">
        <v>7</v>
      </c>
      <c r="D1561" s="7" t="n">
        <v>0</v>
      </c>
      <c r="E1561" s="7" t="n">
        <v>0</v>
      </c>
      <c r="F1561" s="7" t="n">
        <v>0</v>
      </c>
      <c r="G1561" s="7" t="n">
        <v>0</v>
      </c>
      <c r="H1561" s="7" t="n">
        <v>1</v>
      </c>
    </row>
    <row r="1562" spans="1:8">
      <c r="A1562" t="s">
        <v>4</v>
      </c>
      <c r="B1562" s="4" t="s">
        <v>5</v>
      </c>
      <c r="C1562" s="4" t="s">
        <v>10</v>
      </c>
      <c r="D1562" s="4" t="s">
        <v>23</v>
      </c>
      <c r="E1562" s="4" t="s">
        <v>23</v>
      </c>
      <c r="F1562" s="4" t="s">
        <v>23</v>
      </c>
      <c r="G1562" s="4" t="s">
        <v>10</v>
      </c>
      <c r="H1562" s="4" t="s">
        <v>10</v>
      </c>
    </row>
    <row r="1563" spans="1:8">
      <c r="A1563" t="n">
        <v>11855</v>
      </c>
      <c r="B1563" s="20" t="n">
        <v>60</v>
      </c>
      <c r="C1563" s="7" t="n">
        <v>7</v>
      </c>
      <c r="D1563" s="7" t="n">
        <v>0</v>
      </c>
      <c r="E1563" s="7" t="n">
        <v>0</v>
      </c>
      <c r="F1563" s="7" t="n">
        <v>0</v>
      </c>
      <c r="G1563" s="7" t="n">
        <v>0</v>
      </c>
      <c r="H1563" s="7" t="n">
        <v>0</v>
      </c>
    </row>
    <row r="1564" spans="1:8">
      <c r="A1564" t="s">
        <v>4</v>
      </c>
      <c r="B1564" s="4" t="s">
        <v>5</v>
      </c>
      <c r="C1564" s="4" t="s">
        <v>10</v>
      </c>
      <c r="D1564" s="4" t="s">
        <v>10</v>
      </c>
      <c r="E1564" s="4" t="s">
        <v>10</v>
      </c>
    </row>
    <row r="1565" spans="1:8">
      <c r="A1565" t="n">
        <v>11874</v>
      </c>
      <c r="B1565" s="21" t="n">
        <v>61</v>
      </c>
      <c r="C1565" s="7" t="n">
        <v>7</v>
      </c>
      <c r="D1565" s="7" t="n">
        <v>65533</v>
      </c>
      <c r="E1565" s="7" t="n">
        <v>0</v>
      </c>
    </row>
    <row r="1566" spans="1:8">
      <c r="A1566" t="s">
        <v>4</v>
      </c>
      <c r="B1566" s="4" t="s">
        <v>5</v>
      </c>
      <c r="C1566" s="4" t="s">
        <v>10</v>
      </c>
      <c r="D1566" s="4" t="s">
        <v>23</v>
      </c>
      <c r="E1566" s="4" t="s">
        <v>23</v>
      </c>
      <c r="F1566" s="4" t="s">
        <v>23</v>
      </c>
      <c r="G1566" s="4" t="s">
        <v>10</v>
      </c>
      <c r="H1566" s="4" t="s">
        <v>10</v>
      </c>
    </row>
    <row r="1567" spans="1:8">
      <c r="A1567" t="n">
        <v>11881</v>
      </c>
      <c r="B1567" s="20" t="n">
        <v>60</v>
      </c>
      <c r="C1567" s="7" t="n">
        <v>5</v>
      </c>
      <c r="D1567" s="7" t="n">
        <v>0</v>
      </c>
      <c r="E1567" s="7" t="n">
        <v>0</v>
      </c>
      <c r="F1567" s="7" t="n">
        <v>0</v>
      </c>
      <c r="G1567" s="7" t="n">
        <v>0</v>
      </c>
      <c r="H1567" s="7" t="n">
        <v>1</v>
      </c>
    </row>
    <row r="1568" spans="1:8">
      <c r="A1568" t="s">
        <v>4</v>
      </c>
      <c r="B1568" s="4" t="s">
        <v>5</v>
      </c>
      <c r="C1568" s="4" t="s">
        <v>10</v>
      </c>
      <c r="D1568" s="4" t="s">
        <v>23</v>
      </c>
      <c r="E1568" s="4" t="s">
        <v>23</v>
      </c>
      <c r="F1568" s="4" t="s">
        <v>23</v>
      </c>
      <c r="G1568" s="4" t="s">
        <v>10</v>
      </c>
      <c r="H1568" s="4" t="s">
        <v>10</v>
      </c>
    </row>
    <row r="1569" spans="1:8">
      <c r="A1569" t="n">
        <v>11900</v>
      </c>
      <c r="B1569" s="20" t="n">
        <v>60</v>
      </c>
      <c r="C1569" s="7" t="n">
        <v>5</v>
      </c>
      <c r="D1569" s="7" t="n">
        <v>0</v>
      </c>
      <c r="E1569" s="7" t="n">
        <v>0</v>
      </c>
      <c r="F1569" s="7" t="n">
        <v>0</v>
      </c>
      <c r="G1569" s="7" t="n">
        <v>0</v>
      </c>
      <c r="H1569" s="7" t="n">
        <v>0</v>
      </c>
    </row>
    <row r="1570" spans="1:8">
      <c r="A1570" t="s">
        <v>4</v>
      </c>
      <c r="B1570" s="4" t="s">
        <v>5</v>
      </c>
      <c r="C1570" s="4" t="s">
        <v>10</v>
      </c>
      <c r="D1570" s="4" t="s">
        <v>10</v>
      </c>
      <c r="E1570" s="4" t="s">
        <v>10</v>
      </c>
    </row>
    <row r="1571" spans="1:8">
      <c r="A1571" t="n">
        <v>11919</v>
      </c>
      <c r="B1571" s="21" t="n">
        <v>61</v>
      </c>
      <c r="C1571" s="7" t="n">
        <v>5</v>
      </c>
      <c r="D1571" s="7" t="n">
        <v>65533</v>
      </c>
      <c r="E1571" s="7" t="n">
        <v>0</v>
      </c>
    </row>
    <row r="1572" spans="1:8">
      <c r="A1572" t="s">
        <v>4</v>
      </c>
      <c r="B1572" s="4" t="s">
        <v>5</v>
      </c>
      <c r="C1572" s="4" t="s">
        <v>10</v>
      </c>
      <c r="D1572" s="4" t="s">
        <v>23</v>
      </c>
      <c r="E1572" s="4" t="s">
        <v>23</v>
      </c>
      <c r="F1572" s="4" t="s">
        <v>23</v>
      </c>
      <c r="G1572" s="4" t="s">
        <v>10</v>
      </c>
      <c r="H1572" s="4" t="s">
        <v>10</v>
      </c>
    </row>
    <row r="1573" spans="1:8">
      <c r="A1573" t="n">
        <v>11926</v>
      </c>
      <c r="B1573" s="20" t="n">
        <v>60</v>
      </c>
      <c r="C1573" s="7" t="n">
        <v>61491</v>
      </c>
      <c r="D1573" s="7" t="n">
        <v>0</v>
      </c>
      <c r="E1573" s="7" t="n">
        <v>0</v>
      </c>
      <c r="F1573" s="7" t="n">
        <v>0</v>
      </c>
      <c r="G1573" s="7" t="n">
        <v>0</v>
      </c>
      <c r="H1573" s="7" t="n">
        <v>1</v>
      </c>
    </row>
    <row r="1574" spans="1:8">
      <c r="A1574" t="s">
        <v>4</v>
      </c>
      <c r="B1574" s="4" t="s">
        <v>5</v>
      </c>
      <c r="C1574" s="4" t="s">
        <v>10</v>
      </c>
      <c r="D1574" s="4" t="s">
        <v>23</v>
      </c>
      <c r="E1574" s="4" t="s">
        <v>23</v>
      </c>
      <c r="F1574" s="4" t="s">
        <v>23</v>
      </c>
      <c r="G1574" s="4" t="s">
        <v>10</v>
      </c>
      <c r="H1574" s="4" t="s">
        <v>10</v>
      </c>
    </row>
    <row r="1575" spans="1:8">
      <c r="A1575" t="n">
        <v>11945</v>
      </c>
      <c r="B1575" s="20" t="n">
        <v>60</v>
      </c>
      <c r="C1575" s="7" t="n">
        <v>61491</v>
      </c>
      <c r="D1575" s="7" t="n">
        <v>0</v>
      </c>
      <c r="E1575" s="7" t="n">
        <v>0</v>
      </c>
      <c r="F1575" s="7" t="n">
        <v>0</v>
      </c>
      <c r="G1575" s="7" t="n">
        <v>0</v>
      </c>
      <c r="H1575" s="7" t="n">
        <v>0</v>
      </c>
    </row>
    <row r="1576" spans="1:8">
      <c r="A1576" t="s">
        <v>4</v>
      </c>
      <c r="B1576" s="4" t="s">
        <v>5</v>
      </c>
      <c r="C1576" s="4" t="s">
        <v>10</v>
      </c>
      <c r="D1576" s="4" t="s">
        <v>10</v>
      </c>
      <c r="E1576" s="4" t="s">
        <v>10</v>
      </c>
    </row>
    <row r="1577" spans="1:8">
      <c r="A1577" t="n">
        <v>11964</v>
      </c>
      <c r="B1577" s="21" t="n">
        <v>61</v>
      </c>
      <c r="C1577" s="7" t="n">
        <v>61491</v>
      </c>
      <c r="D1577" s="7" t="n">
        <v>65533</v>
      </c>
      <c r="E1577" s="7" t="n">
        <v>0</v>
      </c>
    </row>
    <row r="1578" spans="1:8">
      <c r="A1578" t="s">
        <v>4</v>
      </c>
      <c r="B1578" s="4" t="s">
        <v>5</v>
      </c>
      <c r="C1578" s="4" t="s">
        <v>10</v>
      </c>
      <c r="D1578" s="4" t="s">
        <v>23</v>
      </c>
      <c r="E1578" s="4" t="s">
        <v>23</v>
      </c>
      <c r="F1578" s="4" t="s">
        <v>23</v>
      </c>
      <c r="G1578" s="4" t="s">
        <v>10</v>
      </c>
      <c r="H1578" s="4" t="s">
        <v>10</v>
      </c>
    </row>
    <row r="1579" spans="1:8">
      <c r="A1579" t="n">
        <v>11971</v>
      </c>
      <c r="B1579" s="20" t="n">
        <v>60</v>
      </c>
      <c r="C1579" s="7" t="n">
        <v>61492</v>
      </c>
      <c r="D1579" s="7" t="n">
        <v>0</v>
      </c>
      <c r="E1579" s="7" t="n">
        <v>0</v>
      </c>
      <c r="F1579" s="7" t="n">
        <v>0</v>
      </c>
      <c r="G1579" s="7" t="n">
        <v>0</v>
      </c>
      <c r="H1579" s="7" t="n">
        <v>1</v>
      </c>
    </row>
    <row r="1580" spans="1:8">
      <c r="A1580" t="s">
        <v>4</v>
      </c>
      <c r="B1580" s="4" t="s">
        <v>5</v>
      </c>
      <c r="C1580" s="4" t="s">
        <v>10</v>
      </c>
      <c r="D1580" s="4" t="s">
        <v>23</v>
      </c>
      <c r="E1580" s="4" t="s">
        <v>23</v>
      </c>
      <c r="F1580" s="4" t="s">
        <v>23</v>
      </c>
      <c r="G1580" s="4" t="s">
        <v>10</v>
      </c>
      <c r="H1580" s="4" t="s">
        <v>10</v>
      </c>
    </row>
    <row r="1581" spans="1:8">
      <c r="A1581" t="n">
        <v>11990</v>
      </c>
      <c r="B1581" s="20" t="n">
        <v>60</v>
      </c>
      <c r="C1581" s="7" t="n">
        <v>61492</v>
      </c>
      <c r="D1581" s="7" t="n">
        <v>0</v>
      </c>
      <c r="E1581" s="7" t="n">
        <v>0</v>
      </c>
      <c r="F1581" s="7" t="n">
        <v>0</v>
      </c>
      <c r="G1581" s="7" t="n">
        <v>0</v>
      </c>
      <c r="H1581" s="7" t="n">
        <v>0</v>
      </c>
    </row>
    <row r="1582" spans="1:8">
      <c r="A1582" t="s">
        <v>4</v>
      </c>
      <c r="B1582" s="4" t="s">
        <v>5</v>
      </c>
      <c r="C1582" s="4" t="s">
        <v>10</v>
      </c>
      <c r="D1582" s="4" t="s">
        <v>10</v>
      </c>
      <c r="E1582" s="4" t="s">
        <v>10</v>
      </c>
    </row>
    <row r="1583" spans="1:8">
      <c r="A1583" t="n">
        <v>12009</v>
      </c>
      <c r="B1583" s="21" t="n">
        <v>61</v>
      </c>
      <c r="C1583" s="7" t="n">
        <v>61492</v>
      </c>
      <c r="D1583" s="7" t="n">
        <v>65533</v>
      </c>
      <c r="E1583" s="7" t="n">
        <v>0</v>
      </c>
    </row>
    <row r="1584" spans="1:8">
      <c r="A1584" t="s">
        <v>4</v>
      </c>
      <c r="B1584" s="4" t="s">
        <v>5</v>
      </c>
      <c r="C1584" s="4" t="s">
        <v>10</v>
      </c>
      <c r="D1584" s="4" t="s">
        <v>23</v>
      </c>
      <c r="E1584" s="4" t="s">
        <v>23</v>
      </c>
      <c r="F1584" s="4" t="s">
        <v>23</v>
      </c>
      <c r="G1584" s="4" t="s">
        <v>10</v>
      </c>
      <c r="H1584" s="4" t="s">
        <v>10</v>
      </c>
    </row>
    <row r="1585" spans="1:8">
      <c r="A1585" t="n">
        <v>12016</v>
      </c>
      <c r="B1585" s="20" t="n">
        <v>60</v>
      </c>
      <c r="C1585" s="7" t="n">
        <v>61493</v>
      </c>
      <c r="D1585" s="7" t="n">
        <v>0</v>
      </c>
      <c r="E1585" s="7" t="n">
        <v>0</v>
      </c>
      <c r="F1585" s="7" t="n">
        <v>0</v>
      </c>
      <c r="G1585" s="7" t="n">
        <v>0</v>
      </c>
      <c r="H1585" s="7" t="n">
        <v>1</v>
      </c>
    </row>
    <row r="1586" spans="1:8">
      <c r="A1586" t="s">
        <v>4</v>
      </c>
      <c r="B1586" s="4" t="s">
        <v>5</v>
      </c>
      <c r="C1586" s="4" t="s">
        <v>10</v>
      </c>
      <c r="D1586" s="4" t="s">
        <v>23</v>
      </c>
      <c r="E1586" s="4" t="s">
        <v>23</v>
      </c>
      <c r="F1586" s="4" t="s">
        <v>23</v>
      </c>
      <c r="G1586" s="4" t="s">
        <v>10</v>
      </c>
      <c r="H1586" s="4" t="s">
        <v>10</v>
      </c>
    </row>
    <row r="1587" spans="1:8">
      <c r="A1587" t="n">
        <v>12035</v>
      </c>
      <c r="B1587" s="20" t="n">
        <v>60</v>
      </c>
      <c r="C1587" s="7" t="n">
        <v>61493</v>
      </c>
      <c r="D1587" s="7" t="n">
        <v>0</v>
      </c>
      <c r="E1587" s="7" t="n">
        <v>0</v>
      </c>
      <c r="F1587" s="7" t="n">
        <v>0</v>
      </c>
      <c r="G1587" s="7" t="n">
        <v>0</v>
      </c>
      <c r="H1587" s="7" t="n">
        <v>0</v>
      </c>
    </row>
    <row r="1588" spans="1:8">
      <c r="A1588" t="s">
        <v>4</v>
      </c>
      <c r="B1588" s="4" t="s">
        <v>5</v>
      </c>
      <c r="C1588" s="4" t="s">
        <v>10</v>
      </c>
      <c r="D1588" s="4" t="s">
        <v>10</v>
      </c>
      <c r="E1588" s="4" t="s">
        <v>10</v>
      </c>
    </row>
    <row r="1589" spans="1:8">
      <c r="A1589" t="n">
        <v>12054</v>
      </c>
      <c r="B1589" s="21" t="n">
        <v>61</v>
      </c>
      <c r="C1589" s="7" t="n">
        <v>61493</v>
      </c>
      <c r="D1589" s="7" t="n">
        <v>65533</v>
      </c>
      <c r="E1589" s="7" t="n">
        <v>0</v>
      </c>
    </row>
    <row r="1590" spans="1:8">
      <c r="A1590" t="s">
        <v>4</v>
      </c>
      <c r="B1590" s="4" t="s">
        <v>5</v>
      </c>
      <c r="C1590" s="4" t="s">
        <v>13</v>
      </c>
      <c r="D1590" s="4" t="s">
        <v>13</v>
      </c>
      <c r="E1590" s="4" t="s">
        <v>23</v>
      </c>
      <c r="F1590" s="4" t="s">
        <v>23</v>
      </c>
      <c r="G1590" s="4" t="s">
        <v>23</v>
      </c>
      <c r="H1590" s="4" t="s">
        <v>10</v>
      </c>
    </row>
    <row r="1591" spans="1:8">
      <c r="A1591" t="n">
        <v>12061</v>
      </c>
      <c r="B1591" s="26" t="n">
        <v>45</v>
      </c>
      <c r="C1591" s="7" t="n">
        <v>2</v>
      </c>
      <c r="D1591" s="7" t="n">
        <v>3</v>
      </c>
      <c r="E1591" s="7" t="n">
        <v>-2.58999991416931</v>
      </c>
      <c r="F1591" s="7" t="n">
        <v>25.8500003814697</v>
      </c>
      <c r="G1591" s="7" t="n">
        <v>-64.4400024414063</v>
      </c>
      <c r="H1591" s="7" t="n">
        <v>0</v>
      </c>
    </row>
    <row r="1592" spans="1:8">
      <c r="A1592" t="s">
        <v>4</v>
      </c>
      <c r="B1592" s="4" t="s">
        <v>5</v>
      </c>
      <c r="C1592" s="4" t="s">
        <v>13</v>
      </c>
      <c r="D1592" s="4" t="s">
        <v>13</v>
      </c>
      <c r="E1592" s="4" t="s">
        <v>23</v>
      </c>
      <c r="F1592" s="4" t="s">
        <v>23</v>
      </c>
      <c r="G1592" s="4" t="s">
        <v>23</v>
      </c>
      <c r="H1592" s="4" t="s">
        <v>10</v>
      </c>
      <c r="I1592" s="4" t="s">
        <v>13</v>
      </c>
    </row>
    <row r="1593" spans="1:8">
      <c r="A1593" t="n">
        <v>12078</v>
      </c>
      <c r="B1593" s="26" t="n">
        <v>45</v>
      </c>
      <c r="C1593" s="7" t="n">
        <v>4</v>
      </c>
      <c r="D1593" s="7" t="n">
        <v>3</v>
      </c>
      <c r="E1593" s="7" t="n">
        <v>6.05000019073486</v>
      </c>
      <c r="F1593" s="7" t="n">
        <v>310.190002441406</v>
      </c>
      <c r="G1593" s="7" t="n">
        <v>0</v>
      </c>
      <c r="H1593" s="7" t="n">
        <v>0</v>
      </c>
      <c r="I1593" s="7" t="n">
        <v>0</v>
      </c>
    </row>
    <row r="1594" spans="1:8">
      <c r="A1594" t="s">
        <v>4</v>
      </c>
      <c r="B1594" s="4" t="s">
        <v>5</v>
      </c>
      <c r="C1594" s="4" t="s">
        <v>13</v>
      </c>
      <c r="D1594" s="4" t="s">
        <v>13</v>
      </c>
      <c r="E1594" s="4" t="s">
        <v>23</v>
      </c>
      <c r="F1594" s="4" t="s">
        <v>10</v>
      </c>
    </row>
    <row r="1595" spans="1:8">
      <c r="A1595" t="n">
        <v>12096</v>
      </c>
      <c r="B1595" s="26" t="n">
        <v>45</v>
      </c>
      <c r="C1595" s="7" t="n">
        <v>5</v>
      </c>
      <c r="D1595" s="7" t="n">
        <v>3</v>
      </c>
      <c r="E1595" s="7" t="n">
        <v>3.5</v>
      </c>
      <c r="F1595" s="7" t="n">
        <v>0</v>
      </c>
    </row>
    <row r="1596" spans="1:8">
      <c r="A1596" t="s">
        <v>4</v>
      </c>
      <c r="B1596" s="4" t="s">
        <v>5</v>
      </c>
      <c r="C1596" s="4" t="s">
        <v>13</v>
      </c>
      <c r="D1596" s="4" t="s">
        <v>13</v>
      </c>
      <c r="E1596" s="4" t="s">
        <v>23</v>
      </c>
      <c r="F1596" s="4" t="s">
        <v>10</v>
      </c>
    </row>
    <row r="1597" spans="1:8">
      <c r="A1597" t="n">
        <v>12105</v>
      </c>
      <c r="B1597" s="26" t="n">
        <v>45</v>
      </c>
      <c r="C1597" s="7" t="n">
        <v>11</v>
      </c>
      <c r="D1597" s="7" t="n">
        <v>3</v>
      </c>
      <c r="E1597" s="7" t="n">
        <v>40.2000007629395</v>
      </c>
      <c r="F1597" s="7" t="n">
        <v>0</v>
      </c>
    </row>
    <row r="1598" spans="1:8">
      <c r="A1598" t="s">
        <v>4</v>
      </c>
      <c r="B1598" s="4" t="s">
        <v>5</v>
      </c>
      <c r="C1598" s="4" t="s">
        <v>13</v>
      </c>
      <c r="D1598" s="4" t="s">
        <v>13</v>
      </c>
      <c r="E1598" s="4" t="s">
        <v>23</v>
      </c>
      <c r="F1598" s="4" t="s">
        <v>23</v>
      </c>
      <c r="G1598" s="4" t="s">
        <v>23</v>
      </c>
      <c r="H1598" s="4" t="s">
        <v>10</v>
      </c>
    </row>
    <row r="1599" spans="1:8">
      <c r="A1599" t="n">
        <v>12114</v>
      </c>
      <c r="B1599" s="26" t="n">
        <v>45</v>
      </c>
      <c r="C1599" s="7" t="n">
        <v>2</v>
      </c>
      <c r="D1599" s="7" t="n">
        <v>3</v>
      </c>
      <c r="E1599" s="7" t="n">
        <v>-2.58999991416931</v>
      </c>
      <c r="F1599" s="7" t="n">
        <v>24.7000007629395</v>
      </c>
      <c r="G1599" s="7" t="n">
        <v>-64.4400024414063</v>
      </c>
      <c r="H1599" s="7" t="n">
        <v>5000</v>
      </c>
    </row>
    <row r="1600" spans="1:8">
      <c r="A1600" t="s">
        <v>4</v>
      </c>
      <c r="B1600" s="4" t="s">
        <v>5</v>
      </c>
      <c r="C1600" s="4" t="s">
        <v>13</v>
      </c>
      <c r="D1600" s="4" t="s">
        <v>13</v>
      </c>
      <c r="E1600" s="4" t="s">
        <v>23</v>
      </c>
      <c r="F1600" s="4" t="s">
        <v>23</v>
      </c>
      <c r="G1600" s="4" t="s">
        <v>23</v>
      </c>
      <c r="H1600" s="4" t="s">
        <v>10</v>
      </c>
      <c r="I1600" s="4" t="s">
        <v>13</v>
      </c>
    </row>
    <row r="1601" spans="1:9">
      <c r="A1601" t="n">
        <v>12131</v>
      </c>
      <c r="B1601" s="26" t="n">
        <v>45</v>
      </c>
      <c r="C1601" s="7" t="n">
        <v>4</v>
      </c>
      <c r="D1601" s="7" t="n">
        <v>3</v>
      </c>
      <c r="E1601" s="7" t="n">
        <v>357.679992675781</v>
      </c>
      <c r="F1601" s="7" t="n">
        <v>258.829986572266</v>
      </c>
      <c r="G1601" s="7" t="n">
        <v>0</v>
      </c>
      <c r="H1601" s="7" t="n">
        <v>5000</v>
      </c>
      <c r="I1601" s="7" t="n">
        <v>1</v>
      </c>
    </row>
    <row r="1602" spans="1:9">
      <c r="A1602" t="s">
        <v>4</v>
      </c>
      <c r="B1602" s="4" t="s">
        <v>5</v>
      </c>
      <c r="C1602" s="4" t="s">
        <v>13</v>
      </c>
      <c r="D1602" s="4" t="s">
        <v>13</v>
      </c>
      <c r="E1602" s="4" t="s">
        <v>23</v>
      </c>
      <c r="F1602" s="4" t="s">
        <v>10</v>
      </c>
    </row>
    <row r="1603" spans="1:9">
      <c r="A1603" t="n">
        <v>12149</v>
      </c>
      <c r="B1603" s="26" t="n">
        <v>45</v>
      </c>
      <c r="C1603" s="7" t="n">
        <v>5</v>
      </c>
      <c r="D1603" s="7" t="n">
        <v>3</v>
      </c>
      <c r="E1603" s="7" t="n">
        <v>3.5</v>
      </c>
      <c r="F1603" s="7" t="n">
        <v>5000</v>
      </c>
    </row>
    <row r="1604" spans="1:9">
      <c r="A1604" t="s">
        <v>4</v>
      </c>
      <c r="B1604" s="4" t="s">
        <v>5</v>
      </c>
      <c r="C1604" s="4" t="s">
        <v>10</v>
      </c>
      <c r="D1604" s="4" t="s">
        <v>10</v>
      </c>
      <c r="E1604" s="4" t="s">
        <v>10</v>
      </c>
    </row>
    <row r="1605" spans="1:9">
      <c r="A1605" t="n">
        <v>12158</v>
      </c>
      <c r="B1605" s="21" t="n">
        <v>61</v>
      </c>
      <c r="C1605" s="7" t="n">
        <v>0</v>
      </c>
      <c r="D1605" s="7" t="n">
        <v>61491</v>
      </c>
      <c r="E1605" s="7" t="n">
        <v>0</v>
      </c>
    </row>
    <row r="1606" spans="1:9">
      <c r="A1606" t="s">
        <v>4</v>
      </c>
      <c r="B1606" s="4" t="s">
        <v>5</v>
      </c>
      <c r="C1606" s="4" t="s">
        <v>10</v>
      </c>
      <c r="D1606" s="4" t="s">
        <v>10</v>
      </c>
      <c r="E1606" s="4" t="s">
        <v>10</v>
      </c>
    </row>
    <row r="1607" spans="1:9">
      <c r="A1607" t="n">
        <v>12165</v>
      </c>
      <c r="B1607" s="21" t="n">
        <v>61</v>
      </c>
      <c r="C1607" s="7" t="n">
        <v>7032</v>
      </c>
      <c r="D1607" s="7" t="n">
        <v>61491</v>
      </c>
      <c r="E1607" s="7" t="n">
        <v>0</v>
      </c>
    </row>
    <row r="1608" spans="1:9">
      <c r="A1608" t="s">
        <v>4</v>
      </c>
      <c r="B1608" s="4" t="s">
        <v>5</v>
      </c>
      <c r="C1608" s="4" t="s">
        <v>10</v>
      </c>
      <c r="D1608" s="4" t="s">
        <v>10</v>
      </c>
      <c r="E1608" s="4" t="s">
        <v>10</v>
      </c>
    </row>
    <row r="1609" spans="1:9">
      <c r="A1609" t="n">
        <v>12172</v>
      </c>
      <c r="B1609" s="21" t="n">
        <v>61</v>
      </c>
      <c r="C1609" s="7" t="n">
        <v>5</v>
      </c>
      <c r="D1609" s="7" t="n">
        <v>61492</v>
      </c>
      <c r="E1609" s="7" t="n">
        <v>0</v>
      </c>
    </row>
    <row r="1610" spans="1:9">
      <c r="A1610" t="s">
        <v>4</v>
      </c>
      <c r="B1610" s="4" t="s">
        <v>5</v>
      </c>
      <c r="C1610" s="4" t="s">
        <v>10</v>
      </c>
      <c r="D1610" s="4" t="s">
        <v>10</v>
      </c>
      <c r="E1610" s="4" t="s">
        <v>10</v>
      </c>
    </row>
    <row r="1611" spans="1:9">
      <c r="A1611" t="n">
        <v>12179</v>
      </c>
      <c r="B1611" s="21" t="n">
        <v>61</v>
      </c>
      <c r="C1611" s="7" t="n">
        <v>61491</v>
      </c>
      <c r="D1611" s="7" t="n">
        <v>0</v>
      </c>
      <c r="E1611" s="7" t="n">
        <v>0</v>
      </c>
    </row>
    <row r="1612" spans="1:9">
      <c r="A1612" t="s">
        <v>4</v>
      </c>
      <c r="B1612" s="4" t="s">
        <v>5</v>
      </c>
      <c r="C1612" s="4" t="s">
        <v>10</v>
      </c>
      <c r="D1612" s="4" t="s">
        <v>10</v>
      </c>
      <c r="E1612" s="4" t="s">
        <v>10</v>
      </c>
    </row>
    <row r="1613" spans="1:9">
      <c r="A1613" t="n">
        <v>12186</v>
      </c>
      <c r="B1613" s="21" t="n">
        <v>61</v>
      </c>
      <c r="C1613" s="7" t="n">
        <v>61492</v>
      </c>
      <c r="D1613" s="7" t="n">
        <v>5</v>
      </c>
      <c r="E1613" s="7" t="n">
        <v>0</v>
      </c>
    </row>
    <row r="1614" spans="1:9">
      <c r="A1614" t="s">
        <v>4</v>
      </c>
      <c r="B1614" s="4" t="s">
        <v>5</v>
      </c>
      <c r="C1614" s="4" t="s">
        <v>10</v>
      </c>
      <c r="D1614" s="4" t="s">
        <v>13</v>
      </c>
      <c r="E1614" s="4" t="s">
        <v>6</v>
      </c>
      <c r="F1614" s="4" t="s">
        <v>23</v>
      </c>
      <c r="G1614" s="4" t="s">
        <v>23</v>
      </c>
      <c r="H1614" s="4" t="s">
        <v>23</v>
      </c>
    </row>
    <row r="1615" spans="1:9">
      <c r="A1615" t="n">
        <v>12193</v>
      </c>
      <c r="B1615" s="56" t="n">
        <v>48</v>
      </c>
      <c r="C1615" s="7" t="n">
        <v>0</v>
      </c>
      <c r="D1615" s="7" t="n">
        <v>0</v>
      </c>
      <c r="E1615" s="7" t="s">
        <v>47</v>
      </c>
      <c r="F1615" s="7" t="n">
        <v>-1</v>
      </c>
      <c r="G1615" s="7" t="n">
        <v>1</v>
      </c>
      <c r="H1615" s="7" t="n">
        <v>0</v>
      </c>
    </row>
    <row r="1616" spans="1:9">
      <c r="A1616" t="s">
        <v>4</v>
      </c>
      <c r="B1616" s="4" t="s">
        <v>5</v>
      </c>
      <c r="C1616" s="4" t="s">
        <v>13</v>
      </c>
      <c r="D1616" s="4" t="s">
        <v>10</v>
      </c>
      <c r="E1616" s="4" t="s">
        <v>23</v>
      </c>
    </row>
    <row r="1617" spans="1:9">
      <c r="A1617" t="n">
        <v>12218</v>
      </c>
      <c r="B1617" s="24" t="n">
        <v>58</v>
      </c>
      <c r="C1617" s="7" t="n">
        <v>100</v>
      </c>
      <c r="D1617" s="7" t="n">
        <v>1000</v>
      </c>
      <c r="E1617" s="7" t="n">
        <v>1</v>
      </c>
    </row>
    <row r="1618" spans="1:9">
      <c r="A1618" t="s">
        <v>4</v>
      </c>
      <c r="B1618" s="4" t="s">
        <v>5</v>
      </c>
      <c r="C1618" s="4" t="s">
        <v>13</v>
      </c>
      <c r="D1618" s="4" t="s">
        <v>10</v>
      </c>
    </row>
    <row r="1619" spans="1:9">
      <c r="A1619" t="n">
        <v>12226</v>
      </c>
      <c r="B1619" s="24" t="n">
        <v>58</v>
      </c>
      <c r="C1619" s="7" t="n">
        <v>255</v>
      </c>
      <c r="D1619" s="7" t="n">
        <v>0</v>
      </c>
    </row>
    <row r="1620" spans="1:9">
      <c r="A1620" t="s">
        <v>4</v>
      </c>
      <c r="B1620" s="4" t="s">
        <v>5</v>
      </c>
      <c r="C1620" s="4" t="s">
        <v>13</v>
      </c>
      <c r="D1620" s="4" t="s">
        <v>10</v>
      </c>
    </row>
    <row r="1621" spans="1:9">
      <c r="A1621" t="n">
        <v>12230</v>
      </c>
      <c r="B1621" s="26" t="n">
        <v>45</v>
      </c>
      <c r="C1621" s="7" t="n">
        <v>7</v>
      </c>
      <c r="D1621" s="7" t="n">
        <v>255</v>
      </c>
    </row>
    <row r="1622" spans="1:9">
      <c r="A1622" t="s">
        <v>4</v>
      </c>
      <c r="B1622" s="4" t="s">
        <v>5</v>
      </c>
      <c r="C1622" s="4" t="s">
        <v>13</v>
      </c>
      <c r="D1622" s="4" t="s">
        <v>10</v>
      </c>
      <c r="E1622" s="4" t="s">
        <v>6</v>
      </c>
    </row>
    <row r="1623" spans="1:9">
      <c r="A1623" t="n">
        <v>12234</v>
      </c>
      <c r="B1623" s="46" t="n">
        <v>51</v>
      </c>
      <c r="C1623" s="7" t="n">
        <v>4</v>
      </c>
      <c r="D1623" s="7" t="n">
        <v>7</v>
      </c>
      <c r="E1623" s="7" t="s">
        <v>123</v>
      </c>
    </row>
    <row r="1624" spans="1:9">
      <c r="A1624" t="s">
        <v>4</v>
      </c>
      <c r="B1624" s="4" t="s">
        <v>5</v>
      </c>
      <c r="C1624" s="4" t="s">
        <v>10</v>
      </c>
    </row>
    <row r="1625" spans="1:9">
      <c r="A1625" t="n">
        <v>12248</v>
      </c>
      <c r="B1625" s="35" t="n">
        <v>16</v>
      </c>
      <c r="C1625" s="7" t="n">
        <v>0</v>
      </c>
    </row>
    <row r="1626" spans="1:9">
      <c r="A1626" t="s">
        <v>4</v>
      </c>
      <c r="B1626" s="4" t="s">
        <v>5</v>
      </c>
      <c r="C1626" s="4" t="s">
        <v>10</v>
      </c>
      <c r="D1626" s="4" t="s">
        <v>50</v>
      </c>
      <c r="E1626" s="4" t="s">
        <v>13</v>
      </c>
      <c r="F1626" s="4" t="s">
        <v>13</v>
      </c>
    </row>
    <row r="1627" spans="1:9">
      <c r="A1627" t="n">
        <v>12251</v>
      </c>
      <c r="B1627" s="47" t="n">
        <v>26</v>
      </c>
      <c r="C1627" s="7" t="n">
        <v>7</v>
      </c>
      <c r="D1627" s="7" t="s">
        <v>124</v>
      </c>
      <c r="E1627" s="7" t="n">
        <v>2</v>
      </c>
      <c r="F1627" s="7" t="n">
        <v>0</v>
      </c>
    </row>
    <row r="1628" spans="1:9">
      <c r="A1628" t="s">
        <v>4</v>
      </c>
      <c r="B1628" s="4" t="s">
        <v>5</v>
      </c>
    </row>
    <row r="1629" spans="1:9">
      <c r="A1629" t="n">
        <v>12272</v>
      </c>
      <c r="B1629" s="48" t="n">
        <v>28</v>
      </c>
    </row>
    <row r="1630" spans="1:9">
      <c r="A1630" t="s">
        <v>4</v>
      </c>
      <c r="B1630" s="4" t="s">
        <v>5</v>
      </c>
      <c r="C1630" s="4" t="s">
        <v>13</v>
      </c>
      <c r="D1630" s="30" t="s">
        <v>34</v>
      </c>
      <c r="E1630" s="4" t="s">
        <v>5</v>
      </c>
      <c r="F1630" s="4" t="s">
        <v>13</v>
      </c>
      <c r="G1630" s="4" t="s">
        <v>10</v>
      </c>
      <c r="H1630" s="30" t="s">
        <v>35</v>
      </c>
      <c r="I1630" s="4" t="s">
        <v>13</v>
      </c>
      <c r="J1630" s="4" t="s">
        <v>24</v>
      </c>
    </row>
    <row r="1631" spans="1:9">
      <c r="A1631" t="n">
        <v>12273</v>
      </c>
      <c r="B1631" s="12" t="n">
        <v>5</v>
      </c>
      <c r="C1631" s="7" t="n">
        <v>28</v>
      </c>
      <c r="D1631" s="30" t="s">
        <v>3</v>
      </c>
      <c r="E1631" s="33" t="n">
        <v>64</v>
      </c>
      <c r="F1631" s="7" t="n">
        <v>5</v>
      </c>
      <c r="G1631" s="7" t="n">
        <v>9</v>
      </c>
      <c r="H1631" s="30" t="s">
        <v>3</v>
      </c>
      <c r="I1631" s="7" t="n">
        <v>1</v>
      </c>
      <c r="J1631" s="13" t="n">
        <f t="normal" ca="1">A1645</f>
        <v>0</v>
      </c>
    </row>
    <row r="1632" spans="1:9">
      <c r="A1632" t="s">
        <v>4</v>
      </c>
      <c r="B1632" s="4" t="s">
        <v>5</v>
      </c>
      <c r="C1632" s="4" t="s">
        <v>10</v>
      </c>
      <c r="D1632" s="4" t="s">
        <v>13</v>
      </c>
      <c r="E1632" s="4" t="s">
        <v>6</v>
      </c>
      <c r="F1632" s="4" t="s">
        <v>23</v>
      </c>
      <c r="G1632" s="4" t="s">
        <v>23</v>
      </c>
      <c r="H1632" s="4" t="s">
        <v>23</v>
      </c>
    </row>
    <row r="1633" spans="1:10">
      <c r="A1633" t="n">
        <v>12284</v>
      </c>
      <c r="B1633" s="56" t="n">
        <v>48</v>
      </c>
      <c r="C1633" s="7" t="n">
        <v>9</v>
      </c>
      <c r="D1633" s="7" t="n">
        <v>0</v>
      </c>
      <c r="E1633" s="7" t="s">
        <v>116</v>
      </c>
      <c r="F1633" s="7" t="n">
        <v>-1</v>
      </c>
      <c r="G1633" s="7" t="n">
        <v>1</v>
      </c>
      <c r="H1633" s="7" t="n">
        <v>0</v>
      </c>
    </row>
    <row r="1634" spans="1:10">
      <c r="A1634" t="s">
        <v>4</v>
      </c>
      <c r="B1634" s="4" t="s">
        <v>5</v>
      </c>
      <c r="C1634" s="4" t="s">
        <v>13</v>
      </c>
      <c r="D1634" s="4" t="s">
        <v>10</v>
      </c>
      <c r="E1634" s="4" t="s">
        <v>6</v>
      </c>
    </row>
    <row r="1635" spans="1:10">
      <c r="A1635" t="n">
        <v>12316</v>
      </c>
      <c r="B1635" s="46" t="n">
        <v>51</v>
      </c>
      <c r="C1635" s="7" t="n">
        <v>4</v>
      </c>
      <c r="D1635" s="7" t="n">
        <v>9</v>
      </c>
      <c r="E1635" s="7" t="s">
        <v>64</v>
      </c>
    </row>
    <row r="1636" spans="1:10">
      <c r="A1636" t="s">
        <v>4</v>
      </c>
      <c r="B1636" s="4" t="s">
        <v>5</v>
      </c>
      <c r="C1636" s="4" t="s">
        <v>10</v>
      </c>
    </row>
    <row r="1637" spans="1:10">
      <c r="A1637" t="n">
        <v>12330</v>
      </c>
      <c r="B1637" s="35" t="n">
        <v>16</v>
      </c>
      <c r="C1637" s="7" t="n">
        <v>0</v>
      </c>
    </row>
    <row r="1638" spans="1:10">
      <c r="A1638" t="s">
        <v>4</v>
      </c>
      <c r="B1638" s="4" t="s">
        <v>5</v>
      </c>
      <c r="C1638" s="4" t="s">
        <v>10</v>
      </c>
      <c r="D1638" s="4" t="s">
        <v>50</v>
      </c>
      <c r="E1638" s="4" t="s">
        <v>13</v>
      </c>
      <c r="F1638" s="4" t="s">
        <v>13</v>
      </c>
    </row>
    <row r="1639" spans="1:10">
      <c r="A1639" t="n">
        <v>12333</v>
      </c>
      <c r="B1639" s="47" t="n">
        <v>26</v>
      </c>
      <c r="C1639" s="7" t="n">
        <v>9</v>
      </c>
      <c r="D1639" s="7" t="s">
        <v>125</v>
      </c>
      <c r="E1639" s="7" t="n">
        <v>2</v>
      </c>
      <c r="F1639" s="7" t="n">
        <v>0</v>
      </c>
    </row>
    <row r="1640" spans="1:10">
      <c r="A1640" t="s">
        <v>4</v>
      </c>
      <c r="B1640" s="4" t="s">
        <v>5</v>
      </c>
    </row>
    <row r="1641" spans="1:10">
      <c r="A1641" t="n">
        <v>12410</v>
      </c>
      <c r="B1641" s="48" t="n">
        <v>28</v>
      </c>
    </row>
    <row r="1642" spans="1:10">
      <c r="A1642" t="s">
        <v>4</v>
      </c>
      <c r="B1642" s="4" t="s">
        <v>5</v>
      </c>
      <c r="C1642" s="4" t="s">
        <v>24</v>
      </c>
    </row>
    <row r="1643" spans="1:10">
      <c r="A1643" t="n">
        <v>12411</v>
      </c>
      <c r="B1643" s="17" t="n">
        <v>3</v>
      </c>
      <c r="C1643" s="13" t="n">
        <f t="normal" ca="1">A1657</f>
        <v>0</v>
      </c>
    </row>
    <row r="1644" spans="1:10">
      <c r="A1644" t="s">
        <v>4</v>
      </c>
      <c r="B1644" s="4" t="s">
        <v>5</v>
      </c>
      <c r="C1644" s="4" t="s">
        <v>13</v>
      </c>
      <c r="D1644" s="30" t="s">
        <v>34</v>
      </c>
      <c r="E1644" s="4" t="s">
        <v>5</v>
      </c>
      <c r="F1644" s="4" t="s">
        <v>13</v>
      </c>
      <c r="G1644" s="4" t="s">
        <v>10</v>
      </c>
      <c r="H1644" s="30" t="s">
        <v>35</v>
      </c>
      <c r="I1644" s="4" t="s">
        <v>13</v>
      </c>
      <c r="J1644" s="4" t="s">
        <v>24</v>
      </c>
    </row>
    <row r="1645" spans="1:10">
      <c r="A1645" t="n">
        <v>12416</v>
      </c>
      <c r="B1645" s="12" t="n">
        <v>5</v>
      </c>
      <c r="C1645" s="7" t="n">
        <v>28</v>
      </c>
      <c r="D1645" s="30" t="s">
        <v>3</v>
      </c>
      <c r="E1645" s="33" t="n">
        <v>64</v>
      </c>
      <c r="F1645" s="7" t="n">
        <v>5</v>
      </c>
      <c r="G1645" s="7" t="n">
        <v>11</v>
      </c>
      <c r="H1645" s="30" t="s">
        <v>3</v>
      </c>
      <c r="I1645" s="7" t="n">
        <v>1</v>
      </c>
      <c r="J1645" s="13" t="n">
        <f t="normal" ca="1">A1657</f>
        <v>0</v>
      </c>
    </row>
    <row r="1646" spans="1:10">
      <c r="A1646" t="s">
        <v>4</v>
      </c>
      <c r="B1646" s="4" t="s">
        <v>5</v>
      </c>
      <c r="C1646" s="4" t="s">
        <v>10</v>
      </c>
      <c r="D1646" s="4" t="s">
        <v>13</v>
      </c>
      <c r="E1646" s="4" t="s">
        <v>6</v>
      </c>
      <c r="F1646" s="4" t="s">
        <v>23</v>
      </c>
      <c r="G1646" s="4" t="s">
        <v>23</v>
      </c>
      <c r="H1646" s="4" t="s">
        <v>23</v>
      </c>
    </row>
    <row r="1647" spans="1:10">
      <c r="A1647" t="n">
        <v>12427</v>
      </c>
      <c r="B1647" s="56" t="n">
        <v>48</v>
      </c>
      <c r="C1647" s="7" t="n">
        <v>11</v>
      </c>
      <c r="D1647" s="7" t="n">
        <v>0</v>
      </c>
      <c r="E1647" s="7" t="s">
        <v>117</v>
      </c>
      <c r="F1647" s="7" t="n">
        <v>-1</v>
      </c>
      <c r="G1647" s="7" t="n">
        <v>1</v>
      </c>
      <c r="H1647" s="7" t="n">
        <v>0</v>
      </c>
    </row>
    <row r="1648" spans="1:10">
      <c r="A1648" t="s">
        <v>4</v>
      </c>
      <c r="B1648" s="4" t="s">
        <v>5</v>
      </c>
      <c r="C1648" s="4" t="s">
        <v>13</v>
      </c>
      <c r="D1648" s="4" t="s">
        <v>10</v>
      </c>
      <c r="E1648" s="4" t="s">
        <v>6</v>
      </c>
    </row>
    <row r="1649" spans="1:10">
      <c r="A1649" t="n">
        <v>12457</v>
      </c>
      <c r="B1649" s="46" t="n">
        <v>51</v>
      </c>
      <c r="C1649" s="7" t="n">
        <v>4</v>
      </c>
      <c r="D1649" s="7" t="n">
        <v>11</v>
      </c>
      <c r="E1649" s="7" t="s">
        <v>126</v>
      </c>
    </row>
    <row r="1650" spans="1:10">
      <c r="A1650" t="s">
        <v>4</v>
      </c>
      <c r="B1650" s="4" t="s">
        <v>5</v>
      </c>
      <c r="C1650" s="4" t="s">
        <v>10</v>
      </c>
    </row>
    <row r="1651" spans="1:10">
      <c r="A1651" t="n">
        <v>12470</v>
      </c>
      <c r="B1651" s="35" t="n">
        <v>16</v>
      </c>
      <c r="C1651" s="7" t="n">
        <v>0</v>
      </c>
    </row>
    <row r="1652" spans="1:10">
      <c r="A1652" t="s">
        <v>4</v>
      </c>
      <c r="B1652" s="4" t="s">
        <v>5</v>
      </c>
      <c r="C1652" s="4" t="s">
        <v>10</v>
      </c>
      <c r="D1652" s="4" t="s">
        <v>50</v>
      </c>
      <c r="E1652" s="4" t="s">
        <v>13</v>
      </c>
      <c r="F1652" s="4" t="s">
        <v>13</v>
      </c>
    </row>
    <row r="1653" spans="1:10">
      <c r="A1653" t="n">
        <v>12473</v>
      </c>
      <c r="B1653" s="47" t="n">
        <v>26</v>
      </c>
      <c r="C1653" s="7" t="n">
        <v>11</v>
      </c>
      <c r="D1653" s="7" t="s">
        <v>127</v>
      </c>
      <c r="E1653" s="7" t="n">
        <v>2</v>
      </c>
      <c r="F1653" s="7" t="n">
        <v>0</v>
      </c>
    </row>
    <row r="1654" spans="1:10">
      <c r="A1654" t="s">
        <v>4</v>
      </c>
      <c r="B1654" s="4" t="s">
        <v>5</v>
      </c>
    </row>
    <row r="1655" spans="1:10">
      <c r="A1655" t="n">
        <v>12570</v>
      </c>
      <c r="B1655" s="48" t="n">
        <v>28</v>
      </c>
    </row>
    <row r="1656" spans="1:10">
      <c r="A1656" t="s">
        <v>4</v>
      </c>
      <c r="B1656" s="4" t="s">
        <v>5</v>
      </c>
      <c r="C1656" s="4" t="s">
        <v>13</v>
      </c>
      <c r="D1656" s="4" t="s">
        <v>10</v>
      </c>
      <c r="E1656" s="4" t="s">
        <v>6</v>
      </c>
    </row>
    <row r="1657" spans="1:10">
      <c r="A1657" t="n">
        <v>12571</v>
      </c>
      <c r="B1657" s="46" t="n">
        <v>51</v>
      </c>
      <c r="C1657" s="7" t="n">
        <v>4</v>
      </c>
      <c r="D1657" s="7" t="n">
        <v>7032</v>
      </c>
      <c r="E1657" s="7" t="s">
        <v>128</v>
      </c>
    </row>
    <row r="1658" spans="1:10">
      <c r="A1658" t="s">
        <v>4</v>
      </c>
      <c r="B1658" s="4" t="s">
        <v>5</v>
      </c>
      <c r="C1658" s="4" t="s">
        <v>10</v>
      </c>
    </row>
    <row r="1659" spans="1:10">
      <c r="A1659" t="n">
        <v>12585</v>
      </c>
      <c r="B1659" s="35" t="n">
        <v>16</v>
      </c>
      <c r="C1659" s="7" t="n">
        <v>0</v>
      </c>
    </row>
    <row r="1660" spans="1:10">
      <c r="A1660" t="s">
        <v>4</v>
      </c>
      <c r="B1660" s="4" t="s">
        <v>5</v>
      </c>
      <c r="C1660" s="4" t="s">
        <v>10</v>
      </c>
      <c r="D1660" s="4" t="s">
        <v>50</v>
      </c>
      <c r="E1660" s="4" t="s">
        <v>13</v>
      </c>
      <c r="F1660" s="4" t="s">
        <v>13</v>
      </c>
      <c r="G1660" s="4" t="s">
        <v>50</v>
      </c>
      <c r="H1660" s="4" t="s">
        <v>13</v>
      </c>
      <c r="I1660" s="4" t="s">
        <v>13</v>
      </c>
    </row>
    <row r="1661" spans="1:10">
      <c r="A1661" t="n">
        <v>12588</v>
      </c>
      <c r="B1661" s="47" t="n">
        <v>26</v>
      </c>
      <c r="C1661" s="7" t="n">
        <v>7032</v>
      </c>
      <c r="D1661" s="7" t="s">
        <v>129</v>
      </c>
      <c r="E1661" s="7" t="n">
        <v>2</v>
      </c>
      <c r="F1661" s="7" t="n">
        <v>3</v>
      </c>
      <c r="G1661" s="7" t="s">
        <v>130</v>
      </c>
      <c r="H1661" s="7" t="n">
        <v>2</v>
      </c>
      <c r="I1661" s="7" t="n">
        <v>0</v>
      </c>
    </row>
    <row r="1662" spans="1:10">
      <c r="A1662" t="s">
        <v>4</v>
      </c>
      <c r="B1662" s="4" t="s">
        <v>5</v>
      </c>
    </row>
    <row r="1663" spans="1:10">
      <c r="A1663" t="n">
        <v>12719</v>
      </c>
      <c r="B1663" s="48" t="n">
        <v>28</v>
      </c>
    </row>
    <row r="1664" spans="1:10">
      <c r="A1664" t="s">
        <v>4</v>
      </c>
      <c r="B1664" s="4" t="s">
        <v>5</v>
      </c>
      <c r="C1664" s="4" t="s">
        <v>13</v>
      </c>
      <c r="D1664" s="4" t="s">
        <v>10</v>
      </c>
      <c r="E1664" s="4" t="s">
        <v>6</v>
      </c>
    </row>
    <row r="1665" spans="1:9">
      <c r="A1665" t="n">
        <v>12720</v>
      </c>
      <c r="B1665" s="46" t="n">
        <v>51</v>
      </c>
      <c r="C1665" s="7" t="n">
        <v>4</v>
      </c>
      <c r="D1665" s="7" t="n">
        <v>0</v>
      </c>
      <c r="E1665" s="7" t="s">
        <v>131</v>
      </c>
    </row>
    <row r="1666" spans="1:9">
      <c r="A1666" t="s">
        <v>4</v>
      </c>
      <c r="B1666" s="4" t="s">
        <v>5</v>
      </c>
      <c r="C1666" s="4" t="s">
        <v>10</v>
      </c>
    </row>
    <row r="1667" spans="1:9">
      <c r="A1667" t="n">
        <v>12733</v>
      </c>
      <c r="B1667" s="35" t="n">
        <v>16</v>
      </c>
      <c r="C1667" s="7" t="n">
        <v>0</v>
      </c>
    </row>
    <row r="1668" spans="1:9">
      <c r="A1668" t="s">
        <v>4</v>
      </c>
      <c r="B1668" s="4" t="s">
        <v>5</v>
      </c>
      <c r="C1668" s="4" t="s">
        <v>10</v>
      </c>
      <c r="D1668" s="4" t="s">
        <v>50</v>
      </c>
      <c r="E1668" s="4" t="s">
        <v>13</v>
      </c>
      <c r="F1668" s="4" t="s">
        <v>13</v>
      </c>
      <c r="G1668" s="4" t="s">
        <v>50</v>
      </c>
      <c r="H1668" s="4" t="s">
        <v>13</v>
      </c>
      <c r="I1668" s="4" t="s">
        <v>13</v>
      </c>
    </row>
    <row r="1669" spans="1:9">
      <c r="A1669" t="n">
        <v>12736</v>
      </c>
      <c r="B1669" s="47" t="n">
        <v>26</v>
      </c>
      <c r="C1669" s="7" t="n">
        <v>0</v>
      </c>
      <c r="D1669" s="7" t="s">
        <v>132</v>
      </c>
      <c r="E1669" s="7" t="n">
        <v>2</v>
      </c>
      <c r="F1669" s="7" t="n">
        <v>3</v>
      </c>
      <c r="G1669" s="7" t="s">
        <v>133</v>
      </c>
      <c r="H1669" s="7" t="n">
        <v>2</v>
      </c>
      <c r="I1669" s="7" t="n">
        <v>0</v>
      </c>
    </row>
    <row r="1670" spans="1:9">
      <c r="A1670" t="s">
        <v>4</v>
      </c>
      <c r="B1670" s="4" t="s">
        <v>5</v>
      </c>
    </row>
    <row r="1671" spans="1:9">
      <c r="A1671" t="n">
        <v>12862</v>
      </c>
      <c r="B1671" s="48" t="n">
        <v>28</v>
      </c>
    </row>
    <row r="1672" spans="1:9">
      <c r="A1672" t="s">
        <v>4</v>
      </c>
      <c r="B1672" s="4" t="s">
        <v>5</v>
      </c>
      <c r="C1672" s="4" t="s">
        <v>13</v>
      </c>
      <c r="D1672" s="4" t="s">
        <v>10</v>
      </c>
      <c r="E1672" s="4" t="s">
        <v>23</v>
      </c>
    </row>
    <row r="1673" spans="1:9">
      <c r="A1673" t="n">
        <v>12863</v>
      </c>
      <c r="B1673" s="24" t="n">
        <v>58</v>
      </c>
      <c r="C1673" s="7" t="n">
        <v>0</v>
      </c>
      <c r="D1673" s="7" t="n">
        <v>1000</v>
      </c>
      <c r="E1673" s="7" t="n">
        <v>1</v>
      </c>
    </row>
    <row r="1674" spans="1:9">
      <c r="A1674" t="s">
        <v>4</v>
      </c>
      <c r="B1674" s="4" t="s">
        <v>5</v>
      </c>
      <c r="C1674" s="4" t="s">
        <v>13</v>
      </c>
      <c r="D1674" s="4" t="s">
        <v>10</v>
      </c>
    </row>
    <row r="1675" spans="1:9">
      <c r="A1675" t="n">
        <v>12871</v>
      </c>
      <c r="B1675" s="24" t="n">
        <v>58</v>
      </c>
      <c r="C1675" s="7" t="n">
        <v>255</v>
      </c>
      <c r="D1675" s="7" t="n">
        <v>0</v>
      </c>
    </row>
    <row r="1676" spans="1:9">
      <c r="A1676" t="s">
        <v>4</v>
      </c>
      <c r="B1676" s="4" t="s">
        <v>5</v>
      </c>
      <c r="C1676" s="4" t="s">
        <v>10</v>
      </c>
    </row>
    <row r="1677" spans="1:9">
      <c r="A1677" t="n">
        <v>12875</v>
      </c>
      <c r="B1677" s="36" t="n">
        <v>12</v>
      </c>
      <c r="C1677" s="7" t="n">
        <v>9236</v>
      </c>
    </row>
    <row r="1678" spans="1:9">
      <c r="A1678" t="s">
        <v>4</v>
      </c>
      <c r="B1678" s="4" t="s">
        <v>5</v>
      </c>
      <c r="C1678" s="4" t="s">
        <v>10</v>
      </c>
    </row>
    <row r="1679" spans="1:9">
      <c r="A1679" t="n">
        <v>12878</v>
      </c>
      <c r="B1679" s="36" t="n">
        <v>12</v>
      </c>
      <c r="C1679" s="7" t="n">
        <v>9271</v>
      </c>
    </row>
    <row r="1680" spans="1:9">
      <c r="A1680" t="s">
        <v>4</v>
      </c>
      <c r="B1680" s="4" t="s">
        <v>5</v>
      </c>
      <c r="C1680" s="4" t="s">
        <v>10</v>
      </c>
      <c r="D1680" s="4" t="s">
        <v>13</v>
      </c>
      <c r="E1680" s="4" t="s">
        <v>10</v>
      </c>
    </row>
    <row r="1681" spans="1:9">
      <c r="A1681" t="n">
        <v>12881</v>
      </c>
      <c r="B1681" s="59" t="n">
        <v>104</v>
      </c>
      <c r="C1681" s="7" t="n">
        <v>121</v>
      </c>
      <c r="D1681" s="7" t="n">
        <v>1</v>
      </c>
      <c r="E1681" s="7" t="n">
        <v>4</v>
      </c>
    </row>
    <row r="1682" spans="1:9">
      <c r="A1682" t="s">
        <v>4</v>
      </c>
      <c r="B1682" s="4" t="s">
        <v>5</v>
      </c>
    </row>
    <row r="1683" spans="1:9">
      <c r="A1683" t="n">
        <v>12887</v>
      </c>
      <c r="B1683" s="5" t="n">
        <v>1</v>
      </c>
    </row>
    <row r="1684" spans="1:9">
      <c r="A1684" t="s">
        <v>4</v>
      </c>
      <c r="B1684" s="4" t="s">
        <v>5</v>
      </c>
      <c r="C1684" s="4" t="s">
        <v>13</v>
      </c>
      <c r="D1684" s="4" t="s">
        <v>10</v>
      </c>
      <c r="E1684" s="4" t="s">
        <v>13</v>
      </c>
      <c r="F1684" s="4" t="s">
        <v>24</v>
      </c>
    </row>
    <row r="1685" spans="1:9">
      <c r="A1685" t="n">
        <v>12888</v>
      </c>
      <c r="B1685" s="12" t="n">
        <v>5</v>
      </c>
      <c r="C1685" s="7" t="n">
        <v>30</v>
      </c>
      <c r="D1685" s="7" t="n">
        <v>9269</v>
      </c>
      <c r="E1685" s="7" t="n">
        <v>1</v>
      </c>
      <c r="F1685" s="13" t="n">
        <f t="normal" ca="1">A1691</f>
        <v>0</v>
      </c>
    </row>
    <row r="1686" spans="1:9">
      <c r="A1686" t="s">
        <v>4</v>
      </c>
      <c r="B1686" s="4" t="s">
        <v>5</v>
      </c>
      <c r="C1686" s="4" t="s">
        <v>10</v>
      </c>
    </row>
    <row r="1687" spans="1:9">
      <c r="A1687" t="n">
        <v>12897</v>
      </c>
      <c r="B1687" s="36" t="n">
        <v>12</v>
      </c>
      <c r="C1687" s="7" t="n">
        <v>9638</v>
      </c>
    </row>
    <row r="1688" spans="1:9">
      <c r="A1688" t="s">
        <v>4</v>
      </c>
      <c r="B1688" s="4" t="s">
        <v>5</v>
      </c>
      <c r="C1688" s="4" t="s">
        <v>24</v>
      </c>
    </row>
    <row r="1689" spans="1:9">
      <c r="A1689" t="n">
        <v>12900</v>
      </c>
      <c r="B1689" s="17" t="n">
        <v>3</v>
      </c>
      <c r="C1689" s="13" t="n">
        <f t="normal" ca="1">A1693</f>
        <v>0</v>
      </c>
    </row>
    <row r="1690" spans="1:9">
      <c r="A1690" t="s">
        <v>4</v>
      </c>
      <c r="B1690" s="4" t="s">
        <v>5</v>
      </c>
      <c r="C1690" s="4" t="s">
        <v>10</v>
      </c>
    </row>
    <row r="1691" spans="1:9">
      <c r="A1691" t="n">
        <v>12905</v>
      </c>
      <c r="B1691" s="57" t="n">
        <v>13</v>
      </c>
      <c r="C1691" s="7" t="n">
        <v>9638</v>
      </c>
    </row>
    <row r="1692" spans="1:9">
      <c r="A1692" t="s">
        <v>4</v>
      </c>
      <c r="B1692" s="4" t="s">
        <v>5</v>
      </c>
      <c r="C1692" s="4" t="s">
        <v>13</v>
      </c>
      <c r="D1692" s="4" t="s">
        <v>10</v>
      </c>
      <c r="E1692" s="4" t="s">
        <v>13</v>
      </c>
      <c r="F1692" s="4" t="s">
        <v>24</v>
      </c>
    </row>
    <row r="1693" spans="1:9">
      <c r="A1693" t="n">
        <v>12908</v>
      </c>
      <c r="B1693" s="12" t="n">
        <v>5</v>
      </c>
      <c r="C1693" s="7" t="n">
        <v>30</v>
      </c>
      <c r="D1693" s="7" t="n">
        <v>9270</v>
      </c>
      <c r="E1693" s="7" t="n">
        <v>1</v>
      </c>
      <c r="F1693" s="13" t="n">
        <f t="normal" ca="1">A1699</f>
        <v>0</v>
      </c>
    </row>
    <row r="1694" spans="1:9">
      <c r="A1694" t="s">
        <v>4</v>
      </c>
      <c r="B1694" s="4" t="s">
        <v>5</v>
      </c>
      <c r="C1694" s="4" t="s">
        <v>10</v>
      </c>
    </row>
    <row r="1695" spans="1:9">
      <c r="A1695" t="n">
        <v>12917</v>
      </c>
      <c r="B1695" s="36" t="n">
        <v>12</v>
      </c>
      <c r="C1695" s="7" t="n">
        <v>9639</v>
      </c>
    </row>
    <row r="1696" spans="1:9">
      <c r="A1696" t="s">
        <v>4</v>
      </c>
      <c r="B1696" s="4" t="s">
        <v>5</v>
      </c>
      <c r="C1696" s="4" t="s">
        <v>24</v>
      </c>
    </row>
    <row r="1697" spans="1:6">
      <c r="A1697" t="n">
        <v>12920</v>
      </c>
      <c r="B1697" s="17" t="n">
        <v>3</v>
      </c>
      <c r="C1697" s="13" t="n">
        <f t="normal" ca="1">A1701</f>
        <v>0</v>
      </c>
    </row>
    <row r="1698" spans="1:6">
      <c r="A1698" t="s">
        <v>4</v>
      </c>
      <c r="B1698" s="4" t="s">
        <v>5</v>
      </c>
      <c r="C1698" s="4" t="s">
        <v>10</v>
      </c>
    </row>
    <row r="1699" spans="1:6">
      <c r="A1699" t="n">
        <v>12925</v>
      </c>
      <c r="B1699" s="57" t="n">
        <v>13</v>
      </c>
      <c r="C1699" s="7" t="n">
        <v>9639</v>
      </c>
    </row>
    <row r="1700" spans="1:6">
      <c r="A1700" t="s">
        <v>4</v>
      </c>
      <c r="B1700" s="4" t="s">
        <v>5</v>
      </c>
      <c r="C1700" s="4" t="s">
        <v>13</v>
      </c>
      <c r="D1700" s="4" t="s">
        <v>10</v>
      </c>
      <c r="E1700" s="4" t="s">
        <v>13</v>
      </c>
      <c r="F1700" s="4" t="s">
        <v>24</v>
      </c>
    </row>
    <row r="1701" spans="1:6">
      <c r="A1701" t="n">
        <v>12928</v>
      </c>
      <c r="B1701" s="12" t="n">
        <v>5</v>
      </c>
      <c r="C1701" s="7" t="n">
        <v>30</v>
      </c>
      <c r="D1701" s="7" t="n">
        <v>9271</v>
      </c>
      <c r="E1701" s="7" t="n">
        <v>1</v>
      </c>
      <c r="F1701" s="13" t="n">
        <f t="normal" ca="1">A1707</f>
        <v>0</v>
      </c>
    </row>
    <row r="1702" spans="1:6">
      <c r="A1702" t="s">
        <v>4</v>
      </c>
      <c r="B1702" s="4" t="s">
        <v>5</v>
      </c>
      <c r="C1702" s="4" t="s">
        <v>10</v>
      </c>
    </row>
    <row r="1703" spans="1:6">
      <c r="A1703" t="n">
        <v>12937</v>
      </c>
      <c r="B1703" s="36" t="n">
        <v>12</v>
      </c>
      <c r="C1703" s="7" t="n">
        <v>9640</v>
      </c>
    </row>
    <row r="1704" spans="1:6">
      <c r="A1704" t="s">
        <v>4</v>
      </c>
      <c r="B1704" s="4" t="s">
        <v>5</v>
      </c>
      <c r="C1704" s="4" t="s">
        <v>24</v>
      </c>
    </row>
    <row r="1705" spans="1:6">
      <c r="A1705" t="n">
        <v>12940</v>
      </c>
      <c r="B1705" s="17" t="n">
        <v>3</v>
      </c>
      <c r="C1705" s="13" t="n">
        <f t="normal" ca="1">A1709</f>
        <v>0</v>
      </c>
    </row>
    <row r="1706" spans="1:6">
      <c r="A1706" t="s">
        <v>4</v>
      </c>
      <c r="B1706" s="4" t="s">
        <v>5</v>
      </c>
      <c r="C1706" s="4" t="s">
        <v>10</v>
      </c>
    </row>
    <row r="1707" spans="1:6">
      <c r="A1707" t="n">
        <v>12945</v>
      </c>
      <c r="B1707" s="57" t="n">
        <v>13</v>
      </c>
      <c r="C1707" s="7" t="n">
        <v>9640</v>
      </c>
    </row>
    <row r="1708" spans="1:6">
      <c r="A1708" t="s">
        <v>4</v>
      </c>
      <c r="B1708" s="4" t="s">
        <v>5</v>
      </c>
      <c r="C1708" s="4" t="s">
        <v>13</v>
      </c>
      <c r="D1708" s="4" t="s">
        <v>10</v>
      </c>
      <c r="E1708" s="4" t="s">
        <v>13</v>
      </c>
      <c r="F1708" s="4" t="s">
        <v>24</v>
      </c>
    </row>
    <row r="1709" spans="1:6">
      <c r="A1709" t="n">
        <v>12948</v>
      </c>
      <c r="B1709" s="12" t="n">
        <v>5</v>
      </c>
      <c r="C1709" s="7" t="n">
        <v>30</v>
      </c>
      <c r="D1709" s="7" t="n">
        <v>9272</v>
      </c>
      <c r="E1709" s="7" t="n">
        <v>1</v>
      </c>
      <c r="F1709" s="13" t="n">
        <f t="normal" ca="1">A1715</f>
        <v>0</v>
      </c>
    </row>
    <row r="1710" spans="1:6">
      <c r="A1710" t="s">
        <v>4</v>
      </c>
      <c r="B1710" s="4" t="s">
        <v>5</v>
      </c>
      <c r="C1710" s="4" t="s">
        <v>10</v>
      </c>
    </row>
    <row r="1711" spans="1:6">
      <c r="A1711" t="n">
        <v>12957</v>
      </c>
      <c r="B1711" s="36" t="n">
        <v>12</v>
      </c>
      <c r="C1711" s="7" t="n">
        <v>9641</v>
      </c>
    </row>
    <row r="1712" spans="1:6">
      <c r="A1712" t="s">
        <v>4</v>
      </c>
      <c r="B1712" s="4" t="s">
        <v>5</v>
      </c>
      <c r="C1712" s="4" t="s">
        <v>24</v>
      </c>
    </row>
    <row r="1713" spans="1:6">
      <c r="A1713" t="n">
        <v>12960</v>
      </c>
      <c r="B1713" s="17" t="n">
        <v>3</v>
      </c>
      <c r="C1713" s="13" t="n">
        <f t="normal" ca="1">A1717</f>
        <v>0</v>
      </c>
    </row>
    <row r="1714" spans="1:6">
      <c r="A1714" t="s">
        <v>4</v>
      </c>
      <c r="B1714" s="4" t="s">
        <v>5</v>
      </c>
      <c r="C1714" s="4" t="s">
        <v>10</v>
      </c>
    </row>
    <row r="1715" spans="1:6">
      <c r="A1715" t="n">
        <v>12965</v>
      </c>
      <c r="B1715" s="57" t="n">
        <v>13</v>
      </c>
      <c r="C1715" s="7" t="n">
        <v>9641</v>
      </c>
    </row>
    <row r="1716" spans="1:6">
      <c r="A1716" t="s">
        <v>4</v>
      </c>
      <c r="B1716" s="4" t="s">
        <v>5</v>
      </c>
      <c r="C1716" s="4" t="s">
        <v>10</v>
      </c>
    </row>
    <row r="1717" spans="1:6">
      <c r="A1717" t="n">
        <v>12968</v>
      </c>
      <c r="B1717" s="57" t="n">
        <v>13</v>
      </c>
      <c r="C1717" s="7" t="n">
        <v>6713</v>
      </c>
    </row>
    <row r="1718" spans="1:6">
      <c r="A1718" t="s">
        <v>4</v>
      </c>
      <c r="B1718" s="4" t="s">
        <v>5</v>
      </c>
      <c r="C1718" s="4" t="s">
        <v>13</v>
      </c>
      <c r="D1718" s="30" t="s">
        <v>34</v>
      </c>
      <c r="E1718" s="4" t="s">
        <v>5</v>
      </c>
      <c r="F1718" s="4" t="s">
        <v>13</v>
      </c>
      <c r="G1718" s="4" t="s">
        <v>10</v>
      </c>
      <c r="H1718" s="30" t="s">
        <v>35</v>
      </c>
      <c r="I1718" s="4" t="s">
        <v>13</v>
      </c>
      <c r="J1718" s="4" t="s">
        <v>24</v>
      </c>
    </row>
    <row r="1719" spans="1:6">
      <c r="A1719" t="n">
        <v>12971</v>
      </c>
      <c r="B1719" s="12" t="n">
        <v>5</v>
      </c>
      <c r="C1719" s="7" t="n">
        <v>28</v>
      </c>
      <c r="D1719" s="30" t="s">
        <v>3</v>
      </c>
      <c r="E1719" s="33" t="n">
        <v>64</v>
      </c>
      <c r="F1719" s="7" t="n">
        <v>5</v>
      </c>
      <c r="G1719" s="7" t="n">
        <v>6</v>
      </c>
      <c r="H1719" s="30" t="s">
        <v>3</v>
      </c>
      <c r="I1719" s="7" t="n">
        <v>1</v>
      </c>
      <c r="J1719" s="13" t="n">
        <f t="normal" ca="1">A1725</f>
        <v>0</v>
      </c>
    </row>
    <row r="1720" spans="1:6">
      <c r="A1720" t="s">
        <v>4</v>
      </c>
      <c r="B1720" s="4" t="s">
        <v>5</v>
      </c>
      <c r="C1720" s="4" t="s">
        <v>13</v>
      </c>
      <c r="D1720" s="4" t="s">
        <v>10</v>
      </c>
      <c r="E1720" s="4" t="s">
        <v>13</v>
      </c>
    </row>
    <row r="1721" spans="1:6">
      <c r="A1721" t="n">
        <v>12982</v>
      </c>
      <c r="B1721" s="41" t="n">
        <v>36</v>
      </c>
      <c r="C1721" s="7" t="n">
        <v>9</v>
      </c>
      <c r="D1721" s="7" t="n">
        <v>6</v>
      </c>
      <c r="E1721" s="7" t="n">
        <v>0</v>
      </c>
    </row>
    <row r="1722" spans="1:6">
      <c r="A1722" t="s">
        <v>4</v>
      </c>
      <c r="B1722" s="4" t="s">
        <v>5</v>
      </c>
      <c r="C1722" s="4" t="s">
        <v>24</v>
      </c>
    </row>
    <row r="1723" spans="1:6">
      <c r="A1723" t="n">
        <v>12987</v>
      </c>
      <c r="B1723" s="17" t="n">
        <v>3</v>
      </c>
      <c r="C1723" s="13" t="n">
        <f t="normal" ca="1">A1733</f>
        <v>0</v>
      </c>
    </row>
    <row r="1724" spans="1:6">
      <c r="A1724" t="s">
        <v>4</v>
      </c>
      <c r="B1724" s="4" t="s">
        <v>5</v>
      </c>
      <c r="C1724" s="4" t="s">
        <v>13</v>
      </c>
      <c r="D1724" s="30" t="s">
        <v>34</v>
      </c>
      <c r="E1724" s="4" t="s">
        <v>5</v>
      </c>
      <c r="F1724" s="4" t="s">
        <v>13</v>
      </c>
      <c r="G1724" s="4" t="s">
        <v>10</v>
      </c>
      <c r="H1724" s="30" t="s">
        <v>35</v>
      </c>
      <c r="I1724" s="4" t="s">
        <v>13</v>
      </c>
      <c r="J1724" s="4" t="s">
        <v>24</v>
      </c>
    </row>
    <row r="1725" spans="1:6">
      <c r="A1725" t="n">
        <v>12992</v>
      </c>
      <c r="B1725" s="12" t="n">
        <v>5</v>
      </c>
      <c r="C1725" s="7" t="n">
        <v>28</v>
      </c>
      <c r="D1725" s="30" t="s">
        <v>3</v>
      </c>
      <c r="E1725" s="33" t="n">
        <v>64</v>
      </c>
      <c r="F1725" s="7" t="n">
        <v>5</v>
      </c>
      <c r="G1725" s="7" t="n">
        <v>8</v>
      </c>
      <c r="H1725" s="30" t="s">
        <v>3</v>
      </c>
      <c r="I1725" s="7" t="n">
        <v>1</v>
      </c>
      <c r="J1725" s="13" t="n">
        <f t="normal" ca="1">A1731</f>
        <v>0</v>
      </c>
    </row>
    <row r="1726" spans="1:6">
      <c r="A1726" t="s">
        <v>4</v>
      </c>
      <c r="B1726" s="4" t="s">
        <v>5</v>
      </c>
      <c r="C1726" s="4" t="s">
        <v>13</v>
      </c>
      <c r="D1726" s="4" t="s">
        <v>10</v>
      </c>
      <c r="E1726" s="4" t="s">
        <v>13</v>
      </c>
    </row>
    <row r="1727" spans="1:6">
      <c r="A1727" t="n">
        <v>13003</v>
      </c>
      <c r="B1727" s="41" t="n">
        <v>36</v>
      </c>
      <c r="C1727" s="7" t="n">
        <v>9</v>
      </c>
      <c r="D1727" s="7" t="n">
        <v>8</v>
      </c>
      <c r="E1727" s="7" t="n">
        <v>0</v>
      </c>
    </row>
    <row r="1728" spans="1:6">
      <c r="A1728" t="s">
        <v>4</v>
      </c>
      <c r="B1728" s="4" t="s">
        <v>5</v>
      </c>
      <c r="C1728" s="4" t="s">
        <v>24</v>
      </c>
    </row>
    <row r="1729" spans="1:10">
      <c r="A1729" t="n">
        <v>13008</v>
      </c>
      <c r="B1729" s="17" t="n">
        <v>3</v>
      </c>
      <c r="C1729" s="13" t="n">
        <f t="normal" ca="1">A1733</f>
        <v>0</v>
      </c>
    </row>
    <row r="1730" spans="1:10">
      <c r="A1730" t="s">
        <v>4</v>
      </c>
      <c r="B1730" s="4" t="s">
        <v>5</v>
      </c>
      <c r="C1730" s="4" t="s">
        <v>13</v>
      </c>
      <c r="D1730" s="4" t="s">
        <v>10</v>
      </c>
      <c r="E1730" s="4" t="s">
        <v>13</v>
      </c>
    </row>
    <row r="1731" spans="1:10">
      <c r="A1731" t="n">
        <v>13013</v>
      </c>
      <c r="B1731" s="41" t="n">
        <v>36</v>
      </c>
      <c r="C1731" s="7" t="n">
        <v>9</v>
      </c>
      <c r="D1731" s="7" t="n">
        <v>0</v>
      </c>
      <c r="E1731" s="7" t="n">
        <v>0</v>
      </c>
    </row>
    <row r="1732" spans="1:10">
      <c r="A1732" t="s">
        <v>4</v>
      </c>
      <c r="B1732" s="4" t="s">
        <v>5</v>
      </c>
      <c r="C1732" s="4" t="s">
        <v>13</v>
      </c>
      <c r="D1732" s="30" t="s">
        <v>34</v>
      </c>
      <c r="E1732" s="4" t="s">
        <v>5</v>
      </c>
      <c r="F1732" s="4" t="s">
        <v>13</v>
      </c>
      <c r="G1732" s="4" t="s">
        <v>10</v>
      </c>
      <c r="H1732" s="30" t="s">
        <v>35</v>
      </c>
      <c r="I1732" s="4" t="s">
        <v>13</v>
      </c>
      <c r="J1732" s="4" t="s">
        <v>24</v>
      </c>
    </row>
    <row r="1733" spans="1:10">
      <c r="A1733" t="n">
        <v>13018</v>
      </c>
      <c r="B1733" s="12" t="n">
        <v>5</v>
      </c>
      <c r="C1733" s="7" t="n">
        <v>28</v>
      </c>
      <c r="D1733" s="30" t="s">
        <v>3</v>
      </c>
      <c r="E1733" s="33" t="n">
        <v>64</v>
      </c>
      <c r="F1733" s="7" t="n">
        <v>5</v>
      </c>
      <c r="G1733" s="7" t="n">
        <v>9</v>
      </c>
      <c r="H1733" s="30" t="s">
        <v>3</v>
      </c>
      <c r="I1733" s="7" t="n">
        <v>1</v>
      </c>
      <c r="J1733" s="13" t="n">
        <f t="normal" ca="1">A1739</f>
        <v>0</v>
      </c>
    </row>
    <row r="1734" spans="1:10">
      <c r="A1734" t="s">
        <v>4</v>
      </c>
      <c r="B1734" s="4" t="s">
        <v>5</v>
      </c>
      <c r="C1734" s="4" t="s">
        <v>13</v>
      </c>
      <c r="D1734" s="4" t="s">
        <v>10</v>
      </c>
      <c r="E1734" s="4" t="s">
        <v>13</v>
      </c>
    </row>
    <row r="1735" spans="1:10">
      <c r="A1735" t="n">
        <v>13029</v>
      </c>
      <c r="B1735" s="41" t="n">
        <v>36</v>
      </c>
      <c r="C1735" s="7" t="n">
        <v>9</v>
      </c>
      <c r="D1735" s="7" t="n">
        <v>9</v>
      </c>
      <c r="E1735" s="7" t="n">
        <v>0</v>
      </c>
    </row>
    <row r="1736" spans="1:10">
      <c r="A1736" t="s">
        <v>4</v>
      </c>
      <c r="B1736" s="4" t="s">
        <v>5</v>
      </c>
      <c r="C1736" s="4" t="s">
        <v>24</v>
      </c>
    </row>
    <row r="1737" spans="1:10">
      <c r="A1737" t="n">
        <v>13034</v>
      </c>
      <c r="B1737" s="17" t="n">
        <v>3</v>
      </c>
      <c r="C1737" s="13" t="n">
        <f t="normal" ca="1">A1743</f>
        <v>0</v>
      </c>
    </row>
    <row r="1738" spans="1:10">
      <c r="A1738" t="s">
        <v>4</v>
      </c>
      <c r="B1738" s="4" t="s">
        <v>5</v>
      </c>
      <c r="C1738" s="4" t="s">
        <v>13</v>
      </c>
      <c r="D1738" s="30" t="s">
        <v>34</v>
      </c>
      <c r="E1738" s="4" t="s">
        <v>5</v>
      </c>
      <c r="F1738" s="4" t="s">
        <v>13</v>
      </c>
      <c r="G1738" s="4" t="s">
        <v>10</v>
      </c>
      <c r="H1738" s="30" t="s">
        <v>35</v>
      </c>
      <c r="I1738" s="4" t="s">
        <v>13</v>
      </c>
      <c r="J1738" s="4" t="s">
        <v>24</v>
      </c>
    </row>
    <row r="1739" spans="1:10">
      <c r="A1739" t="n">
        <v>13039</v>
      </c>
      <c r="B1739" s="12" t="n">
        <v>5</v>
      </c>
      <c r="C1739" s="7" t="n">
        <v>28</v>
      </c>
      <c r="D1739" s="30" t="s">
        <v>3</v>
      </c>
      <c r="E1739" s="33" t="n">
        <v>64</v>
      </c>
      <c r="F1739" s="7" t="n">
        <v>5</v>
      </c>
      <c r="G1739" s="7" t="n">
        <v>11</v>
      </c>
      <c r="H1739" s="30" t="s">
        <v>3</v>
      </c>
      <c r="I1739" s="7" t="n">
        <v>1</v>
      </c>
      <c r="J1739" s="13" t="n">
        <f t="normal" ca="1">A1743</f>
        <v>0</v>
      </c>
    </row>
    <row r="1740" spans="1:10">
      <c r="A1740" t="s">
        <v>4</v>
      </c>
      <c r="B1740" s="4" t="s">
        <v>5</v>
      </c>
      <c r="C1740" s="4" t="s">
        <v>13</v>
      </c>
      <c r="D1740" s="4" t="s">
        <v>10</v>
      </c>
      <c r="E1740" s="4" t="s">
        <v>13</v>
      </c>
    </row>
    <row r="1741" spans="1:10">
      <c r="A1741" t="n">
        <v>13050</v>
      </c>
      <c r="B1741" s="41" t="n">
        <v>36</v>
      </c>
      <c r="C1741" s="7" t="n">
        <v>9</v>
      </c>
      <c r="D1741" s="7" t="n">
        <v>11</v>
      </c>
      <c r="E1741" s="7" t="n">
        <v>0</v>
      </c>
    </row>
    <row r="1742" spans="1:10">
      <c r="A1742" t="s">
        <v>4</v>
      </c>
      <c r="B1742" s="4" t="s">
        <v>5</v>
      </c>
      <c r="C1742" s="4" t="s">
        <v>10</v>
      </c>
      <c r="D1742" s="4" t="s">
        <v>23</v>
      </c>
      <c r="E1742" s="4" t="s">
        <v>23</v>
      </c>
      <c r="F1742" s="4" t="s">
        <v>23</v>
      </c>
      <c r="G1742" s="4" t="s">
        <v>23</v>
      </c>
    </row>
    <row r="1743" spans="1:10">
      <c r="A1743" t="n">
        <v>13055</v>
      </c>
      <c r="B1743" s="42" t="n">
        <v>46</v>
      </c>
      <c r="C1743" s="7" t="n">
        <v>61456</v>
      </c>
      <c r="D1743" s="7" t="n">
        <v>-2.09999990463257</v>
      </c>
      <c r="E1743" s="7" t="n">
        <v>23.3700008392334</v>
      </c>
      <c r="F1743" s="7" t="n">
        <v>-64.9499969482422</v>
      </c>
      <c r="G1743" s="7" t="n">
        <v>315</v>
      </c>
    </row>
    <row r="1744" spans="1:10">
      <c r="A1744" t="s">
        <v>4</v>
      </c>
      <c r="B1744" s="4" t="s">
        <v>5</v>
      </c>
      <c r="C1744" s="4" t="s">
        <v>13</v>
      </c>
      <c r="D1744" s="4" t="s">
        <v>13</v>
      </c>
      <c r="E1744" s="4" t="s">
        <v>23</v>
      </c>
      <c r="F1744" s="4" t="s">
        <v>23</v>
      </c>
      <c r="G1744" s="4" t="s">
        <v>23</v>
      </c>
      <c r="H1744" s="4" t="s">
        <v>10</v>
      </c>
      <c r="I1744" s="4" t="s">
        <v>13</v>
      </c>
    </row>
    <row r="1745" spans="1:10">
      <c r="A1745" t="n">
        <v>13074</v>
      </c>
      <c r="B1745" s="26" t="n">
        <v>45</v>
      </c>
      <c r="C1745" s="7" t="n">
        <v>4</v>
      </c>
      <c r="D1745" s="7" t="n">
        <v>3</v>
      </c>
      <c r="E1745" s="7" t="n">
        <v>1</v>
      </c>
      <c r="F1745" s="7" t="n">
        <v>292.929992675781</v>
      </c>
      <c r="G1745" s="7" t="n">
        <v>0</v>
      </c>
      <c r="H1745" s="7" t="n">
        <v>0</v>
      </c>
      <c r="I1745" s="7" t="n">
        <v>0</v>
      </c>
    </row>
    <row r="1746" spans="1:10">
      <c r="A1746" t="s">
        <v>4</v>
      </c>
      <c r="B1746" s="4" t="s">
        <v>5</v>
      </c>
      <c r="C1746" s="4" t="s">
        <v>13</v>
      </c>
      <c r="D1746" s="4" t="s">
        <v>6</v>
      </c>
    </row>
    <row r="1747" spans="1:10">
      <c r="A1747" t="n">
        <v>13092</v>
      </c>
      <c r="B1747" s="8" t="n">
        <v>2</v>
      </c>
      <c r="C1747" s="7" t="n">
        <v>10</v>
      </c>
      <c r="D1747" s="7" t="s">
        <v>111</v>
      </c>
    </row>
    <row r="1748" spans="1:10">
      <c r="A1748" t="s">
        <v>4</v>
      </c>
      <c r="B1748" s="4" t="s">
        <v>5</v>
      </c>
      <c r="C1748" s="4" t="s">
        <v>10</v>
      </c>
    </row>
    <row r="1749" spans="1:10">
      <c r="A1749" t="n">
        <v>13107</v>
      </c>
      <c r="B1749" s="35" t="n">
        <v>16</v>
      </c>
      <c r="C1749" s="7" t="n">
        <v>0</v>
      </c>
    </row>
    <row r="1750" spans="1:10">
      <c r="A1750" t="s">
        <v>4</v>
      </c>
      <c r="B1750" s="4" t="s">
        <v>5</v>
      </c>
      <c r="C1750" s="4" t="s">
        <v>13</v>
      </c>
      <c r="D1750" s="4" t="s">
        <v>10</v>
      </c>
    </row>
    <row r="1751" spans="1:10">
      <c r="A1751" t="n">
        <v>13110</v>
      </c>
      <c r="B1751" s="24" t="n">
        <v>58</v>
      </c>
      <c r="C1751" s="7" t="n">
        <v>105</v>
      </c>
      <c r="D1751" s="7" t="n">
        <v>300</v>
      </c>
    </row>
    <row r="1752" spans="1:10">
      <c r="A1752" t="s">
        <v>4</v>
      </c>
      <c r="B1752" s="4" t="s">
        <v>5</v>
      </c>
      <c r="C1752" s="4" t="s">
        <v>23</v>
      </c>
      <c r="D1752" s="4" t="s">
        <v>10</v>
      </c>
    </row>
    <row r="1753" spans="1:10">
      <c r="A1753" t="n">
        <v>13114</v>
      </c>
      <c r="B1753" s="32" t="n">
        <v>103</v>
      </c>
      <c r="C1753" s="7" t="n">
        <v>1</v>
      </c>
      <c r="D1753" s="7" t="n">
        <v>300</v>
      </c>
    </row>
    <row r="1754" spans="1:10">
      <c r="A1754" t="s">
        <v>4</v>
      </c>
      <c r="B1754" s="4" t="s">
        <v>5</v>
      </c>
      <c r="C1754" s="4" t="s">
        <v>13</v>
      </c>
      <c r="D1754" s="4" t="s">
        <v>10</v>
      </c>
    </row>
    <row r="1755" spans="1:10">
      <c r="A1755" t="n">
        <v>13121</v>
      </c>
      <c r="B1755" s="34" t="n">
        <v>72</v>
      </c>
      <c r="C1755" s="7" t="n">
        <v>4</v>
      </c>
      <c r="D1755" s="7" t="n">
        <v>0</v>
      </c>
    </row>
    <row r="1756" spans="1:10">
      <c r="A1756" t="s">
        <v>4</v>
      </c>
      <c r="B1756" s="4" t="s">
        <v>5</v>
      </c>
      <c r="C1756" s="4" t="s">
        <v>9</v>
      </c>
    </row>
    <row r="1757" spans="1:10">
      <c r="A1757" t="n">
        <v>13125</v>
      </c>
      <c r="B1757" s="60" t="n">
        <v>15</v>
      </c>
      <c r="C1757" s="7" t="n">
        <v>1073741824</v>
      </c>
    </row>
    <row r="1758" spans="1:10">
      <c r="A1758" t="s">
        <v>4</v>
      </c>
      <c r="B1758" s="4" t="s">
        <v>5</v>
      </c>
      <c r="C1758" s="4" t="s">
        <v>13</v>
      </c>
    </row>
    <row r="1759" spans="1:10">
      <c r="A1759" t="n">
        <v>13130</v>
      </c>
      <c r="B1759" s="33" t="n">
        <v>64</v>
      </c>
      <c r="C1759" s="7" t="n">
        <v>3</v>
      </c>
    </row>
    <row r="1760" spans="1:10">
      <c r="A1760" t="s">
        <v>4</v>
      </c>
      <c r="B1760" s="4" t="s">
        <v>5</v>
      </c>
      <c r="C1760" s="4" t="s">
        <v>13</v>
      </c>
    </row>
    <row r="1761" spans="1:9">
      <c r="A1761" t="n">
        <v>13132</v>
      </c>
      <c r="B1761" s="11" t="n">
        <v>74</v>
      </c>
      <c r="C1761" s="7" t="n">
        <v>67</v>
      </c>
    </row>
    <row r="1762" spans="1:9">
      <c r="A1762" t="s">
        <v>4</v>
      </c>
      <c r="B1762" s="4" t="s">
        <v>5</v>
      </c>
      <c r="C1762" s="4" t="s">
        <v>13</v>
      </c>
      <c r="D1762" s="4" t="s">
        <v>13</v>
      </c>
      <c r="E1762" s="4" t="s">
        <v>10</v>
      </c>
    </row>
    <row r="1763" spans="1:9">
      <c r="A1763" t="n">
        <v>13134</v>
      </c>
      <c r="B1763" s="26" t="n">
        <v>45</v>
      </c>
      <c r="C1763" s="7" t="n">
        <v>8</v>
      </c>
      <c r="D1763" s="7" t="n">
        <v>1</v>
      </c>
      <c r="E1763" s="7" t="n">
        <v>0</v>
      </c>
    </row>
    <row r="1764" spans="1:9">
      <c r="A1764" t="s">
        <v>4</v>
      </c>
      <c r="B1764" s="4" t="s">
        <v>5</v>
      </c>
      <c r="C1764" s="4" t="s">
        <v>10</v>
      </c>
    </row>
    <row r="1765" spans="1:9">
      <c r="A1765" t="n">
        <v>13139</v>
      </c>
      <c r="B1765" s="57" t="n">
        <v>13</v>
      </c>
      <c r="C1765" s="7" t="n">
        <v>6409</v>
      </c>
    </row>
    <row r="1766" spans="1:9">
      <c r="A1766" t="s">
        <v>4</v>
      </c>
      <c r="B1766" s="4" t="s">
        <v>5</v>
      </c>
      <c r="C1766" s="4" t="s">
        <v>10</v>
      </c>
    </row>
    <row r="1767" spans="1:9">
      <c r="A1767" t="n">
        <v>13142</v>
      </c>
      <c r="B1767" s="57" t="n">
        <v>13</v>
      </c>
      <c r="C1767" s="7" t="n">
        <v>6408</v>
      </c>
    </row>
    <row r="1768" spans="1:9">
      <c r="A1768" t="s">
        <v>4</v>
      </c>
      <c r="B1768" s="4" t="s">
        <v>5</v>
      </c>
      <c r="C1768" s="4" t="s">
        <v>10</v>
      </c>
    </row>
    <row r="1769" spans="1:9">
      <c r="A1769" t="n">
        <v>13145</v>
      </c>
      <c r="B1769" s="36" t="n">
        <v>12</v>
      </c>
      <c r="C1769" s="7" t="n">
        <v>6464</v>
      </c>
    </row>
    <row r="1770" spans="1:9">
      <c r="A1770" t="s">
        <v>4</v>
      </c>
      <c r="B1770" s="4" t="s">
        <v>5</v>
      </c>
      <c r="C1770" s="4" t="s">
        <v>10</v>
      </c>
    </row>
    <row r="1771" spans="1:9">
      <c r="A1771" t="n">
        <v>13148</v>
      </c>
      <c r="B1771" s="57" t="n">
        <v>13</v>
      </c>
      <c r="C1771" s="7" t="n">
        <v>6465</v>
      </c>
    </row>
    <row r="1772" spans="1:9">
      <c r="A1772" t="s">
        <v>4</v>
      </c>
      <c r="B1772" s="4" t="s">
        <v>5</v>
      </c>
      <c r="C1772" s="4" t="s">
        <v>10</v>
      </c>
    </row>
    <row r="1773" spans="1:9">
      <c r="A1773" t="n">
        <v>13151</v>
      </c>
      <c r="B1773" s="57" t="n">
        <v>13</v>
      </c>
      <c r="C1773" s="7" t="n">
        <v>6466</v>
      </c>
    </row>
    <row r="1774" spans="1:9">
      <c r="A1774" t="s">
        <v>4</v>
      </c>
      <c r="B1774" s="4" t="s">
        <v>5</v>
      </c>
      <c r="C1774" s="4" t="s">
        <v>10</v>
      </c>
    </row>
    <row r="1775" spans="1:9">
      <c r="A1775" t="n">
        <v>13154</v>
      </c>
      <c r="B1775" s="57" t="n">
        <v>13</v>
      </c>
      <c r="C1775" s="7" t="n">
        <v>6467</v>
      </c>
    </row>
    <row r="1776" spans="1:9">
      <c r="A1776" t="s">
        <v>4</v>
      </c>
      <c r="B1776" s="4" t="s">
        <v>5</v>
      </c>
      <c r="C1776" s="4" t="s">
        <v>10</v>
      </c>
    </row>
    <row r="1777" spans="1:5">
      <c r="A1777" t="n">
        <v>13157</v>
      </c>
      <c r="B1777" s="57" t="n">
        <v>13</v>
      </c>
      <c r="C1777" s="7" t="n">
        <v>6468</v>
      </c>
    </row>
    <row r="1778" spans="1:5">
      <c r="A1778" t="s">
        <v>4</v>
      </c>
      <c r="B1778" s="4" t="s">
        <v>5</v>
      </c>
      <c r="C1778" s="4" t="s">
        <v>10</v>
      </c>
    </row>
    <row r="1779" spans="1:5">
      <c r="A1779" t="n">
        <v>13160</v>
      </c>
      <c r="B1779" s="57" t="n">
        <v>13</v>
      </c>
      <c r="C1779" s="7" t="n">
        <v>6469</v>
      </c>
    </row>
    <row r="1780" spans="1:5">
      <c r="A1780" t="s">
        <v>4</v>
      </c>
      <c r="B1780" s="4" t="s">
        <v>5</v>
      </c>
      <c r="C1780" s="4" t="s">
        <v>10</v>
      </c>
    </row>
    <row r="1781" spans="1:5">
      <c r="A1781" t="n">
        <v>13163</v>
      </c>
      <c r="B1781" s="57" t="n">
        <v>13</v>
      </c>
      <c r="C1781" s="7" t="n">
        <v>6470</v>
      </c>
    </row>
    <row r="1782" spans="1:5">
      <c r="A1782" t="s">
        <v>4</v>
      </c>
      <c r="B1782" s="4" t="s">
        <v>5</v>
      </c>
      <c r="C1782" s="4" t="s">
        <v>10</v>
      </c>
    </row>
    <row r="1783" spans="1:5">
      <c r="A1783" t="n">
        <v>13166</v>
      </c>
      <c r="B1783" s="57" t="n">
        <v>13</v>
      </c>
      <c r="C1783" s="7" t="n">
        <v>6471</v>
      </c>
    </row>
    <row r="1784" spans="1:5">
      <c r="A1784" t="s">
        <v>4</v>
      </c>
      <c r="B1784" s="4" t="s">
        <v>5</v>
      </c>
      <c r="C1784" s="4" t="s">
        <v>13</v>
      </c>
    </row>
    <row r="1785" spans="1:5">
      <c r="A1785" t="n">
        <v>13169</v>
      </c>
      <c r="B1785" s="11" t="n">
        <v>74</v>
      </c>
      <c r="C1785" s="7" t="n">
        <v>18</v>
      </c>
    </row>
    <row r="1786" spans="1:5">
      <c r="A1786" t="s">
        <v>4</v>
      </c>
      <c r="B1786" s="4" t="s">
        <v>5</v>
      </c>
      <c r="C1786" s="4" t="s">
        <v>13</v>
      </c>
    </row>
    <row r="1787" spans="1:5">
      <c r="A1787" t="n">
        <v>13171</v>
      </c>
      <c r="B1787" s="11" t="n">
        <v>74</v>
      </c>
      <c r="C1787" s="7" t="n">
        <v>45</v>
      </c>
    </row>
    <row r="1788" spans="1:5">
      <c r="A1788" t="s">
        <v>4</v>
      </c>
      <c r="B1788" s="4" t="s">
        <v>5</v>
      </c>
      <c r="C1788" s="4" t="s">
        <v>10</v>
      </c>
    </row>
    <row r="1789" spans="1:5">
      <c r="A1789" t="n">
        <v>13173</v>
      </c>
      <c r="B1789" s="35" t="n">
        <v>16</v>
      </c>
      <c r="C1789" s="7" t="n">
        <v>0</v>
      </c>
    </row>
    <row r="1790" spans="1:5">
      <c r="A1790" t="s">
        <v>4</v>
      </c>
      <c r="B1790" s="4" t="s">
        <v>5</v>
      </c>
      <c r="C1790" s="4" t="s">
        <v>13</v>
      </c>
      <c r="D1790" s="4" t="s">
        <v>13</v>
      </c>
      <c r="E1790" s="4" t="s">
        <v>13</v>
      </c>
      <c r="F1790" s="4" t="s">
        <v>13</v>
      </c>
    </row>
    <row r="1791" spans="1:5">
      <c r="A1791" t="n">
        <v>13176</v>
      </c>
      <c r="B1791" s="19" t="n">
        <v>14</v>
      </c>
      <c r="C1791" s="7" t="n">
        <v>0</v>
      </c>
      <c r="D1791" s="7" t="n">
        <v>8</v>
      </c>
      <c r="E1791" s="7" t="n">
        <v>0</v>
      </c>
      <c r="F1791" s="7" t="n">
        <v>0</v>
      </c>
    </row>
    <row r="1792" spans="1:5">
      <c r="A1792" t="s">
        <v>4</v>
      </c>
      <c r="B1792" s="4" t="s">
        <v>5</v>
      </c>
      <c r="C1792" s="4" t="s">
        <v>13</v>
      </c>
      <c r="D1792" s="4" t="s">
        <v>6</v>
      </c>
    </row>
    <row r="1793" spans="1:6">
      <c r="A1793" t="n">
        <v>13181</v>
      </c>
      <c r="B1793" s="8" t="n">
        <v>2</v>
      </c>
      <c r="C1793" s="7" t="n">
        <v>11</v>
      </c>
      <c r="D1793" s="7" t="s">
        <v>25</v>
      </c>
    </row>
    <row r="1794" spans="1:6">
      <c r="A1794" t="s">
        <v>4</v>
      </c>
      <c r="B1794" s="4" t="s">
        <v>5</v>
      </c>
      <c r="C1794" s="4" t="s">
        <v>10</v>
      </c>
    </row>
    <row r="1795" spans="1:6">
      <c r="A1795" t="n">
        <v>13195</v>
      </c>
      <c r="B1795" s="35" t="n">
        <v>16</v>
      </c>
      <c r="C1795" s="7" t="n">
        <v>0</v>
      </c>
    </row>
    <row r="1796" spans="1:6">
      <c r="A1796" t="s">
        <v>4</v>
      </c>
      <c r="B1796" s="4" t="s">
        <v>5</v>
      </c>
      <c r="C1796" s="4" t="s">
        <v>13</v>
      </c>
      <c r="D1796" s="4" t="s">
        <v>6</v>
      </c>
    </row>
    <row r="1797" spans="1:6">
      <c r="A1797" t="n">
        <v>13198</v>
      </c>
      <c r="B1797" s="8" t="n">
        <v>2</v>
      </c>
      <c r="C1797" s="7" t="n">
        <v>11</v>
      </c>
      <c r="D1797" s="7" t="s">
        <v>112</v>
      </c>
    </row>
    <row r="1798" spans="1:6">
      <c r="A1798" t="s">
        <v>4</v>
      </c>
      <c r="B1798" s="4" t="s">
        <v>5</v>
      </c>
      <c r="C1798" s="4" t="s">
        <v>10</v>
      </c>
    </row>
    <row r="1799" spans="1:6">
      <c r="A1799" t="n">
        <v>13207</v>
      </c>
      <c r="B1799" s="35" t="n">
        <v>16</v>
      </c>
      <c r="C1799" s="7" t="n">
        <v>0</v>
      </c>
    </row>
    <row r="1800" spans="1:6">
      <c r="A1800" t="s">
        <v>4</v>
      </c>
      <c r="B1800" s="4" t="s">
        <v>5</v>
      </c>
      <c r="C1800" s="4" t="s">
        <v>9</v>
      </c>
    </row>
    <row r="1801" spans="1:6">
      <c r="A1801" t="n">
        <v>13210</v>
      </c>
      <c r="B1801" s="60" t="n">
        <v>15</v>
      </c>
      <c r="C1801" s="7" t="n">
        <v>2048</v>
      </c>
    </row>
    <row r="1802" spans="1:6">
      <c r="A1802" t="s">
        <v>4</v>
      </c>
      <c r="B1802" s="4" t="s">
        <v>5</v>
      </c>
      <c r="C1802" s="4" t="s">
        <v>13</v>
      </c>
      <c r="D1802" s="4" t="s">
        <v>6</v>
      </c>
    </row>
    <row r="1803" spans="1:6">
      <c r="A1803" t="n">
        <v>13215</v>
      </c>
      <c r="B1803" s="8" t="n">
        <v>2</v>
      </c>
      <c r="C1803" s="7" t="n">
        <v>10</v>
      </c>
      <c r="D1803" s="7" t="s">
        <v>113</v>
      </c>
    </row>
    <row r="1804" spans="1:6">
      <c r="A1804" t="s">
        <v>4</v>
      </c>
      <c r="B1804" s="4" t="s">
        <v>5</v>
      </c>
      <c r="C1804" s="4" t="s">
        <v>10</v>
      </c>
    </row>
    <row r="1805" spans="1:6">
      <c r="A1805" t="n">
        <v>13233</v>
      </c>
      <c r="B1805" s="35" t="n">
        <v>16</v>
      </c>
      <c r="C1805" s="7" t="n">
        <v>0</v>
      </c>
    </row>
    <row r="1806" spans="1:6">
      <c r="A1806" t="s">
        <v>4</v>
      </c>
      <c r="B1806" s="4" t="s">
        <v>5</v>
      </c>
      <c r="C1806" s="4" t="s">
        <v>13</v>
      </c>
      <c r="D1806" s="4" t="s">
        <v>6</v>
      </c>
    </row>
    <row r="1807" spans="1:6">
      <c r="A1807" t="n">
        <v>13236</v>
      </c>
      <c r="B1807" s="8" t="n">
        <v>2</v>
      </c>
      <c r="C1807" s="7" t="n">
        <v>10</v>
      </c>
      <c r="D1807" s="7" t="s">
        <v>114</v>
      </c>
    </row>
    <row r="1808" spans="1:6">
      <c r="A1808" t="s">
        <v>4</v>
      </c>
      <c r="B1808" s="4" t="s">
        <v>5</v>
      </c>
      <c r="C1808" s="4" t="s">
        <v>10</v>
      </c>
    </row>
    <row r="1809" spans="1:4">
      <c r="A1809" t="n">
        <v>13255</v>
      </c>
      <c r="B1809" s="35" t="n">
        <v>16</v>
      </c>
      <c r="C1809" s="7" t="n">
        <v>0</v>
      </c>
    </row>
    <row r="1810" spans="1:4">
      <c r="A1810" t="s">
        <v>4</v>
      </c>
      <c r="B1810" s="4" t="s">
        <v>5</v>
      </c>
      <c r="C1810" s="4" t="s">
        <v>13</v>
      </c>
      <c r="D1810" s="4" t="s">
        <v>10</v>
      </c>
      <c r="E1810" s="4" t="s">
        <v>23</v>
      </c>
    </row>
    <row r="1811" spans="1:4">
      <c r="A1811" t="n">
        <v>13258</v>
      </c>
      <c r="B1811" s="24" t="n">
        <v>58</v>
      </c>
      <c r="C1811" s="7" t="n">
        <v>100</v>
      </c>
      <c r="D1811" s="7" t="n">
        <v>300</v>
      </c>
      <c r="E1811" s="7" t="n">
        <v>1</v>
      </c>
    </row>
    <row r="1812" spans="1:4">
      <c r="A1812" t="s">
        <v>4</v>
      </c>
      <c r="B1812" s="4" t="s">
        <v>5</v>
      </c>
      <c r="C1812" s="4" t="s">
        <v>13</v>
      </c>
      <c r="D1812" s="4" t="s">
        <v>10</v>
      </c>
    </row>
    <row r="1813" spans="1:4">
      <c r="A1813" t="n">
        <v>13266</v>
      </c>
      <c r="B1813" s="24" t="n">
        <v>58</v>
      </c>
      <c r="C1813" s="7" t="n">
        <v>255</v>
      </c>
      <c r="D1813" s="7" t="n">
        <v>0</v>
      </c>
    </row>
    <row r="1814" spans="1:4">
      <c r="A1814" t="s">
        <v>4</v>
      </c>
      <c r="B1814" s="4" t="s">
        <v>5</v>
      </c>
      <c r="C1814" s="4" t="s">
        <v>13</v>
      </c>
    </row>
    <row r="1815" spans="1:4">
      <c r="A1815" t="n">
        <v>13270</v>
      </c>
      <c r="B1815" s="28" t="n">
        <v>23</v>
      </c>
      <c r="C1815" s="7" t="n">
        <v>0</v>
      </c>
    </row>
    <row r="1816" spans="1:4">
      <c r="A1816" t="s">
        <v>4</v>
      </c>
      <c r="B1816" s="4" t="s">
        <v>5</v>
      </c>
    </row>
    <row r="1817" spans="1:4">
      <c r="A1817" t="n">
        <v>13272</v>
      </c>
      <c r="B1817" s="5" t="n">
        <v>1</v>
      </c>
    </row>
    <row r="1818" spans="1:4" s="3" customFormat="1" customHeight="0">
      <c r="A1818" s="3" t="s">
        <v>2</v>
      </c>
      <c r="B1818" s="3" t="s">
        <v>134</v>
      </c>
    </row>
    <row r="1819" spans="1:4">
      <c r="A1819" t="s">
        <v>4</v>
      </c>
      <c r="B1819" s="4" t="s">
        <v>5</v>
      </c>
      <c r="C1819" s="4" t="s">
        <v>13</v>
      </c>
      <c r="D1819" s="4" t="s">
        <v>13</v>
      </c>
      <c r="E1819" s="4" t="s">
        <v>13</v>
      </c>
      <c r="F1819" s="4" t="s">
        <v>13</v>
      </c>
    </row>
    <row r="1820" spans="1:4">
      <c r="A1820" t="n">
        <v>13276</v>
      </c>
      <c r="B1820" s="19" t="n">
        <v>14</v>
      </c>
      <c r="C1820" s="7" t="n">
        <v>2</v>
      </c>
      <c r="D1820" s="7" t="n">
        <v>0</v>
      </c>
      <c r="E1820" s="7" t="n">
        <v>0</v>
      </c>
      <c r="F1820" s="7" t="n">
        <v>0</v>
      </c>
    </row>
    <row r="1821" spans="1:4">
      <c r="A1821" t="s">
        <v>4</v>
      </c>
      <c r="B1821" s="4" t="s">
        <v>5</v>
      </c>
      <c r="C1821" s="4" t="s">
        <v>13</v>
      </c>
      <c r="D1821" s="30" t="s">
        <v>34</v>
      </c>
      <c r="E1821" s="4" t="s">
        <v>5</v>
      </c>
      <c r="F1821" s="4" t="s">
        <v>13</v>
      </c>
      <c r="G1821" s="4" t="s">
        <v>10</v>
      </c>
      <c r="H1821" s="30" t="s">
        <v>35</v>
      </c>
      <c r="I1821" s="4" t="s">
        <v>13</v>
      </c>
      <c r="J1821" s="4" t="s">
        <v>9</v>
      </c>
      <c r="K1821" s="4" t="s">
        <v>13</v>
      </c>
      <c r="L1821" s="4" t="s">
        <v>13</v>
      </c>
      <c r="M1821" s="30" t="s">
        <v>34</v>
      </c>
      <c r="N1821" s="4" t="s">
        <v>5</v>
      </c>
      <c r="O1821" s="4" t="s">
        <v>13</v>
      </c>
      <c r="P1821" s="4" t="s">
        <v>10</v>
      </c>
      <c r="Q1821" s="30" t="s">
        <v>35</v>
      </c>
      <c r="R1821" s="4" t="s">
        <v>13</v>
      </c>
      <c r="S1821" s="4" t="s">
        <v>9</v>
      </c>
      <c r="T1821" s="4" t="s">
        <v>13</v>
      </c>
      <c r="U1821" s="4" t="s">
        <v>13</v>
      </c>
      <c r="V1821" s="4" t="s">
        <v>13</v>
      </c>
      <c r="W1821" s="4" t="s">
        <v>24</v>
      </c>
    </row>
    <row r="1822" spans="1:4">
      <c r="A1822" t="n">
        <v>13281</v>
      </c>
      <c r="B1822" s="12" t="n">
        <v>5</v>
      </c>
      <c r="C1822" s="7" t="n">
        <v>28</v>
      </c>
      <c r="D1822" s="30" t="s">
        <v>3</v>
      </c>
      <c r="E1822" s="9" t="n">
        <v>162</v>
      </c>
      <c r="F1822" s="7" t="n">
        <v>3</v>
      </c>
      <c r="G1822" s="7" t="n">
        <v>12406</v>
      </c>
      <c r="H1822" s="30" t="s">
        <v>3</v>
      </c>
      <c r="I1822" s="7" t="n">
        <v>0</v>
      </c>
      <c r="J1822" s="7" t="n">
        <v>1</v>
      </c>
      <c r="K1822" s="7" t="n">
        <v>2</v>
      </c>
      <c r="L1822" s="7" t="n">
        <v>28</v>
      </c>
      <c r="M1822" s="30" t="s">
        <v>3</v>
      </c>
      <c r="N1822" s="9" t="n">
        <v>162</v>
      </c>
      <c r="O1822" s="7" t="n">
        <v>3</v>
      </c>
      <c r="P1822" s="7" t="n">
        <v>12406</v>
      </c>
      <c r="Q1822" s="30" t="s">
        <v>3</v>
      </c>
      <c r="R1822" s="7" t="n">
        <v>0</v>
      </c>
      <c r="S1822" s="7" t="n">
        <v>2</v>
      </c>
      <c r="T1822" s="7" t="n">
        <v>2</v>
      </c>
      <c r="U1822" s="7" t="n">
        <v>11</v>
      </c>
      <c r="V1822" s="7" t="n">
        <v>1</v>
      </c>
      <c r="W1822" s="13" t="n">
        <f t="normal" ca="1">A1826</f>
        <v>0</v>
      </c>
    </row>
    <row r="1823" spans="1:4">
      <c r="A1823" t="s">
        <v>4</v>
      </c>
      <c r="B1823" s="4" t="s">
        <v>5</v>
      </c>
      <c r="C1823" s="4" t="s">
        <v>13</v>
      </c>
      <c r="D1823" s="4" t="s">
        <v>10</v>
      </c>
      <c r="E1823" s="4" t="s">
        <v>23</v>
      </c>
    </row>
    <row r="1824" spans="1:4">
      <c r="A1824" t="n">
        <v>13310</v>
      </c>
      <c r="B1824" s="24" t="n">
        <v>58</v>
      </c>
      <c r="C1824" s="7" t="n">
        <v>0</v>
      </c>
      <c r="D1824" s="7" t="n">
        <v>0</v>
      </c>
      <c r="E1824" s="7" t="n">
        <v>1</v>
      </c>
    </row>
    <row r="1825" spans="1:23">
      <c r="A1825" t="s">
        <v>4</v>
      </c>
      <c r="B1825" s="4" t="s">
        <v>5</v>
      </c>
      <c r="C1825" s="4" t="s">
        <v>13</v>
      </c>
      <c r="D1825" s="30" t="s">
        <v>34</v>
      </c>
      <c r="E1825" s="4" t="s">
        <v>5</v>
      </c>
      <c r="F1825" s="4" t="s">
        <v>13</v>
      </c>
      <c r="G1825" s="4" t="s">
        <v>10</v>
      </c>
      <c r="H1825" s="30" t="s">
        <v>35</v>
      </c>
      <c r="I1825" s="4" t="s">
        <v>13</v>
      </c>
      <c r="J1825" s="4" t="s">
        <v>9</v>
      </c>
      <c r="K1825" s="4" t="s">
        <v>13</v>
      </c>
      <c r="L1825" s="4" t="s">
        <v>13</v>
      </c>
      <c r="M1825" s="30" t="s">
        <v>34</v>
      </c>
      <c r="N1825" s="4" t="s">
        <v>5</v>
      </c>
      <c r="O1825" s="4" t="s">
        <v>13</v>
      </c>
      <c r="P1825" s="4" t="s">
        <v>10</v>
      </c>
      <c r="Q1825" s="30" t="s">
        <v>35</v>
      </c>
      <c r="R1825" s="4" t="s">
        <v>13</v>
      </c>
      <c r="S1825" s="4" t="s">
        <v>9</v>
      </c>
      <c r="T1825" s="4" t="s">
        <v>13</v>
      </c>
      <c r="U1825" s="4" t="s">
        <v>13</v>
      </c>
      <c r="V1825" s="4" t="s">
        <v>13</v>
      </c>
      <c r="W1825" s="4" t="s">
        <v>24</v>
      </c>
    </row>
    <row r="1826" spans="1:23">
      <c r="A1826" t="n">
        <v>13318</v>
      </c>
      <c r="B1826" s="12" t="n">
        <v>5</v>
      </c>
      <c r="C1826" s="7" t="n">
        <v>28</v>
      </c>
      <c r="D1826" s="30" t="s">
        <v>3</v>
      </c>
      <c r="E1826" s="9" t="n">
        <v>162</v>
      </c>
      <c r="F1826" s="7" t="n">
        <v>3</v>
      </c>
      <c r="G1826" s="7" t="n">
        <v>12406</v>
      </c>
      <c r="H1826" s="30" t="s">
        <v>3</v>
      </c>
      <c r="I1826" s="7" t="n">
        <v>0</v>
      </c>
      <c r="J1826" s="7" t="n">
        <v>1</v>
      </c>
      <c r="K1826" s="7" t="n">
        <v>3</v>
      </c>
      <c r="L1826" s="7" t="n">
        <v>28</v>
      </c>
      <c r="M1826" s="30" t="s">
        <v>3</v>
      </c>
      <c r="N1826" s="9" t="n">
        <v>162</v>
      </c>
      <c r="O1826" s="7" t="n">
        <v>3</v>
      </c>
      <c r="P1826" s="7" t="n">
        <v>12406</v>
      </c>
      <c r="Q1826" s="30" t="s">
        <v>3</v>
      </c>
      <c r="R1826" s="7" t="n">
        <v>0</v>
      </c>
      <c r="S1826" s="7" t="n">
        <v>2</v>
      </c>
      <c r="T1826" s="7" t="n">
        <v>3</v>
      </c>
      <c r="U1826" s="7" t="n">
        <v>9</v>
      </c>
      <c r="V1826" s="7" t="n">
        <v>1</v>
      </c>
      <c r="W1826" s="13" t="n">
        <f t="normal" ca="1">A1836</f>
        <v>0</v>
      </c>
    </row>
    <row r="1827" spans="1:23">
      <c r="A1827" t="s">
        <v>4</v>
      </c>
      <c r="B1827" s="4" t="s">
        <v>5</v>
      </c>
      <c r="C1827" s="4" t="s">
        <v>13</v>
      </c>
      <c r="D1827" s="30" t="s">
        <v>34</v>
      </c>
      <c r="E1827" s="4" t="s">
        <v>5</v>
      </c>
      <c r="F1827" s="4" t="s">
        <v>10</v>
      </c>
      <c r="G1827" s="4" t="s">
        <v>13</v>
      </c>
      <c r="H1827" s="4" t="s">
        <v>13</v>
      </c>
      <c r="I1827" s="4" t="s">
        <v>6</v>
      </c>
      <c r="J1827" s="30" t="s">
        <v>35</v>
      </c>
      <c r="K1827" s="4" t="s">
        <v>13</v>
      </c>
      <c r="L1827" s="4" t="s">
        <v>13</v>
      </c>
      <c r="M1827" s="30" t="s">
        <v>34</v>
      </c>
      <c r="N1827" s="4" t="s">
        <v>5</v>
      </c>
      <c r="O1827" s="4" t="s">
        <v>13</v>
      </c>
      <c r="P1827" s="30" t="s">
        <v>35</v>
      </c>
      <c r="Q1827" s="4" t="s">
        <v>13</v>
      </c>
      <c r="R1827" s="4" t="s">
        <v>9</v>
      </c>
      <c r="S1827" s="4" t="s">
        <v>13</v>
      </c>
      <c r="T1827" s="4" t="s">
        <v>13</v>
      </c>
      <c r="U1827" s="4" t="s">
        <v>13</v>
      </c>
      <c r="V1827" s="30" t="s">
        <v>34</v>
      </c>
      <c r="W1827" s="4" t="s">
        <v>5</v>
      </c>
      <c r="X1827" s="4" t="s">
        <v>13</v>
      </c>
      <c r="Y1827" s="30" t="s">
        <v>35</v>
      </c>
      <c r="Z1827" s="4" t="s">
        <v>13</v>
      </c>
      <c r="AA1827" s="4" t="s">
        <v>9</v>
      </c>
      <c r="AB1827" s="4" t="s">
        <v>13</v>
      </c>
      <c r="AC1827" s="4" t="s">
        <v>13</v>
      </c>
      <c r="AD1827" s="4" t="s">
        <v>13</v>
      </c>
      <c r="AE1827" s="4" t="s">
        <v>24</v>
      </c>
    </row>
    <row r="1828" spans="1:23">
      <c r="A1828" t="n">
        <v>13347</v>
      </c>
      <c r="B1828" s="12" t="n">
        <v>5</v>
      </c>
      <c r="C1828" s="7" t="n">
        <v>28</v>
      </c>
      <c r="D1828" s="30" t="s">
        <v>3</v>
      </c>
      <c r="E1828" s="31" t="n">
        <v>47</v>
      </c>
      <c r="F1828" s="7" t="n">
        <v>61456</v>
      </c>
      <c r="G1828" s="7" t="n">
        <v>2</v>
      </c>
      <c r="H1828" s="7" t="n">
        <v>0</v>
      </c>
      <c r="I1828" s="7" t="s">
        <v>36</v>
      </c>
      <c r="J1828" s="30" t="s">
        <v>3</v>
      </c>
      <c r="K1828" s="7" t="n">
        <v>8</v>
      </c>
      <c r="L1828" s="7" t="n">
        <v>28</v>
      </c>
      <c r="M1828" s="30" t="s">
        <v>3</v>
      </c>
      <c r="N1828" s="11" t="n">
        <v>74</v>
      </c>
      <c r="O1828" s="7" t="n">
        <v>65</v>
      </c>
      <c r="P1828" s="30" t="s">
        <v>3</v>
      </c>
      <c r="Q1828" s="7" t="n">
        <v>0</v>
      </c>
      <c r="R1828" s="7" t="n">
        <v>1</v>
      </c>
      <c r="S1828" s="7" t="n">
        <v>3</v>
      </c>
      <c r="T1828" s="7" t="n">
        <v>9</v>
      </c>
      <c r="U1828" s="7" t="n">
        <v>28</v>
      </c>
      <c r="V1828" s="30" t="s">
        <v>3</v>
      </c>
      <c r="W1828" s="11" t="n">
        <v>74</v>
      </c>
      <c r="X1828" s="7" t="n">
        <v>65</v>
      </c>
      <c r="Y1828" s="30" t="s">
        <v>3</v>
      </c>
      <c r="Z1828" s="7" t="n">
        <v>0</v>
      </c>
      <c r="AA1828" s="7" t="n">
        <v>2</v>
      </c>
      <c r="AB1828" s="7" t="n">
        <v>3</v>
      </c>
      <c r="AC1828" s="7" t="n">
        <v>9</v>
      </c>
      <c r="AD1828" s="7" t="n">
        <v>1</v>
      </c>
      <c r="AE1828" s="13" t="n">
        <f t="normal" ca="1">A1832</f>
        <v>0</v>
      </c>
    </row>
    <row r="1829" spans="1:23">
      <c r="A1829" t="s">
        <v>4</v>
      </c>
      <c r="B1829" s="4" t="s">
        <v>5</v>
      </c>
      <c r="C1829" s="4" t="s">
        <v>10</v>
      </c>
      <c r="D1829" s="4" t="s">
        <v>13</v>
      </c>
      <c r="E1829" s="4" t="s">
        <v>13</v>
      </c>
      <c r="F1829" s="4" t="s">
        <v>6</v>
      </c>
    </row>
    <row r="1830" spans="1:23">
      <c r="A1830" t="n">
        <v>13395</v>
      </c>
      <c r="B1830" s="31" t="n">
        <v>47</v>
      </c>
      <c r="C1830" s="7" t="n">
        <v>61456</v>
      </c>
      <c r="D1830" s="7" t="n">
        <v>0</v>
      </c>
      <c r="E1830" s="7" t="n">
        <v>0</v>
      </c>
      <c r="F1830" s="7" t="s">
        <v>37</v>
      </c>
    </row>
    <row r="1831" spans="1:23">
      <c r="A1831" t="s">
        <v>4</v>
      </c>
      <c r="B1831" s="4" t="s">
        <v>5</v>
      </c>
      <c r="C1831" s="4" t="s">
        <v>13</v>
      </c>
      <c r="D1831" s="4" t="s">
        <v>10</v>
      </c>
      <c r="E1831" s="4" t="s">
        <v>23</v>
      </c>
    </row>
    <row r="1832" spans="1:23">
      <c r="A1832" t="n">
        <v>13408</v>
      </c>
      <c r="B1832" s="24" t="n">
        <v>58</v>
      </c>
      <c r="C1832" s="7" t="n">
        <v>0</v>
      </c>
      <c r="D1832" s="7" t="n">
        <v>300</v>
      </c>
      <c r="E1832" s="7" t="n">
        <v>1</v>
      </c>
    </row>
    <row r="1833" spans="1:23">
      <c r="A1833" t="s">
        <v>4</v>
      </c>
      <c r="B1833" s="4" t="s">
        <v>5</v>
      </c>
      <c r="C1833" s="4" t="s">
        <v>13</v>
      </c>
      <c r="D1833" s="4" t="s">
        <v>10</v>
      </c>
    </row>
    <row r="1834" spans="1:23">
      <c r="A1834" t="n">
        <v>13416</v>
      </c>
      <c r="B1834" s="24" t="n">
        <v>58</v>
      </c>
      <c r="C1834" s="7" t="n">
        <v>255</v>
      </c>
      <c r="D1834" s="7" t="n">
        <v>0</v>
      </c>
    </row>
    <row r="1835" spans="1:23">
      <c r="A1835" t="s">
        <v>4</v>
      </c>
      <c r="B1835" s="4" t="s">
        <v>5</v>
      </c>
      <c r="C1835" s="4" t="s">
        <v>13</v>
      </c>
      <c r="D1835" s="4" t="s">
        <v>13</v>
      </c>
      <c r="E1835" s="4" t="s">
        <v>13</v>
      </c>
      <c r="F1835" s="4" t="s">
        <v>13</v>
      </c>
    </row>
    <row r="1836" spans="1:23">
      <c r="A1836" t="n">
        <v>13420</v>
      </c>
      <c r="B1836" s="19" t="n">
        <v>14</v>
      </c>
      <c r="C1836" s="7" t="n">
        <v>0</v>
      </c>
      <c r="D1836" s="7" t="n">
        <v>0</v>
      </c>
      <c r="E1836" s="7" t="n">
        <v>0</v>
      </c>
      <c r="F1836" s="7" t="n">
        <v>64</v>
      </c>
    </row>
    <row r="1837" spans="1:23">
      <c r="A1837" t="s">
        <v>4</v>
      </c>
      <c r="B1837" s="4" t="s">
        <v>5</v>
      </c>
      <c r="C1837" s="4" t="s">
        <v>13</v>
      </c>
      <c r="D1837" s="4" t="s">
        <v>10</v>
      </c>
    </row>
    <row r="1838" spans="1:23">
      <c r="A1838" t="n">
        <v>13425</v>
      </c>
      <c r="B1838" s="25" t="n">
        <v>22</v>
      </c>
      <c r="C1838" s="7" t="n">
        <v>0</v>
      </c>
      <c r="D1838" s="7" t="n">
        <v>12406</v>
      </c>
    </row>
    <row r="1839" spans="1:23">
      <c r="A1839" t="s">
        <v>4</v>
      </c>
      <c r="B1839" s="4" t="s">
        <v>5</v>
      </c>
      <c r="C1839" s="4" t="s">
        <v>13</v>
      </c>
      <c r="D1839" s="4" t="s">
        <v>10</v>
      </c>
    </row>
    <row r="1840" spans="1:23">
      <c r="A1840" t="n">
        <v>13429</v>
      </c>
      <c r="B1840" s="24" t="n">
        <v>58</v>
      </c>
      <c r="C1840" s="7" t="n">
        <v>5</v>
      </c>
      <c r="D1840" s="7" t="n">
        <v>300</v>
      </c>
    </row>
    <row r="1841" spans="1:31">
      <c r="A1841" t="s">
        <v>4</v>
      </c>
      <c r="B1841" s="4" t="s">
        <v>5</v>
      </c>
      <c r="C1841" s="4" t="s">
        <v>23</v>
      </c>
      <c r="D1841" s="4" t="s">
        <v>10</v>
      </c>
    </row>
    <row r="1842" spans="1:31">
      <c r="A1842" t="n">
        <v>13433</v>
      </c>
      <c r="B1842" s="32" t="n">
        <v>103</v>
      </c>
      <c r="C1842" s="7" t="n">
        <v>0</v>
      </c>
      <c r="D1842" s="7" t="n">
        <v>300</v>
      </c>
    </row>
    <row r="1843" spans="1:31">
      <c r="A1843" t="s">
        <v>4</v>
      </c>
      <c r="B1843" s="4" t="s">
        <v>5</v>
      </c>
      <c r="C1843" s="4" t="s">
        <v>13</v>
      </c>
    </row>
    <row r="1844" spans="1:31">
      <c r="A1844" t="n">
        <v>13440</v>
      </c>
      <c r="B1844" s="33" t="n">
        <v>64</v>
      </c>
      <c r="C1844" s="7" t="n">
        <v>7</v>
      </c>
    </row>
    <row r="1845" spans="1:31">
      <c r="A1845" t="s">
        <v>4</v>
      </c>
      <c r="B1845" s="4" t="s">
        <v>5</v>
      </c>
      <c r="C1845" s="4" t="s">
        <v>13</v>
      </c>
      <c r="D1845" s="4" t="s">
        <v>10</v>
      </c>
    </row>
    <row r="1846" spans="1:31">
      <c r="A1846" t="n">
        <v>13442</v>
      </c>
      <c r="B1846" s="34" t="n">
        <v>72</v>
      </c>
      <c r="C1846" s="7" t="n">
        <v>5</v>
      </c>
      <c r="D1846" s="7" t="n">
        <v>0</v>
      </c>
    </row>
    <row r="1847" spans="1:31">
      <c r="A1847" t="s">
        <v>4</v>
      </c>
      <c r="B1847" s="4" t="s">
        <v>5</v>
      </c>
      <c r="C1847" s="4" t="s">
        <v>13</v>
      </c>
      <c r="D1847" s="30" t="s">
        <v>34</v>
      </c>
      <c r="E1847" s="4" t="s">
        <v>5</v>
      </c>
      <c r="F1847" s="4" t="s">
        <v>13</v>
      </c>
      <c r="G1847" s="4" t="s">
        <v>10</v>
      </c>
      <c r="H1847" s="30" t="s">
        <v>35</v>
      </c>
      <c r="I1847" s="4" t="s">
        <v>13</v>
      </c>
      <c r="J1847" s="4" t="s">
        <v>9</v>
      </c>
      <c r="K1847" s="4" t="s">
        <v>13</v>
      </c>
      <c r="L1847" s="4" t="s">
        <v>13</v>
      </c>
      <c r="M1847" s="4" t="s">
        <v>24</v>
      </c>
    </row>
    <row r="1848" spans="1:31">
      <c r="A1848" t="n">
        <v>13446</v>
      </c>
      <c r="B1848" s="12" t="n">
        <v>5</v>
      </c>
      <c r="C1848" s="7" t="n">
        <v>28</v>
      </c>
      <c r="D1848" s="30" t="s">
        <v>3</v>
      </c>
      <c r="E1848" s="9" t="n">
        <v>162</v>
      </c>
      <c r="F1848" s="7" t="n">
        <v>4</v>
      </c>
      <c r="G1848" s="7" t="n">
        <v>12406</v>
      </c>
      <c r="H1848" s="30" t="s">
        <v>3</v>
      </c>
      <c r="I1848" s="7" t="n">
        <v>0</v>
      </c>
      <c r="J1848" s="7" t="n">
        <v>1</v>
      </c>
      <c r="K1848" s="7" t="n">
        <v>2</v>
      </c>
      <c r="L1848" s="7" t="n">
        <v>1</v>
      </c>
      <c r="M1848" s="13" t="n">
        <f t="normal" ca="1">A1854</f>
        <v>0</v>
      </c>
    </row>
    <row r="1849" spans="1:31">
      <c r="A1849" t="s">
        <v>4</v>
      </c>
      <c r="B1849" s="4" t="s">
        <v>5</v>
      </c>
      <c r="C1849" s="4" t="s">
        <v>13</v>
      </c>
      <c r="D1849" s="4" t="s">
        <v>6</v>
      </c>
    </row>
    <row r="1850" spans="1:31">
      <c r="A1850" t="n">
        <v>13463</v>
      </c>
      <c r="B1850" s="8" t="n">
        <v>2</v>
      </c>
      <c r="C1850" s="7" t="n">
        <v>10</v>
      </c>
      <c r="D1850" s="7" t="s">
        <v>38</v>
      </c>
    </row>
    <row r="1851" spans="1:31">
      <c r="A1851" t="s">
        <v>4</v>
      </c>
      <c r="B1851" s="4" t="s">
        <v>5</v>
      </c>
      <c r="C1851" s="4" t="s">
        <v>10</v>
      </c>
    </row>
    <row r="1852" spans="1:31">
      <c r="A1852" t="n">
        <v>13480</v>
      </c>
      <c r="B1852" s="35" t="n">
        <v>16</v>
      </c>
      <c r="C1852" s="7" t="n">
        <v>0</v>
      </c>
    </row>
    <row r="1853" spans="1:31">
      <c r="A1853" t="s">
        <v>4</v>
      </c>
      <c r="B1853" s="4" t="s">
        <v>5</v>
      </c>
      <c r="C1853" s="4" t="s">
        <v>10</v>
      </c>
    </row>
    <row r="1854" spans="1:31">
      <c r="A1854" t="n">
        <v>13483</v>
      </c>
      <c r="B1854" s="36" t="n">
        <v>12</v>
      </c>
      <c r="C1854" s="7" t="n">
        <v>6713</v>
      </c>
    </row>
    <row r="1855" spans="1:31">
      <c r="A1855" t="s">
        <v>4</v>
      </c>
      <c r="B1855" s="4" t="s">
        <v>5</v>
      </c>
      <c r="C1855" s="4" t="s">
        <v>13</v>
      </c>
      <c r="D1855" s="4" t="s">
        <v>10</v>
      </c>
      <c r="E1855" s="4" t="s">
        <v>13</v>
      </c>
      <c r="F1855" s="4" t="s">
        <v>6</v>
      </c>
    </row>
    <row r="1856" spans="1:31">
      <c r="A1856" t="n">
        <v>13486</v>
      </c>
      <c r="B1856" s="10" t="n">
        <v>39</v>
      </c>
      <c r="C1856" s="7" t="n">
        <v>10</v>
      </c>
      <c r="D1856" s="7" t="n">
        <v>65533</v>
      </c>
      <c r="E1856" s="7" t="n">
        <v>203</v>
      </c>
      <c r="F1856" s="7" t="s">
        <v>39</v>
      </c>
    </row>
    <row r="1857" spans="1:13">
      <c r="A1857" t="s">
        <v>4</v>
      </c>
      <c r="B1857" s="4" t="s">
        <v>5</v>
      </c>
      <c r="C1857" s="4" t="s">
        <v>13</v>
      </c>
      <c r="D1857" s="4" t="s">
        <v>10</v>
      </c>
      <c r="E1857" s="4" t="s">
        <v>13</v>
      </c>
      <c r="F1857" s="4" t="s">
        <v>6</v>
      </c>
    </row>
    <row r="1858" spans="1:13">
      <c r="A1858" t="n">
        <v>13510</v>
      </c>
      <c r="B1858" s="10" t="n">
        <v>39</v>
      </c>
      <c r="C1858" s="7" t="n">
        <v>10</v>
      </c>
      <c r="D1858" s="7" t="n">
        <v>65533</v>
      </c>
      <c r="E1858" s="7" t="n">
        <v>204</v>
      </c>
      <c r="F1858" s="7" t="s">
        <v>40</v>
      </c>
    </row>
    <row r="1859" spans="1:13">
      <c r="A1859" t="s">
        <v>4</v>
      </c>
      <c r="B1859" s="4" t="s">
        <v>5</v>
      </c>
      <c r="C1859" s="4" t="s">
        <v>10</v>
      </c>
      <c r="D1859" s="4" t="s">
        <v>6</v>
      </c>
      <c r="E1859" s="4" t="s">
        <v>6</v>
      </c>
      <c r="F1859" s="4" t="s">
        <v>6</v>
      </c>
      <c r="G1859" s="4" t="s">
        <v>13</v>
      </c>
      <c r="H1859" s="4" t="s">
        <v>9</v>
      </c>
      <c r="I1859" s="4" t="s">
        <v>23</v>
      </c>
      <c r="J1859" s="4" t="s">
        <v>23</v>
      </c>
      <c r="K1859" s="4" t="s">
        <v>23</v>
      </c>
      <c r="L1859" s="4" t="s">
        <v>23</v>
      </c>
      <c r="M1859" s="4" t="s">
        <v>23</v>
      </c>
      <c r="N1859" s="4" t="s">
        <v>23</v>
      </c>
      <c r="O1859" s="4" t="s">
        <v>23</v>
      </c>
      <c r="P1859" s="4" t="s">
        <v>6</v>
      </c>
      <c r="Q1859" s="4" t="s">
        <v>6</v>
      </c>
      <c r="R1859" s="4" t="s">
        <v>9</v>
      </c>
      <c r="S1859" s="4" t="s">
        <v>13</v>
      </c>
      <c r="T1859" s="4" t="s">
        <v>9</v>
      </c>
      <c r="U1859" s="4" t="s">
        <v>9</v>
      </c>
      <c r="V1859" s="4" t="s">
        <v>10</v>
      </c>
    </row>
    <row r="1860" spans="1:13">
      <c r="A1860" t="n">
        <v>13534</v>
      </c>
      <c r="B1860" s="37" t="n">
        <v>19</v>
      </c>
      <c r="C1860" s="7" t="n">
        <v>7032</v>
      </c>
      <c r="D1860" s="7" t="s">
        <v>41</v>
      </c>
      <c r="E1860" s="7" t="s">
        <v>42</v>
      </c>
      <c r="F1860" s="7" t="s">
        <v>12</v>
      </c>
      <c r="G1860" s="7" t="n">
        <v>0</v>
      </c>
      <c r="H1860" s="7" t="n">
        <v>1</v>
      </c>
      <c r="I1860" s="7" t="n">
        <v>0</v>
      </c>
      <c r="J1860" s="7" t="n">
        <v>0</v>
      </c>
      <c r="K1860" s="7" t="n">
        <v>0</v>
      </c>
      <c r="L1860" s="7" t="n">
        <v>0</v>
      </c>
      <c r="M1860" s="7" t="n">
        <v>1</v>
      </c>
      <c r="N1860" s="7" t="n">
        <v>1.60000002384186</v>
      </c>
      <c r="O1860" s="7" t="n">
        <v>0.0900000035762787</v>
      </c>
      <c r="P1860" s="7" t="s">
        <v>12</v>
      </c>
      <c r="Q1860" s="7" t="s">
        <v>12</v>
      </c>
      <c r="R1860" s="7" t="n">
        <v>-1</v>
      </c>
      <c r="S1860" s="7" t="n">
        <v>0</v>
      </c>
      <c r="T1860" s="7" t="n">
        <v>0</v>
      </c>
      <c r="U1860" s="7" t="n">
        <v>0</v>
      </c>
      <c r="V1860" s="7" t="n">
        <v>0</v>
      </c>
    </row>
    <row r="1861" spans="1:13">
      <c r="A1861" t="s">
        <v>4</v>
      </c>
      <c r="B1861" s="4" t="s">
        <v>5</v>
      </c>
      <c r="C1861" s="4" t="s">
        <v>10</v>
      </c>
      <c r="D1861" s="4" t="s">
        <v>6</v>
      </c>
      <c r="E1861" s="4" t="s">
        <v>6</v>
      </c>
      <c r="F1861" s="4" t="s">
        <v>6</v>
      </c>
      <c r="G1861" s="4" t="s">
        <v>13</v>
      </c>
      <c r="H1861" s="4" t="s">
        <v>9</v>
      </c>
      <c r="I1861" s="4" t="s">
        <v>23</v>
      </c>
      <c r="J1861" s="4" t="s">
        <v>23</v>
      </c>
      <c r="K1861" s="4" t="s">
        <v>23</v>
      </c>
      <c r="L1861" s="4" t="s">
        <v>23</v>
      </c>
      <c r="M1861" s="4" t="s">
        <v>23</v>
      </c>
      <c r="N1861" s="4" t="s">
        <v>23</v>
      </c>
      <c r="O1861" s="4" t="s">
        <v>23</v>
      </c>
      <c r="P1861" s="4" t="s">
        <v>6</v>
      </c>
      <c r="Q1861" s="4" t="s">
        <v>6</v>
      </c>
      <c r="R1861" s="4" t="s">
        <v>9</v>
      </c>
      <c r="S1861" s="4" t="s">
        <v>13</v>
      </c>
      <c r="T1861" s="4" t="s">
        <v>9</v>
      </c>
      <c r="U1861" s="4" t="s">
        <v>9</v>
      </c>
      <c r="V1861" s="4" t="s">
        <v>10</v>
      </c>
    </row>
    <row r="1862" spans="1:13">
      <c r="A1862" t="n">
        <v>13604</v>
      </c>
      <c r="B1862" s="37" t="n">
        <v>19</v>
      </c>
      <c r="C1862" s="7" t="n">
        <v>1660</v>
      </c>
      <c r="D1862" s="7" t="s">
        <v>135</v>
      </c>
      <c r="E1862" s="7" t="s">
        <v>136</v>
      </c>
      <c r="F1862" s="7" t="s">
        <v>12</v>
      </c>
      <c r="G1862" s="7" t="n">
        <v>0</v>
      </c>
      <c r="H1862" s="7" t="n">
        <v>1</v>
      </c>
      <c r="I1862" s="7" t="n">
        <v>0</v>
      </c>
      <c r="J1862" s="7" t="n">
        <v>0</v>
      </c>
      <c r="K1862" s="7" t="n">
        <v>0</v>
      </c>
      <c r="L1862" s="7" t="n">
        <v>0</v>
      </c>
      <c r="M1862" s="7" t="n">
        <v>1</v>
      </c>
      <c r="N1862" s="7" t="n">
        <v>1.60000002384186</v>
      </c>
      <c r="O1862" s="7" t="n">
        <v>0.0900000035762787</v>
      </c>
      <c r="P1862" s="7" t="s">
        <v>15</v>
      </c>
      <c r="Q1862" s="7" t="s">
        <v>12</v>
      </c>
      <c r="R1862" s="7" t="n">
        <v>-1</v>
      </c>
      <c r="S1862" s="7" t="n">
        <v>0</v>
      </c>
      <c r="T1862" s="7" t="n">
        <v>0</v>
      </c>
      <c r="U1862" s="7" t="n">
        <v>0</v>
      </c>
      <c r="V1862" s="7" t="n">
        <v>0</v>
      </c>
    </row>
    <row r="1863" spans="1:13">
      <c r="A1863" t="s">
        <v>4</v>
      </c>
      <c r="B1863" s="4" t="s">
        <v>5</v>
      </c>
      <c r="C1863" s="4" t="s">
        <v>10</v>
      </c>
      <c r="D1863" s="4" t="s">
        <v>13</v>
      </c>
      <c r="E1863" s="4" t="s">
        <v>13</v>
      </c>
      <c r="F1863" s="4" t="s">
        <v>6</v>
      </c>
    </row>
    <row r="1864" spans="1:13">
      <c r="A1864" t="n">
        <v>13697</v>
      </c>
      <c r="B1864" s="38" t="n">
        <v>20</v>
      </c>
      <c r="C1864" s="7" t="n">
        <v>0</v>
      </c>
      <c r="D1864" s="7" t="n">
        <v>3</v>
      </c>
      <c r="E1864" s="7" t="n">
        <v>10</v>
      </c>
      <c r="F1864" s="7" t="s">
        <v>45</v>
      </c>
    </row>
    <row r="1865" spans="1:13">
      <c r="A1865" t="s">
        <v>4</v>
      </c>
      <c r="B1865" s="4" t="s">
        <v>5</v>
      </c>
      <c r="C1865" s="4" t="s">
        <v>10</v>
      </c>
    </row>
    <row r="1866" spans="1:13">
      <c r="A1866" t="n">
        <v>13715</v>
      </c>
      <c r="B1866" s="35" t="n">
        <v>16</v>
      </c>
      <c r="C1866" s="7" t="n">
        <v>0</v>
      </c>
    </row>
    <row r="1867" spans="1:13">
      <c r="A1867" t="s">
        <v>4</v>
      </c>
      <c r="B1867" s="4" t="s">
        <v>5</v>
      </c>
      <c r="C1867" s="4" t="s">
        <v>10</v>
      </c>
      <c r="D1867" s="4" t="s">
        <v>13</v>
      </c>
      <c r="E1867" s="4" t="s">
        <v>13</v>
      </c>
      <c r="F1867" s="4" t="s">
        <v>6</v>
      </c>
    </row>
    <row r="1868" spans="1:13">
      <c r="A1868" t="n">
        <v>13718</v>
      </c>
      <c r="B1868" s="38" t="n">
        <v>20</v>
      </c>
      <c r="C1868" s="7" t="n">
        <v>3</v>
      </c>
      <c r="D1868" s="7" t="n">
        <v>3</v>
      </c>
      <c r="E1868" s="7" t="n">
        <v>10</v>
      </c>
      <c r="F1868" s="7" t="s">
        <v>45</v>
      </c>
    </row>
    <row r="1869" spans="1:13">
      <c r="A1869" t="s">
        <v>4</v>
      </c>
      <c r="B1869" s="4" t="s">
        <v>5</v>
      </c>
      <c r="C1869" s="4" t="s">
        <v>10</v>
      </c>
    </row>
    <row r="1870" spans="1:13">
      <c r="A1870" t="n">
        <v>13736</v>
      </c>
      <c r="B1870" s="35" t="n">
        <v>16</v>
      </c>
      <c r="C1870" s="7" t="n">
        <v>0</v>
      </c>
    </row>
    <row r="1871" spans="1:13">
      <c r="A1871" t="s">
        <v>4</v>
      </c>
      <c r="B1871" s="4" t="s">
        <v>5</v>
      </c>
      <c r="C1871" s="4" t="s">
        <v>10</v>
      </c>
      <c r="D1871" s="4" t="s">
        <v>13</v>
      </c>
      <c r="E1871" s="4" t="s">
        <v>13</v>
      </c>
      <c r="F1871" s="4" t="s">
        <v>6</v>
      </c>
    </row>
    <row r="1872" spans="1:13">
      <c r="A1872" t="n">
        <v>13739</v>
      </c>
      <c r="B1872" s="38" t="n">
        <v>20</v>
      </c>
      <c r="C1872" s="7" t="n">
        <v>5</v>
      </c>
      <c r="D1872" s="7" t="n">
        <v>3</v>
      </c>
      <c r="E1872" s="7" t="n">
        <v>10</v>
      </c>
      <c r="F1872" s="7" t="s">
        <v>45</v>
      </c>
    </row>
    <row r="1873" spans="1:22">
      <c r="A1873" t="s">
        <v>4</v>
      </c>
      <c r="B1873" s="4" t="s">
        <v>5</v>
      </c>
      <c r="C1873" s="4" t="s">
        <v>10</v>
      </c>
    </row>
    <row r="1874" spans="1:22">
      <c r="A1874" t="n">
        <v>13757</v>
      </c>
      <c r="B1874" s="35" t="n">
        <v>16</v>
      </c>
      <c r="C1874" s="7" t="n">
        <v>0</v>
      </c>
    </row>
    <row r="1875" spans="1:22">
      <c r="A1875" t="s">
        <v>4</v>
      </c>
      <c r="B1875" s="4" t="s">
        <v>5</v>
      </c>
      <c r="C1875" s="4" t="s">
        <v>10</v>
      </c>
      <c r="D1875" s="4" t="s">
        <v>13</v>
      </c>
      <c r="E1875" s="4" t="s">
        <v>13</v>
      </c>
      <c r="F1875" s="4" t="s">
        <v>6</v>
      </c>
    </row>
    <row r="1876" spans="1:22">
      <c r="A1876" t="n">
        <v>13760</v>
      </c>
      <c r="B1876" s="38" t="n">
        <v>20</v>
      </c>
      <c r="C1876" s="7" t="n">
        <v>61491</v>
      </c>
      <c r="D1876" s="7" t="n">
        <v>3</v>
      </c>
      <c r="E1876" s="7" t="n">
        <v>10</v>
      </c>
      <c r="F1876" s="7" t="s">
        <v>45</v>
      </c>
    </row>
    <row r="1877" spans="1:22">
      <c r="A1877" t="s">
        <v>4</v>
      </c>
      <c r="B1877" s="4" t="s">
        <v>5</v>
      </c>
      <c r="C1877" s="4" t="s">
        <v>10</v>
      </c>
    </row>
    <row r="1878" spans="1:22">
      <c r="A1878" t="n">
        <v>13778</v>
      </c>
      <c r="B1878" s="35" t="n">
        <v>16</v>
      </c>
      <c r="C1878" s="7" t="n">
        <v>0</v>
      </c>
    </row>
    <row r="1879" spans="1:22">
      <c r="A1879" t="s">
        <v>4</v>
      </c>
      <c r="B1879" s="4" t="s">
        <v>5</v>
      </c>
      <c r="C1879" s="4" t="s">
        <v>10</v>
      </c>
      <c r="D1879" s="4" t="s">
        <v>13</v>
      </c>
      <c r="E1879" s="4" t="s">
        <v>13</v>
      </c>
      <c r="F1879" s="4" t="s">
        <v>6</v>
      </c>
    </row>
    <row r="1880" spans="1:22">
      <c r="A1880" t="n">
        <v>13781</v>
      </c>
      <c r="B1880" s="38" t="n">
        <v>20</v>
      </c>
      <c r="C1880" s="7" t="n">
        <v>61492</v>
      </c>
      <c r="D1880" s="7" t="n">
        <v>3</v>
      </c>
      <c r="E1880" s="7" t="n">
        <v>10</v>
      </c>
      <c r="F1880" s="7" t="s">
        <v>45</v>
      </c>
    </row>
    <row r="1881" spans="1:22">
      <c r="A1881" t="s">
        <v>4</v>
      </c>
      <c r="B1881" s="4" t="s">
        <v>5</v>
      </c>
      <c r="C1881" s="4" t="s">
        <v>10</v>
      </c>
    </row>
    <row r="1882" spans="1:22">
      <c r="A1882" t="n">
        <v>13799</v>
      </c>
      <c r="B1882" s="35" t="n">
        <v>16</v>
      </c>
      <c r="C1882" s="7" t="n">
        <v>0</v>
      </c>
    </row>
    <row r="1883" spans="1:22">
      <c r="A1883" t="s">
        <v>4</v>
      </c>
      <c r="B1883" s="4" t="s">
        <v>5</v>
      </c>
      <c r="C1883" s="4" t="s">
        <v>10</v>
      </c>
      <c r="D1883" s="4" t="s">
        <v>13</v>
      </c>
      <c r="E1883" s="4" t="s">
        <v>13</v>
      </c>
      <c r="F1883" s="4" t="s">
        <v>6</v>
      </c>
    </row>
    <row r="1884" spans="1:22">
      <c r="A1884" t="n">
        <v>13802</v>
      </c>
      <c r="B1884" s="38" t="n">
        <v>20</v>
      </c>
      <c r="C1884" s="7" t="n">
        <v>61493</v>
      </c>
      <c r="D1884" s="7" t="n">
        <v>3</v>
      </c>
      <c r="E1884" s="7" t="n">
        <v>10</v>
      </c>
      <c r="F1884" s="7" t="s">
        <v>45</v>
      </c>
    </row>
    <row r="1885" spans="1:22">
      <c r="A1885" t="s">
        <v>4</v>
      </c>
      <c r="B1885" s="4" t="s">
        <v>5</v>
      </c>
      <c r="C1885" s="4" t="s">
        <v>10</v>
      </c>
    </row>
    <row r="1886" spans="1:22">
      <c r="A1886" t="n">
        <v>13820</v>
      </c>
      <c r="B1886" s="35" t="n">
        <v>16</v>
      </c>
      <c r="C1886" s="7" t="n">
        <v>0</v>
      </c>
    </row>
    <row r="1887" spans="1:22">
      <c r="A1887" t="s">
        <v>4</v>
      </c>
      <c r="B1887" s="4" t="s">
        <v>5</v>
      </c>
      <c r="C1887" s="4" t="s">
        <v>10</v>
      </c>
      <c r="D1887" s="4" t="s">
        <v>13</v>
      </c>
      <c r="E1887" s="4" t="s">
        <v>13</v>
      </c>
      <c r="F1887" s="4" t="s">
        <v>6</v>
      </c>
    </row>
    <row r="1888" spans="1:22">
      <c r="A1888" t="n">
        <v>13823</v>
      </c>
      <c r="B1888" s="38" t="n">
        <v>20</v>
      </c>
      <c r="C1888" s="7" t="n">
        <v>7032</v>
      </c>
      <c r="D1888" s="7" t="n">
        <v>3</v>
      </c>
      <c r="E1888" s="7" t="n">
        <v>10</v>
      </c>
      <c r="F1888" s="7" t="s">
        <v>45</v>
      </c>
    </row>
    <row r="1889" spans="1:6">
      <c r="A1889" t="s">
        <v>4</v>
      </c>
      <c r="B1889" s="4" t="s">
        <v>5</v>
      </c>
      <c r="C1889" s="4" t="s">
        <v>10</v>
      </c>
    </row>
    <row r="1890" spans="1:6">
      <c r="A1890" t="n">
        <v>13841</v>
      </c>
      <c r="B1890" s="35" t="n">
        <v>16</v>
      </c>
      <c r="C1890" s="7" t="n">
        <v>0</v>
      </c>
    </row>
    <row r="1891" spans="1:6">
      <c r="A1891" t="s">
        <v>4</v>
      </c>
      <c r="B1891" s="4" t="s">
        <v>5</v>
      </c>
      <c r="C1891" s="4" t="s">
        <v>10</v>
      </c>
      <c r="D1891" s="4" t="s">
        <v>13</v>
      </c>
      <c r="E1891" s="4" t="s">
        <v>13</v>
      </c>
      <c r="F1891" s="4" t="s">
        <v>6</v>
      </c>
    </row>
    <row r="1892" spans="1:6">
      <c r="A1892" t="n">
        <v>13844</v>
      </c>
      <c r="B1892" s="38" t="n">
        <v>20</v>
      </c>
      <c r="C1892" s="7" t="n">
        <v>1660</v>
      </c>
      <c r="D1892" s="7" t="n">
        <v>3</v>
      </c>
      <c r="E1892" s="7" t="n">
        <v>10</v>
      </c>
      <c r="F1892" s="7" t="s">
        <v>45</v>
      </c>
    </row>
    <row r="1893" spans="1:6">
      <c r="A1893" t="s">
        <v>4</v>
      </c>
      <c r="B1893" s="4" t="s">
        <v>5</v>
      </c>
      <c r="C1893" s="4" t="s">
        <v>10</v>
      </c>
    </row>
    <row r="1894" spans="1:6">
      <c r="A1894" t="n">
        <v>13862</v>
      </c>
      <c r="B1894" s="35" t="n">
        <v>16</v>
      </c>
      <c r="C1894" s="7" t="n">
        <v>0</v>
      </c>
    </row>
    <row r="1895" spans="1:6">
      <c r="A1895" t="s">
        <v>4</v>
      </c>
      <c r="B1895" s="4" t="s">
        <v>5</v>
      </c>
      <c r="C1895" s="4" t="s">
        <v>10</v>
      </c>
      <c r="D1895" s="4" t="s">
        <v>9</v>
      </c>
    </row>
    <row r="1896" spans="1:6">
      <c r="A1896" t="n">
        <v>13865</v>
      </c>
      <c r="B1896" s="39" t="n">
        <v>43</v>
      </c>
      <c r="C1896" s="7" t="n">
        <v>1660</v>
      </c>
      <c r="D1896" s="7" t="n">
        <v>1</v>
      </c>
    </row>
    <row r="1897" spans="1:6">
      <c r="A1897" t="s">
        <v>4</v>
      </c>
      <c r="B1897" s="4" t="s">
        <v>5</v>
      </c>
      <c r="C1897" s="4" t="s">
        <v>10</v>
      </c>
      <c r="D1897" s="4" t="s">
        <v>9</v>
      </c>
      <c r="E1897" s="4" t="s">
        <v>9</v>
      </c>
      <c r="F1897" s="4" t="s">
        <v>9</v>
      </c>
      <c r="G1897" s="4" t="s">
        <v>9</v>
      </c>
      <c r="H1897" s="4" t="s">
        <v>10</v>
      </c>
      <c r="I1897" s="4" t="s">
        <v>13</v>
      </c>
    </row>
    <row r="1898" spans="1:6">
      <c r="A1898" t="n">
        <v>13872</v>
      </c>
      <c r="B1898" s="40" t="n">
        <v>66</v>
      </c>
      <c r="C1898" s="7" t="n">
        <v>1660</v>
      </c>
      <c r="D1898" s="7" t="n">
        <v>1065353216</v>
      </c>
      <c r="E1898" s="7" t="n">
        <v>1065353216</v>
      </c>
      <c r="F1898" s="7" t="n">
        <v>1065353216</v>
      </c>
      <c r="G1898" s="7" t="n">
        <v>0</v>
      </c>
      <c r="H1898" s="7" t="n">
        <v>0</v>
      </c>
      <c r="I1898" s="7" t="n">
        <v>3</v>
      </c>
    </row>
    <row r="1899" spans="1:6">
      <c r="A1899" t="s">
        <v>4</v>
      </c>
      <c r="B1899" s="4" t="s">
        <v>5</v>
      </c>
      <c r="C1899" s="4" t="s">
        <v>13</v>
      </c>
      <c r="D1899" s="4" t="s">
        <v>10</v>
      </c>
      <c r="E1899" s="4" t="s">
        <v>13</v>
      </c>
      <c r="F1899" s="4" t="s">
        <v>6</v>
      </c>
      <c r="G1899" s="4" t="s">
        <v>6</v>
      </c>
      <c r="H1899" s="4" t="s">
        <v>6</v>
      </c>
      <c r="I1899" s="4" t="s">
        <v>6</v>
      </c>
      <c r="J1899" s="4" t="s">
        <v>6</v>
      </c>
      <c r="K1899" s="4" t="s">
        <v>6</v>
      </c>
      <c r="L1899" s="4" t="s">
        <v>6</v>
      </c>
      <c r="M1899" s="4" t="s">
        <v>6</v>
      </c>
      <c r="N1899" s="4" t="s">
        <v>6</v>
      </c>
      <c r="O1899" s="4" t="s">
        <v>6</v>
      </c>
      <c r="P1899" s="4" t="s">
        <v>6</v>
      </c>
      <c r="Q1899" s="4" t="s">
        <v>6</v>
      </c>
      <c r="R1899" s="4" t="s">
        <v>6</v>
      </c>
      <c r="S1899" s="4" t="s">
        <v>6</v>
      </c>
      <c r="T1899" s="4" t="s">
        <v>6</v>
      </c>
      <c r="U1899" s="4" t="s">
        <v>6</v>
      </c>
    </row>
    <row r="1900" spans="1:6">
      <c r="A1900" t="n">
        <v>13894</v>
      </c>
      <c r="B1900" s="41" t="n">
        <v>36</v>
      </c>
      <c r="C1900" s="7" t="n">
        <v>8</v>
      </c>
      <c r="D1900" s="7" t="n">
        <v>0</v>
      </c>
      <c r="E1900" s="7" t="n">
        <v>0</v>
      </c>
      <c r="F1900" s="7" t="s">
        <v>46</v>
      </c>
      <c r="G1900" s="7" t="s">
        <v>12</v>
      </c>
      <c r="H1900" s="7" t="s">
        <v>12</v>
      </c>
      <c r="I1900" s="7" t="s">
        <v>12</v>
      </c>
      <c r="J1900" s="7" t="s">
        <v>12</v>
      </c>
      <c r="K1900" s="7" t="s">
        <v>12</v>
      </c>
      <c r="L1900" s="7" t="s">
        <v>12</v>
      </c>
      <c r="M1900" s="7" t="s">
        <v>12</v>
      </c>
      <c r="N1900" s="7" t="s">
        <v>12</v>
      </c>
      <c r="O1900" s="7" t="s">
        <v>12</v>
      </c>
      <c r="P1900" s="7" t="s">
        <v>12</v>
      </c>
      <c r="Q1900" s="7" t="s">
        <v>12</v>
      </c>
      <c r="R1900" s="7" t="s">
        <v>12</v>
      </c>
      <c r="S1900" s="7" t="s">
        <v>12</v>
      </c>
      <c r="T1900" s="7" t="s">
        <v>12</v>
      </c>
      <c r="U1900" s="7" t="s">
        <v>12</v>
      </c>
    </row>
    <row r="1901" spans="1:6">
      <c r="A1901" t="s">
        <v>4</v>
      </c>
      <c r="B1901" s="4" t="s">
        <v>5</v>
      </c>
      <c r="C1901" s="4" t="s">
        <v>13</v>
      </c>
      <c r="D1901" s="4" t="s">
        <v>10</v>
      </c>
      <c r="E1901" s="4" t="s">
        <v>13</v>
      </c>
      <c r="F1901" s="4" t="s">
        <v>6</v>
      </c>
      <c r="G1901" s="4" t="s">
        <v>6</v>
      </c>
      <c r="H1901" s="4" t="s">
        <v>6</v>
      </c>
      <c r="I1901" s="4" t="s">
        <v>6</v>
      </c>
      <c r="J1901" s="4" t="s">
        <v>6</v>
      </c>
      <c r="K1901" s="4" t="s">
        <v>6</v>
      </c>
      <c r="L1901" s="4" t="s">
        <v>6</v>
      </c>
      <c r="M1901" s="4" t="s">
        <v>6</v>
      </c>
      <c r="N1901" s="4" t="s">
        <v>6</v>
      </c>
      <c r="O1901" s="4" t="s">
        <v>6</v>
      </c>
      <c r="P1901" s="4" t="s">
        <v>6</v>
      </c>
      <c r="Q1901" s="4" t="s">
        <v>6</v>
      </c>
      <c r="R1901" s="4" t="s">
        <v>6</v>
      </c>
      <c r="S1901" s="4" t="s">
        <v>6</v>
      </c>
      <c r="T1901" s="4" t="s">
        <v>6</v>
      </c>
      <c r="U1901" s="4" t="s">
        <v>6</v>
      </c>
    </row>
    <row r="1902" spans="1:6">
      <c r="A1902" t="n">
        <v>13924</v>
      </c>
      <c r="B1902" s="41" t="n">
        <v>36</v>
      </c>
      <c r="C1902" s="7" t="n">
        <v>8</v>
      </c>
      <c r="D1902" s="7" t="n">
        <v>3</v>
      </c>
      <c r="E1902" s="7" t="n">
        <v>0</v>
      </c>
      <c r="F1902" s="7" t="s">
        <v>46</v>
      </c>
      <c r="G1902" s="7" t="s">
        <v>12</v>
      </c>
      <c r="H1902" s="7" t="s">
        <v>12</v>
      </c>
      <c r="I1902" s="7" t="s">
        <v>12</v>
      </c>
      <c r="J1902" s="7" t="s">
        <v>12</v>
      </c>
      <c r="K1902" s="7" t="s">
        <v>12</v>
      </c>
      <c r="L1902" s="7" t="s">
        <v>12</v>
      </c>
      <c r="M1902" s="7" t="s">
        <v>12</v>
      </c>
      <c r="N1902" s="7" t="s">
        <v>12</v>
      </c>
      <c r="O1902" s="7" t="s">
        <v>12</v>
      </c>
      <c r="P1902" s="7" t="s">
        <v>12</v>
      </c>
      <c r="Q1902" s="7" t="s">
        <v>12</v>
      </c>
      <c r="R1902" s="7" t="s">
        <v>12</v>
      </c>
      <c r="S1902" s="7" t="s">
        <v>12</v>
      </c>
      <c r="T1902" s="7" t="s">
        <v>12</v>
      </c>
      <c r="U1902" s="7" t="s">
        <v>12</v>
      </c>
    </row>
    <row r="1903" spans="1:6">
      <c r="A1903" t="s">
        <v>4</v>
      </c>
      <c r="B1903" s="4" t="s">
        <v>5</v>
      </c>
      <c r="C1903" s="4" t="s">
        <v>13</v>
      </c>
      <c r="D1903" s="4" t="s">
        <v>10</v>
      </c>
      <c r="E1903" s="4" t="s">
        <v>13</v>
      </c>
      <c r="F1903" s="4" t="s">
        <v>6</v>
      </c>
      <c r="G1903" s="4" t="s">
        <v>6</v>
      </c>
      <c r="H1903" s="4" t="s">
        <v>6</v>
      </c>
      <c r="I1903" s="4" t="s">
        <v>6</v>
      </c>
      <c r="J1903" s="4" t="s">
        <v>6</v>
      </c>
      <c r="K1903" s="4" t="s">
        <v>6</v>
      </c>
      <c r="L1903" s="4" t="s">
        <v>6</v>
      </c>
      <c r="M1903" s="4" t="s">
        <v>6</v>
      </c>
      <c r="N1903" s="4" t="s">
        <v>6</v>
      </c>
      <c r="O1903" s="4" t="s">
        <v>6</v>
      </c>
      <c r="P1903" s="4" t="s">
        <v>6</v>
      </c>
      <c r="Q1903" s="4" t="s">
        <v>6</v>
      </c>
      <c r="R1903" s="4" t="s">
        <v>6</v>
      </c>
      <c r="S1903" s="4" t="s">
        <v>6</v>
      </c>
      <c r="T1903" s="4" t="s">
        <v>6</v>
      </c>
      <c r="U1903" s="4" t="s">
        <v>6</v>
      </c>
    </row>
    <row r="1904" spans="1:6">
      <c r="A1904" t="n">
        <v>13954</v>
      </c>
      <c r="B1904" s="41" t="n">
        <v>36</v>
      </c>
      <c r="C1904" s="7" t="n">
        <v>8</v>
      </c>
      <c r="D1904" s="7" t="n">
        <v>5</v>
      </c>
      <c r="E1904" s="7" t="n">
        <v>0</v>
      </c>
      <c r="F1904" s="7" t="s">
        <v>46</v>
      </c>
      <c r="G1904" s="7" t="s">
        <v>12</v>
      </c>
      <c r="H1904" s="7" t="s">
        <v>12</v>
      </c>
      <c r="I1904" s="7" t="s">
        <v>12</v>
      </c>
      <c r="J1904" s="7" t="s">
        <v>12</v>
      </c>
      <c r="K1904" s="7" t="s">
        <v>12</v>
      </c>
      <c r="L1904" s="7" t="s">
        <v>12</v>
      </c>
      <c r="M1904" s="7" t="s">
        <v>12</v>
      </c>
      <c r="N1904" s="7" t="s">
        <v>12</v>
      </c>
      <c r="O1904" s="7" t="s">
        <v>12</v>
      </c>
      <c r="P1904" s="7" t="s">
        <v>12</v>
      </c>
      <c r="Q1904" s="7" t="s">
        <v>12</v>
      </c>
      <c r="R1904" s="7" t="s">
        <v>12</v>
      </c>
      <c r="S1904" s="7" t="s">
        <v>12</v>
      </c>
      <c r="T1904" s="7" t="s">
        <v>12</v>
      </c>
      <c r="U1904" s="7" t="s">
        <v>12</v>
      </c>
    </row>
    <row r="1905" spans="1:21">
      <c r="A1905" t="s">
        <v>4</v>
      </c>
      <c r="B1905" s="4" t="s">
        <v>5</v>
      </c>
      <c r="C1905" s="4" t="s">
        <v>13</v>
      </c>
      <c r="D1905" s="4" t="s">
        <v>10</v>
      </c>
      <c r="E1905" s="4" t="s">
        <v>13</v>
      </c>
      <c r="F1905" s="4" t="s">
        <v>6</v>
      </c>
      <c r="G1905" s="4" t="s">
        <v>6</v>
      </c>
      <c r="H1905" s="4" t="s">
        <v>6</v>
      </c>
      <c r="I1905" s="4" t="s">
        <v>6</v>
      </c>
      <c r="J1905" s="4" t="s">
        <v>6</v>
      </c>
      <c r="K1905" s="4" t="s">
        <v>6</v>
      </c>
      <c r="L1905" s="4" t="s">
        <v>6</v>
      </c>
      <c r="M1905" s="4" t="s">
        <v>6</v>
      </c>
      <c r="N1905" s="4" t="s">
        <v>6</v>
      </c>
      <c r="O1905" s="4" t="s">
        <v>6</v>
      </c>
      <c r="P1905" s="4" t="s">
        <v>6</v>
      </c>
      <c r="Q1905" s="4" t="s">
        <v>6</v>
      </c>
      <c r="R1905" s="4" t="s">
        <v>6</v>
      </c>
      <c r="S1905" s="4" t="s">
        <v>6</v>
      </c>
      <c r="T1905" s="4" t="s">
        <v>6</v>
      </c>
      <c r="U1905" s="4" t="s">
        <v>6</v>
      </c>
    </row>
    <row r="1906" spans="1:21">
      <c r="A1906" t="n">
        <v>13984</v>
      </c>
      <c r="B1906" s="41" t="n">
        <v>36</v>
      </c>
      <c r="C1906" s="7" t="n">
        <v>8</v>
      </c>
      <c r="D1906" s="7" t="n">
        <v>61491</v>
      </c>
      <c r="E1906" s="7" t="n">
        <v>0</v>
      </c>
      <c r="F1906" s="7" t="s">
        <v>46</v>
      </c>
      <c r="G1906" s="7" t="s">
        <v>12</v>
      </c>
      <c r="H1906" s="7" t="s">
        <v>12</v>
      </c>
      <c r="I1906" s="7" t="s">
        <v>12</v>
      </c>
      <c r="J1906" s="7" t="s">
        <v>12</v>
      </c>
      <c r="K1906" s="7" t="s">
        <v>12</v>
      </c>
      <c r="L1906" s="7" t="s">
        <v>12</v>
      </c>
      <c r="M1906" s="7" t="s">
        <v>12</v>
      </c>
      <c r="N1906" s="7" t="s">
        <v>12</v>
      </c>
      <c r="O1906" s="7" t="s">
        <v>12</v>
      </c>
      <c r="P1906" s="7" t="s">
        <v>12</v>
      </c>
      <c r="Q1906" s="7" t="s">
        <v>12</v>
      </c>
      <c r="R1906" s="7" t="s">
        <v>12</v>
      </c>
      <c r="S1906" s="7" t="s">
        <v>12</v>
      </c>
      <c r="T1906" s="7" t="s">
        <v>12</v>
      </c>
      <c r="U1906" s="7" t="s">
        <v>12</v>
      </c>
    </row>
    <row r="1907" spans="1:21">
      <c r="A1907" t="s">
        <v>4</v>
      </c>
      <c r="B1907" s="4" t="s">
        <v>5</v>
      </c>
      <c r="C1907" s="4" t="s">
        <v>13</v>
      </c>
      <c r="D1907" s="4" t="s">
        <v>10</v>
      </c>
      <c r="E1907" s="4" t="s">
        <v>13</v>
      </c>
      <c r="F1907" s="4" t="s">
        <v>6</v>
      </c>
      <c r="G1907" s="4" t="s">
        <v>6</v>
      </c>
      <c r="H1907" s="4" t="s">
        <v>6</v>
      </c>
      <c r="I1907" s="4" t="s">
        <v>6</v>
      </c>
      <c r="J1907" s="4" t="s">
        <v>6</v>
      </c>
      <c r="K1907" s="4" t="s">
        <v>6</v>
      </c>
      <c r="L1907" s="4" t="s">
        <v>6</v>
      </c>
      <c r="M1907" s="4" t="s">
        <v>6</v>
      </c>
      <c r="N1907" s="4" t="s">
        <v>6</v>
      </c>
      <c r="O1907" s="4" t="s">
        <v>6</v>
      </c>
      <c r="P1907" s="4" t="s">
        <v>6</v>
      </c>
      <c r="Q1907" s="4" t="s">
        <v>6</v>
      </c>
      <c r="R1907" s="4" t="s">
        <v>6</v>
      </c>
      <c r="S1907" s="4" t="s">
        <v>6</v>
      </c>
      <c r="T1907" s="4" t="s">
        <v>6</v>
      </c>
      <c r="U1907" s="4" t="s">
        <v>6</v>
      </c>
    </row>
    <row r="1908" spans="1:21">
      <c r="A1908" t="n">
        <v>14014</v>
      </c>
      <c r="B1908" s="41" t="n">
        <v>36</v>
      </c>
      <c r="C1908" s="7" t="n">
        <v>8</v>
      </c>
      <c r="D1908" s="7" t="n">
        <v>61492</v>
      </c>
      <c r="E1908" s="7" t="n">
        <v>0</v>
      </c>
      <c r="F1908" s="7" t="s">
        <v>46</v>
      </c>
      <c r="G1908" s="7" t="s">
        <v>12</v>
      </c>
      <c r="H1908" s="7" t="s">
        <v>12</v>
      </c>
      <c r="I1908" s="7" t="s">
        <v>12</v>
      </c>
      <c r="J1908" s="7" t="s">
        <v>12</v>
      </c>
      <c r="K1908" s="7" t="s">
        <v>12</v>
      </c>
      <c r="L1908" s="7" t="s">
        <v>12</v>
      </c>
      <c r="M1908" s="7" t="s">
        <v>12</v>
      </c>
      <c r="N1908" s="7" t="s">
        <v>12</v>
      </c>
      <c r="O1908" s="7" t="s">
        <v>12</v>
      </c>
      <c r="P1908" s="7" t="s">
        <v>12</v>
      </c>
      <c r="Q1908" s="7" t="s">
        <v>12</v>
      </c>
      <c r="R1908" s="7" t="s">
        <v>12</v>
      </c>
      <c r="S1908" s="7" t="s">
        <v>12</v>
      </c>
      <c r="T1908" s="7" t="s">
        <v>12</v>
      </c>
      <c r="U1908" s="7" t="s">
        <v>12</v>
      </c>
    </row>
    <row r="1909" spans="1:21">
      <c r="A1909" t="s">
        <v>4</v>
      </c>
      <c r="B1909" s="4" t="s">
        <v>5</v>
      </c>
      <c r="C1909" s="4" t="s">
        <v>13</v>
      </c>
      <c r="D1909" s="4" t="s">
        <v>10</v>
      </c>
      <c r="E1909" s="4" t="s">
        <v>13</v>
      </c>
      <c r="F1909" s="4" t="s">
        <v>6</v>
      </c>
      <c r="G1909" s="4" t="s">
        <v>6</v>
      </c>
      <c r="H1909" s="4" t="s">
        <v>6</v>
      </c>
      <c r="I1909" s="4" t="s">
        <v>6</v>
      </c>
      <c r="J1909" s="4" t="s">
        <v>6</v>
      </c>
      <c r="K1909" s="4" t="s">
        <v>6</v>
      </c>
      <c r="L1909" s="4" t="s">
        <v>6</v>
      </c>
      <c r="M1909" s="4" t="s">
        <v>6</v>
      </c>
      <c r="N1909" s="4" t="s">
        <v>6</v>
      </c>
      <c r="O1909" s="4" t="s">
        <v>6</v>
      </c>
      <c r="P1909" s="4" t="s">
        <v>6</v>
      </c>
      <c r="Q1909" s="4" t="s">
        <v>6</v>
      </c>
      <c r="R1909" s="4" t="s">
        <v>6</v>
      </c>
      <c r="S1909" s="4" t="s">
        <v>6</v>
      </c>
      <c r="T1909" s="4" t="s">
        <v>6</v>
      </c>
      <c r="U1909" s="4" t="s">
        <v>6</v>
      </c>
    </row>
    <row r="1910" spans="1:21">
      <c r="A1910" t="n">
        <v>14044</v>
      </c>
      <c r="B1910" s="41" t="n">
        <v>36</v>
      </c>
      <c r="C1910" s="7" t="n">
        <v>8</v>
      </c>
      <c r="D1910" s="7" t="n">
        <v>61493</v>
      </c>
      <c r="E1910" s="7" t="n">
        <v>0</v>
      </c>
      <c r="F1910" s="7" t="s">
        <v>46</v>
      </c>
      <c r="G1910" s="7" t="s">
        <v>12</v>
      </c>
      <c r="H1910" s="7" t="s">
        <v>12</v>
      </c>
      <c r="I1910" s="7" t="s">
        <v>12</v>
      </c>
      <c r="J1910" s="7" t="s">
        <v>12</v>
      </c>
      <c r="K1910" s="7" t="s">
        <v>12</v>
      </c>
      <c r="L1910" s="7" t="s">
        <v>12</v>
      </c>
      <c r="M1910" s="7" t="s">
        <v>12</v>
      </c>
      <c r="N1910" s="7" t="s">
        <v>12</v>
      </c>
      <c r="O1910" s="7" t="s">
        <v>12</v>
      </c>
      <c r="P1910" s="7" t="s">
        <v>12</v>
      </c>
      <c r="Q1910" s="7" t="s">
        <v>12</v>
      </c>
      <c r="R1910" s="7" t="s">
        <v>12</v>
      </c>
      <c r="S1910" s="7" t="s">
        <v>12</v>
      </c>
      <c r="T1910" s="7" t="s">
        <v>12</v>
      </c>
      <c r="U1910" s="7" t="s">
        <v>12</v>
      </c>
    </row>
    <row r="1911" spans="1:21">
      <c r="A1911" t="s">
        <v>4</v>
      </c>
      <c r="B1911" s="4" t="s">
        <v>5</v>
      </c>
      <c r="C1911" s="4" t="s">
        <v>13</v>
      </c>
      <c r="D1911" s="4" t="s">
        <v>10</v>
      </c>
      <c r="E1911" s="4" t="s">
        <v>13</v>
      </c>
      <c r="F1911" s="4" t="s">
        <v>6</v>
      </c>
      <c r="G1911" s="4" t="s">
        <v>6</v>
      </c>
      <c r="H1911" s="4" t="s">
        <v>6</v>
      </c>
      <c r="I1911" s="4" t="s">
        <v>6</v>
      </c>
      <c r="J1911" s="4" t="s">
        <v>6</v>
      </c>
      <c r="K1911" s="4" t="s">
        <v>6</v>
      </c>
      <c r="L1911" s="4" t="s">
        <v>6</v>
      </c>
      <c r="M1911" s="4" t="s">
        <v>6</v>
      </c>
      <c r="N1911" s="4" t="s">
        <v>6</v>
      </c>
      <c r="O1911" s="4" t="s">
        <v>6</v>
      </c>
      <c r="P1911" s="4" t="s">
        <v>6</v>
      </c>
      <c r="Q1911" s="4" t="s">
        <v>6</v>
      </c>
      <c r="R1911" s="4" t="s">
        <v>6</v>
      </c>
      <c r="S1911" s="4" t="s">
        <v>6</v>
      </c>
      <c r="T1911" s="4" t="s">
        <v>6</v>
      </c>
      <c r="U1911" s="4" t="s">
        <v>6</v>
      </c>
    </row>
    <row r="1912" spans="1:21">
      <c r="A1912" t="n">
        <v>14074</v>
      </c>
      <c r="B1912" s="41" t="n">
        <v>36</v>
      </c>
      <c r="C1912" s="7" t="n">
        <v>8</v>
      </c>
      <c r="D1912" s="7" t="n">
        <v>7032</v>
      </c>
      <c r="E1912" s="7" t="n">
        <v>0</v>
      </c>
      <c r="F1912" s="7" t="s">
        <v>47</v>
      </c>
      <c r="G1912" s="7" t="s">
        <v>12</v>
      </c>
      <c r="H1912" s="7" t="s">
        <v>12</v>
      </c>
      <c r="I1912" s="7" t="s">
        <v>12</v>
      </c>
      <c r="J1912" s="7" t="s">
        <v>12</v>
      </c>
      <c r="K1912" s="7" t="s">
        <v>12</v>
      </c>
      <c r="L1912" s="7" t="s">
        <v>12</v>
      </c>
      <c r="M1912" s="7" t="s">
        <v>12</v>
      </c>
      <c r="N1912" s="7" t="s">
        <v>12</v>
      </c>
      <c r="O1912" s="7" t="s">
        <v>12</v>
      </c>
      <c r="P1912" s="7" t="s">
        <v>12</v>
      </c>
      <c r="Q1912" s="7" t="s">
        <v>12</v>
      </c>
      <c r="R1912" s="7" t="s">
        <v>12</v>
      </c>
      <c r="S1912" s="7" t="s">
        <v>12</v>
      </c>
      <c r="T1912" s="7" t="s">
        <v>12</v>
      </c>
      <c r="U1912" s="7" t="s">
        <v>12</v>
      </c>
    </row>
    <row r="1913" spans="1:21">
      <c r="A1913" t="s">
        <v>4</v>
      </c>
      <c r="B1913" s="4" t="s">
        <v>5</v>
      </c>
      <c r="C1913" s="4" t="s">
        <v>13</v>
      </c>
      <c r="D1913" s="4" t="s">
        <v>10</v>
      </c>
      <c r="E1913" s="4" t="s">
        <v>13</v>
      </c>
      <c r="F1913" s="4" t="s">
        <v>6</v>
      </c>
      <c r="G1913" s="4" t="s">
        <v>6</v>
      </c>
      <c r="H1913" s="4" t="s">
        <v>6</v>
      </c>
      <c r="I1913" s="4" t="s">
        <v>6</v>
      </c>
      <c r="J1913" s="4" t="s">
        <v>6</v>
      </c>
      <c r="K1913" s="4" t="s">
        <v>6</v>
      </c>
      <c r="L1913" s="4" t="s">
        <v>6</v>
      </c>
      <c r="M1913" s="4" t="s">
        <v>6</v>
      </c>
      <c r="N1913" s="4" t="s">
        <v>6</v>
      </c>
      <c r="O1913" s="4" t="s">
        <v>6</v>
      </c>
      <c r="P1913" s="4" t="s">
        <v>6</v>
      </c>
      <c r="Q1913" s="4" t="s">
        <v>6</v>
      </c>
      <c r="R1913" s="4" t="s">
        <v>6</v>
      </c>
      <c r="S1913" s="4" t="s">
        <v>6</v>
      </c>
      <c r="T1913" s="4" t="s">
        <v>6</v>
      </c>
      <c r="U1913" s="4" t="s">
        <v>6</v>
      </c>
    </row>
    <row r="1914" spans="1:21">
      <c r="A1914" t="n">
        <v>14103</v>
      </c>
      <c r="B1914" s="41" t="n">
        <v>36</v>
      </c>
      <c r="C1914" s="7" t="n">
        <v>8</v>
      </c>
      <c r="D1914" s="7" t="n">
        <v>1660</v>
      </c>
      <c r="E1914" s="7" t="n">
        <v>0</v>
      </c>
      <c r="F1914" s="7" t="s">
        <v>48</v>
      </c>
      <c r="G1914" s="7" t="s">
        <v>12</v>
      </c>
      <c r="H1914" s="7" t="s">
        <v>12</v>
      </c>
      <c r="I1914" s="7" t="s">
        <v>12</v>
      </c>
      <c r="J1914" s="7" t="s">
        <v>12</v>
      </c>
      <c r="K1914" s="7" t="s">
        <v>12</v>
      </c>
      <c r="L1914" s="7" t="s">
        <v>12</v>
      </c>
      <c r="M1914" s="7" t="s">
        <v>12</v>
      </c>
      <c r="N1914" s="7" t="s">
        <v>12</v>
      </c>
      <c r="O1914" s="7" t="s">
        <v>12</v>
      </c>
      <c r="P1914" s="7" t="s">
        <v>12</v>
      </c>
      <c r="Q1914" s="7" t="s">
        <v>12</v>
      </c>
      <c r="R1914" s="7" t="s">
        <v>12</v>
      </c>
      <c r="S1914" s="7" t="s">
        <v>12</v>
      </c>
      <c r="T1914" s="7" t="s">
        <v>12</v>
      </c>
      <c r="U1914" s="7" t="s">
        <v>12</v>
      </c>
    </row>
    <row r="1915" spans="1:21">
      <c r="A1915" t="s">
        <v>4</v>
      </c>
      <c r="B1915" s="4" t="s">
        <v>5</v>
      </c>
      <c r="C1915" s="4" t="s">
        <v>10</v>
      </c>
      <c r="D1915" s="4" t="s">
        <v>23</v>
      </c>
      <c r="E1915" s="4" t="s">
        <v>23</v>
      </c>
      <c r="F1915" s="4" t="s">
        <v>23</v>
      </c>
      <c r="G1915" s="4" t="s">
        <v>23</v>
      </c>
    </row>
    <row r="1916" spans="1:21">
      <c r="A1916" t="n">
        <v>14134</v>
      </c>
      <c r="B1916" s="42" t="n">
        <v>46</v>
      </c>
      <c r="C1916" s="7" t="n">
        <v>0</v>
      </c>
      <c r="D1916" s="7" t="n">
        <v>0</v>
      </c>
      <c r="E1916" s="7" t="n">
        <v>1</v>
      </c>
      <c r="F1916" s="7" t="n">
        <v>18.5</v>
      </c>
      <c r="G1916" s="7" t="n">
        <v>180</v>
      </c>
    </row>
    <row r="1917" spans="1:21">
      <c r="A1917" t="s">
        <v>4</v>
      </c>
      <c r="B1917" s="4" t="s">
        <v>5</v>
      </c>
      <c r="C1917" s="4" t="s">
        <v>10</v>
      </c>
      <c r="D1917" s="4" t="s">
        <v>23</v>
      </c>
      <c r="E1917" s="4" t="s">
        <v>23</v>
      </c>
      <c r="F1917" s="4" t="s">
        <v>23</v>
      </c>
      <c r="G1917" s="4" t="s">
        <v>23</v>
      </c>
    </row>
    <row r="1918" spans="1:21">
      <c r="A1918" t="n">
        <v>14153</v>
      </c>
      <c r="B1918" s="42" t="n">
        <v>46</v>
      </c>
      <c r="C1918" s="7" t="n">
        <v>7032</v>
      </c>
      <c r="D1918" s="7" t="n">
        <v>-0.850000023841858</v>
      </c>
      <c r="E1918" s="7" t="n">
        <v>1</v>
      </c>
      <c r="F1918" s="7" t="n">
        <v>19.6000003814697</v>
      </c>
      <c r="G1918" s="7" t="n">
        <v>180</v>
      </c>
    </row>
    <row r="1919" spans="1:21">
      <c r="A1919" t="s">
        <v>4</v>
      </c>
      <c r="B1919" s="4" t="s">
        <v>5</v>
      </c>
      <c r="C1919" s="4" t="s">
        <v>10</v>
      </c>
      <c r="D1919" s="4" t="s">
        <v>23</v>
      </c>
      <c r="E1919" s="4" t="s">
        <v>23</v>
      </c>
      <c r="F1919" s="4" t="s">
        <v>23</v>
      </c>
      <c r="G1919" s="4" t="s">
        <v>23</v>
      </c>
    </row>
    <row r="1920" spans="1:21">
      <c r="A1920" t="n">
        <v>14172</v>
      </c>
      <c r="B1920" s="42" t="n">
        <v>46</v>
      </c>
      <c r="C1920" s="7" t="n">
        <v>3</v>
      </c>
      <c r="D1920" s="7" t="n">
        <v>1.5</v>
      </c>
      <c r="E1920" s="7" t="n">
        <v>1</v>
      </c>
      <c r="F1920" s="7" t="n">
        <v>19.5</v>
      </c>
      <c r="G1920" s="7" t="n">
        <v>180</v>
      </c>
    </row>
    <row r="1921" spans="1:21">
      <c r="A1921" t="s">
        <v>4</v>
      </c>
      <c r="B1921" s="4" t="s">
        <v>5</v>
      </c>
      <c r="C1921" s="4" t="s">
        <v>10</v>
      </c>
      <c r="D1921" s="4" t="s">
        <v>23</v>
      </c>
      <c r="E1921" s="4" t="s">
        <v>23</v>
      </c>
      <c r="F1921" s="4" t="s">
        <v>23</v>
      </c>
      <c r="G1921" s="4" t="s">
        <v>23</v>
      </c>
    </row>
    <row r="1922" spans="1:21">
      <c r="A1922" t="n">
        <v>14191</v>
      </c>
      <c r="B1922" s="42" t="n">
        <v>46</v>
      </c>
      <c r="C1922" s="7" t="n">
        <v>5</v>
      </c>
      <c r="D1922" s="7" t="n">
        <v>-1.54999995231628</v>
      </c>
      <c r="E1922" s="7" t="n">
        <v>1</v>
      </c>
      <c r="F1922" s="7" t="n">
        <v>19.8999996185303</v>
      </c>
      <c r="G1922" s="7" t="n">
        <v>180</v>
      </c>
    </row>
    <row r="1923" spans="1:21">
      <c r="A1923" t="s">
        <v>4</v>
      </c>
      <c r="B1923" s="4" t="s">
        <v>5</v>
      </c>
      <c r="C1923" s="4" t="s">
        <v>10</v>
      </c>
      <c r="D1923" s="4" t="s">
        <v>23</v>
      </c>
      <c r="E1923" s="4" t="s">
        <v>23</v>
      </c>
      <c r="F1923" s="4" t="s">
        <v>23</v>
      </c>
      <c r="G1923" s="4" t="s">
        <v>23</v>
      </c>
    </row>
    <row r="1924" spans="1:21">
      <c r="A1924" t="n">
        <v>14210</v>
      </c>
      <c r="B1924" s="42" t="n">
        <v>46</v>
      </c>
      <c r="C1924" s="7" t="n">
        <v>61491</v>
      </c>
      <c r="D1924" s="7" t="n">
        <v>-0.25</v>
      </c>
      <c r="E1924" s="7" t="n">
        <v>1</v>
      </c>
      <c r="F1924" s="7" t="n">
        <v>20.3999996185303</v>
      </c>
      <c r="G1924" s="7" t="n">
        <v>180</v>
      </c>
    </row>
    <row r="1925" spans="1:21">
      <c r="A1925" t="s">
        <v>4</v>
      </c>
      <c r="B1925" s="4" t="s">
        <v>5</v>
      </c>
      <c r="C1925" s="4" t="s">
        <v>10</v>
      </c>
      <c r="D1925" s="4" t="s">
        <v>23</v>
      </c>
      <c r="E1925" s="4" t="s">
        <v>23</v>
      </c>
      <c r="F1925" s="4" t="s">
        <v>23</v>
      </c>
      <c r="G1925" s="4" t="s">
        <v>23</v>
      </c>
    </row>
    <row r="1926" spans="1:21">
      <c r="A1926" t="n">
        <v>14229</v>
      </c>
      <c r="B1926" s="42" t="n">
        <v>46</v>
      </c>
      <c r="C1926" s="7" t="n">
        <v>61492</v>
      </c>
      <c r="D1926" s="7" t="n">
        <v>0.850000023841858</v>
      </c>
      <c r="E1926" s="7" t="n">
        <v>1</v>
      </c>
      <c r="F1926" s="7" t="n">
        <v>21.5499992370605</v>
      </c>
      <c r="G1926" s="7" t="n">
        <v>180</v>
      </c>
    </row>
    <row r="1927" spans="1:21">
      <c r="A1927" t="s">
        <v>4</v>
      </c>
      <c r="B1927" s="4" t="s">
        <v>5</v>
      </c>
      <c r="C1927" s="4" t="s">
        <v>10</v>
      </c>
      <c r="D1927" s="4" t="s">
        <v>23</v>
      </c>
      <c r="E1927" s="4" t="s">
        <v>23</v>
      </c>
      <c r="F1927" s="4" t="s">
        <v>23</v>
      </c>
      <c r="G1927" s="4" t="s">
        <v>23</v>
      </c>
    </row>
    <row r="1928" spans="1:21">
      <c r="A1928" t="n">
        <v>14248</v>
      </c>
      <c r="B1928" s="42" t="n">
        <v>46</v>
      </c>
      <c r="C1928" s="7" t="n">
        <v>61493</v>
      </c>
      <c r="D1928" s="7" t="n">
        <v>-0.649999976158142</v>
      </c>
      <c r="E1928" s="7" t="n">
        <v>1</v>
      </c>
      <c r="F1928" s="7" t="n">
        <v>21.7999992370605</v>
      </c>
      <c r="G1928" s="7" t="n">
        <v>180</v>
      </c>
    </row>
    <row r="1929" spans="1:21">
      <c r="A1929" t="s">
        <v>4</v>
      </c>
      <c r="B1929" s="4" t="s">
        <v>5</v>
      </c>
      <c r="C1929" s="4" t="s">
        <v>10</v>
      </c>
      <c r="D1929" s="4" t="s">
        <v>23</v>
      </c>
      <c r="E1929" s="4" t="s">
        <v>23</v>
      </c>
      <c r="F1929" s="4" t="s">
        <v>23</v>
      </c>
      <c r="G1929" s="4" t="s">
        <v>23</v>
      </c>
    </row>
    <row r="1930" spans="1:21">
      <c r="A1930" t="n">
        <v>14267</v>
      </c>
      <c r="B1930" s="42" t="n">
        <v>46</v>
      </c>
      <c r="C1930" s="7" t="n">
        <v>1660</v>
      </c>
      <c r="D1930" s="7" t="n">
        <v>0</v>
      </c>
      <c r="E1930" s="7" t="n">
        <v>1</v>
      </c>
      <c r="F1930" s="7" t="n">
        <v>5</v>
      </c>
      <c r="G1930" s="7" t="n">
        <v>0</v>
      </c>
    </row>
    <row r="1931" spans="1:21">
      <c r="A1931" t="s">
        <v>4</v>
      </c>
      <c r="B1931" s="4" t="s">
        <v>5</v>
      </c>
      <c r="C1931" s="4" t="s">
        <v>13</v>
      </c>
      <c r="D1931" s="4" t="s">
        <v>13</v>
      </c>
      <c r="E1931" s="4" t="s">
        <v>23</v>
      </c>
      <c r="F1931" s="4" t="s">
        <v>23</v>
      </c>
      <c r="G1931" s="4" t="s">
        <v>23</v>
      </c>
      <c r="H1931" s="4" t="s">
        <v>10</v>
      </c>
    </row>
    <row r="1932" spans="1:21">
      <c r="A1932" t="n">
        <v>14286</v>
      </c>
      <c r="B1932" s="26" t="n">
        <v>45</v>
      </c>
      <c r="C1932" s="7" t="n">
        <v>2</v>
      </c>
      <c r="D1932" s="7" t="n">
        <v>3</v>
      </c>
      <c r="E1932" s="7" t="n">
        <v>0</v>
      </c>
      <c r="F1932" s="7" t="n">
        <v>3.29999995231628</v>
      </c>
      <c r="G1932" s="7" t="n">
        <v>13.3999996185303</v>
      </c>
      <c r="H1932" s="7" t="n">
        <v>0</v>
      </c>
    </row>
    <row r="1933" spans="1:21">
      <c r="A1933" t="s">
        <v>4</v>
      </c>
      <c r="B1933" s="4" t="s">
        <v>5</v>
      </c>
      <c r="C1933" s="4" t="s">
        <v>13</v>
      </c>
      <c r="D1933" s="4" t="s">
        <v>13</v>
      </c>
      <c r="E1933" s="4" t="s">
        <v>23</v>
      </c>
      <c r="F1933" s="4" t="s">
        <v>23</v>
      </c>
      <c r="G1933" s="4" t="s">
        <v>23</v>
      </c>
      <c r="H1933" s="4" t="s">
        <v>10</v>
      </c>
      <c r="I1933" s="4" t="s">
        <v>13</v>
      </c>
    </row>
    <row r="1934" spans="1:21">
      <c r="A1934" t="n">
        <v>14303</v>
      </c>
      <c r="B1934" s="26" t="n">
        <v>45</v>
      </c>
      <c r="C1934" s="7" t="n">
        <v>4</v>
      </c>
      <c r="D1934" s="7" t="n">
        <v>3</v>
      </c>
      <c r="E1934" s="7" t="n">
        <v>5</v>
      </c>
      <c r="F1934" s="7" t="n">
        <v>6.75</v>
      </c>
      <c r="G1934" s="7" t="n">
        <v>0</v>
      </c>
      <c r="H1934" s="7" t="n">
        <v>0</v>
      </c>
      <c r="I1934" s="7" t="n">
        <v>0</v>
      </c>
    </row>
    <row r="1935" spans="1:21">
      <c r="A1935" t="s">
        <v>4</v>
      </c>
      <c r="B1935" s="4" t="s">
        <v>5</v>
      </c>
      <c r="C1935" s="4" t="s">
        <v>13</v>
      </c>
      <c r="D1935" s="4" t="s">
        <v>13</v>
      </c>
      <c r="E1935" s="4" t="s">
        <v>23</v>
      </c>
      <c r="F1935" s="4" t="s">
        <v>10</v>
      </c>
    </row>
    <row r="1936" spans="1:21">
      <c r="A1936" t="n">
        <v>14321</v>
      </c>
      <c r="B1936" s="26" t="n">
        <v>45</v>
      </c>
      <c r="C1936" s="7" t="n">
        <v>5</v>
      </c>
      <c r="D1936" s="7" t="n">
        <v>3</v>
      </c>
      <c r="E1936" s="7" t="n">
        <v>9</v>
      </c>
      <c r="F1936" s="7" t="n">
        <v>0</v>
      </c>
    </row>
    <row r="1937" spans="1:9">
      <c r="A1937" t="s">
        <v>4</v>
      </c>
      <c r="B1937" s="4" t="s">
        <v>5</v>
      </c>
      <c r="C1937" s="4" t="s">
        <v>13</v>
      </c>
      <c r="D1937" s="4" t="s">
        <v>13</v>
      </c>
      <c r="E1937" s="4" t="s">
        <v>23</v>
      </c>
      <c r="F1937" s="4" t="s">
        <v>10</v>
      </c>
    </row>
    <row r="1938" spans="1:9">
      <c r="A1938" t="n">
        <v>14330</v>
      </c>
      <c r="B1938" s="26" t="n">
        <v>45</v>
      </c>
      <c r="C1938" s="7" t="n">
        <v>11</v>
      </c>
      <c r="D1938" s="7" t="n">
        <v>3</v>
      </c>
      <c r="E1938" s="7" t="n">
        <v>28.7000007629395</v>
      </c>
      <c r="F1938" s="7" t="n">
        <v>0</v>
      </c>
    </row>
    <row r="1939" spans="1:9">
      <c r="A1939" t="s">
        <v>4</v>
      </c>
      <c r="B1939" s="4" t="s">
        <v>5</v>
      </c>
      <c r="C1939" s="4" t="s">
        <v>13</v>
      </c>
    </row>
    <row r="1940" spans="1:9">
      <c r="A1940" t="n">
        <v>14339</v>
      </c>
      <c r="B1940" s="43" t="n">
        <v>116</v>
      </c>
      <c r="C1940" s="7" t="n">
        <v>0</v>
      </c>
    </row>
    <row r="1941" spans="1:9">
      <c r="A1941" t="s">
        <v>4</v>
      </c>
      <c r="B1941" s="4" t="s">
        <v>5</v>
      </c>
      <c r="C1941" s="4" t="s">
        <v>13</v>
      </c>
      <c r="D1941" s="4" t="s">
        <v>10</v>
      </c>
    </row>
    <row r="1942" spans="1:9">
      <c r="A1942" t="n">
        <v>14341</v>
      </c>
      <c r="B1942" s="43" t="n">
        <v>116</v>
      </c>
      <c r="C1942" s="7" t="n">
        <v>2</v>
      </c>
      <c r="D1942" s="7" t="n">
        <v>1</v>
      </c>
    </row>
    <row r="1943" spans="1:9">
      <c r="A1943" t="s">
        <v>4</v>
      </c>
      <c r="B1943" s="4" t="s">
        <v>5</v>
      </c>
      <c r="C1943" s="4" t="s">
        <v>13</v>
      </c>
      <c r="D1943" s="4" t="s">
        <v>9</v>
      </c>
    </row>
    <row r="1944" spans="1:9">
      <c r="A1944" t="n">
        <v>14345</v>
      </c>
      <c r="B1944" s="43" t="n">
        <v>116</v>
      </c>
      <c r="C1944" s="7" t="n">
        <v>5</v>
      </c>
      <c r="D1944" s="7" t="n">
        <v>1120403456</v>
      </c>
    </row>
    <row r="1945" spans="1:9">
      <c r="A1945" t="s">
        <v>4</v>
      </c>
      <c r="B1945" s="4" t="s">
        <v>5</v>
      </c>
      <c r="C1945" s="4" t="s">
        <v>13</v>
      </c>
      <c r="D1945" s="4" t="s">
        <v>10</v>
      </c>
    </row>
    <row r="1946" spans="1:9">
      <c r="A1946" t="n">
        <v>14351</v>
      </c>
      <c r="B1946" s="43" t="n">
        <v>116</v>
      </c>
      <c r="C1946" s="7" t="n">
        <v>6</v>
      </c>
      <c r="D1946" s="7" t="n">
        <v>1</v>
      </c>
    </row>
    <row r="1947" spans="1:9">
      <c r="A1947" t="s">
        <v>4</v>
      </c>
      <c r="B1947" s="4" t="s">
        <v>5</v>
      </c>
      <c r="C1947" s="4" t="s">
        <v>13</v>
      </c>
      <c r="D1947" s="4" t="s">
        <v>13</v>
      </c>
      <c r="E1947" s="4" t="s">
        <v>23</v>
      </c>
      <c r="F1947" s="4" t="s">
        <v>23</v>
      </c>
      <c r="G1947" s="4" t="s">
        <v>23</v>
      </c>
      <c r="H1947" s="4" t="s">
        <v>10</v>
      </c>
    </row>
    <row r="1948" spans="1:9">
      <c r="A1948" t="n">
        <v>14355</v>
      </c>
      <c r="B1948" s="26" t="n">
        <v>45</v>
      </c>
      <c r="C1948" s="7" t="n">
        <v>2</v>
      </c>
      <c r="D1948" s="7" t="n">
        <v>3</v>
      </c>
      <c r="E1948" s="7" t="n">
        <v>0</v>
      </c>
      <c r="F1948" s="7" t="n">
        <v>3.59999990463257</v>
      </c>
      <c r="G1948" s="7" t="n">
        <v>13.3999996185303</v>
      </c>
      <c r="H1948" s="7" t="n">
        <v>5000</v>
      </c>
    </row>
    <row r="1949" spans="1:9">
      <c r="A1949" t="s">
        <v>4</v>
      </c>
      <c r="B1949" s="4" t="s">
        <v>5</v>
      </c>
      <c r="C1949" s="4" t="s">
        <v>13</v>
      </c>
      <c r="D1949" s="4" t="s">
        <v>13</v>
      </c>
      <c r="E1949" s="4" t="s">
        <v>23</v>
      </c>
      <c r="F1949" s="4" t="s">
        <v>23</v>
      </c>
      <c r="G1949" s="4" t="s">
        <v>23</v>
      </c>
      <c r="H1949" s="4" t="s">
        <v>10</v>
      </c>
      <c r="I1949" s="4" t="s">
        <v>13</v>
      </c>
    </row>
    <row r="1950" spans="1:9">
      <c r="A1950" t="n">
        <v>14372</v>
      </c>
      <c r="B1950" s="26" t="n">
        <v>45</v>
      </c>
      <c r="C1950" s="7" t="n">
        <v>4</v>
      </c>
      <c r="D1950" s="7" t="n">
        <v>3</v>
      </c>
      <c r="E1950" s="7" t="n">
        <v>355</v>
      </c>
      <c r="F1950" s="7" t="n">
        <v>6.75</v>
      </c>
      <c r="G1950" s="7" t="n">
        <v>0</v>
      </c>
      <c r="H1950" s="7" t="n">
        <v>5000</v>
      </c>
      <c r="I1950" s="7" t="n">
        <v>1</v>
      </c>
    </row>
    <row r="1951" spans="1:9">
      <c r="A1951" t="s">
        <v>4</v>
      </c>
      <c r="B1951" s="4" t="s">
        <v>5</v>
      </c>
      <c r="C1951" s="4" t="s">
        <v>13</v>
      </c>
      <c r="D1951" s="4" t="s">
        <v>13</v>
      </c>
      <c r="E1951" s="4" t="s">
        <v>23</v>
      </c>
      <c r="F1951" s="4" t="s">
        <v>10</v>
      </c>
    </row>
    <row r="1952" spans="1:9">
      <c r="A1952" t="n">
        <v>14390</v>
      </c>
      <c r="B1952" s="26" t="n">
        <v>45</v>
      </c>
      <c r="C1952" s="7" t="n">
        <v>5</v>
      </c>
      <c r="D1952" s="7" t="n">
        <v>3</v>
      </c>
      <c r="E1952" s="7" t="n">
        <v>12</v>
      </c>
      <c r="F1952" s="7" t="n">
        <v>5000</v>
      </c>
    </row>
    <row r="1953" spans="1:9">
      <c r="A1953" t="s">
        <v>4</v>
      </c>
      <c r="B1953" s="4" t="s">
        <v>5</v>
      </c>
      <c r="C1953" s="4" t="s">
        <v>10</v>
      </c>
      <c r="D1953" s="4" t="s">
        <v>10</v>
      </c>
      <c r="E1953" s="4" t="s">
        <v>23</v>
      </c>
      <c r="F1953" s="4" t="s">
        <v>23</v>
      </c>
      <c r="G1953" s="4" t="s">
        <v>23</v>
      </c>
      <c r="H1953" s="4" t="s">
        <v>23</v>
      </c>
      <c r="I1953" s="4" t="s">
        <v>13</v>
      </c>
      <c r="J1953" s="4" t="s">
        <v>10</v>
      </c>
    </row>
    <row r="1954" spans="1:9">
      <c r="A1954" t="n">
        <v>14399</v>
      </c>
      <c r="B1954" s="44" t="n">
        <v>55</v>
      </c>
      <c r="C1954" s="7" t="n">
        <v>0</v>
      </c>
      <c r="D1954" s="7" t="n">
        <v>65533</v>
      </c>
      <c r="E1954" s="7" t="n">
        <v>0</v>
      </c>
      <c r="F1954" s="7" t="n">
        <v>1</v>
      </c>
      <c r="G1954" s="7" t="n">
        <v>13.5</v>
      </c>
      <c r="H1954" s="7" t="n">
        <v>1.20000004768372</v>
      </c>
      <c r="I1954" s="7" t="n">
        <v>1</v>
      </c>
      <c r="J1954" s="7" t="n">
        <v>0</v>
      </c>
    </row>
    <row r="1955" spans="1:9">
      <c r="A1955" t="s">
        <v>4</v>
      </c>
      <c r="B1955" s="4" t="s">
        <v>5</v>
      </c>
      <c r="C1955" s="4" t="s">
        <v>10</v>
      </c>
    </row>
    <row r="1956" spans="1:9">
      <c r="A1956" t="n">
        <v>14423</v>
      </c>
      <c r="B1956" s="35" t="n">
        <v>16</v>
      </c>
      <c r="C1956" s="7" t="n">
        <v>100</v>
      </c>
    </row>
    <row r="1957" spans="1:9">
      <c r="A1957" t="s">
        <v>4</v>
      </c>
      <c r="B1957" s="4" t="s">
        <v>5</v>
      </c>
      <c r="C1957" s="4" t="s">
        <v>10</v>
      </c>
      <c r="D1957" s="4" t="s">
        <v>10</v>
      </c>
      <c r="E1957" s="4" t="s">
        <v>23</v>
      </c>
      <c r="F1957" s="4" t="s">
        <v>23</v>
      </c>
      <c r="G1957" s="4" t="s">
        <v>23</v>
      </c>
      <c r="H1957" s="4" t="s">
        <v>23</v>
      </c>
      <c r="I1957" s="4" t="s">
        <v>13</v>
      </c>
      <c r="J1957" s="4" t="s">
        <v>10</v>
      </c>
    </row>
    <row r="1958" spans="1:9">
      <c r="A1958" t="n">
        <v>14426</v>
      </c>
      <c r="B1958" s="44" t="n">
        <v>55</v>
      </c>
      <c r="C1958" s="7" t="n">
        <v>7032</v>
      </c>
      <c r="D1958" s="7" t="n">
        <v>65533</v>
      </c>
      <c r="E1958" s="7" t="n">
        <v>-0.850000023841858</v>
      </c>
      <c r="F1958" s="7" t="n">
        <v>1</v>
      </c>
      <c r="G1958" s="7" t="n">
        <v>14.6000003814697</v>
      </c>
      <c r="H1958" s="7" t="n">
        <v>1.20000004768372</v>
      </c>
      <c r="I1958" s="7" t="n">
        <v>1</v>
      </c>
      <c r="J1958" s="7" t="n">
        <v>0</v>
      </c>
    </row>
    <row r="1959" spans="1:9">
      <c r="A1959" t="s">
        <v>4</v>
      </c>
      <c r="B1959" s="4" t="s">
        <v>5</v>
      </c>
      <c r="C1959" s="4" t="s">
        <v>10</v>
      </c>
    </row>
    <row r="1960" spans="1:9">
      <c r="A1960" t="n">
        <v>14450</v>
      </c>
      <c r="B1960" s="35" t="n">
        <v>16</v>
      </c>
      <c r="C1960" s="7" t="n">
        <v>100</v>
      </c>
    </row>
    <row r="1961" spans="1:9">
      <c r="A1961" t="s">
        <v>4</v>
      </c>
      <c r="B1961" s="4" t="s">
        <v>5</v>
      </c>
      <c r="C1961" s="4" t="s">
        <v>10</v>
      </c>
      <c r="D1961" s="4" t="s">
        <v>10</v>
      </c>
      <c r="E1961" s="4" t="s">
        <v>23</v>
      </c>
      <c r="F1961" s="4" t="s">
        <v>23</v>
      </c>
      <c r="G1961" s="4" t="s">
        <v>23</v>
      </c>
      <c r="H1961" s="4" t="s">
        <v>23</v>
      </c>
      <c r="I1961" s="4" t="s">
        <v>13</v>
      </c>
      <c r="J1961" s="4" t="s">
        <v>10</v>
      </c>
    </row>
    <row r="1962" spans="1:9">
      <c r="A1962" t="n">
        <v>14453</v>
      </c>
      <c r="B1962" s="44" t="n">
        <v>55</v>
      </c>
      <c r="C1962" s="7" t="n">
        <v>3</v>
      </c>
      <c r="D1962" s="7" t="n">
        <v>65533</v>
      </c>
      <c r="E1962" s="7" t="n">
        <v>1.5</v>
      </c>
      <c r="F1962" s="7" t="n">
        <v>1</v>
      </c>
      <c r="G1962" s="7" t="n">
        <v>14.5</v>
      </c>
      <c r="H1962" s="7" t="n">
        <v>1.20000004768372</v>
      </c>
      <c r="I1962" s="7" t="n">
        <v>1</v>
      </c>
      <c r="J1962" s="7" t="n">
        <v>0</v>
      </c>
    </row>
    <row r="1963" spans="1:9">
      <c r="A1963" t="s">
        <v>4</v>
      </c>
      <c r="B1963" s="4" t="s">
        <v>5</v>
      </c>
      <c r="C1963" s="4" t="s">
        <v>10</v>
      </c>
    </row>
    <row r="1964" spans="1:9">
      <c r="A1964" t="n">
        <v>14477</v>
      </c>
      <c r="B1964" s="35" t="n">
        <v>16</v>
      </c>
      <c r="C1964" s="7" t="n">
        <v>100</v>
      </c>
    </row>
    <row r="1965" spans="1:9">
      <c r="A1965" t="s">
        <v>4</v>
      </c>
      <c r="B1965" s="4" t="s">
        <v>5</v>
      </c>
      <c r="C1965" s="4" t="s">
        <v>10</v>
      </c>
      <c r="D1965" s="4" t="s">
        <v>10</v>
      </c>
      <c r="E1965" s="4" t="s">
        <v>23</v>
      </c>
      <c r="F1965" s="4" t="s">
        <v>23</v>
      </c>
      <c r="G1965" s="4" t="s">
        <v>23</v>
      </c>
      <c r="H1965" s="4" t="s">
        <v>23</v>
      </c>
      <c r="I1965" s="4" t="s">
        <v>13</v>
      </c>
      <c r="J1965" s="4" t="s">
        <v>10</v>
      </c>
    </row>
    <row r="1966" spans="1:9">
      <c r="A1966" t="n">
        <v>14480</v>
      </c>
      <c r="B1966" s="44" t="n">
        <v>55</v>
      </c>
      <c r="C1966" s="7" t="n">
        <v>5</v>
      </c>
      <c r="D1966" s="7" t="n">
        <v>65533</v>
      </c>
      <c r="E1966" s="7" t="n">
        <v>-1.54999995231628</v>
      </c>
      <c r="F1966" s="7" t="n">
        <v>1</v>
      </c>
      <c r="G1966" s="7" t="n">
        <v>14.8999996185303</v>
      </c>
      <c r="H1966" s="7" t="n">
        <v>1.20000004768372</v>
      </c>
      <c r="I1966" s="7" t="n">
        <v>1</v>
      </c>
      <c r="J1966" s="7" t="n">
        <v>0</v>
      </c>
    </row>
    <row r="1967" spans="1:9">
      <c r="A1967" t="s">
        <v>4</v>
      </c>
      <c r="B1967" s="4" t="s">
        <v>5</v>
      </c>
      <c r="C1967" s="4" t="s">
        <v>10</v>
      </c>
    </row>
    <row r="1968" spans="1:9">
      <c r="A1968" t="n">
        <v>14504</v>
      </c>
      <c r="B1968" s="35" t="n">
        <v>16</v>
      </c>
      <c r="C1968" s="7" t="n">
        <v>100</v>
      </c>
    </row>
    <row r="1969" spans="1:10">
      <c r="A1969" t="s">
        <v>4</v>
      </c>
      <c r="B1969" s="4" t="s">
        <v>5</v>
      </c>
      <c r="C1969" s="4" t="s">
        <v>10</v>
      </c>
      <c r="D1969" s="4" t="s">
        <v>10</v>
      </c>
      <c r="E1969" s="4" t="s">
        <v>23</v>
      </c>
      <c r="F1969" s="4" t="s">
        <v>23</v>
      </c>
      <c r="G1969" s="4" t="s">
        <v>23</v>
      </c>
      <c r="H1969" s="4" t="s">
        <v>23</v>
      </c>
      <c r="I1969" s="4" t="s">
        <v>13</v>
      </c>
      <c r="J1969" s="4" t="s">
        <v>10</v>
      </c>
    </row>
    <row r="1970" spans="1:10">
      <c r="A1970" t="n">
        <v>14507</v>
      </c>
      <c r="B1970" s="44" t="n">
        <v>55</v>
      </c>
      <c r="C1970" s="7" t="n">
        <v>61491</v>
      </c>
      <c r="D1970" s="7" t="n">
        <v>65533</v>
      </c>
      <c r="E1970" s="7" t="n">
        <v>-0.25</v>
      </c>
      <c r="F1970" s="7" t="n">
        <v>1</v>
      </c>
      <c r="G1970" s="7" t="n">
        <v>15.3999996185303</v>
      </c>
      <c r="H1970" s="7" t="n">
        <v>1.20000004768372</v>
      </c>
      <c r="I1970" s="7" t="n">
        <v>1</v>
      </c>
      <c r="J1970" s="7" t="n">
        <v>0</v>
      </c>
    </row>
    <row r="1971" spans="1:10">
      <c r="A1971" t="s">
        <v>4</v>
      </c>
      <c r="B1971" s="4" t="s">
        <v>5</v>
      </c>
      <c r="C1971" s="4" t="s">
        <v>10</v>
      </c>
    </row>
    <row r="1972" spans="1:10">
      <c r="A1972" t="n">
        <v>14531</v>
      </c>
      <c r="B1972" s="35" t="n">
        <v>16</v>
      </c>
      <c r="C1972" s="7" t="n">
        <v>100</v>
      </c>
    </row>
    <row r="1973" spans="1:10">
      <c r="A1973" t="s">
        <v>4</v>
      </c>
      <c r="B1973" s="4" t="s">
        <v>5</v>
      </c>
      <c r="C1973" s="4" t="s">
        <v>10</v>
      </c>
      <c r="D1973" s="4" t="s">
        <v>10</v>
      </c>
      <c r="E1973" s="4" t="s">
        <v>23</v>
      </c>
      <c r="F1973" s="4" t="s">
        <v>23</v>
      </c>
      <c r="G1973" s="4" t="s">
        <v>23</v>
      </c>
      <c r="H1973" s="4" t="s">
        <v>23</v>
      </c>
      <c r="I1973" s="4" t="s">
        <v>13</v>
      </c>
      <c r="J1973" s="4" t="s">
        <v>10</v>
      </c>
    </row>
    <row r="1974" spans="1:10">
      <c r="A1974" t="n">
        <v>14534</v>
      </c>
      <c r="B1974" s="44" t="n">
        <v>55</v>
      </c>
      <c r="C1974" s="7" t="n">
        <v>61492</v>
      </c>
      <c r="D1974" s="7" t="n">
        <v>65533</v>
      </c>
      <c r="E1974" s="7" t="n">
        <v>0.850000023841858</v>
      </c>
      <c r="F1974" s="7" t="n">
        <v>1</v>
      </c>
      <c r="G1974" s="7" t="n">
        <v>16.5499992370605</v>
      </c>
      <c r="H1974" s="7" t="n">
        <v>1.20000004768372</v>
      </c>
      <c r="I1974" s="7" t="n">
        <v>1</v>
      </c>
      <c r="J1974" s="7" t="n">
        <v>0</v>
      </c>
    </row>
    <row r="1975" spans="1:10">
      <c r="A1975" t="s">
        <v>4</v>
      </c>
      <c r="B1975" s="4" t="s">
        <v>5</v>
      </c>
      <c r="C1975" s="4" t="s">
        <v>10</v>
      </c>
    </row>
    <row r="1976" spans="1:10">
      <c r="A1976" t="n">
        <v>14558</v>
      </c>
      <c r="B1976" s="35" t="n">
        <v>16</v>
      </c>
      <c r="C1976" s="7" t="n">
        <v>100</v>
      </c>
    </row>
    <row r="1977" spans="1:10">
      <c r="A1977" t="s">
        <v>4</v>
      </c>
      <c r="B1977" s="4" t="s">
        <v>5</v>
      </c>
      <c r="C1977" s="4" t="s">
        <v>10</v>
      </c>
      <c r="D1977" s="4" t="s">
        <v>10</v>
      </c>
      <c r="E1977" s="4" t="s">
        <v>23</v>
      </c>
      <c r="F1977" s="4" t="s">
        <v>23</v>
      </c>
      <c r="G1977" s="4" t="s">
        <v>23</v>
      </c>
      <c r="H1977" s="4" t="s">
        <v>23</v>
      </c>
      <c r="I1977" s="4" t="s">
        <v>13</v>
      </c>
      <c r="J1977" s="4" t="s">
        <v>10</v>
      </c>
    </row>
    <row r="1978" spans="1:10">
      <c r="A1978" t="n">
        <v>14561</v>
      </c>
      <c r="B1978" s="44" t="n">
        <v>55</v>
      </c>
      <c r="C1978" s="7" t="n">
        <v>61493</v>
      </c>
      <c r="D1978" s="7" t="n">
        <v>65533</v>
      </c>
      <c r="E1978" s="7" t="n">
        <v>-0.649999976158142</v>
      </c>
      <c r="F1978" s="7" t="n">
        <v>1</v>
      </c>
      <c r="G1978" s="7" t="n">
        <v>16.7999992370605</v>
      </c>
      <c r="H1978" s="7" t="n">
        <v>1.20000004768372</v>
      </c>
      <c r="I1978" s="7" t="n">
        <v>1</v>
      </c>
      <c r="J1978" s="7" t="n">
        <v>0</v>
      </c>
    </row>
    <row r="1979" spans="1:10">
      <c r="A1979" t="s">
        <v>4</v>
      </c>
      <c r="B1979" s="4" t="s">
        <v>5</v>
      </c>
      <c r="C1979" s="4" t="s">
        <v>13</v>
      </c>
      <c r="D1979" s="4" t="s">
        <v>10</v>
      </c>
      <c r="E1979" s="4" t="s">
        <v>23</v>
      </c>
    </row>
    <row r="1980" spans="1:10">
      <c r="A1980" t="n">
        <v>14585</v>
      </c>
      <c r="B1980" s="24" t="n">
        <v>58</v>
      </c>
      <c r="C1980" s="7" t="n">
        <v>100</v>
      </c>
      <c r="D1980" s="7" t="n">
        <v>1000</v>
      </c>
      <c r="E1980" s="7" t="n">
        <v>1</v>
      </c>
    </row>
    <row r="1981" spans="1:10">
      <c r="A1981" t="s">
        <v>4</v>
      </c>
      <c r="B1981" s="4" t="s">
        <v>5</v>
      </c>
      <c r="C1981" s="4" t="s">
        <v>13</v>
      </c>
      <c r="D1981" s="4" t="s">
        <v>10</v>
      </c>
    </row>
    <row r="1982" spans="1:10">
      <c r="A1982" t="n">
        <v>14593</v>
      </c>
      <c r="B1982" s="24" t="n">
        <v>58</v>
      </c>
      <c r="C1982" s="7" t="n">
        <v>255</v>
      </c>
      <c r="D1982" s="7" t="n">
        <v>0</v>
      </c>
    </row>
    <row r="1983" spans="1:10">
      <c r="A1983" t="s">
        <v>4</v>
      </c>
      <c r="B1983" s="4" t="s">
        <v>5</v>
      </c>
      <c r="C1983" s="4" t="s">
        <v>10</v>
      </c>
      <c r="D1983" s="4" t="s">
        <v>13</v>
      </c>
    </row>
    <row r="1984" spans="1:10">
      <c r="A1984" t="n">
        <v>14597</v>
      </c>
      <c r="B1984" s="45" t="n">
        <v>56</v>
      </c>
      <c r="C1984" s="7" t="n">
        <v>0</v>
      </c>
      <c r="D1984" s="7" t="n">
        <v>0</v>
      </c>
    </row>
    <row r="1985" spans="1:10">
      <c r="A1985" t="s">
        <v>4</v>
      </c>
      <c r="B1985" s="4" t="s">
        <v>5</v>
      </c>
      <c r="C1985" s="4" t="s">
        <v>10</v>
      </c>
      <c r="D1985" s="4" t="s">
        <v>13</v>
      </c>
    </row>
    <row r="1986" spans="1:10">
      <c r="A1986" t="n">
        <v>14601</v>
      </c>
      <c r="B1986" s="45" t="n">
        <v>56</v>
      </c>
      <c r="C1986" s="7" t="n">
        <v>7032</v>
      </c>
      <c r="D1986" s="7" t="n">
        <v>0</v>
      </c>
    </row>
    <row r="1987" spans="1:10">
      <c r="A1987" t="s">
        <v>4</v>
      </c>
      <c r="B1987" s="4" t="s">
        <v>5</v>
      </c>
      <c r="C1987" s="4" t="s">
        <v>10</v>
      </c>
      <c r="D1987" s="4" t="s">
        <v>13</v>
      </c>
    </row>
    <row r="1988" spans="1:10">
      <c r="A1988" t="n">
        <v>14605</v>
      </c>
      <c r="B1988" s="45" t="n">
        <v>56</v>
      </c>
      <c r="C1988" s="7" t="n">
        <v>3</v>
      </c>
      <c r="D1988" s="7" t="n">
        <v>0</v>
      </c>
    </row>
    <row r="1989" spans="1:10">
      <c r="A1989" t="s">
        <v>4</v>
      </c>
      <c r="B1989" s="4" t="s">
        <v>5</v>
      </c>
      <c r="C1989" s="4" t="s">
        <v>10</v>
      </c>
      <c r="D1989" s="4" t="s">
        <v>13</v>
      </c>
    </row>
    <row r="1990" spans="1:10">
      <c r="A1990" t="n">
        <v>14609</v>
      </c>
      <c r="B1990" s="45" t="n">
        <v>56</v>
      </c>
      <c r="C1990" s="7" t="n">
        <v>5</v>
      </c>
      <c r="D1990" s="7" t="n">
        <v>0</v>
      </c>
    </row>
    <row r="1991" spans="1:10">
      <c r="A1991" t="s">
        <v>4</v>
      </c>
      <c r="B1991" s="4" t="s">
        <v>5</v>
      </c>
      <c r="C1991" s="4" t="s">
        <v>10</v>
      </c>
      <c r="D1991" s="4" t="s">
        <v>13</v>
      </c>
    </row>
    <row r="1992" spans="1:10">
      <c r="A1992" t="n">
        <v>14613</v>
      </c>
      <c r="B1992" s="45" t="n">
        <v>56</v>
      </c>
      <c r="C1992" s="7" t="n">
        <v>61491</v>
      </c>
      <c r="D1992" s="7" t="n">
        <v>0</v>
      </c>
    </row>
    <row r="1993" spans="1:10">
      <c r="A1993" t="s">
        <v>4</v>
      </c>
      <c r="B1993" s="4" t="s">
        <v>5</v>
      </c>
      <c r="C1993" s="4" t="s">
        <v>10</v>
      </c>
      <c r="D1993" s="4" t="s">
        <v>13</v>
      </c>
    </row>
    <row r="1994" spans="1:10">
      <c r="A1994" t="n">
        <v>14617</v>
      </c>
      <c r="B1994" s="45" t="n">
        <v>56</v>
      </c>
      <c r="C1994" s="7" t="n">
        <v>61492</v>
      </c>
      <c r="D1994" s="7" t="n">
        <v>0</v>
      </c>
    </row>
    <row r="1995" spans="1:10">
      <c r="A1995" t="s">
        <v>4</v>
      </c>
      <c r="B1995" s="4" t="s">
        <v>5</v>
      </c>
      <c r="C1995" s="4" t="s">
        <v>10</v>
      </c>
      <c r="D1995" s="4" t="s">
        <v>13</v>
      </c>
    </row>
    <row r="1996" spans="1:10">
      <c r="A1996" t="n">
        <v>14621</v>
      </c>
      <c r="B1996" s="45" t="n">
        <v>56</v>
      </c>
      <c r="C1996" s="7" t="n">
        <v>61493</v>
      </c>
      <c r="D1996" s="7" t="n">
        <v>0</v>
      </c>
    </row>
    <row r="1997" spans="1:10">
      <c r="A1997" t="s">
        <v>4</v>
      </c>
      <c r="B1997" s="4" t="s">
        <v>5</v>
      </c>
      <c r="C1997" s="4" t="s">
        <v>10</v>
      </c>
    </row>
    <row r="1998" spans="1:10">
      <c r="A1998" t="n">
        <v>14625</v>
      </c>
      <c r="B1998" s="35" t="n">
        <v>16</v>
      </c>
      <c r="C1998" s="7" t="n">
        <v>1000</v>
      </c>
    </row>
    <row r="1999" spans="1:10">
      <c r="A1999" t="s">
        <v>4</v>
      </c>
      <c r="B1999" s="4" t="s">
        <v>5</v>
      </c>
      <c r="C1999" s="4" t="s">
        <v>13</v>
      </c>
      <c r="D1999" s="4" t="s">
        <v>10</v>
      </c>
    </row>
    <row r="2000" spans="1:10">
      <c r="A2000" t="n">
        <v>14628</v>
      </c>
      <c r="B2000" s="26" t="n">
        <v>45</v>
      </c>
      <c r="C2000" s="7" t="n">
        <v>7</v>
      </c>
      <c r="D2000" s="7" t="n">
        <v>255</v>
      </c>
    </row>
    <row r="2001" spans="1:4">
      <c r="A2001" t="s">
        <v>4</v>
      </c>
      <c r="B2001" s="4" t="s">
        <v>5</v>
      </c>
      <c r="C2001" s="4" t="s">
        <v>13</v>
      </c>
      <c r="D2001" s="30" t="s">
        <v>34</v>
      </c>
      <c r="E2001" s="4" t="s">
        <v>5</v>
      </c>
      <c r="F2001" s="4" t="s">
        <v>13</v>
      </c>
      <c r="G2001" s="4" t="s">
        <v>10</v>
      </c>
      <c r="H2001" s="30" t="s">
        <v>35</v>
      </c>
      <c r="I2001" s="4" t="s">
        <v>13</v>
      </c>
      <c r="J2001" s="4" t="s">
        <v>24</v>
      </c>
    </row>
    <row r="2002" spans="1:4">
      <c r="A2002" t="n">
        <v>14632</v>
      </c>
      <c r="B2002" s="12" t="n">
        <v>5</v>
      </c>
      <c r="C2002" s="7" t="n">
        <v>28</v>
      </c>
      <c r="D2002" s="30" t="s">
        <v>3</v>
      </c>
      <c r="E2002" s="33" t="n">
        <v>64</v>
      </c>
      <c r="F2002" s="7" t="n">
        <v>5</v>
      </c>
      <c r="G2002" s="7" t="n">
        <v>1</v>
      </c>
      <c r="H2002" s="30" t="s">
        <v>3</v>
      </c>
      <c r="I2002" s="7" t="n">
        <v>1</v>
      </c>
      <c r="J2002" s="13" t="n">
        <f t="normal" ca="1">A2012</f>
        <v>0</v>
      </c>
    </row>
    <row r="2003" spans="1:4">
      <c r="A2003" t="s">
        <v>4</v>
      </c>
      <c r="B2003" s="4" t="s">
        <v>5</v>
      </c>
      <c r="C2003" s="4" t="s">
        <v>13</v>
      </c>
      <c r="D2003" s="4" t="s">
        <v>10</v>
      </c>
      <c r="E2003" s="4" t="s">
        <v>6</v>
      </c>
    </row>
    <row r="2004" spans="1:4">
      <c r="A2004" t="n">
        <v>14643</v>
      </c>
      <c r="B2004" s="46" t="n">
        <v>51</v>
      </c>
      <c r="C2004" s="7" t="n">
        <v>4</v>
      </c>
      <c r="D2004" s="7" t="n">
        <v>1</v>
      </c>
      <c r="E2004" s="7" t="s">
        <v>108</v>
      </c>
    </row>
    <row r="2005" spans="1:4">
      <c r="A2005" t="s">
        <v>4</v>
      </c>
      <c r="B2005" s="4" t="s">
        <v>5</v>
      </c>
      <c r="C2005" s="4" t="s">
        <v>10</v>
      </c>
    </row>
    <row r="2006" spans="1:4">
      <c r="A2006" t="n">
        <v>14656</v>
      </c>
      <c r="B2006" s="35" t="n">
        <v>16</v>
      </c>
      <c r="C2006" s="7" t="n">
        <v>0</v>
      </c>
    </row>
    <row r="2007" spans="1:4">
      <c r="A2007" t="s">
        <v>4</v>
      </c>
      <c r="B2007" s="4" t="s">
        <v>5</v>
      </c>
      <c r="C2007" s="4" t="s">
        <v>10</v>
      </c>
      <c r="D2007" s="4" t="s">
        <v>50</v>
      </c>
      <c r="E2007" s="4" t="s">
        <v>13</v>
      </c>
      <c r="F2007" s="4" t="s">
        <v>13</v>
      </c>
    </row>
    <row r="2008" spans="1:4">
      <c r="A2008" t="n">
        <v>14659</v>
      </c>
      <c r="B2008" s="47" t="n">
        <v>26</v>
      </c>
      <c r="C2008" s="7" t="n">
        <v>1</v>
      </c>
      <c r="D2008" s="7" t="s">
        <v>137</v>
      </c>
      <c r="E2008" s="7" t="n">
        <v>2</v>
      </c>
      <c r="F2008" s="7" t="n">
        <v>0</v>
      </c>
    </row>
    <row r="2009" spans="1:4">
      <c r="A2009" t="s">
        <v>4</v>
      </c>
      <c r="B2009" s="4" t="s">
        <v>5</v>
      </c>
    </row>
    <row r="2010" spans="1:4">
      <c r="A2010" t="n">
        <v>14687</v>
      </c>
      <c r="B2010" s="48" t="n">
        <v>28</v>
      </c>
    </row>
    <row r="2011" spans="1:4">
      <c r="A2011" t="s">
        <v>4</v>
      </c>
      <c r="B2011" s="4" t="s">
        <v>5</v>
      </c>
      <c r="C2011" s="4" t="s">
        <v>13</v>
      </c>
      <c r="D2011" s="30" t="s">
        <v>34</v>
      </c>
      <c r="E2011" s="4" t="s">
        <v>5</v>
      </c>
      <c r="F2011" s="4" t="s">
        <v>13</v>
      </c>
      <c r="G2011" s="4" t="s">
        <v>10</v>
      </c>
      <c r="H2011" s="30" t="s">
        <v>35</v>
      </c>
      <c r="I2011" s="4" t="s">
        <v>13</v>
      </c>
      <c r="J2011" s="4" t="s">
        <v>24</v>
      </c>
    </row>
    <row r="2012" spans="1:4">
      <c r="A2012" t="n">
        <v>14688</v>
      </c>
      <c r="B2012" s="12" t="n">
        <v>5</v>
      </c>
      <c r="C2012" s="7" t="n">
        <v>28</v>
      </c>
      <c r="D2012" s="30" t="s">
        <v>3</v>
      </c>
      <c r="E2012" s="33" t="n">
        <v>64</v>
      </c>
      <c r="F2012" s="7" t="n">
        <v>5</v>
      </c>
      <c r="G2012" s="7" t="n">
        <v>2</v>
      </c>
      <c r="H2012" s="30" t="s">
        <v>3</v>
      </c>
      <c r="I2012" s="7" t="n">
        <v>1</v>
      </c>
      <c r="J2012" s="13" t="n">
        <f t="normal" ca="1">A2026</f>
        <v>0</v>
      </c>
    </row>
    <row r="2013" spans="1:4">
      <c r="A2013" t="s">
        <v>4</v>
      </c>
      <c r="B2013" s="4" t="s">
        <v>5</v>
      </c>
      <c r="C2013" s="4" t="s">
        <v>10</v>
      </c>
      <c r="D2013" s="4" t="s">
        <v>23</v>
      </c>
      <c r="E2013" s="4" t="s">
        <v>23</v>
      </c>
      <c r="F2013" s="4" t="s">
        <v>23</v>
      </c>
      <c r="G2013" s="4" t="s">
        <v>10</v>
      </c>
      <c r="H2013" s="4" t="s">
        <v>10</v>
      </c>
    </row>
    <row r="2014" spans="1:4">
      <c r="A2014" t="n">
        <v>14699</v>
      </c>
      <c r="B2014" s="20" t="n">
        <v>60</v>
      </c>
      <c r="C2014" s="7" t="n">
        <v>2</v>
      </c>
      <c r="D2014" s="7" t="n">
        <v>0</v>
      </c>
      <c r="E2014" s="7" t="n">
        <v>20</v>
      </c>
      <c r="F2014" s="7" t="n">
        <v>0</v>
      </c>
      <c r="G2014" s="7" t="n">
        <v>300</v>
      </c>
      <c r="H2014" s="7" t="n">
        <v>0</v>
      </c>
    </row>
    <row r="2015" spans="1:4">
      <c r="A2015" t="s">
        <v>4</v>
      </c>
      <c r="B2015" s="4" t="s">
        <v>5</v>
      </c>
      <c r="C2015" s="4" t="s">
        <v>10</v>
      </c>
    </row>
    <row r="2016" spans="1:4">
      <c r="A2016" t="n">
        <v>14718</v>
      </c>
      <c r="B2016" s="35" t="n">
        <v>16</v>
      </c>
      <c r="C2016" s="7" t="n">
        <v>300</v>
      </c>
    </row>
    <row r="2017" spans="1:10">
      <c r="A2017" t="s">
        <v>4</v>
      </c>
      <c r="B2017" s="4" t="s">
        <v>5</v>
      </c>
      <c r="C2017" s="4" t="s">
        <v>13</v>
      </c>
      <c r="D2017" s="4" t="s">
        <v>10</v>
      </c>
      <c r="E2017" s="4" t="s">
        <v>6</v>
      </c>
    </row>
    <row r="2018" spans="1:10">
      <c r="A2018" t="n">
        <v>14721</v>
      </c>
      <c r="B2018" s="46" t="n">
        <v>51</v>
      </c>
      <c r="C2018" s="7" t="n">
        <v>4</v>
      </c>
      <c r="D2018" s="7" t="n">
        <v>2</v>
      </c>
      <c r="E2018" s="7" t="s">
        <v>60</v>
      </c>
    </row>
    <row r="2019" spans="1:10">
      <c r="A2019" t="s">
        <v>4</v>
      </c>
      <c r="B2019" s="4" t="s">
        <v>5</v>
      </c>
      <c r="C2019" s="4" t="s">
        <v>10</v>
      </c>
    </row>
    <row r="2020" spans="1:10">
      <c r="A2020" t="n">
        <v>14735</v>
      </c>
      <c r="B2020" s="35" t="n">
        <v>16</v>
      </c>
      <c r="C2020" s="7" t="n">
        <v>0</v>
      </c>
    </row>
    <row r="2021" spans="1:10">
      <c r="A2021" t="s">
        <v>4</v>
      </c>
      <c r="B2021" s="4" t="s">
        <v>5</v>
      </c>
      <c r="C2021" s="4" t="s">
        <v>10</v>
      </c>
      <c r="D2021" s="4" t="s">
        <v>50</v>
      </c>
      <c r="E2021" s="4" t="s">
        <v>13</v>
      </c>
      <c r="F2021" s="4" t="s">
        <v>13</v>
      </c>
    </row>
    <row r="2022" spans="1:10">
      <c r="A2022" t="n">
        <v>14738</v>
      </c>
      <c r="B2022" s="47" t="n">
        <v>26</v>
      </c>
      <c r="C2022" s="7" t="n">
        <v>2</v>
      </c>
      <c r="D2022" s="7" t="s">
        <v>138</v>
      </c>
      <c r="E2022" s="7" t="n">
        <v>2</v>
      </c>
      <c r="F2022" s="7" t="n">
        <v>0</v>
      </c>
    </row>
    <row r="2023" spans="1:10">
      <c r="A2023" t="s">
        <v>4</v>
      </c>
      <c r="B2023" s="4" t="s">
        <v>5</v>
      </c>
    </row>
    <row r="2024" spans="1:10">
      <c r="A2024" t="n">
        <v>14763</v>
      </c>
      <c r="B2024" s="48" t="n">
        <v>28</v>
      </c>
    </row>
    <row r="2025" spans="1:10">
      <c r="A2025" t="s">
        <v>4</v>
      </c>
      <c r="B2025" s="4" t="s">
        <v>5</v>
      </c>
      <c r="C2025" s="4" t="s">
        <v>10</v>
      </c>
      <c r="D2025" s="4" t="s">
        <v>13</v>
      </c>
    </row>
    <row r="2026" spans="1:10">
      <c r="A2026" t="n">
        <v>14764</v>
      </c>
      <c r="B2026" s="50" t="n">
        <v>89</v>
      </c>
      <c r="C2026" s="7" t="n">
        <v>65533</v>
      </c>
      <c r="D2026" s="7" t="n">
        <v>1</v>
      </c>
    </row>
    <row r="2027" spans="1:10">
      <c r="A2027" t="s">
        <v>4</v>
      </c>
      <c r="B2027" s="4" t="s">
        <v>5</v>
      </c>
      <c r="C2027" s="4" t="s">
        <v>13</v>
      </c>
      <c r="D2027" s="4" t="s">
        <v>10</v>
      </c>
      <c r="E2027" s="4" t="s">
        <v>23</v>
      </c>
    </row>
    <row r="2028" spans="1:10">
      <c r="A2028" t="n">
        <v>14768</v>
      </c>
      <c r="B2028" s="24" t="n">
        <v>58</v>
      </c>
      <c r="C2028" s="7" t="n">
        <v>101</v>
      </c>
      <c r="D2028" s="7" t="n">
        <v>500</v>
      </c>
      <c r="E2028" s="7" t="n">
        <v>1</v>
      </c>
    </row>
    <row r="2029" spans="1:10">
      <c r="A2029" t="s">
        <v>4</v>
      </c>
      <c r="B2029" s="4" t="s">
        <v>5</v>
      </c>
      <c r="C2029" s="4" t="s">
        <v>13</v>
      </c>
      <c r="D2029" s="4" t="s">
        <v>10</v>
      </c>
    </row>
    <row r="2030" spans="1:10">
      <c r="A2030" t="n">
        <v>14776</v>
      </c>
      <c r="B2030" s="24" t="n">
        <v>58</v>
      </c>
      <c r="C2030" s="7" t="n">
        <v>254</v>
      </c>
      <c r="D2030" s="7" t="n">
        <v>0</v>
      </c>
    </row>
    <row r="2031" spans="1:10">
      <c r="A2031" t="s">
        <v>4</v>
      </c>
      <c r="B2031" s="4" t="s">
        <v>5</v>
      </c>
      <c r="C2031" s="4" t="s">
        <v>13</v>
      </c>
    </row>
    <row r="2032" spans="1:10">
      <c r="A2032" t="n">
        <v>14780</v>
      </c>
      <c r="B2032" s="43" t="n">
        <v>116</v>
      </c>
      <c r="C2032" s="7" t="n">
        <v>0</v>
      </c>
    </row>
    <row r="2033" spans="1:6">
      <c r="A2033" t="s">
        <v>4</v>
      </c>
      <c r="B2033" s="4" t="s">
        <v>5</v>
      </c>
      <c r="C2033" s="4" t="s">
        <v>13</v>
      </c>
      <c r="D2033" s="4" t="s">
        <v>10</v>
      </c>
    </row>
    <row r="2034" spans="1:6">
      <c r="A2034" t="n">
        <v>14782</v>
      </c>
      <c r="B2034" s="43" t="n">
        <v>116</v>
      </c>
      <c r="C2034" s="7" t="n">
        <v>2</v>
      </c>
      <c r="D2034" s="7" t="n">
        <v>1</v>
      </c>
    </row>
    <row r="2035" spans="1:6">
      <c r="A2035" t="s">
        <v>4</v>
      </c>
      <c r="B2035" s="4" t="s">
        <v>5</v>
      </c>
      <c r="C2035" s="4" t="s">
        <v>13</v>
      </c>
      <c r="D2035" s="4" t="s">
        <v>9</v>
      </c>
    </row>
    <row r="2036" spans="1:6">
      <c r="A2036" t="n">
        <v>14786</v>
      </c>
      <c r="B2036" s="43" t="n">
        <v>116</v>
      </c>
      <c r="C2036" s="7" t="n">
        <v>5</v>
      </c>
      <c r="D2036" s="7" t="n">
        <v>1106247680</v>
      </c>
    </row>
    <row r="2037" spans="1:6">
      <c r="A2037" t="s">
        <v>4</v>
      </c>
      <c r="B2037" s="4" t="s">
        <v>5</v>
      </c>
      <c r="C2037" s="4" t="s">
        <v>13</v>
      </c>
      <c r="D2037" s="4" t="s">
        <v>10</v>
      </c>
    </row>
    <row r="2038" spans="1:6">
      <c r="A2038" t="n">
        <v>14792</v>
      </c>
      <c r="B2038" s="43" t="n">
        <v>116</v>
      </c>
      <c r="C2038" s="7" t="n">
        <v>6</v>
      </c>
      <c r="D2038" s="7" t="n">
        <v>1</v>
      </c>
    </row>
    <row r="2039" spans="1:6">
      <c r="A2039" t="s">
        <v>4</v>
      </c>
      <c r="B2039" s="4" t="s">
        <v>5</v>
      </c>
      <c r="C2039" s="4" t="s">
        <v>13</v>
      </c>
      <c r="D2039" s="4" t="s">
        <v>13</v>
      </c>
      <c r="E2039" s="4" t="s">
        <v>23</v>
      </c>
      <c r="F2039" s="4" t="s">
        <v>23</v>
      </c>
      <c r="G2039" s="4" t="s">
        <v>23</v>
      </c>
      <c r="H2039" s="4" t="s">
        <v>10</v>
      </c>
    </row>
    <row r="2040" spans="1:6">
      <c r="A2040" t="n">
        <v>14796</v>
      </c>
      <c r="B2040" s="26" t="n">
        <v>45</v>
      </c>
      <c r="C2040" s="7" t="n">
        <v>2</v>
      </c>
      <c r="D2040" s="7" t="n">
        <v>3</v>
      </c>
      <c r="E2040" s="7" t="n">
        <v>0</v>
      </c>
      <c r="F2040" s="7" t="n">
        <v>25.25</v>
      </c>
      <c r="G2040" s="7" t="n">
        <v>-67.1999969482422</v>
      </c>
      <c r="H2040" s="7" t="n">
        <v>0</v>
      </c>
    </row>
    <row r="2041" spans="1:6">
      <c r="A2041" t="s">
        <v>4</v>
      </c>
      <c r="B2041" s="4" t="s">
        <v>5</v>
      </c>
      <c r="C2041" s="4" t="s">
        <v>13</v>
      </c>
      <c r="D2041" s="4" t="s">
        <v>13</v>
      </c>
      <c r="E2041" s="4" t="s">
        <v>23</v>
      </c>
      <c r="F2041" s="4" t="s">
        <v>23</v>
      </c>
      <c r="G2041" s="4" t="s">
        <v>23</v>
      </c>
      <c r="H2041" s="4" t="s">
        <v>10</v>
      </c>
      <c r="I2041" s="4" t="s">
        <v>13</v>
      </c>
    </row>
    <row r="2042" spans="1:6">
      <c r="A2042" t="n">
        <v>14813</v>
      </c>
      <c r="B2042" s="26" t="n">
        <v>45</v>
      </c>
      <c r="C2042" s="7" t="n">
        <v>4</v>
      </c>
      <c r="D2042" s="7" t="n">
        <v>3</v>
      </c>
      <c r="E2042" s="7" t="n">
        <v>10</v>
      </c>
      <c r="F2042" s="7" t="n">
        <v>8.44999980926514</v>
      </c>
      <c r="G2042" s="7" t="n">
        <v>0</v>
      </c>
      <c r="H2042" s="7" t="n">
        <v>0</v>
      </c>
      <c r="I2042" s="7" t="n">
        <v>0</v>
      </c>
    </row>
    <row r="2043" spans="1:6">
      <c r="A2043" t="s">
        <v>4</v>
      </c>
      <c r="B2043" s="4" t="s">
        <v>5</v>
      </c>
      <c r="C2043" s="4" t="s">
        <v>13</v>
      </c>
      <c r="D2043" s="4" t="s">
        <v>13</v>
      </c>
      <c r="E2043" s="4" t="s">
        <v>23</v>
      </c>
      <c r="F2043" s="4" t="s">
        <v>10</v>
      </c>
    </row>
    <row r="2044" spans="1:6">
      <c r="A2044" t="n">
        <v>14831</v>
      </c>
      <c r="B2044" s="26" t="n">
        <v>45</v>
      </c>
      <c r="C2044" s="7" t="n">
        <v>5</v>
      </c>
      <c r="D2044" s="7" t="n">
        <v>3</v>
      </c>
      <c r="E2044" s="7" t="n">
        <v>10</v>
      </c>
      <c r="F2044" s="7" t="n">
        <v>0</v>
      </c>
    </row>
    <row r="2045" spans="1:6">
      <c r="A2045" t="s">
        <v>4</v>
      </c>
      <c r="B2045" s="4" t="s">
        <v>5</v>
      </c>
      <c r="C2045" s="4" t="s">
        <v>13</v>
      </c>
      <c r="D2045" s="4" t="s">
        <v>13</v>
      </c>
      <c r="E2045" s="4" t="s">
        <v>23</v>
      </c>
      <c r="F2045" s="4" t="s">
        <v>10</v>
      </c>
    </row>
    <row r="2046" spans="1:6">
      <c r="A2046" t="n">
        <v>14840</v>
      </c>
      <c r="B2046" s="26" t="n">
        <v>45</v>
      </c>
      <c r="C2046" s="7" t="n">
        <v>11</v>
      </c>
      <c r="D2046" s="7" t="n">
        <v>3</v>
      </c>
      <c r="E2046" s="7" t="n">
        <v>42.5</v>
      </c>
      <c r="F2046" s="7" t="n">
        <v>0</v>
      </c>
    </row>
    <row r="2047" spans="1:6">
      <c r="A2047" t="s">
        <v>4</v>
      </c>
      <c r="B2047" s="4" t="s">
        <v>5</v>
      </c>
      <c r="C2047" s="4" t="s">
        <v>13</v>
      </c>
      <c r="D2047" s="4" t="s">
        <v>13</v>
      </c>
      <c r="E2047" s="4" t="s">
        <v>23</v>
      </c>
      <c r="F2047" s="4" t="s">
        <v>23</v>
      </c>
      <c r="G2047" s="4" t="s">
        <v>23</v>
      </c>
      <c r="H2047" s="4" t="s">
        <v>10</v>
      </c>
      <c r="I2047" s="4" t="s">
        <v>13</v>
      </c>
    </row>
    <row r="2048" spans="1:6">
      <c r="A2048" t="n">
        <v>14849</v>
      </c>
      <c r="B2048" s="26" t="n">
        <v>45</v>
      </c>
      <c r="C2048" s="7" t="n">
        <v>4</v>
      </c>
      <c r="D2048" s="7" t="n">
        <v>0</v>
      </c>
      <c r="E2048" s="7" t="n">
        <v>10</v>
      </c>
      <c r="F2048" s="7" t="n">
        <v>38.4500007629395</v>
      </c>
      <c r="G2048" s="7" t="n">
        <v>0</v>
      </c>
      <c r="H2048" s="7" t="n">
        <v>30000</v>
      </c>
      <c r="I2048" s="7" t="n">
        <v>0</v>
      </c>
    </row>
    <row r="2049" spans="1:9">
      <c r="A2049" t="s">
        <v>4</v>
      </c>
      <c r="B2049" s="4" t="s">
        <v>5</v>
      </c>
      <c r="C2049" s="4" t="s">
        <v>13</v>
      </c>
      <c r="D2049" s="4" t="s">
        <v>10</v>
      </c>
    </row>
    <row r="2050" spans="1:9">
      <c r="A2050" t="n">
        <v>14867</v>
      </c>
      <c r="B2050" s="24" t="n">
        <v>58</v>
      </c>
      <c r="C2050" s="7" t="n">
        <v>255</v>
      </c>
      <c r="D2050" s="7" t="n">
        <v>0</v>
      </c>
    </row>
    <row r="2051" spans="1:9">
      <c r="A2051" t="s">
        <v>4</v>
      </c>
      <c r="B2051" s="4" t="s">
        <v>5</v>
      </c>
      <c r="C2051" s="4" t="s">
        <v>13</v>
      </c>
      <c r="D2051" s="4" t="s">
        <v>10</v>
      </c>
      <c r="E2051" s="4" t="s">
        <v>10</v>
      </c>
      <c r="F2051" s="4" t="s">
        <v>13</v>
      </c>
    </row>
    <row r="2052" spans="1:9">
      <c r="A2052" t="n">
        <v>14871</v>
      </c>
      <c r="B2052" s="51" t="n">
        <v>25</v>
      </c>
      <c r="C2052" s="7" t="n">
        <v>1</v>
      </c>
      <c r="D2052" s="7" t="n">
        <v>260</v>
      </c>
      <c r="E2052" s="7" t="n">
        <v>640</v>
      </c>
      <c r="F2052" s="7" t="n">
        <v>2</v>
      </c>
    </row>
    <row r="2053" spans="1:9">
      <c r="A2053" t="s">
        <v>4</v>
      </c>
      <c r="B2053" s="4" t="s">
        <v>5</v>
      </c>
      <c r="C2053" s="4" t="s">
        <v>13</v>
      </c>
      <c r="D2053" s="4" t="s">
        <v>10</v>
      </c>
      <c r="E2053" s="4" t="s">
        <v>6</v>
      </c>
    </row>
    <row r="2054" spans="1:9">
      <c r="A2054" t="n">
        <v>14878</v>
      </c>
      <c r="B2054" s="46" t="n">
        <v>51</v>
      </c>
      <c r="C2054" s="7" t="n">
        <v>4</v>
      </c>
      <c r="D2054" s="7" t="n">
        <v>0</v>
      </c>
      <c r="E2054" s="7" t="s">
        <v>86</v>
      </c>
    </row>
    <row r="2055" spans="1:9">
      <c r="A2055" t="s">
        <v>4</v>
      </c>
      <c r="B2055" s="4" t="s">
        <v>5</v>
      </c>
      <c r="C2055" s="4" t="s">
        <v>10</v>
      </c>
    </row>
    <row r="2056" spans="1:9">
      <c r="A2056" t="n">
        <v>14891</v>
      </c>
      <c r="B2056" s="35" t="n">
        <v>16</v>
      </c>
      <c r="C2056" s="7" t="n">
        <v>0</v>
      </c>
    </row>
    <row r="2057" spans="1:9">
      <c r="A2057" t="s">
        <v>4</v>
      </c>
      <c r="B2057" s="4" t="s">
        <v>5</v>
      </c>
      <c r="C2057" s="4" t="s">
        <v>10</v>
      </c>
      <c r="D2057" s="4" t="s">
        <v>50</v>
      </c>
      <c r="E2057" s="4" t="s">
        <v>13</v>
      </c>
      <c r="F2057" s="4" t="s">
        <v>13</v>
      </c>
      <c r="G2057" s="4" t="s">
        <v>50</v>
      </c>
      <c r="H2057" s="4" t="s">
        <v>13</v>
      </c>
      <c r="I2057" s="4" t="s">
        <v>13</v>
      </c>
    </row>
    <row r="2058" spans="1:9">
      <c r="A2058" t="n">
        <v>14894</v>
      </c>
      <c r="B2058" s="47" t="n">
        <v>26</v>
      </c>
      <c r="C2058" s="7" t="n">
        <v>0</v>
      </c>
      <c r="D2058" s="7" t="s">
        <v>139</v>
      </c>
      <c r="E2058" s="7" t="n">
        <v>2</v>
      </c>
      <c r="F2058" s="7" t="n">
        <v>3</v>
      </c>
      <c r="G2058" s="7" t="s">
        <v>140</v>
      </c>
      <c r="H2058" s="7" t="n">
        <v>2</v>
      </c>
      <c r="I2058" s="7" t="n">
        <v>0</v>
      </c>
    </row>
    <row r="2059" spans="1:9">
      <c r="A2059" t="s">
        <v>4</v>
      </c>
      <c r="B2059" s="4" t="s">
        <v>5</v>
      </c>
    </row>
    <row r="2060" spans="1:9">
      <c r="A2060" t="n">
        <v>14991</v>
      </c>
      <c r="B2060" s="48" t="n">
        <v>28</v>
      </c>
    </row>
    <row r="2061" spans="1:9">
      <c r="A2061" t="s">
        <v>4</v>
      </c>
      <c r="B2061" s="4" t="s">
        <v>5</v>
      </c>
      <c r="C2061" s="4" t="s">
        <v>13</v>
      </c>
      <c r="D2061" s="4" t="s">
        <v>10</v>
      </c>
      <c r="E2061" s="4" t="s">
        <v>10</v>
      </c>
      <c r="F2061" s="4" t="s">
        <v>13</v>
      </c>
    </row>
    <row r="2062" spans="1:9">
      <c r="A2062" t="n">
        <v>14992</v>
      </c>
      <c r="B2062" s="51" t="n">
        <v>25</v>
      </c>
      <c r="C2062" s="7" t="n">
        <v>1</v>
      </c>
      <c r="D2062" s="7" t="n">
        <v>65535</v>
      </c>
      <c r="E2062" s="7" t="n">
        <v>65535</v>
      </c>
      <c r="F2062" s="7" t="n">
        <v>0</v>
      </c>
    </row>
    <row r="2063" spans="1:9">
      <c r="A2063" t="s">
        <v>4</v>
      </c>
      <c r="B2063" s="4" t="s">
        <v>5</v>
      </c>
      <c r="C2063" s="4" t="s">
        <v>13</v>
      </c>
      <c r="D2063" s="30" t="s">
        <v>34</v>
      </c>
      <c r="E2063" s="4" t="s">
        <v>5</v>
      </c>
      <c r="F2063" s="4" t="s">
        <v>13</v>
      </c>
      <c r="G2063" s="4" t="s">
        <v>10</v>
      </c>
      <c r="H2063" s="30" t="s">
        <v>35</v>
      </c>
      <c r="I2063" s="4" t="s">
        <v>13</v>
      </c>
      <c r="J2063" s="4" t="s">
        <v>24</v>
      </c>
    </row>
    <row r="2064" spans="1:9">
      <c r="A2064" t="n">
        <v>14999</v>
      </c>
      <c r="B2064" s="12" t="n">
        <v>5</v>
      </c>
      <c r="C2064" s="7" t="n">
        <v>28</v>
      </c>
      <c r="D2064" s="30" t="s">
        <v>3</v>
      </c>
      <c r="E2064" s="33" t="n">
        <v>64</v>
      </c>
      <c r="F2064" s="7" t="n">
        <v>5</v>
      </c>
      <c r="G2064" s="7" t="n">
        <v>6</v>
      </c>
      <c r="H2064" s="30" t="s">
        <v>3</v>
      </c>
      <c r="I2064" s="7" t="n">
        <v>1</v>
      </c>
      <c r="J2064" s="13" t="n">
        <f t="normal" ca="1">A2080</f>
        <v>0</v>
      </c>
    </row>
    <row r="2065" spans="1:10">
      <c r="A2065" t="s">
        <v>4</v>
      </c>
      <c r="B2065" s="4" t="s">
        <v>5</v>
      </c>
      <c r="C2065" s="4" t="s">
        <v>13</v>
      </c>
      <c r="D2065" s="4" t="s">
        <v>10</v>
      </c>
      <c r="E2065" s="4" t="s">
        <v>10</v>
      </c>
      <c r="F2065" s="4" t="s">
        <v>13</v>
      </c>
    </row>
    <row r="2066" spans="1:10">
      <c r="A2066" t="n">
        <v>15010</v>
      </c>
      <c r="B2066" s="51" t="n">
        <v>25</v>
      </c>
      <c r="C2066" s="7" t="n">
        <v>1</v>
      </c>
      <c r="D2066" s="7" t="n">
        <v>260</v>
      </c>
      <c r="E2066" s="7" t="n">
        <v>640</v>
      </c>
      <c r="F2066" s="7" t="n">
        <v>1</v>
      </c>
    </row>
    <row r="2067" spans="1:10">
      <c r="A2067" t="s">
        <v>4</v>
      </c>
      <c r="B2067" s="4" t="s">
        <v>5</v>
      </c>
      <c r="C2067" s="4" t="s">
        <v>13</v>
      </c>
      <c r="D2067" s="4" t="s">
        <v>10</v>
      </c>
      <c r="E2067" s="4" t="s">
        <v>6</v>
      </c>
    </row>
    <row r="2068" spans="1:10">
      <c r="A2068" t="n">
        <v>15017</v>
      </c>
      <c r="B2068" s="46" t="n">
        <v>51</v>
      </c>
      <c r="C2068" s="7" t="n">
        <v>4</v>
      </c>
      <c r="D2068" s="7" t="n">
        <v>6</v>
      </c>
      <c r="E2068" s="7" t="s">
        <v>68</v>
      </c>
    </row>
    <row r="2069" spans="1:10">
      <c r="A2069" t="s">
        <v>4</v>
      </c>
      <c r="B2069" s="4" t="s">
        <v>5</v>
      </c>
      <c r="C2069" s="4" t="s">
        <v>10</v>
      </c>
    </row>
    <row r="2070" spans="1:10">
      <c r="A2070" t="n">
        <v>15030</v>
      </c>
      <c r="B2070" s="35" t="n">
        <v>16</v>
      </c>
      <c r="C2070" s="7" t="n">
        <v>0</v>
      </c>
    </row>
    <row r="2071" spans="1:10">
      <c r="A2071" t="s">
        <v>4</v>
      </c>
      <c r="B2071" s="4" t="s">
        <v>5</v>
      </c>
      <c r="C2071" s="4" t="s">
        <v>10</v>
      </c>
      <c r="D2071" s="4" t="s">
        <v>50</v>
      </c>
      <c r="E2071" s="4" t="s">
        <v>13</v>
      </c>
      <c r="F2071" s="4" t="s">
        <v>13</v>
      </c>
    </row>
    <row r="2072" spans="1:10">
      <c r="A2072" t="n">
        <v>15033</v>
      </c>
      <c r="B2072" s="47" t="n">
        <v>26</v>
      </c>
      <c r="C2072" s="7" t="n">
        <v>6</v>
      </c>
      <c r="D2072" s="7" t="s">
        <v>141</v>
      </c>
      <c r="E2072" s="7" t="n">
        <v>2</v>
      </c>
      <c r="F2072" s="7" t="n">
        <v>0</v>
      </c>
    </row>
    <row r="2073" spans="1:10">
      <c r="A2073" t="s">
        <v>4</v>
      </c>
      <c r="B2073" s="4" t="s">
        <v>5</v>
      </c>
    </row>
    <row r="2074" spans="1:10">
      <c r="A2074" t="n">
        <v>15131</v>
      </c>
      <c r="B2074" s="48" t="n">
        <v>28</v>
      </c>
    </row>
    <row r="2075" spans="1:10">
      <c r="A2075" t="s">
        <v>4</v>
      </c>
      <c r="B2075" s="4" t="s">
        <v>5</v>
      </c>
      <c r="C2075" s="4" t="s">
        <v>13</v>
      </c>
      <c r="D2075" s="4" t="s">
        <v>10</v>
      </c>
      <c r="E2075" s="4" t="s">
        <v>10</v>
      </c>
      <c r="F2075" s="4" t="s">
        <v>13</v>
      </c>
    </row>
    <row r="2076" spans="1:10">
      <c r="A2076" t="n">
        <v>15132</v>
      </c>
      <c r="B2076" s="51" t="n">
        <v>25</v>
      </c>
      <c r="C2076" s="7" t="n">
        <v>1</v>
      </c>
      <c r="D2076" s="7" t="n">
        <v>65535</v>
      </c>
      <c r="E2076" s="7" t="n">
        <v>65535</v>
      </c>
      <c r="F2076" s="7" t="n">
        <v>0</v>
      </c>
    </row>
    <row r="2077" spans="1:10">
      <c r="A2077" t="s">
        <v>4</v>
      </c>
      <c r="B2077" s="4" t="s">
        <v>5</v>
      </c>
      <c r="C2077" s="4" t="s">
        <v>24</v>
      </c>
    </row>
    <row r="2078" spans="1:10">
      <c r="A2078" t="n">
        <v>15139</v>
      </c>
      <c r="B2078" s="17" t="n">
        <v>3</v>
      </c>
      <c r="C2078" s="13" t="n">
        <f t="normal" ca="1">A2094</f>
        <v>0</v>
      </c>
    </row>
    <row r="2079" spans="1:10">
      <c r="A2079" t="s">
        <v>4</v>
      </c>
      <c r="B2079" s="4" t="s">
        <v>5</v>
      </c>
      <c r="C2079" s="4" t="s">
        <v>10</v>
      </c>
    </row>
    <row r="2080" spans="1:10">
      <c r="A2080" t="n">
        <v>15144</v>
      </c>
      <c r="B2080" s="35" t="n">
        <v>16</v>
      </c>
      <c r="C2080" s="7" t="n">
        <v>300</v>
      </c>
    </row>
    <row r="2081" spans="1:6">
      <c r="A2081" t="s">
        <v>4</v>
      </c>
      <c r="B2081" s="4" t="s">
        <v>5</v>
      </c>
      <c r="C2081" s="4" t="s">
        <v>13</v>
      </c>
      <c r="D2081" s="4" t="s">
        <v>10</v>
      </c>
      <c r="E2081" s="4" t="s">
        <v>10</v>
      </c>
      <c r="F2081" s="4" t="s">
        <v>13</v>
      </c>
    </row>
    <row r="2082" spans="1:6">
      <c r="A2082" t="n">
        <v>15147</v>
      </c>
      <c r="B2082" s="51" t="n">
        <v>25</v>
      </c>
      <c r="C2082" s="7" t="n">
        <v>1</v>
      </c>
      <c r="D2082" s="7" t="n">
        <v>260</v>
      </c>
      <c r="E2082" s="7" t="n">
        <v>640</v>
      </c>
      <c r="F2082" s="7" t="n">
        <v>2</v>
      </c>
    </row>
    <row r="2083" spans="1:6">
      <c r="A2083" t="s">
        <v>4</v>
      </c>
      <c r="B2083" s="4" t="s">
        <v>5</v>
      </c>
      <c r="C2083" s="4" t="s">
        <v>13</v>
      </c>
      <c r="D2083" s="4" t="s">
        <v>10</v>
      </c>
      <c r="E2083" s="4" t="s">
        <v>6</v>
      </c>
    </row>
    <row r="2084" spans="1:6">
      <c r="A2084" t="n">
        <v>15154</v>
      </c>
      <c r="B2084" s="46" t="n">
        <v>51</v>
      </c>
      <c r="C2084" s="7" t="n">
        <v>4</v>
      </c>
      <c r="D2084" s="7" t="n">
        <v>0</v>
      </c>
      <c r="E2084" s="7" t="s">
        <v>72</v>
      </c>
    </row>
    <row r="2085" spans="1:6">
      <c r="A2085" t="s">
        <v>4</v>
      </c>
      <c r="B2085" s="4" t="s">
        <v>5</v>
      </c>
      <c r="C2085" s="4" t="s">
        <v>10</v>
      </c>
    </row>
    <row r="2086" spans="1:6">
      <c r="A2086" t="n">
        <v>15167</v>
      </c>
      <c r="B2086" s="35" t="n">
        <v>16</v>
      </c>
      <c r="C2086" s="7" t="n">
        <v>0</v>
      </c>
    </row>
    <row r="2087" spans="1:6">
      <c r="A2087" t="s">
        <v>4</v>
      </c>
      <c r="B2087" s="4" t="s">
        <v>5</v>
      </c>
      <c r="C2087" s="4" t="s">
        <v>10</v>
      </c>
      <c r="D2087" s="4" t="s">
        <v>50</v>
      </c>
      <c r="E2087" s="4" t="s">
        <v>13</v>
      </c>
      <c r="F2087" s="4" t="s">
        <v>13</v>
      </c>
    </row>
    <row r="2088" spans="1:6">
      <c r="A2088" t="n">
        <v>15170</v>
      </c>
      <c r="B2088" s="47" t="n">
        <v>26</v>
      </c>
      <c r="C2088" s="7" t="n">
        <v>0</v>
      </c>
      <c r="D2088" s="7" t="s">
        <v>142</v>
      </c>
      <c r="E2088" s="7" t="n">
        <v>2</v>
      </c>
      <c r="F2088" s="7" t="n">
        <v>0</v>
      </c>
    </row>
    <row r="2089" spans="1:6">
      <c r="A2089" t="s">
        <v>4</v>
      </c>
      <c r="B2089" s="4" t="s">
        <v>5</v>
      </c>
    </row>
    <row r="2090" spans="1:6">
      <c r="A2090" t="n">
        <v>15264</v>
      </c>
      <c r="B2090" s="48" t="n">
        <v>28</v>
      </c>
    </row>
    <row r="2091" spans="1:6">
      <c r="A2091" t="s">
        <v>4</v>
      </c>
      <c r="B2091" s="4" t="s">
        <v>5</v>
      </c>
      <c r="C2091" s="4" t="s">
        <v>13</v>
      </c>
      <c r="D2091" s="4" t="s">
        <v>10</v>
      </c>
      <c r="E2091" s="4" t="s">
        <v>10</v>
      </c>
      <c r="F2091" s="4" t="s">
        <v>13</v>
      </c>
    </row>
    <row r="2092" spans="1:6">
      <c r="A2092" t="n">
        <v>15265</v>
      </c>
      <c r="B2092" s="51" t="n">
        <v>25</v>
      </c>
      <c r="C2092" s="7" t="n">
        <v>1</v>
      </c>
      <c r="D2092" s="7" t="n">
        <v>65535</v>
      </c>
      <c r="E2092" s="7" t="n">
        <v>65535</v>
      </c>
      <c r="F2092" s="7" t="n">
        <v>0</v>
      </c>
    </row>
    <row r="2093" spans="1:6">
      <c r="A2093" t="s">
        <v>4</v>
      </c>
      <c r="B2093" s="4" t="s">
        <v>5</v>
      </c>
      <c r="C2093" s="4" t="s">
        <v>13</v>
      </c>
      <c r="D2093" s="4" t="s">
        <v>10</v>
      </c>
      <c r="E2093" s="4" t="s">
        <v>10</v>
      </c>
      <c r="F2093" s="4" t="s">
        <v>13</v>
      </c>
    </row>
    <row r="2094" spans="1:6">
      <c r="A2094" t="n">
        <v>15272</v>
      </c>
      <c r="B2094" s="51" t="n">
        <v>25</v>
      </c>
      <c r="C2094" s="7" t="n">
        <v>1</v>
      </c>
      <c r="D2094" s="7" t="n">
        <v>60</v>
      </c>
      <c r="E2094" s="7" t="n">
        <v>640</v>
      </c>
      <c r="F2094" s="7" t="n">
        <v>1</v>
      </c>
    </row>
    <row r="2095" spans="1:6">
      <c r="A2095" t="s">
        <v>4</v>
      </c>
      <c r="B2095" s="4" t="s">
        <v>5</v>
      </c>
      <c r="C2095" s="4" t="s">
        <v>13</v>
      </c>
      <c r="D2095" s="4" t="s">
        <v>10</v>
      </c>
      <c r="E2095" s="4" t="s">
        <v>6</v>
      </c>
    </row>
    <row r="2096" spans="1:6">
      <c r="A2096" t="n">
        <v>15279</v>
      </c>
      <c r="B2096" s="46" t="n">
        <v>51</v>
      </c>
      <c r="C2096" s="7" t="n">
        <v>4</v>
      </c>
      <c r="D2096" s="7" t="n">
        <v>5</v>
      </c>
      <c r="E2096" s="7" t="s">
        <v>56</v>
      </c>
    </row>
    <row r="2097" spans="1:6">
      <c r="A2097" t="s">
        <v>4</v>
      </c>
      <c r="B2097" s="4" t="s">
        <v>5</v>
      </c>
      <c r="C2097" s="4" t="s">
        <v>10</v>
      </c>
    </row>
    <row r="2098" spans="1:6">
      <c r="A2098" t="n">
        <v>15292</v>
      </c>
      <c r="B2098" s="35" t="n">
        <v>16</v>
      </c>
      <c r="C2098" s="7" t="n">
        <v>0</v>
      </c>
    </row>
    <row r="2099" spans="1:6">
      <c r="A2099" t="s">
        <v>4</v>
      </c>
      <c r="B2099" s="4" t="s">
        <v>5</v>
      </c>
      <c r="C2099" s="4" t="s">
        <v>10</v>
      </c>
      <c r="D2099" s="4" t="s">
        <v>50</v>
      </c>
      <c r="E2099" s="4" t="s">
        <v>13</v>
      </c>
      <c r="F2099" s="4" t="s">
        <v>13</v>
      </c>
    </row>
    <row r="2100" spans="1:6">
      <c r="A2100" t="n">
        <v>15295</v>
      </c>
      <c r="B2100" s="47" t="n">
        <v>26</v>
      </c>
      <c r="C2100" s="7" t="n">
        <v>5</v>
      </c>
      <c r="D2100" s="7" t="s">
        <v>143</v>
      </c>
      <c r="E2100" s="7" t="n">
        <v>2</v>
      </c>
      <c r="F2100" s="7" t="n">
        <v>0</v>
      </c>
    </row>
    <row r="2101" spans="1:6">
      <c r="A2101" t="s">
        <v>4</v>
      </c>
      <c r="B2101" s="4" t="s">
        <v>5</v>
      </c>
    </row>
    <row r="2102" spans="1:6">
      <c r="A2102" t="n">
        <v>15326</v>
      </c>
      <c r="B2102" s="48" t="n">
        <v>28</v>
      </c>
    </row>
    <row r="2103" spans="1:6">
      <c r="A2103" t="s">
        <v>4</v>
      </c>
      <c r="B2103" s="4" t="s">
        <v>5</v>
      </c>
      <c r="C2103" s="4" t="s">
        <v>13</v>
      </c>
      <c r="D2103" s="4" t="s">
        <v>10</v>
      </c>
      <c r="E2103" s="4" t="s">
        <v>10</v>
      </c>
      <c r="F2103" s="4" t="s">
        <v>13</v>
      </c>
    </row>
    <row r="2104" spans="1:6">
      <c r="A2104" t="n">
        <v>15327</v>
      </c>
      <c r="B2104" s="51" t="n">
        <v>25</v>
      </c>
      <c r="C2104" s="7" t="n">
        <v>1</v>
      </c>
      <c r="D2104" s="7" t="n">
        <v>65535</v>
      </c>
      <c r="E2104" s="7" t="n">
        <v>65535</v>
      </c>
      <c r="F2104" s="7" t="n">
        <v>0</v>
      </c>
    </row>
    <row r="2105" spans="1:6">
      <c r="A2105" t="s">
        <v>4</v>
      </c>
      <c r="B2105" s="4" t="s">
        <v>5</v>
      </c>
      <c r="C2105" s="4" t="s">
        <v>10</v>
      </c>
      <c r="D2105" s="4" t="s">
        <v>13</v>
      </c>
    </row>
    <row r="2106" spans="1:6">
      <c r="A2106" t="n">
        <v>15334</v>
      </c>
      <c r="B2106" s="50" t="n">
        <v>89</v>
      </c>
      <c r="C2106" s="7" t="n">
        <v>65533</v>
      </c>
      <c r="D2106" s="7" t="n">
        <v>1</v>
      </c>
    </row>
    <row r="2107" spans="1:6">
      <c r="A2107" t="s">
        <v>4</v>
      </c>
      <c r="B2107" s="4" t="s">
        <v>5</v>
      </c>
      <c r="C2107" s="4" t="s">
        <v>13</v>
      </c>
      <c r="D2107" s="4" t="s">
        <v>10</v>
      </c>
      <c r="E2107" s="4" t="s">
        <v>13</v>
      </c>
    </row>
    <row r="2108" spans="1:6">
      <c r="A2108" t="n">
        <v>15338</v>
      </c>
      <c r="B2108" s="14" t="n">
        <v>49</v>
      </c>
      <c r="C2108" s="7" t="n">
        <v>1</v>
      </c>
      <c r="D2108" s="7" t="n">
        <v>4000</v>
      </c>
      <c r="E2108" s="7" t="n">
        <v>0</v>
      </c>
    </row>
    <row r="2109" spans="1:6">
      <c r="A2109" t="s">
        <v>4</v>
      </c>
      <c r="B2109" s="4" t="s">
        <v>5</v>
      </c>
      <c r="C2109" s="4" t="s">
        <v>13</v>
      </c>
      <c r="D2109" s="4" t="s">
        <v>10</v>
      </c>
      <c r="E2109" s="4" t="s">
        <v>23</v>
      </c>
    </row>
    <row r="2110" spans="1:6">
      <c r="A2110" t="n">
        <v>15343</v>
      </c>
      <c r="B2110" s="24" t="n">
        <v>58</v>
      </c>
      <c r="C2110" s="7" t="n">
        <v>101</v>
      </c>
      <c r="D2110" s="7" t="n">
        <v>300</v>
      </c>
      <c r="E2110" s="7" t="n">
        <v>1</v>
      </c>
    </row>
    <row r="2111" spans="1:6">
      <c r="A2111" t="s">
        <v>4</v>
      </c>
      <c r="B2111" s="4" t="s">
        <v>5</v>
      </c>
      <c r="C2111" s="4" t="s">
        <v>13</v>
      </c>
      <c r="D2111" s="4" t="s">
        <v>10</v>
      </c>
    </row>
    <row r="2112" spans="1:6">
      <c r="A2112" t="n">
        <v>15351</v>
      </c>
      <c r="B2112" s="24" t="n">
        <v>58</v>
      </c>
      <c r="C2112" s="7" t="n">
        <v>254</v>
      </c>
      <c r="D2112" s="7" t="n">
        <v>0</v>
      </c>
    </row>
    <row r="2113" spans="1:6">
      <c r="A2113" t="s">
        <v>4</v>
      </c>
      <c r="B2113" s="4" t="s">
        <v>5</v>
      </c>
      <c r="C2113" s="4" t="s">
        <v>13</v>
      </c>
    </row>
    <row r="2114" spans="1:6">
      <c r="A2114" t="n">
        <v>15355</v>
      </c>
      <c r="B2114" s="43" t="n">
        <v>116</v>
      </c>
      <c r="C2114" s="7" t="n">
        <v>0</v>
      </c>
    </row>
    <row r="2115" spans="1:6">
      <c r="A2115" t="s">
        <v>4</v>
      </c>
      <c r="B2115" s="4" t="s">
        <v>5</v>
      </c>
      <c r="C2115" s="4" t="s">
        <v>13</v>
      </c>
      <c r="D2115" s="4" t="s">
        <v>10</v>
      </c>
    </row>
    <row r="2116" spans="1:6">
      <c r="A2116" t="n">
        <v>15357</v>
      </c>
      <c r="B2116" s="43" t="n">
        <v>116</v>
      </c>
      <c r="C2116" s="7" t="n">
        <v>2</v>
      </c>
      <c r="D2116" s="7" t="n">
        <v>1</v>
      </c>
    </row>
    <row r="2117" spans="1:6">
      <c r="A2117" t="s">
        <v>4</v>
      </c>
      <c r="B2117" s="4" t="s">
        <v>5</v>
      </c>
      <c r="C2117" s="4" t="s">
        <v>13</v>
      </c>
      <c r="D2117" s="4" t="s">
        <v>9</v>
      </c>
    </row>
    <row r="2118" spans="1:6">
      <c r="A2118" t="n">
        <v>15361</v>
      </c>
      <c r="B2118" s="43" t="n">
        <v>116</v>
      </c>
      <c r="C2118" s="7" t="n">
        <v>5</v>
      </c>
      <c r="D2118" s="7" t="n">
        <v>1113325568</v>
      </c>
    </row>
    <row r="2119" spans="1:6">
      <c r="A2119" t="s">
        <v>4</v>
      </c>
      <c r="B2119" s="4" t="s">
        <v>5</v>
      </c>
      <c r="C2119" s="4" t="s">
        <v>13</v>
      </c>
      <c r="D2119" s="4" t="s">
        <v>10</v>
      </c>
    </row>
    <row r="2120" spans="1:6">
      <c r="A2120" t="n">
        <v>15367</v>
      </c>
      <c r="B2120" s="43" t="n">
        <v>116</v>
      </c>
      <c r="C2120" s="7" t="n">
        <v>6</v>
      </c>
      <c r="D2120" s="7" t="n">
        <v>1</v>
      </c>
    </row>
    <row r="2121" spans="1:6">
      <c r="A2121" t="s">
        <v>4</v>
      </c>
      <c r="B2121" s="4" t="s">
        <v>5</v>
      </c>
      <c r="C2121" s="4" t="s">
        <v>10</v>
      </c>
      <c r="D2121" s="4" t="s">
        <v>9</v>
      </c>
    </row>
    <row r="2122" spans="1:6">
      <c r="A2122" t="n">
        <v>15371</v>
      </c>
      <c r="B2122" s="52" t="n">
        <v>44</v>
      </c>
      <c r="C2122" s="7" t="n">
        <v>1660</v>
      </c>
      <c r="D2122" s="7" t="n">
        <v>1</v>
      </c>
    </row>
    <row r="2123" spans="1:6">
      <c r="A2123" t="s">
        <v>4</v>
      </c>
      <c r="B2123" s="4" t="s">
        <v>5</v>
      </c>
      <c r="C2123" s="4" t="s">
        <v>13</v>
      </c>
    </row>
    <row r="2124" spans="1:6">
      <c r="A2124" t="n">
        <v>15378</v>
      </c>
      <c r="B2124" s="26" t="n">
        <v>45</v>
      </c>
      <c r="C2124" s="7" t="n">
        <v>0</v>
      </c>
    </row>
    <row r="2125" spans="1:6">
      <c r="A2125" t="s">
        <v>4</v>
      </c>
      <c r="B2125" s="4" t="s">
        <v>5</v>
      </c>
      <c r="C2125" s="4" t="s">
        <v>13</v>
      </c>
      <c r="D2125" s="4" t="s">
        <v>13</v>
      </c>
      <c r="E2125" s="4" t="s">
        <v>23</v>
      </c>
      <c r="F2125" s="4" t="s">
        <v>23</v>
      </c>
      <c r="G2125" s="4" t="s">
        <v>23</v>
      </c>
      <c r="H2125" s="4" t="s">
        <v>10</v>
      </c>
    </row>
    <row r="2126" spans="1:6">
      <c r="A2126" t="n">
        <v>15380</v>
      </c>
      <c r="B2126" s="26" t="n">
        <v>45</v>
      </c>
      <c r="C2126" s="7" t="n">
        <v>2</v>
      </c>
      <c r="D2126" s="7" t="n">
        <v>3</v>
      </c>
      <c r="E2126" s="7" t="n">
        <v>0</v>
      </c>
      <c r="F2126" s="7" t="n">
        <v>2.79999995231628</v>
      </c>
      <c r="G2126" s="7" t="n">
        <v>11.1499996185303</v>
      </c>
      <c r="H2126" s="7" t="n">
        <v>0</v>
      </c>
    </row>
    <row r="2127" spans="1:6">
      <c r="A2127" t="s">
        <v>4</v>
      </c>
      <c r="B2127" s="4" t="s">
        <v>5</v>
      </c>
      <c r="C2127" s="4" t="s">
        <v>13</v>
      </c>
      <c r="D2127" s="4" t="s">
        <v>13</v>
      </c>
      <c r="E2127" s="4" t="s">
        <v>23</v>
      </c>
      <c r="F2127" s="4" t="s">
        <v>23</v>
      </c>
      <c r="G2127" s="4" t="s">
        <v>23</v>
      </c>
      <c r="H2127" s="4" t="s">
        <v>10</v>
      </c>
      <c r="I2127" s="4" t="s">
        <v>13</v>
      </c>
    </row>
    <row r="2128" spans="1:6">
      <c r="A2128" t="n">
        <v>15397</v>
      </c>
      <c r="B2128" s="26" t="n">
        <v>45</v>
      </c>
      <c r="C2128" s="7" t="n">
        <v>4</v>
      </c>
      <c r="D2128" s="7" t="n">
        <v>3</v>
      </c>
      <c r="E2128" s="7" t="n">
        <v>7.19999980926514</v>
      </c>
      <c r="F2128" s="7" t="n">
        <v>0</v>
      </c>
      <c r="G2128" s="7" t="n">
        <v>0</v>
      </c>
      <c r="H2128" s="7" t="n">
        <v>0</v>
      </c>
      <c r="I2128" s="7" t="n">
        <v>0</v>
      </c>
    </row>
    <row r="2129" spans="1:9">
      <c r="A2129" t="s">
        <v>4</v>
      </c>
      <c r="B2129" s="4" t="s">
        <v>5</v>
      </c>
      <c r="C2129" s="4" t="s">
        <v>13</v>
      </c>
      <c r="D2129" s="4" t="s">
        <v>13</v>
      </c>
      <c r="E2129" s="4" t="s">
        <v>23</v>
      </c>
      <c r="F2129" s="4" t="s">
        <v>10</v>
      </c>
    </row>
    <row r="2130" spans="1:9">
      <c r="A2130" t="n">
        <v>15415</v>
      </c>
      <c r="B2130" s="26" t="n">
        <v>45</v>
      </c>
      <c r="C2130" s="7" t="n">
        <v>5</v>
      </c>
      <c r="D2130" s="7" t="n">
        <v>3</v>
      </c>
      <c r="E2130" s="7" t="n">
        <v>10.5</v>
      </c>
      <c r="F2130" s="7" t="n">
        <v>0</v>
      </c>
    </row>
    <row r="2131" spans="1:9">
      <c r="A2131" t="s">
        <v>4</v>
      </c>
      <c r="B2131" s="4" t="s">
        <v>5</v>
      </c>
      <c r="C2131" s="4" t="s">
        <v>13</v>
      </c>
      <c r="D2131" s="4" t="s">
        <v>13</v>
      </c>
      <c r="E2131" s="4" t="s">
        <v>23</v>
      </c>
      <c r="F2131" s="4" t="s">
        <v>10</v>
      </c>
    </row>
    <row r="2132" spans="1:9">
      <c r="A2132" t="n">
        <v>15424</v>
      </c>
      <c r="B2132" s="26" t="n">
        <v>45</v>
      </c>
      <c r="C2132" s="7" t="n">
        <v>11</v>
      </c>
      <c r="D2132" s="7" t="n">
        <v>3</v>
      </c>
      <c r="E2132" s="7" t="n">
        <v>42.5</v>
      </c>
      <c r="F2132" s="7" t="n">
        <v>0</v>
      </c>
    </row>
    <row r="2133" spans="1:9">
      <c r="A2133" t="s">
        <v>4</v>
      </c>
      <c r="B2133" s="4" t="s">
        <v>5</v>
      </c>
      <c r="C2133" s="4" t="s">
        <v>13</v>
      </c>
      <c r="D2133" s="4" t="s">
        <v>10</v>
      </c>
    </row>
    <row r="2134" spans="1:9">
      <c r="A2134" t="n">
        <v>15433</v>
      </c>
      <c r="B2134" s="24" t="n">
        <v>58</v>
      </c>
      <c r="C2134" s="7" t="n">
        <v>255</v>
      </c>
      <c r="D2134" s="7" t="n">
        <v>0</v>
      </c>
    </row>
    <row r="2135" spans="1:9">
      <c r="A2135" t="s">
        <v>4</v>
      </c>
      <c r="B2135" s="4" t="s">
        <v>5</v>
      </c>
      <c r="C2135" s="4" t="s">
        <v>13</v>
      </c>
      <c r="D2135" s="4" t="s">
        <v>10</v>
      </c>
      <c r="E2135" s="4" t="s">
        <v>10</v>
      </c>
      <c r="F2135" s="4" t="s">
        <v>10</v>
      </c>
      <c r="G2135" s="4" t="s">
        <v>10</v>
      </c>
      <c r="H2135" s="4" t="s">
        <v>10</v>
      </c>
      <c r="I2135" s="4" t="s">
        <v>6</v>
      </c>
      <c r="J2135" s="4" t="s">
        <v>23</v>
      </c>
      <c r="K2135" s="4" t="s">
        <v>23</v>
      </c>
      <c r="L2135" s="4" t="s">
        <v>23</v>
      </c>
      <c r="M2135" s="4" t="s">
        <v>9</v>
      </c>
      <c r="N2135" s="4" t="s">
        <v>9</v>
      </c>
      <c r="O2135" s="4" t="s">
        <v>23</v>
      </c>
      <c r="P2135" s="4" t="s">
        <v>23</v>
      </c>
      <c r="Q2135" s="4" t="s">
        <v>23</v>
      </c>
      <c r="R2135" s="4" t="s">
        <v>23</v>
      </c>
      <c r="S2135" s="4" t="s">
        <v>13</v>
      </c>
    </row>
    <row r="2136" spans="1:9">
      <c r="A2136" t="n">
        <v>15437</v>
      </c>
      <c r="B2136" s="10" t="n">
        <v>39</v>
      </c>
      <c r="C2136" s="7" t="n">
        <v>12</v>
      </c>
      <c r="D2136" s="7" t="n">
        <v>65533</v>
      </c>
      <c r="E2136" s="7" t="n">
        <v>203</v>
      </c>
      <c r="F2136" s="7" t="n">
        <v>0</v>
      </c>
      <c r="G2136" s="7" t="n">
        <v>1660</v>
      </c>
      <c r="H2136" s="7" t="n">
        <v>3</v>
      </c>
      <c r="I2136" s="7" t="s">
        <v>74</v>
      </c>
      <c r="J2136" s="7" t="n">
        <v>0</v>
      </c>
      <c r="K2136" s="7" t="n">
        <v>0</v>
      </c>
      <c r="L2136" s="7" t="n">
        <v>0</v>
      </c>
      <c r="M2136" s="7" t="n">
        <v>0</v>
      </c>
      <c r="N2136" s="7" t="n">
        <v>0</v>
      </c>
      <c r="O2136" s="7" t="n">
        <v>0</v>
      </c>
      <c r="P2136" s="7" t="n">
        <v>1</v>
      </c>
      <c r="Q2136" s="7" t="n">
        <v>1</v>
      </c>
      <c r="R2136" s="7" t="n">
        <v>1</v>
      </c>
      <c r="S2136" s="7" t="n">
        <v>103</v>
      </c>
    </row>
    <row r="2137" spans="1:9">
      <c r="A2137" t="s">
        <v>4</v>
      </c>
      <c r="B2137" s="4" t="s">
        <v>5</v>
      </c>
      <c r="C2137" s="4" t="s">
        <v>13</v>
      </c>
      <c r="D2137" s="4" t="s">
        <v>23</v>
      </c>
      <c r="E2137" s="4" t="s">
        <v>23</v>
      </c>
      <c r="F2137" s="4" t="s">
        <v>23</v>
      </c>
    </row>
    <row r="2138" spans="1:9">
      <c r="A2138" t="n">
        <v>15498</v>
      </c>
      <c r="B2138" s="26" t="n">
        <v>45</v>
      </c>
      <c r="C2138" s="7" t="n">
        <v>9</v>
      </c>
      <c r="D2138" s="7" t="n">
        <v>0.0299999993294477</v>
      </c>
      <c r="E2138" s="7" t="n">
        <v>0.0299999993294477</v>
      </c>
      <c r="F2138" s="7" t="n">
        <v>1000</v>
      </c>
    </row>
    <row r="2139" spans="1:9">
      <c r="A2139" t="s">
        <v>4</v>
      </c>
      <c r="B2139" s="4" t="s">
        <v>5</v>
      </c>
      <c r="C2139" s="4" t="s">
        <v>13</v>
      </c>
      <c r="D2139" s="4" t="s">
        <v>10</v>
      </c>
      <c r="E2139" s="4" t="s">
        <v>10</v>
      </c>
      <c r="F2139" s="4" t="s">
        <v>9</v>
      </c>
    </row>
    <row r="2140" spans="1:9">
      <c r="A2140" t="n">
        <v>15512</v>
      </c>
      <c r="B2140" s="53" t="n">
        <v>84</v>
      </c>
      <c r="C2140" s="7" t="n">
        <v>0</v>
      </c>
      <c r="D2140" s="7" t="n">
        <v>2</v>
      </c>
      <c r="E2140" s="7" t="n">
        <v>1000</v>
      </c>
      <c r="F2140" s="7" t="n">
        <v>1050253722</v>
      </c>
    </row>
    <row r="2141" spans="1:9">
      <c r="A2141" t="s">
        <v>4</v>
      </c>
      <c r="B2141" s="4" t="s">
        <v>5</v>
      </c>
      <c r="C2141" s="4" t="s">
        <v>13</v>
      </c>
      <c r="D2141" s="4" t="s">
        <v>10</v>
      </c>
      <c r="E2141" s="4" t="s">
        <v>23</v>
      </c>
      <c r="F2141" s="4" t="s">
        <v>10</v>
      </c>
      <c r="G2141" s="4" t="s">
        <v>9</v>
      </c>
      <c r="H2141" s="4" t="s">
        <v>9</v>
      </c>
      <c r="I2141" s="4" t="s">
        <v>10</v>
      </c>
      <c r="J2141" s="4" t="s">
        <v>10</v>
      </c>
      <c r="K2141" s="4" t="s">
        <v>9</v>
      </c>
      <c r="L2141" s="4" t="s">
        <v>9</v>
      </c>
      <c r="M2141" s="4" t="s">
        <v>9</v>
      </c>
      <c r="N2141" s="4" t="s">
        <v>9</v>
      </c>
      <c r="O2141" s="4" t="s">
        <v>6</v>
      </c>
    </row>
    <row r="2142" spans="1:9">
      <c r="A2142" t="n">
        <v>15522</v>
      </c>
      <c r="B2142" s="15" t="n">
        <v>50</v>
      </c>
      <c r="C2142" s="7" t="n">
        <v>0</v>
      </c>
      <c r="D2142" s="7" t="n">
        <v>2038</v>
      </c>
      <c r="E2142" s="7" t="n">
        <v>1</v>
      </c>
      <c r="F2142" s="7" t="n">
        <v>0</v>
      </c>
      <c r="G2142" s="7" t="n">
        <v>0</v>
      </c>
      <c r="H2142" s="7" t="n">
        <v>0</v>
      </c>
      <c r="I2142" s="7" t="n">
        <v>0</v>
      </c>
      <c r="J2142" s="7" t="n">
        <v>65533</v>
      </c>
      <c r="K2142" s="7" t="n">
        <v>0</v>
      </c>
      <c r="L2142" s="7" t="n">
        <v>0</v>
      </c>
      <c r="M2142" s="7" t="n">
        <v>0</v>
      </c>
      <c r="N2142" s="7" t="n">
        <v>0</v>
      </c>
      <c r="O2142" s="7" t="s">
        <v>12</v>
      </c>
    </row>
    <row r="2143" spans="1:9">
      <c r="A2143" t="s">
        <v>4</v>
      </c>
      <c r="B2143" s="4" t="s">
        <v>5</v>
      </c>
      <c r="C2143" s="4" t="s">
        <v>13</v>
      </c>
      <c r="D2143" s="4" t="s">
        <v>10</v>
      </c>
      <c r="E2143" s="4" t="s">
        <v>23</v>
      </c>
      <c r="F2143" s="4" t="s">
        <v>10</v>
      </c>
      <c r="G2143" s="4" t="s">
        <v>9</v>
      </c>
      <c r="H2143" s="4" t="s">
        <v>9</v>
      </c>
      <c r="I2143" s="4" t="s">
        <v>10</v>
      </c>
      <c r="J2143" s="4" t="s">
        <v>10</v>
      </c>
      <c r="K2143" s="4" t="s">
        <v>9</v>
      </c>
      <c r="L2143" s="4" t="s">
        <v>9</v>
      </c>
      <c r="M2143" s="4" t="s">
        <v>9</v>
      </c>
      <c r="N2143" s="4" t="s">
        <v>9</v>
      </c>
      <c r="O2143" s="4" t="s">
        <v>6</v>
      </c>
    </row>
    <row r="2144" spans="1:9">
      <c r="A2144" t="n">
        <v>15561</v>
      </c>
      <c r="B2144" s="15" t="n">
        <v>50</v>
      </c>
      <c r="C2144" s="7" t="n">
        <v>0</v>
      </c>
      <c r="D2144" s="7" t="n">
        <v>2243</v>
      </c>
      <c r="E2144" s="7" t="n">
        <v>1</v>
      </c>
      <c r="F2144" s="7" t="n">
        <v>1000</v>
      </c>
      <c r="G2144" s="7" t="n">
        <v>0</v>
      </c>
      <c r="H2144" s="7" t="n">
        <v>0</v>
      </c>
      <c r="I2144" s="7" t="n">
        <v>1</v>
      </c>
      <c r="J2144" s="7" t="n">
        <v>1660</v>
      </c>
      <c r="K2144" s="7" t="n">
        <v>0</v>
      </c>
      <c r="L2144" s="7" t="n">
        <v>0</v>
      </c>
      <c r="M2144" s="7" t="n">
        <v>0</v>
      </c>
      <c r="N2144" s="7" t="n">
        <v>1101004800</v>
      </c>
      <c r="O2144" s="7" t="s">
        <v>12</v>
      </c>
    </row>
    <row r="2145" spans="1:19">
      <c r="A2145" t="s">
        <v>4</v>
      </c>
      <c r="B2145" s="4" t="s">
        <v>5</v>
      </c>
      <c r="C2145" s="4" t="s">
        <v>10</v>
      </c>
    </row>
    <row r="2146" spans="1:19">
      <c r="A2146" t="n">
        <v>15600</v>
      </c>
      <c r="B2146" s="35" t="n">
        <v>16</v>
      </c>
      <c r="C2146" s="7" t="n">
        <v>1000</v>
      </c>
    </row>
    <row r="2147" spans="1:19">
      <c r="A2147" t="s">
        <v>4</v>
      </c>
      <c r="B2147" s="4" t="s">
        <v>5</v>
      </c>
      <c r="C2147" s="4" t="s">
        <v>10</v>
      </c>
      <c r="D2147" s="4" t="s">
        <v>13</v>
      </c>
      <c r="E2147" s="4" t="s">
        <v>13</v>
      </c>
      <c r="F2147" s="4" t="s">
        <v>6</v>
      </c>
    </row>
    <row r="2148" spans="1:19">
      <c r="A2148" t="n">
        <v>15603</v>
      </c>
      <c r="B2148" s="38" t="n">
        <v>20</v>
      </c>
      <c r="C2148" s="7" t="n">
        <v>0</v>
      </c>
      <c r="D2148" s="7" t="n">
        <v>3</v>
      </c>
      <c r="E2148" s="7" t="n">
        <v>11</v>
      </c>
      <c r="F2148" s="7" t="s">
        <v>144</v>
      </c>
    </row>
    <row r="2149" spans="1:19">
      <c r="A2149" t="s">
        <v>4</v>
      </c>
      <c r="B2149" s="4" t="s">
        <v>5</v>
      </c>
      <c r="C2149" s="4" t="s">
        <v>10</v>
      </c>
    </row>
    <row r="2150" spans="1:19">
      <c r="A2150" t="n">
        <v>15628</v>
      </c>
      <c r="B2150" s="35" t="n">
        <v>16</v>
      </c>
      <c r="C2150" s="7" t="n">
        <v>100</v>
      </c>
    </row>
    <row r="2151" spans="1:19">
      <c r="A2151" t="s">
        <v>4</v>
      </c>
      <c r="B2151" s="4" t="s">
        <v>5</v>
      </c>
      <c r="C2151" s="4" t="s">
        <v>10</v>
      </c>
      <c r="D2151" s="4" t="s">
        <v>13</v>
      </c>
      <c r="E2151" s="4" t="s">
        <v>13</v>
      </c>
      <c r="F2151" s="4" t="s">
        <v>6</v>
      </c>
    </row>
    <row r="2152" spans="1:19">
      <c r="A2152" t="n">
        <v>15631</v>
      </c>
      <c r="B2152" s="38" t="n">
        <v>20</v>
      </c>
      <c r="C2152" s="7" t="n">
        <v>3</v>
      </c>
      <c r="D2152" s="7" t="n">
        <v>3</v>
      </c>
      <c r="E2152" s="7" t="n">
        <v>11</v>
      </c>
      <c r="F2152" s="7" t="s">
        <v>144</v>
      </c>
    </row>
    <row r="2153" spans="1:19">
      <c r="A2153" t="s">
        <v>4</v>
      </c>
      <c r="B2153" s="4" t="s">
        <v>5</v>
      </c>
      <c r="C2153" s="4" t="s">
        <v>10</v>
      </c>
      <c r="D2153" s="4" t="s">
        <v>13</v>
      </c>
      <c r="E2153" s="4" t="s">
        <v>13</v>
      </c>
      <c r="F2153" s="4" t="s">
        <v>6</v>
      </c>
    </row>
    <row r="2154" spans="1:19">
      <c r="A2154" t="n">
        <v>15656</v>
      </c>
      <c r="B2154" s="38" t="n">
        <v>20</v>
      </c>
      <c r="C2154" s="7" t="n">
        <v>5</v>
      </c>
      <c r="D2154" s="7" t="n">
        <v>3</v>
      </c>
      <c r="E2154" s="7" t="n">
        <v>11</v>
      </c>
      <c r="F2154" s="7" t="s">
        <v>144</v>
      </c>
    </row>
    <row r="2155" spans="1:19">
      <c r="A2155" t="s">
        <v>4</v>
      </c>
      <c r="B2155" s="4" t="s">
        <v>5</v>
      </c>
      <c r="C2155" s="4" t="s">
        <v>10</v>
      </c>
    </row>
    <row r="2156" spans="1:19">
      <c r="A2156" t="n">
        <v>15681</v>
      </c>
      <c r="B2156" s="35" t="n">
        <v>16</v>
      </c>
      <c r="C2156" s="7" t="n">
        <v>100</v>
      </c>
    </row>
    <row r="2157" spans="1:19">
      <c r="A2157" t="s">
        <v>4</v>
      </c>
      <c r="B2157" s="4" t="s">
        <v>5</v>
      </c>
      <c r="C2157" s="4" t="s">
        <v>10</v>
      </c>
      <c r="D2157" s="4" t="s">
        <v>13</v>
      </c>
      <c r="E2157" s="4" t="s">
        <v>13</v>
      </c>
      <c r="F2157" s="4" t="s">
        <v>6</v>
      </c>
    </row>
    <row r="2158" spans="1:19">
      <c r="A2158" t="n">
        <v>15684</v>
      </c>
      <c r="B2158" s="38" t="n">
        <v>20</v>
      </c>
      <c r="C2158" s="7" t="n">
        <v>61491</v>
      </c>
      <c r="D2158" s="7" t="n">
        <v>3</v>
      </c>
      <c r="E2158" s="7" t="n">
        <v>11</v>
      </c>
      <c r="F2158" s="7" t="s">
        <v>144</v>
      </c>
    </row>
    <row r="2159" spans="1:19">
      <c r="A2159" t="s">
        <v>4</v>
      </c>
      <c r="B2159" s="4" t="s">
        <v>5</v>
      </c>
      <c r="C2159" s="4" t="s">
        <v>10</v>
      </c>
      <c r="D2159" s="4" t="s">
        <v>13</v>
      </c>
      <c r="E2159" s="4" t="s">
        <v>13</v>
      </c>
      <c r="F2159" s="4" t="s">
        <v>6</v>
      </c>
    </row>
    <row r="2160" spans="1:19">
      <c r="A2160" t="n">
        <v>15709</v>
      </c>
      <c r="B2160" s="38" t="n">
        <v>20</v>
      </c>
      <c r="C2160" s="7" t="n">
        <v>61492</v>
      </c>
      <c r="D2160" s="7" t="n">
        <v>3</v>
      </c>
      <c r="E2160" s="7" t="n">
        <v>11</v>
      </c>
      <c r="F2160" s="7" t="s">
        <v>144</v>
      </c>
    </row>
    <row r="2161" spans="1:6">
      <c r="A2161" t="s">
        <v>4</v>
      </c>
      <c r="B2161" s="4" t="s">
        <v>5</v>
      </c>
      <c r="C2161" s="4" t="s">
        <v>10</v>
      </c>
      <c r="D2161" s="4" t="s">
        <v>13</v>
      </c>
      <c r="E2161" s="4" t="s">
        <v>13</v>
      </c>
      <c r="F2161" s="4" t="s">
        <v>6</v>
      </c>
    </row>
    <row r="2162" spans="1:6">
      <c r="A2162" t="n">
        <v>15734</v>
      </c>
      <c r="B2162" s="38" t="n">
        <v>20</v>
      </c>
      <c r="C2162" s="7" t="n">
        <v>61493</v>
      </c>
      <c r="D2162" s="7" t="n">
        <v>3</v>
      </c>
      <c r="E2162" s="7" t="n">
        <v>11</v>
      </c>
      <c r="F2162" s="7" t="s">
        <v>144</v>
      </c>
    </row>
    <row r="2163" spans="1:6">
      <c r="A2163" t="s">
        <v>4</v>
      </c>
      <c r="B2163" s="4" t="s">
        <v>5</v>
      </c>
      <c r="C2163" s="4" t="s">
        <v>10</v>
      </c>
      <c r="D2163" s="4" t="s">
        <v>13</v>
      </c>
    </row>
    <row r="2164" spans="1:6">
      <c r="A2164" t="n">
        <v>15759</v>
      </c>
      <c r="B2164" s="54" t="n">
        <v>67</v>
      </c>
      <c r="C2164" s="7" t="n">
        <v>0</v>
      </c>
      <c r="D2164" s="7" t="n">
        <v>3</v>
      </c>
    </row>
    <row r="2165" spans="1:6">
      <c r="A2165" t="s">
        <v>4</v>
      </c>
      <c r="B2165" s="4" t="s">
        <v>5</v>
      </c>
      <c r="C2165" s="4" t="s">
        <v>10</v>
      </c>
      <c r="D2165" s="4" t="s">
        <v>13</v>
      </c>
    </row>
    <row r="2166" spans="1:6">
      <c r="A2166" t="n">
        <v>15763</v>
      </c>
      <c r="B2166" s="54" t="n">
        <v>67</v>
      </c>
      <c r="C2166" s="7" t="n">
        <v>3</v>
      </c>
      <c r="D2166" s="7" t="n">
        <v>3</v>
      </c>
    </row>
    <row r="2167" spans="1:6">
      <c r="A2167" t="s">
        <v>4</v>
      </c>
      <c r="B2167" s="4" t="s">
        <v>5</v>
      </c>
      <c r="C2167" s="4" t="s">
        <v>10</v>
      </c>
      <c r="D2167" s="4" t="s">
        <v>13</v>
      </c>
    </row>
    <row r="2168" spans="1:6">
      <c r="A2168" t="n">
        <v>15767</v>
      </c>
      <c r="B2168" s="54" t="n">
        <v>67</v>
      </c>
      <c r="C2168" s="7" t="n">
        <v>5</v>
      </c>
      <c r="D2168" s="7" t="n">
        <v>3</v>
      </c>
    </row>
    <row r="2169" spans="1:6">
      <c r="A2169" t="s">
        <v>4</v>
      </c>
      <c r="B2169" s="4" t="s">
        <v>5</v>
      </c>
      <c r="C2169" s="4" t="s">
        <v>10</v>
      </c>
      <c r="D2169" s="4" t="s">
        <v>13</v>
      </c>
    </row>
    <row r="2170" spans="1:6">
      <c r="A2170" t="n">
        <v>15771</v>
      </c>
      <c r="B2170" s="54" t="n">
        <v>67</v>
      </c>
      <c r="C2170" s="7" t="n">
        <v>61491</v>
      </c>
      <c r="D2170" s="7" t="n">
        <v>3</v>
      </c>
    </row>
    <row r="2171" spans="1:6">
      <c r="A2171" t="s">
        <v>4</v>
      </c>
      <c r="B2171" s="4" t="s">
        <v>5</v>
      </c>
      <c r="C2171" s="4" t="s">
        <v>10</v>
      </c>
      <c r="D2171" s="4" t="s">
        <v>13</v>
      </c>
    </row>
    <row r="2172" spans="1:6">
      <c r="A2172" t="n">
        <v>15775</v>
      </c>
      <c r="B2172" s="54" t="n">
        <v>67</v>
      </c>
      <c r="C2172" s="7" t="n">
        <v>61492</v>
      </c>
      <c r="D2172" s="7" t="n">
        <v>3</v>
      </c>
    </row>
    <row r="2173" spans="1:6">
      <c r="A2173" t="s">
        <v>4</v>
      </c>
      <c r="B2173" s="4" t="s">
        <v>5</v>
      </c>
      <c r="C2173" s="4" t="s">
        <v>10</v>
      </c>
      <c r="D2173" s="4" t="s">
        <v>13</v>
      </c>
    </row>
    <row r="2174" spans="1:6">
      <c r="A2174" t="n">
        <v>15779</v>
      </c>
      <c r="B2174" s="54" t="n">
        <v>67</v>
      </c>
      <c r="C2174" s="7" t="n">
        <v>61493</v>
      </c>
      <c r="D2174" s="7" t="n">
        <v>3</v>
      </c>
    </row>
    <row r="2175" spans="1:6">
      <c r="A2175" t="s">
        <v>4</v>
      </c>
      <c r="B2175" s="4" t="s">
        <v>5</v>
      </c>
      <c r="C2175" s="4" t="s">
        <v>10</v>
      </c>
    </row>
    <row r="2176" spans="1:6">
      <c r="A2176" t="n">
        <v>15783</v>
      </c>
      <c r="B2176" s="35" t="n">
        <v>16</v>
      </c>
      <c r="C2176" s="7" t="n">
        <v>2000</v>
      </c>
    </row>
    <row r="2177" spans="1:6">
      <c r="A2177" t="s">
        <v>4</v>
      </c>
      <c r="B2177" s="4" t="s">
        <v>5</v>
      </c>
      <c r="C2177" s="4" t="s">
        <v>13</v>
      </c>
      <c r="D2177" s="4" t="s">
        <v>10</v>
      </c>
      <c r="E2177" s="4" t="s">
        <v>23</v>
      </c>
    </row>
    <row r="2178" spans="1:6">
      <c r="A2178" t="n">
        <v>15786</v>
      </c>
      <c r="B2178" s="24" t="n">
        <v>58</v>
      </c>
      <c r="C2178" s="7" t="n">
        <v>101</v>
      </c>
      <c r="D2178" s="7" t="n">
        <v>300</v>
      </c>
      <c r="E2178" s="7" t="n">
        <v>1</v>
      </c>
    </row>
    <row r="2179" spans="1:6">
      <c r="A2179" t="s">
        <v>4</v>
      </c>
      <c r="B2179" s="4" t="s">
        <v>5</v>
      </c>
      <c r="C2179" s="4" t="s">
        <v>13</v>
      </c>
      <c r="D2179" s="4" t="s">
        <v>10</v>
      </c>
    </row>
    <row r="2180" spans="1:6">
      <c r="A2180" t="n">
        <v>15794</v>
      </c>
      <c r="B2180" s="24" t="n">
        <v>58</v>
      </c>
      <c r="C2180" s="7" t="n">
        <v>254</v>
      </c>
      <c r="D2180" s="7" t="n">
        <v>0</v>
      </c>
    </row>
    <row r="2181" spans="1:6">
      <c r="A2181" t="s">
        <v>4</v>
      </c>
      <c r="B2181" s="4" t="s">
        <v>5</v>
      </c>
      <c r="C2181" s="4" t="s">
        <v>13</v>
      </c>
    </row>
    <row r="2182" spans="1:6">
      <c r="A2182" t="n">
        <v>15798</v>
      </c>
      <c r="B2182" s="26" t="n">
        <v>45</v>
      </c>
      <c r="C2182" s="7" t="n">
        <v>0</v>
      </c>
    </row>
    <row r="2183" spans="1:6">
      <c r="A2183" t="s">
        <v>4</v>
      </c>
      <c r="B2183" s="4" t="s">
        <v>5</v>
      </c>
      <c r="C2183" s="4" t="s">
        <v>13</v>
      </c>
      <c r="D2183" s="4" t="s">
        <v>13</v>
      </c>
      <c r="E2183" s="4" t="s">
        <v>23</v>
      </c>
      <c r="F2183" s="4" t="s">
        <v>23</v>
      </c>
      <c r="G2183" s="4" t="s">
        <v>23</v>
      </c>
      <c r="H2183" s="4" t="s">
        <v>10</v>
      </c>
    </row>
    <row r="2184" spans="1:6">
      <c r="A2184" t="n">
        <v>15800</v>
      </c>
      <c r="B2184" s="26" t="n">
        <v>45</v>
      </c>
      <c r="C2184" s="7" t="n">
        <v>2</v>
      </c>
      <c r="D2184" s="7" t="n">
        <v>3</v>
      </c>
      <c r="E2184" s="7" t="n">
        <v>0</v>
      </c>
      <c r="F2184" s="7" t="n">
        <v>4.5</v>
      </c>
      <c r="G2184" s="7" t="n">
        <v>5</v>
      </c>
      <c r="H2184" s="7" t="n">
        <v>0</v>
      </c>
    </row>
    <row r="2185" spans="1:6">
      <c r="A2185" t="s">
        <v>4</v>
      </c>
      <c r="B2185" s="4" t="s">
        <v>5</v>
      </c>
      <c r="C2185" s="4" t="s">
        <v>13</v>
      </c>
      <c r="D2185" s="4" t="s">
        <v>13</v>
      </c>
      <c r="E2185" s="4" t="s">
        <v>23</v>
      </c>
      <c r="F2185" s="4" t="s">
        <v>23</v>
      </c>
      <c r="G2185" s="4" t="s">
        <v>23</v>
      </c>
      <c r="H2185" s="4" t="s">
        <v>10</v>
      </c>
      <c r="I2185" s="4" t="s">
        <v>13</v>
      </c>
    </row>
    <row r="2186" spans="1:6">
      <c r="A2186" t="n">
        <v>15817</v>
      </c>
      <c r="B2186" s="26" t="n">
        <v>45</v>
      </c>
      <c r="C2186" s="7" t="n">
        <v>4</v>
      </c>
      <c r="D2186" s="7" t="n">
        <v>3</v>
      </c>
      <c r="E2186" s="7" t="n">
        <v>15</v>
      </c>
      <c r="F2186" s="7" t="n">
        <v>335</v>
      </c>
      <c r="G2186" s="7" t="n">
        <v>-10</v>
      </c>
      <c r="H2186" s="7" t="n">
        <v>0</v>
      </c>
      <c r="I2186" s="7" t="n">
        <v>0</v>
      </c>
    </row>
    <row r="2187" spans="1:6">
      <c r="A2187" t="s">
        <v>4</v>
      </c>
      <c r="B2187" s="4" t="s">
        <v>5</v>
      </c>
      <c r="C2187" s="4" t="s">
        <v>13</v>
      </c>
      <c r="D2187" s="4" t="s">
        <v>13</v>
      </c>
      <c r="E2187" s="4" t="s">
        <v>23</v>
      </c>
      <c r="F2187" s="4" t="s">
        <v>10</v>
      </c>
    </row>
    <row r="2188" spans="1:6">
      <c r="A2188" t="n">
        <v>15835</v>
      </c>
      <c r="B2188" s="26" t="n">
        <v>45</v>
      </c>
      <c r="C2188" s="7" t="n">
        <v>5</v>
      </c>
      <c r="D2188" s="7" t="n">
        <v>3</v>
      </c>
      <c r="E2188" s="7" t="n">
        <v>5.5</v>
      </c>
      <c r="F2188" s="7" t="n">
        <v>0</v>
      </c>
    </row>
    <row r="2189" spans="1:6">
      <c r="A2189" t="s">
        <v>4</v>
      </c>
      <c r="B2189" s="4" t="s">
        <v>5</v>
      </c>
      <c r="C2189" s="4" t="s">
        <v>13</v>
      </c>
      <c r="D2189" s="4" t="s">
        <v>13</v>
      </c>
      <c r="E2189" s="4" t="s">
        <v>23</v>
      </c>
      <c r="F2189" s="4" t="s">
        <v>10</v>
      </c>
    </row>
    <row r="2190" spans="1:6">
      <c r="A2190" t="n">
        <v>15844</v>
      </c>
      <c r="B2190" s="26" t="n">
        <v>45</v>
      </c>
      <c r="C2190" s="7" t="n">
        <v>11</v>
      </c>
      <c r="D2190" s="7" t="n">
        <v>3</v>
      </c>
      <c r="E2190" s="7" t="n">
        <v>42.5</v>
      </c>
      <c r="F2190" s="7" t="n">
        <v>0</v>
      </c>
    </row>
    <row r="2191" spans="1:6">
      <c r="A2191" t="s">
        <v>4</v>
      </c>
      <c r="B2191" s="4" t="s">
        <v>5</v>
      </c>
      <c r="C2191" s="4" t="s">
        <v>13</v>
      </c>
      <c r="D2191" s="4" t="s">
        <v>13</v>
      </c>
      <c r="E2191" s="4" t="s">
        <v>23</v>
      </c>
      <c r="F2191" s="4" t="s">
        <v>23</v>
      </c>
      <c r="G2191" s="4" t="s">
        <v>23</v>
      </c>
      <c r="H2191" s="4" t="s">
        <v>10</v>
      </c>
      <c r="I2191" s="4" t="s">
        <v>13</v>
      </c>
    </row>
    <row r="2192" spans="1:6">
      <c r="A2192" t="n">
        <v>15853</v>
      </c>
      <c r="B2192" s="26" t="n">
        <v>45</v>
      </c>
      <c r="C2192" s="7" t="n">
        <v>4</v>
      </c>
      <c r="D2192" s="7" t="n">
        <v>3</v>
      </c>
      <c r="E2192" s="7" t="n">
        <v>15</v>
      </c>
      <c r="F2192" s="7" t="n">
        <v>25</v>
      </c>
      <c r="G2192" s="7" t="n">
        <v>-10</v>
      </c>
      <c r="H2192" s="7" t="n">
        <v>30000</v>
      </c>
      <c r="I2192" s="7" t="n">
        <v>1</v>
      </c>
    </row>
    <row r="2193" spans="1:9">
      <c r="A2193" t="s">
        <v>4</v>
      </c>
      <c r="B2193" s="4" t="s">
        <v>5</v>
      </c>
      <c r="C2193" s="4" t="s">
        <v>13</v>
      </c>
      <c r="D2193" s="4" t="s">
        <v>10</v>
      </c>
      <c r="E2193" s="4" t="s">
        <v>10</v>
      </c>
      <c r="F2193" s="4" t="s">
        <v>9</v>
      </c>
    </row>
    <row r="2194" spans="1:9">
      <c r="A2194" t="n">
        <v>15871</v>
      </c>
      <c r="B2194" s="53" t="n">
        <v>84</v>
      </c>
      <c r="C2194" s="7" t="n">
        <v>0</v>
      </c>
      <c r="D2194" s="7" t="n">
        <v>2</v>
      </c>
      <c r="E2194" s="7" t="n">
        <v>0</v>
      </c>
      <c r="F2194" s="7" t="n">
        <v>1056964608</v>
      </c>
    </row>
    <row r="2195" spans="1:9">
      <c r="A2195" t="s">
        <v>4</v>
      </c>
      <c r="B2195" s="4" t="s">
        <v>5</v>
      </c>
      <c r="C2195" s="4" t="s">
        <v>13</v>
      </c>
      <c r="D2195" s="4" t="s">
        <v>23</v>
      </c>
      <c r="E2195" s="4" t="s">
        <v>23</v>
      </c>
      <c r="F2195" s="4" t="s">
        <v>23</v>
      </c>
    </row>
    <row r="2196" spans="1:9">
      <c r="A2196" t="n">
        <v>15881</v>
      </c>
      <c r="B2196" s="26" t="n">
        <v>45</v>
      </c>
      <c r="C2196" s="7" t="n">
        <v>9</v>
      </c>
      <c r="D2196" s="7" t="n">
        <v>0.100000001490116</v>
      </c>
      <c r="E2196" s="7" t="n">
        <v>0.100000001490116</v>
      </c>
      <c r="F2196" s="7" t="n">
        <v>1.29999995231628</v>
      </c>
    </row>
    <row r="2197" spans="1:9">
      <c r="A2197" t="s">
        <v>4</v>
      </c>
      <c r="B2197" s="4" t="s">
        <v>5</v>
      </c>
      <c r="C2197" s="4" t="s">
        <v>13</v>
      </c>
      <c r="D2197" s="4" t="s">
        <v>13</v>
      </c>
      <c r="E2197" s="4" t="s">
        <v>23</v>
      </c>
      <c r="F2197" s="4" t="s">
        <v>10</v>
      </c>
    </row>
    <row r="2198" spans="1:9">
      <c r="A2198" t="n">
        <v>15895</v>
      </c>
      <c r="B2198" s="26" t="n">
        <v>45</v>
      </c>
      <c r="C2198" s="7" t="n">
        <v>5</v>
      </c>
      <c r="D2198" s="7" t="n">
        <v>3</v>
      </c>
      <c r="E2198" s="7" t="n">
        <v>10.5</v>
      </c>
      <c r="F2198" s="7" t="n">
        <v>1300</v>
      </c>
    </row>
    <row r="2199" spans="1:9">
      <c r="A2199" t="s">
        <v>4</v>
      </c>
      <c r="B2199" s="4" t="s">
        <v>5</v>
      </c>
      <c r="C2199" s="4" t="s">
        <v>10</v>
      </c>
      <c r="D2199" s="4" t="s">
        <v>13</v>
      </c>
      <c r="E2199" s="4" t="s">
        <v>13</v>
      </c>
      <c r="F2199" s="4" t="s">
        <v>6</v>
      </c>
    </row>
    <row r="2200" spans="1:9">
      <c r="A2200" t="n">
        <v>15904</v>
      </c>
      <c r="B2200" s="31" t="n">
        <v>47</v>
      </c>
      <c r="C2200" s="7" t="n">
        <v>1660</v>
      </c>
      <c r="D2200" s="7" t="n">
        <v>0</v>
      </c>
      <c r="E2200" s="7" t="n">
        <v>1</v>
      </c>
      <c r="F2200" s="7" t="s">
        <v>37</v>
      </c>
    </row>
    <row r="2201" spans="1:9">
      <c r="A2201" t="s">
        <v>4</v>
      </c>
      <c r="B2201" s="4" t="s">
        <v>5</v>
      </c>
      <c r="C2201" s="4" t="s">
        <v>13</v>
      </c>
      <c r="D2201" s="4" t="s">
        <v>10</v>
      </c>
    </row>
    <row r="2202" spans="1:9">
      <c r="A2202" t="n">
        <v>15917</v>
      </c>
      <c r="B2202" s="24" t="n">
        <v>58</v>
      </c>
      <c r="C2202" s="7" t="n">
        <v>255</v>
      </c>
      <c r="D2202" s="7" t="n">
        <v>0</v>
      </c>
    </row>
    <row r="2203" spans="1:9">
      <c r="A2203" t="s">
        <v>4</v>
      </c>
      <c r="B2203" s="4" t="s">
        <v>5</v>
      </c>
      <c r="C2203" s="4" t="s">
        <v>13</v>
      </c>
      <c r="D2203" s="4" t="s">
        <v>10</v>
      </c>
      <c r="E2203" s="4" t="s">
        <v>9</v>
      </c>
      <c r="F2203" s="4" t="s">
        <v>10</v>
      </c>
      <c r="G2203" s="4" t="s">
        <v>9</v>
      </c>
      <c r="H2203" s="4" t="s">
        <v>13</v>
      </c>
    </row>
    <row r="2204" spans="1:9">
      <c r="A2204" t="n">
        <v>15921</v>
      </c>
      <c r="B2204" s="14" t="n">
        <v>49</v>
      </c>
      <c r="C2204" s="7" t="n">
        <v>0</v>
      </c>
      <c r="D2204" s="7" t="n">
        <v>432</v>
      </c>
      <c r="E2204" s="7" t="n">
        <v>1065353216</v>
      </c>
      <c r="F2204" s="7" t="n">
        <v>0</v>
      </c>
      <c r="G2204" s="7" t="n">
        <v>0</v>
      </c>
      <c r="H2204" s="7" t="n">
        <v>0</v>
      </c>
    </row>
    <row r="2205" spans="1:9">
      <c r="A2205" t="s">
        <v>4</v>
      </c>
      <c r="B2205" s="4" t="s">
        <v>5</v>
      </c>
      <c r="C2205" s="4" t="s">
        <v>13</v>
      </c>
      <c r="D2205" s="4" t="s">
        <v>10</v>
      </c>
      <c r="E2205" s="4" t="s">
        <v>13</v>
      </c>
    </row>
    <row r="2206" spans="1:9">
      <c r="A2206" t="n">
        <v>15936</v>
      </c>
      <c r="B2206" s="10" t="n">
        <v>39</v>
      </c>
      <c r="C2206" s="7" t="n">
        <v>14</v>
      </c>
      <c r="D2206" s="7" t="n">
        <v>65533</v>
      </c>
      <c r="E2206" s="7" t="n">
        <v>103</v>
      </c>
    </row>
    <row r="2207" spans="1:9">
      <c r="A2207" t="s">
        <v>4</v>
      </c>
      <c r="B2207" s="4" t="s">
        <v>5</v>
      </c>
      <c r="C2207" s="4" t="s">
        <v>13</v>
      </c>
      <c r="D2207" s="4" t="s">
        <v>10</v>
      </c>
      <c r="E2207" s="4" t="s">
        <v>10</v>
      </c>
      <c r="F2207" s="4" t="s">
        <v>10</v>
      </c>
      <c r="G2207" s="4" t="s">
        <v>10</v>
      </c>
      <c r="H2207" s="4" t="s">
        <v>10</v>
      </c>
      <c r="I2207" s="4" t="s">
        <v>6</v>
      </c>
      <c r="J2207" s="4" t="s">
        <v>23</v>
      </c>
      <c r="K2207" s="4" t="s">
        <v>23</v>
      </c>
      <c r="L2207" s="4" t="s">
        <v>23</v>
      </c>
      <c r="M2207" s="4" t="s">
        <v>9</v>
      </c>
      <c r="N2207" s="4" t="s">
        <v>9</v>
      </c>
      <c r="O2207" s="4" t="s">
        <v>23</v>
      </c>
      <c r="P2207" s="4" t="s">
        <v>23</v>
      </c>
      <c r="Q2207" s="4" t="s">
        <v>23</v>
      </c>
      <c r="R2207" s="4" t="s">
        <v>23</v>
      </c>
      <c r="S2207" s="4" t="s">
        <v>13</v>
      </c>
    </row>
    <row r="2208" spans="1:9">
      <c r="A2208" t="n">
        <v>15941</v>
      </c>
      <c r="B2208" s="10" t="n">
        <v>39</v>
      </c>
      <c r="C2208" s="7" t="n">
        <v>12</v>
      </c>
      <c r="D2208" s="7" t="n">
        <v>65533</v>
      </c>
      <c r="E2208" s="7" t="n">
        <v>204</v>
      </c>
      <c r="F2208" s="7" t="n">
        <v>0</v>
      </c>
      <c r="G2208" s="7" t="n">
        <v>1660</v>
      </c>
      <c r="H2208" s="7" t="n">
        <v>3</v>
      </c>
      <c r="I2208" s="7" t="s">
        <v>74</v>
      </c>
      <c r="J2208" s="7" t="n">
        <v>0</v>
      </c>
      <c r="K2208" s="7" t="n">
        <v>0</v>
      </c>
      <c r="L2208" s="7" t="n">
        <v>0</v>
      </c>
      <c r="M2208" s="7" t="n">
        <v>0</v>
      </c>
      <c r="N2208" s="7" t="n">
        <v>0</v>
      </c>
      <c r="O2208" s="7" t="n">
        <v>0</v>
      </c>
      <c r="P2208" s="7" t="n">
        <v>1</v>
      </c>
      <c r="Q2208" s="7" t="n">
        <v>1</v>
      </c>
      <c r="R2208" s="7" t="n">
        <v>1</v>
      </c>
      <c r="S2208" s="7" t="n">
        <v>255</v>
      </c>
    </row>
    <row r="2209" spans="1:19">
      <c r="A2209" t="s">
        <v>4</v>
      </c>
      <c r="B2209" s="4" t="s">
        <v>5</v>
      </c>
      <c r="C2209" s="4" t="s">
        <v>10</v>
      </c>
      <c r="D2209" s="4" t="s">
        <v>9</v>
      </c>
      <c r="E2209" s="4" t="s">
        <v>9</v>
      </c>
      <c r="F2209" s="4" t="s">
        <v>9</v>
      </c>
      <c r="G2209" s="4" t="s">
        <v>9</v>
      </c>
      <c r="H2209" s="4" t="s">
        <v>10</v>
      </c>
      <c r="I2209" s="4" t="s">
        <v>13</v>
      </c>
    </row>
    <row r="2210" spans="1:19">
      <c r="A2210" t="n">
        <v>16002</v>
      </c>
      <c r="B2210" s="40" t="n">
        <v>66</v>
      </c>
      <c r="C2210" s="7" t="n">
        <v>1660</v>
      </c>
      <c r="D2210" s="7" t="n">
        <v>1065353216</v>
      </c>
      <c r="E2210" s="7" t="n">
        <v>1065353216</v>
      </c>
      <c r="F2210" s="7" t="n">
        <v>1065353216</v>
      </c>
      <c r="G2210" s="7" t="n">
        <v>1065353216</v>
      </c>
      <c r="H2210" s="7" t="n">
        <v>1000</v>
      </c>
      <c r="I2210" s="7" t="n">
        <v>3</v>
      </c>
    </row>
    <row r="2211" spans="1:19">
      <c r="A2211" t="s">
        <v>4</v>
      </c>
      <c r="B2211" s="4" t="s">
        <v>5</v>
      </c>
      <c r="C2211" s="4" t="s">
        <v>13</v>
      </c>
      <c r="D2211" s="4" t="s">
        <v>10</v>
      </c>
      <c r="E2211" s="4" t="s">
        <v>23</v>
      </c>
      <c r="F2211" s="4" t="s">
        <v>10</v>
      </c>
      <c r="G2211" s="4" t="s">
        <v>9</v>
      </c>
      <c r="H2211" s="4" t="s">
        <v>9</v>
      </c>
      <c r="I2211" s="4" t="s">
        <v>10</v>
      </c>
      <c r="J2211" s="4" t="s">
        <v>10</v>
      </c>
      <c r="K2211" s="4" t="s">
        <v>9</v>
      </c>
      <c r="L2211" s="4" t="s">
        <v>9</v>
      </c>
      <c r="M2211" s="4" t="s">
        <v>9</v>
      </c>
      <c r="N2211" s="4" t="s">
        <v>9</v>
      </c>
      <c r="O2211" s="4" t="s">
        <v>6</v>
      </c>
    </row>
    <row r="2212" spans="1:19">
      <c r="A2212" t="n">
        <v>16024</v>
      </c>
      <c r="B2212" s="15" t="n">
        <v>50</v>
      </c>
      <c r="C2212" s="7" t="n">
        <v>0</v>
      </c>
      <c r="D2212" s="7" t="n">
        <v>2101</v>
      </c>
      <c r="E2212" s="7" t="n">
        <v>1</v>
      </c>
      <c r="F2212" s="7" t="n">
        <v>0</v>
      </c>
      <c r="G2212" s="7" t="n">
        <v>0</v>
      </c>
      <c r="H2212" s="7" t="n">
        <v>0</v>
      </c>
      <c r="I2212" s="7" t="n">
        <v>0</v>
      </c>
      <c r="J2212" s="7" t="n">
        <v>65533</v>
      </c>
      <c r="K2212" s="7" t="n">
        <v>0</v>
      </c>
      <c r="L2212" s="7" t="n">
        <v>0</v>
      </c>
      <c r="M2212" s="7" t="n">
        <v>0</v>
      </c>
      <c r="N2212" s="7" t="n">
        <v>0</v>
      </c>
      <c r="O2212" s="7" t="s">
        <v>12</v>
      </c>
    </row>
    <row r="2213" spans="1:19">
      <c r="A2213" t="s">
        <v>4</v>
      </c>
      <c r="B2213" s="4" t="s">
        <v>5</v>
      </c>
      <c r="C2213" s="4" t="s">
        <v>13</v>
      </c>
      <c r="D2213" s="4" t="s">
        <v>10</v>
      </c>
      <c r="E2213" s="4" t="s">
        <v>10</v>
      </c>
    </row>
    <row r="2214" spans="1:19">
      <c r="A2214" t="n">
        <v>16063</v>
      </c>
      <c r="B2214" s="15" t="n">
        <v>50</v>
      </c>
      <c r="C2214" s="7" t="n">
        <v>1</v>
      </c>
      <c r="D2214" s="7" t="n">
        <v>2243</v>
      </c>
      <c r="E2214" s="7" t="n">
        <v>1000</v>
      </c>
    </row>
    <row r="2215" spans="1:19">
      <c r="A2215" t="s">
        <v>4</v>
      </c>
      <c r="B2215" s="4" t="s">
        <v>5</v>
      </c>
      <c r="C2215" s="4" t="s">
        <v>10</v>
      </c>
    </row>
    <row r="2216" spans="1:19">
      <c r="A2216" t="n">
        <v>16069</v>
      </c>
      <c r="B2216" s="35" t="n">
        <v>16</v>
      </c>
      <c r="C2216" s="7" t="n">
        <v>1000</v>
      </c>
    </row>
    <row r="2217" spans="1:19">
      <c r="A2217" t="s">
        <v>4</v>
      </c>
      <c r="B2217" s="4" t="s">
        <v>5</v>
      </c>
      <c r="C2217" s="4" t="s">
        <v>13</v>
      </c>
      <c r="D2217" s="4" t="s">
        <v>10</v>
      </c>
      <c r="E2217" s="4" t="s">
        <v>10</v>
      </c>
      <c r="F2217" s="4" t="s">
        <v>9</v>
      </c>
    </row>
    <row r="2218" spans="1:19">
      <c r="A2218" t="n">
        <v>16072</v>
      </c>
      <c r="B2218" s="53" t="n">
        <v>84</v>
      </c>
      <c r="C2218" s="7" t="n">
        <v>1</v>
      </c>
      <c r="D2218" s="7" t="n">
        <v>0</v>
      </c>
      <c r="E2218" s="7" t="n">
        <v>1000</v>
      </c>
      <c r="F2218" s="7" t="n">
        <v>0</v>
      </c>
    </row>
    <row r="2219" spans="1:19">
      <c r="A2219" t="s">
        <v>4</v>
      </c>
      <c r="B2219" s="4" t="s">
        <v>5</v>
      </c>
      <c r="C2219" s="4" t="s">
        <v>10</v>
      </c>
    </row>
    <row r="2220" spans="1:19">
      <c r="A2220" t="n">
        <v>16082</v>
      </c>
      <c r="B2220" s="35" t="n">
        <v>16</v>
      </c>
      <c r="C2220" s="7" t="n">
        <v>500</v>
      </c>
    </row>
    <row r="2221" spans="1:19">
      <c r="A2221" t="s">
        <v>4</v>
      </c>
      <c r="B2221" s="4" t="s">
        <v>5</v>
      </c>
      <c r="C2221" s="4" t="s">
        <v>10</v>
      </c>
      <c r="D2221" s="4" t="s">
        <v>10</v>
      </c>
      <c r="E2221" s="4" t="s">
        <v>6</v>
      </c>
      <c r="F2221" s="4" t="s">
        <v>13</v>
      </c>
      <c r="G2221" s="4" t="s">
        <v>10</v>
      </c>
    </row>
    <row r="2222" spans="1:19">
      <c r="A2222" t="n">
        <v>16085</v>
      </c>
      <c r="B2222" s="55" t="n">
        <v>80</v>
      </c>
      <c r="C2222" s="7" t="n">
        <v>744</v>
      </c>
      <c r="D2222" s="7" t="n">
        <v>508</v>
      </c>
      <c r="E2222" s="7" t="s">
        <v>145</v>
      </c>
      <c r="F2222" s="7" t="n">
        <v>1</v>
      </c>
      <c r="G2222" s="7" t="n">
        <v>0</v>
      </c>
    </row>
    <row r="2223" spans="1:19">
      <c r="A2223" t="s">
        <v>4</v>
      </c>
      <c r="B2223" s="4" t="s">
        <v>5</v>
      </c>
      <c r="C2223" s="4" t="s">
        <v>10</v>
      </c>
    </row>
    <row r="2224" spans="1:19">
      <c r="A2224" t="n">
        <v>16103</v>
      </c>
      <c r="B2224" s="35" t="n">
        <v>16</v>
      </c>
      <c r="C2224" s="7" t="n">
        <v>5000</v>
      </c>
    </row>
    <row r="2225" spans="1:15">
      <c r="A2225" t="s">
        <v>4</v>
      </c>
      <c r="B2225" s="4" t="s">
        <v>5</v>
      </c>
      <c r="C2225" s="4" t="s">
        <v>13</v>
      </c>
      <c r="D2225" s="4" t="s">
        <v>10</v>
      </c>
      <c r="E2225" s="4" t="s">
        <v>10</v>
      </c>
      <c r="F2225" s="4" t="s">
        <v>13</v>
      </c>
    </row>
    <row r="2226" spans="1:15">
      <c r="A2226" t="n">
        <v>16106</v>
      </c>
      <c r="B2226" s="51" t="n">
        <v>25</v>
      </c>
      <c r="C2226" s="7" t="n">
        <v>1</v>
      </c>
      <c r="D2226" s="7" t="n">
        <v>60</v>
      </c>
      <c r="E2226" s="7" t="n">
        <v>640</v>
      </c>
      <c r="F2226" s="7" t="n">
        <v>2</v>
      </c>
    </row>
    <row r="2227" spans="1:15">
      <c r="A2227" t="s">
        <v>4</v>
      </c>
      <c r="B2227" s="4" t="s">
        <v>5</v>
      </c>
      <c r="C2227" s="4" t="s">
        <v>13</v>
      </c>
      <c r="D2227" s="4" t="s">
        <v>10</v>
      </c>
      <c r="E2227" s="4" t="s">
        <v>6</v>
      </c>
    </row>
    <row r="2228" spans="1:15">
      <c r="A2228" t="n">
        <v>16113</v>
      </c>
      <c r="B2228" s="46" t="n">
        <v>51</v>
      </c>
      <c r="C2228" s="7" t="n">
        <v>4</v>
      </c>
      <c r="D2228" s="7" t="n">
        <v>7032</v>
      </c>
      <c r="E2228" s="7" t="s">
        <v>56</v>
      </c>
    </row>
    <row r="2229" spans="1:15">
      <c r="A2229" t="s">
        <v>4</v>
      </c>
      <c r="B2229" s="4" t="s">
        <v>5</v>
      </c>
      <c r="C2229" s="4" t="s">
        <v>10</v>
      </c>
    </row>
    <row r="2230" spans="1:15">
      <c r="A2230" t="n">
        <v>16126</v>
      </c>
      <c r="B2230" s="35" t="n">
        <v>16</v>
      </c>
      <c r="C2230" s="7" t="n">
        <v>0</v>
      </c>
    </row>
    <row r="2231" spans="1:15">
      <c r="A2231" t="s">
        <v>4</v>
      </c>
      <c r="B2231" s="4" t="s">
        <v>5</v>
      </c>
      <c r="C2231" s="4" t="s">
        <v>10</v>
      </c>
      <c r="D2231" s="4" t="s">
        <v>50</v>
      </c>
      <c r="E2231" s="4" t="s">
        <v>13</v>
      </c>
      <c r="F2231" s="4" t="s">
        <v>13</v>
      </c>
    </row>
    <row r="2232" spans="1:15">
      <c r="A2232" t="n">
        <v>16129</v>
      </c>
      <c r="B2232" s="47" t="n">
        <v>26</v>
      </c>
      <c r="C2232" s="7" t="n">
        <v>7032</v>
      </c>
      <c r="D2232" s="7" t="s">
        <v>146</v>
      </c>
      <c r="E2232" s="7" t="n">
        <v>2</v>
      </c>
      <c r="F2232" s="7" t="n">
        <v>0</v>
      </c>
    </row>
    <row r="2233" spans="1:15">
      <c r="A2233" t="s">
        <v>4</v>
      </c>
      <c r="B2233" s="4" t="s">
        <v>5</v>
      </c>
    </row>
    <row r="2234" spans="1:15">
      <c r="A2234" t="n">
        <v>16163</v>
      </c>
      <c r="B2234" s="48" t="n">
        <v>28</v>
      </c>
    </row>
    <row r="2235" spans="1:15">
      <c r="A2235" t="s">
        <v>4</v>
      </c>
      <c r="B2235" s="4" t="s">
        <v>5</v>
      </c>
      <c r="C2235" s="4" t="s">
        <v>10</v>
      </c>
      <c r="D2235" s="4" t="s">
        <v>13</v>
      </c>
    </row>
    <row r="2236" spans="1:15">
      <c r="A2236" t="n">
        <v>16164</v>
      </c>
      <c r="B2236" s="50" t="n">
        <v>89</v>
      </c>
      <c r="C2236" s="7" t="n">
        <v>65533</v>
      </c>
      <c r="D2236" s="7" t="n">
        <v>1</v>
      </c>
    </row>
    <row r="2237" spans="1:15">
      <c r="A2237" t="s">
        <v>4</v>
      </c>
      <c r="B2237" s="4" t="s">
        <v>5</v>
      </c>
      <c r="C2237" s="4" t="s">
        <v>13</v>
      </c>
      <c r="D2237" s="30" t="s">
        <v>34</v>
      </c>
      <c r="E2237" s="4" t="s">
        <v>5</v>
      </c>
      <c r="F2237" s="4" t="s">
        <v>13</v>
      </c>
      <c r="G2237" s="4" t="s">
        <v>10</v>
      </c>
      <c r="H2237" s="30" t="s">
        <v>35</v>
      </c>
      <c r="I2237" s="4" t="s">
        <v>13</v>
      </c>
      <c r="J2237" s="4" t="s">
        <v>24</v>
      </c>
    </row>
    <row r="2238" spans="1:15">
      <c r="A2238" t="n">
        <v>16168</v>
      </c>
      <c r="B2238" s="12" t="n">
        <v>5</v>
      </c>
      <c r="C2238" s="7" t="n">
        <v>28</v>
      </c>
      <c r="D2238" s="30" t="s">
        <v>3</v>
      </c>
      <c r="E2238" s="33" t="n">
        <v>64</v>
      </c>
      <c r="F2238" s="7" t="n">
        <v>5</v>
      </c>
      <c r="G2238" s="7" t="n">
        <v>7</v>
      </c>
      <c r="H2238" s="30" t="s">
        <v>3</v>
      </c>
      <c r="I2238" s="7" t="n">
        <v>1</v>
      </c>
      <c r="J2238" s="13" t="n">
        <f t="normal" ca="1">A2250</f>
        <v>0</v>
      </c>
    </row>
    <row r="2239" spans="1:15">
      <c r="A2239" t="s">
        <v>4</v>
      </c>
      <c r="B2239" s="4" t="s">
        <v>5</v>
      </c>
      <c r="C2239" s="4" t="s">
        <v>13</v>
      </c>
      <c r="D2239" s="4" t="s">
        <v>10</v>
      </c>
      <c r="E2239" s="4" t="s">
        <v>10</v>
      </c>
      <c r="F2239" s="4" t="s">
        <v>13</v>
      </c>
    </row>
    <row r="2240" spans="1:15">
      <c r="A2240" t="n">
        <v>16179</v>
      </c>
      <c r="B2240" s="51" t="n">
        <v>25</v>
      </c>
      <c r="C2240" s="7" t="n">
        <v>1</v>
      </c>
      <c r="D2240" s="7" t="n">
        <v>260</v>
      </c>
      <c r="E2240" s="7" t="n">
        <v>640</v>
      </c>
      <c r="F2240" s="7" t="n">
        <v>1</v>
      </c>
    </row>
    <row r="2241" spans="1:10">
      <c r="A2241" t="s">
        <v>4</v>
      </c>
      <c r="B2241" s="4" t="s">
        <v>5</v>
      </c>
      <c r="C2241" s="4" t="s">
        <v>13</v>
      </c>
      <c r="D2241" s="4" t="s">
        <v>10</v>
      </c>
      <c r="E2241" s="4" t="s">
        <v>6</v>
      </c>
    </row>
    <row r="2242" spans="1:10">
      <c r="A2242" t="n">
        <v>16186</v>
      </c>
      <c r="B2242" s="46" t="n">
        <v>51</v>
      </c>
      <c r="C2242" s="7" t="n">
        <v>4</v>
      </c>
      <c r="D2242" s="7" t="n">
        <v>7</v>
      </c>
      <c r="E2242" s="7" t="s">
        <v>86</v>
      </c>
    </row>
    <row r="2243" spans="1:10">
      <c r="A2243" t="s">
        <v>4</v>
      </c>
      <c r="B2243" s="4" t="s">
        <v>5</v>
      </c>
      <c r="C2243" s="4" t="s">
        <v>10</v>
      </c>
    </row>
    <row r="2244" spans="1:10">
      <c r="A2244" t="n">
        <v>16199</v>
      </c>
      <c r="B2244" s="35" t="n">
        <v>16</v>
      </c>
      <c r="C2244" s="7" t="n">
        <v>0</v>
      </c>
    </row>
    <row r="2245" spans="1:10">
      <c r="A2245" t="s">
        <v>4</v>
      </c>
      <c r="B2245" s="4" t="s">
        <v>5</v>
      </c>
      <c r="C2245" s="4" t="s">
        <v>10</v>
      </c>
      <c r="D2245" s="4" t="s">
        <v>50</v>
      </c>
      <c r="E2245" s="4" t="s">
        <v>13</v>
      </c>
      <c r="F2245" s="4" t="s">
        <v>13</v>
      </c>
    </row>
    <row r="2246" spans="1:10">
      <c r="A2246" t="n">
        <v>16202</v>
      </c>
      <c r="B2246" s="47" t="n">
        <v>26</v>
      </c>
      <c r="C2246" s="7" t="n">
        <v>7</v>
      </c>
      <c r="D2246" s="7" t="s">
        <v>147</v>
      </c>
      <c r="E2246" s="7" t="n">
        <v>2</v>
      </c>
      <c r="F2246" s="7" t="n">
        <v>0</v>
      </c>
    </row>
    <row r="2247" spans="1:10">
      <c r="A2247" t="s">
        <v>4</v>
      </c>
      <c r="B2247" s="4" t="s">
        <v>5</v>
      </c>
    </row>
    <row r="2248" spans="1:10">
      <c r="A2248" t="n">
        <v>16240</v>
      </c>
      <c r="B2248" s="48" t="n">
        <v>28</v>
      </c>
    </row>
    <row r="2249" spans="1:10">
      <c r="A2249" t="s">
        <v>4</v>
      </c>
      <c r="B2249" s="4" t="s">
        <v>5</v>
      </c>
      <c r="C2249" s="4" t="s">
        <v>13</v>
      </c>
      <c r="D2249" s="30" t="s">
        <v>34</v>
      </c>
      <c r="E2249" s="4" t="s">
        <v>5</v>
      </c>
      <c r="F2249" s="4" t="s">
        <v>13</v>
      </c>
      <c r="G2249" s="4" t="s">
        <v>10</v>
      </c>
      <c r="H2249" s="30" t="s">
        <v>35</v>
      </c>
      <c r="I2249" s="4" t="s">
        <v>13</v>
      </c>
      <c r="J2249" s="4" t="s">
        <v>24</v>
      </c>
    </row>
    <row r="2250" spans="1:10">
      <c r="A2250" t="n">
        <v>16241</v>
      </c>
      <c r="B2250" s="12" t="n">
        <v>5</v>
      </c>
      <c r="C2250" s="7" t="n">
        <v>28</v>
      </c>
      <c r="D2250" s="30" t="s">
        <v>3</v>
      </c>
      <c r="E2250" s="33" t="n">
        <v>64</v>
      </c>
      <c r="F2250" s="7" t="n">
        <v>5</v>
      </c>
      <c r="G2250" s="7" t="n">
        <v>11</v>
      </c>
      <c r="H2250" s="30" t="s">
        <v>3</v>
      </c>
      <c r="I2250" s="7" t="n">
        <v>1</v>
      </c>
      <c r="J2250" s="13" t="n">
        <f t="normal" ca="1">A2262</f>
        <v>0</v>
      </c>
    </row>
    <row r="2251" spans="1:10">
      <c r="A2251" t="s">
        <v>4</v>
      </c>
      <c r="B2251" s="4" t="s">
        <v>5</v>
      </c>
      <c r="C2251" s="4" t="s">
        <v>13</v>
      </c>
      <c r="D2251" s="4" t="s">
        <v>10</v>
      </c>
      <c r="E2251" s="4" t="s">
        <v>10</v>
      </c>
      <c r="F2251" s="4" t="s">
        <v>13</v>
      </c>
    </row>
    <row r="2252" spans="1:10">
      <c r="A2252" t="n">
        <v>16252</v>
      </c>
      <c r="B2252" s="51" t="n">
        <v>25</v>
      </c>
      <c r="C2252" s="7" t="n">
        <v>1</v>
      </c>
      <c r="D2252" s="7" t="n">
        <v>260</v>
      </c>
      <c r="E2252" s="7" t="n">
        <v>640</v>
      </c>
      <c r="F2252" s="7" t="n">
        <v>2</v>
      </c>
    </row>
    <row r="2253" spans="1:10">
      <c r="A2253" t="s">
        <v>4</v>
      </c>
      <c r="B2253" s="4" t="s">
        <v>5</v>
      </c>
      <c r="C2253" s="4" t="s">
        <v>13</v>
      </c>
      <c r="D2253" s="4" t="s">
        <v>10</v>
      </c>
      <c r="E2253" s="4" t="s">
        <v>6</v>
      </c>
    </row>
    <row r="2254" spans="1:10">
      <c r="A2254" t="n">
        <v>16259</v>
      </c>
      <c r="B2254" s="46" t="n">
        <v>51</v>
      </c>
      <c r="C2254" s="7" t="n">
        <v>4</v>
      </c>
      <c r="D2254" s="7" t="n">
        <v>11</v>
      </c>
      <c r="E2254" s="7" t="s">
        <v>86</v>
      </c>
    </row>
    <row r="2255" spans="1:10">
      <c r="A2255" t="s">
        <v>4</v>
      </c>
      <c r="B2255" s="4" t="s">
        <v>5</v>
      </c>
      <c r="C2255" s="4" t="s">
        <v>10</v>
      </c>
    </row>
    <row r="2256" spans="1:10">
      <c r="A2256" t="n">
        <v>16272</v>
      </c>
      <c r="B2256" s="35" t="n">
        <v>16</v>
      </c>
      <c r="C2256" s="7" t="n">
        <v>0</v>
      </c>
    </row>
    <row r="2257" spans="1:10">
      <c r="A2257" t="s">
        <v>4</v>
      </c>
      <c r="B2257" s="4" t="s">
        <v>5</v>
      </c>
      <c r="C2257" s="4" t="s">
        <v>10</v>
      </c>
      <c r="D2257" s="4" t="s">
        <v>50</v>
      </c>
      <c r="E2257" s="4" t="s">
        <v>13</v>
      </c>
      <c r="F2257" s="4" t="s">
        <v>13</v>
      </c>
    </row>
    <row r="2258" spans="1:10">
      <c r="A2258" t="n">
        <v>16275</v>
      </c>
      <c r="B2258" s="47" t="n">
        <v>26</v>
      </c>
      <c r="C2258" s="7" t="n">
        <v>11</v>
      </c>
      <c r="D2258" s="7" t="s">
        <v>148</v>
      </c>
      <c r="E2258" s="7" t="n">
        <v>2</v>
      </c>
      <c r="F2258" s="7" t="n">
        <v>0</v>
      </c>
    </row>
    <row r="2259" spans="1:10">
      <c r="A2259" t="s">
        <v>4</v>
      </c>
      <c r="B2259" s="4" t="s">
        <v>5</v>
      </c>
    </row>
    <row r="2260" spans="1:10">
      <c r="A2260" t="n">
        <v>16328</v>
      </c>
      <c r="B2260" s="48" t="n">
        <v>28</v>
      </c>
    </row>
    <row r="2261" spans="1:10">
      <c r="A2261" t="s">
        <v>4</v>
      </c>
      <c r="B2261" s="4" t="s">
        <v>5</v>
      </c>
      <c r="C2261" s="4" t="s">
        <v>13</v>
      </c>
      <c r="D2261" s="30" t="s">
        <v>34</v>
      </c>
      <c r="E2261" s="4" t="s">
        <v>5</v>
      </c>
      <c r="F2261" s="4" t="s">
        <v>13</v>
      </c>
      <c r="G2261" s="4" t="s">
        <v>10</v>
      </c>
      <c r="H2261" s="30" t="s">
        <v>35</v>
      </c>
      <c r="I2261" s="4" t="s">
        <v>13</v>
      </c>
      <c r="J2261" s="4" t="s">
        <v>24</v>
      </c>
    </row>
    <row r="2262" spans="1:10">
      <c r="A2262" t="n">
        <v>16329</v>
      </c>
      <c r="B2262" s="12" t="n">
        <v>5</v>
      </c>
      <c r="C2262" s="7" t="n">
        <v>28</v>
      </c>
      <c r="D2262" s="30" t="s">
        <v>3</v>
      </c>
      <c r="E2262" s="33" t="n">
        <v>64</v>
      </c>
      <c r="F2262" s="7" t="n">
        <v>5</v>
      </c>
      <c r="G2262" s="7" t="n">
        <v>4</v>
      </c>
      <c r="H2262" s="30" t="s">
        <v>3</v>
      </c>
      <c r="I2262" s="7" t="n">
        <v>1</v>
      </c>
      <c r="J2262" s="13" t="n">
        <f t="normal" ca="1">A2274</f>
        <v>0</v>
      </c>
    </row>
    <row r="2263" spans="1:10">
      <c r="A2263" t="s">
        <v>4</v>
      </c>
      <c r="B2263" s="4" t="s">
        <v>5</v>
      </c>
      <c r="C2263" s="4" t="s">
        <v>13</v>
      </c>
      <c r="D2263" s="4" t="s">
        <v>10</v>
      </c>
      <c r="E2263" s="4" t="s">
        <v>10</v>
      </c>
      <c r="F2263" s="4" t="s">
        <v>13</v>
      </c>
    </row>
    <row r="2264" spans="1:10">
      <c r="A2264" t="n">
        <v>16340</v>
      </c>
      <c r="B2264" s="51" t="n">
        <v>25</v>
      </c>
      <c r="C2264" s="7" t="n">
        <v>1</v>
      </c>
      <c r="D2264" s="7" t="n">
        <v>60</v>
      </c>
      <c r="E2264" s="7" t="n">
        <v>640</v>
      </c>
      <c r="F2264" s="7" t="n">
        <v>1</v>
      </c>
    </row>
    <row r="2265" spans="1:10">
      <c r="A2265" t="s">
        <v>4</v>
      </c>
      <c r="B2265" s="4" t="s">
        <v>5</v>
      </c>
      <c r="C2265" s="4" t="s">
        <v>13</v>
      </c>
      <c r="D2265" s="4" t="s">
        <v>10</v>
      </c>
      <c r="E2265" s="4" t="s">
        <v>6</v>
      </c>
    </row>
    <row r="2266" spans="1:10">
      <c r="A2266" t="n">
        <v>16347</v>
      </c>
      <c r="B2266" s="46" t="n">
        <v>51</v>
      </c>
      <c r="C2266" s="7" t="n">
        <v>4</v>
      </c>
      <c r="D2266" s="7" t="n">
        <v>4</v>
      </c>
      <c r="E2266" s="7" t="s">
        <v>149</v>
      </c>
    </row>
    <row r="2267" spans="1:10">
      <c r="A2267" t="s">
        <v>4</v>
      </c>
      <c r="B2267" s="4" t="s">
        <v>5</v>
      </c>
      <c r="C2267" s="4" t="s">
        <v>10</v>
      </c>
    </row>
    <row r="2268" spans="1:10">
      <c r="A2268" t="n">
        <v>16360</v>
      </c>
      <c r="B2268" s="35" t="n">
        <v>16</v>
      </c>
      <c r="C2268" s="7" t="n">
        <v>0</v>
      </c>
    </row>
    <row r="2269" spans="1:10">
      <c r="A2269" t="s">
        <v>4</v>
      </c>
      <c r="B2269" s="4" t="s">
        <v>5</v>
      </c>
      <c r="C2269" s="4" t="s">
        <v>10</v>
      </c>
      <c r="D2269" s="4" t="s">
        <v>50</v>
      </c>
      <c r="E2269" s="4" t="s">
        <v>13</v>
      </c>
      <c r="F2269" s="4" t="s">
        <v>13</v>
      </c>
    </row>
    <row r="2270" spans="1:10">
      <c r="A2270" t="n">
        <v>16363</v>
      </c>
      <c r="B2270" s="47" t="n">
        <v>26</v>
      </c>
      <c r="C2270" s="7" t="n">
        <v>4</v>
      </c>
      <c r="D2270" s="7" t="s">
        <v>150</v>
      </c>
      <c r="E2270" s="7" t="n">
        <v>2</v>
      </c>
      <c r="F2270" s="7" t="n">
        <v>0</v>
      </c>
    </row>
    <row r="2271" spans="1:10">
      <c r="A2271" t="s">
        <v>4</v>
      </c>
      <c r="B2271" s="4" t="s">
        <v>5</v>
      </c>
    </row>
    <row r="2272" spans="1:10">
      <c r="A2272" t="n">
        <v>16444</v>
      </c>
      <c r="B2272" s="48" t="n">
        <v>28</v>
      </c>
    </row>
    <row r="2273" spans="1:10">
      <c r="A2273" t="s">
        <v>4</v>
      </c>
      <c r="B2273" s="4" t="s">
        <v>5</v>
      </c>
      <c r="C2273" s="4" t="s">
        <v>10</v>
      </c>
      <c r="D2273" s="4" t="s">
        <v>13</v>
      </c>
    </row>
    <row r="2274" spans="1:10">
      <c r="A2274" t="n">
        <v>16445</v>
      </c>
      <c r="B2274" s="50" t="n">
        <v>89</v>
      </c>
      <c r="C2274" s="7" t="n">
        <v>65533</v>
      </c>
      <c r="D2274" s="7" t="n">
        <v>1</v>
      </c>
    </row>
    <row r="2275" spans="1:10">
      <c r="A2275" t="s">
        <v>4</v>
      </c>
      <c r="B2275" s="4" t="s">
        <v>5</v>
      </c>
      <c r="C2275" s="4" t="s">
        <v>13</v>
      </c>
      <c r="D2275" s="4" t="s">
        <v>10</v>
      </c>
      <c r="E2275" s="4" t="s">
        <v>10</v>
      </c>
      <c r="F2275" s="4" t="s">
        <v>13</v>
      </c>
    </row>
    <row r="2276" spans="1:10">
      <c r="A2276" t="n">
        <v>16449</v>
      </c>
      <c r="B2276" s="51" t="n">
        <v>25</v>
      </c>
      <c r="C2276" s="7" t="n">
        <v>1</v>
      </c>
      <c r="D2276" s="7" t="n">
        <v>65535</v>
      </c>
      <c r="E2276" s="7" t="n">
        <v>65535</v>
      </c>
      <c r="F2276" s="7" t="n">
        <v>0</v>
      </c>
    </row>
    <row r="2277" spans="1:10">
      <c r="A2277" t="s">
        <v>4</v>
      </c>
      <c r="B2277" s="4" t="s">
        <v>5</v>
      </c>
      <c r="C2277" s="4" t="s">
        <v>13</v>
      </c>
      <c r="D2277" s="4" t="s">
        <v>10</v>
      </c>
      <c r="E2277" s="4" t="s">
        <v>23</v>
      </c>
    </row>
    <row r="2278" spans="1:10">
      <c r="A2278" t="n">
        <v>16456</v>
      </c>
      <c r="B2278" s="24" t="n">
        <v>58</v>
      </c>
      <c r="C2278" s="7" t="n">
        <v>101</v>
      </c>
      <c r="D2278" s="7" t="n">
        <v>300</v>
      </c>
      <c r="E2278" s="7" t="n">
        <v>1</v>
      </c>
    </row>
    <row r="2279" spans="1:10">
      <c r="A2279" t="s">
        <v>4</v>
      </c>
      <c r="B2279" s="4" t="s">
        <v>5</v>
      </c>
      <c r="C2279" s="4" t="s">
        <v>13</v>
      </c>
      <c r="D2279" s="4" t="s">
        <v>10</v>
      </c>
    </row>
    <row r="2280" spans="1:10">
      <c r="A2280" t="n">
        <v>16464</v>
      </c>
      <c r="B2280" s="24" t="n">
        <v>58</v>
      </c>
      <c r="C2280" s="7" t="n">
        <v>254</v>
      </c>
      <c r="D2280" s="7" t="n">
        <v>0</v>
      </c>
    </row>
    <row r="2281" spans="1:10">
      <c r="A2281" t="s">
        <v>4</v>
      </c>
      <c r="B2281" s="4" t="s">
        <v>5</v>
      </c>
      <c r="C2281" s="4" t="s">
        <v>13</v>
      </c>
    </row>
    <row r="2282" spans="1:10">
      <c r="A2282" t="n">
        <v>16468</v>
      </c>
      <c r="B2282" s="26" t="n">
        <v>45</v>
      </c>
      <c r="C2282" s="7" t="n">
        <v>0</v>
      </c>
    </row>
    <row r="2283" spans="1:10">
      <c r="A2283" t="s">
        <v>4</v>
      </c>
      <c r="B2283" s="4" t="s">
        <v>5</v>
      </c>
      <c r="C2283" s="4" t="s">
        <v>13</v>
      </c>
      <c r="D2283" s="4" t="s">
        <v>13</v>
      </c>
      <c r="E2283" s="4" t="s">
        <v>23</v>
      </c>
      <c r="F2283" s="4" t="s">
        <v>23</v>
      </c>
      <c r="G2283" s="4" t="s">
        <v>23</v>
      </c>
      <c r="H2283" s="4" t="s">
        <v>10</v>
      </c>
    </row>
    <row r="2284" spans="1:10">
      <c r="A2284" t="n">
        <v>16470</v>
      </c>
      <c r="B2284" s="26" t="n">
        <v>45</v>
      </c>
      <c r="C2284" s="7" t="n">
        <v>2</v>
      </c>
      <c r="D2284" s="7" t="n">
        <v>3</v>
      </c>
      <c r="E2284" s="7" t="n">
        <v>0</v>
      </c>
      <c r="F2284" s="7" t="n">
        <v>2.90000009536743</v>
      </c>
      <c r="G2284" s="7" t="n">
        <v>13.5500001907349</v>
      </c>
      <c r="H2284" s="7" t="n">
        <v>0</v>
      </c>
    </row>
    <row r="2285" spans="1:10">
      <c r="A2285" t="s">
        <v>4</v>
      </c>
      <c r="B2285" s="4" t="s">
        <v>5</v>
      </c>
      <c r="C2285" s="4" t="s">
        <v>13</v>
      </c>
      <c r="D2285" s="4" t="s">
        <v>13</v>
      </c>
      <c r="E2285" s="4" t="s">
        <v>23</v>
      </c>
      <c r="F2285" s="4" t="s">
        <v>23</v>
      </c>
      <c r="G2285" s="4" t="s">
        <v>23</v>
      </c>
      <c r="H2285" s="4" t="s">
        <v>10</v>
      </c>
      <c r="I2285" s="4" t="s">
        <v>13</v>
      </c>
    </row>
    <row r="2286" spans="1:10">
      <c r="A2286" t="n">
        <v>16487</v>
      </c>
      <c r="B2286" s="26" t="n">
        <v>45</v>
      </c>
      <c r="C2286" s="7" t="n">
        <v>4</v>
      </c>
      <c r="D2286" s="7" t="n">
        <v>3</v>
      </c>
      <c r="E2286" s="7" t="n">
        <v>-2.84999990463257</v>
      </c>
      <c r="F2286" s="7" t="n">
        <v>325</v>
      </c>
      <c r="G2286" s="7" t="n">
        <v>-5</v>
      </c>
      <c r="H2286" s="7" t="n">
        <v>0</v>
      </c>
      <c r="I2286" s="7" t="n">
        <v>0</v>
      </c>
    </row>
    <row r="2287" spans="1:10">
      <c r="A2287" t="s">
        <v>4</v>
      </c>
      <c r="B2287" s="4" t="s">
        <v>5</v>
      </c>
      <c r="C2287" s="4" t="s">
        <v>13</v>
      </c>
      <c r="D2287" s="4" t="s">
        <v>13</v>
      </c>
      <c r="E2287" s="4" t="s">
        <v>23</v>
      </c>
      <c r="F2287" s="4" t="s">
        <v>10</v>
      </c>
    </row>
    <row r="2288" spans="1:10">
      <c r="A2288" t="n">
        <v>16505</v>
      </c>
      <c r="B2288" s="26" t="n">
        <v>45</v>
      </c>
      <c r="C2288" s="7" t="n">
        <v>5</v>
      </c>
      <c r="D2288" s="7" t="n">
        <v>3</v>
      </c>
      <c r="E2288" s="7" t="n">
        <v>6.5</v>
      </c>
      <c r="F2288" s="7" t="n">
        <v>0</v>
      </c>
    </row>
    <row r="2289" spans="1:9">
      <c r="A2289" t="s">
        <v>4</v>
      </c>
      <c r="B2289" s="4" t="s">
        <v>5</v>
      </c>
      <c r="C2289" s="4" t="s">
        <v>13</v>
      </c>
      <c r="D2289" s="4" t="s">
        <v>13</v>
      </c>
      <c r="E2289" s="4" t="s">
        <v>23</v>
      </c>
      <c r="F2289" s="4" t="s">
        <v>10</v>
      </c>
    </row>
    <row r="2290" spans="1:9">
      <c r="A2290" t="n">
        <v>16514</v>
      </c>
      <c r="B2290" s="26" t="n">
        <v>45</v>
      </c>
      <c r="C2290" s="7" t="n">
        <v>11</v>
      </c>
      <c r="D2290" s="7" t="n">
        <v>3</v>
      </c>
      <c r="E2290" s="7" t="n">
        <v>42.5</v>
      </c>
      <c r="F2290" s="7" t="n">
        <v>0</v>
      </c>
    </row>
    <row r="2291" spans="1:9">
      <c r="A2291" t="s">
        <v>4</v>
      </c>
      <c r="B2291" s="4" t="s">
        <v>5</v>
      </c>
      <c r="C2291" s="4" t="s">
        <v>13</v>
      </c>
      <c r="D2291" s="4" t="s">
        <v>10</v>
      </c>
    </row>
    <row r="2292" spans="1:9">
      <c r="A2292" t="n">
        <v>16523</v>
      </c>
      <c r="B2292" s="24" t="n">
        <v>58</v>
      </c>
      <c r="C2292" s="7" t="n">
        <v>255</v>
      </c>
      <c r="D2292" s="7" t="n">
        <v>0</v>
      </c>
    </row>
    <row r="2293" spans="1:9">
      <c r="A2293" t="s">
        <v>4</v>
      </c>
      <c r="B2293" s="4" t="s">
        <v>5</v>
      </c>
      <c r="C2293" s="4" t="s">
        <v>10</v>
      </c>
      <c r="D2293" s="4" t="s">
        <v>13</v>
      </c>
      <c r="E2293" s="4" t="s">
        <v>13</v>
      </c>
      <c r="F2293" s="4" t="s">
        <v>6</v>
      </c>
    </row>
    <row r="2294" spans="1:9">
      <c r="A2294" t="n">
        <v>16527</v>
      </c>
      <c r="B2294" s="38" t="n">
        <v>20</v>
      </c>
      <c r="C2294" s="7" t="n">
        <v>0</v>
      </c>
      <c r="D2294" s="7" t="n">
        <v>3</v>
      </c>
      <c r="E2294" s="7" t="n">
        <v>11</v>
      </c>
      <c r="F2294" s="7" t="s">
        <v>151</v>
      </c>
    </row>
    <row r="2295" spans="1:9">
      <c r="A2295" t="s">
        <v>4</v>
      </c>
      <c r="B2295" s="4" t="s">
        <v>5</v>
      </c>
      <c r="C2295" s="4" t="s">
        <v>10</v>
      </c>
    </row>
    <row r="2296" spans="1:9">
      <c r="A2296" t="n">
        <v>16554</v>
      </c>
      <c r="B2296" s="35" t="n">
        <v>16</v>
      </c>
      <c r="C2296" s="7" t="n">
        <v>100</v>
      </c>
    </row>
    <row r="2297" spans="1:9">
      <c r="A2297" t="s">
        <v>4</v>
      </c>
      <c r="B2297" s="4" t="s">
        <v>5</v>
      </c>
      <c r="C2297" s="4" t="s">
        <v>10</v>
      </c>
      <c r="D2297" s="4" t="s">
        <v>13</v>
      </c>
      <c r="E2297" s="4" t="s">
        <v>13</v>
      </c>
      <c r="F2297" s="4" t="s">
        <v>6</v>
      </c>
    </row>
    <row r="2298" spans="1:9">
      <c r="A2298" t="n">
        <v>16557</v>
      </c>
      <c r="B2298" s="38" t="n">
        <v>20</v>
      </c>
      <c r="C2298" s="7" t="n">
        <v>3</v>
      </c>
      <c r="D2298" s="7" t="n">
        <v>3</v>
      </c>
      <c r="E2298" s="7" t="n">
        <v>11</v>
      </c>
      <c r="F2298" s="7" t="s">
        <v>151</v>
      </c>
    </row>
    <row r="2299" spans="1:9">
      <c r="A2299" t="s">
        <v>4</v>
      </c>
      <c r="B2299" s="4" t="s">
        <v>5</v>
      </c>
      <c r="C2299" s="4" t="s">
        <v>10</v>
      </c>
      <c r="D2299" s="4" t="s">
        <v>13</v>
      </c>
      <c r="E2299" s="4" t="s">
        <v>13</v>
      </c>
      <c r="F2299" s="4" t="s">
        <v>6</v>
      </c>
    </row>
    <row r="2300" spans="1:9">
      <c r="A2300" t="n">
        <v>16584</v>
      </c>
      <c r="B2300" s="38" t="n">
        <v>20</v>
      </c>
      <c r="C2300" s="7" t="n">
        <v>5</v>
      </c>
      <c r="D2300" s="7" t="n">
        <v>3</v>
      </c>
      <c r="E2300" s="7" t="n">
        <v>11</v>
      </c>
      <c r="F2300" s="7" t="s">
        <v>151</v>
      </c>
    </row>
    <row r="2301" spans="1:9">
      <c r="A2301" t="s">
        <v>4</v>
      </c>
      <c r="B2301" s="4" t="s">
        <v>5</v>
      </c>
      <c r="C2301" s="4" t="s">
        <v>10</v>
      </c>
    </row>
    <row r="2302" spans="1:9">
      <c r="A2302" t="n">
        <v>16611</v>
      </c>
      <c r="B2302" s="35" t="n">
        <v>16</v>
      </c>
      <c r="C2302" s="7" t="n">
        <v>100</v>
      </c>
    </row>
    <row r="2303" spans="1:9">
      <c r="A2303" t="s">
        <v>4</v>
      </c>
      <c r="B2303" s="4" t="s">
        <v>5</v>
      </c>
      <c r="C2303" s="4" t="s">
        <v>10</v>
      </c>
      <c r="D2303" s="4" t="s">
        <v>13</v>
      </c>
      <c r="E2303" s="4" t="s">
        <v>13</v>
      </c>
      <c r="F2303" s="4" t="s">
        <v>6</v>
      </c>
    </row>
    <row r="2304" spans="1:9">
      <c r="A2304" t="n">
        <v>16614</v>
      </c>
      <c r="B2304" s="38" t="n">
        <v>20</v>
      </c>
      <c r="C2304" s="7" t="n">
        <v>61491</v>
      </c>
      <c r="D2304" s="7" t="n">
        <v>3</v>
      </c>
      <c r="E2304" s="7" t="n">
        <v>11</v>
      </c>
      <c r="F2304" s="7" t="s">
        <v>151</v>
      </c>
    </row>
    <row r="2305" spans="1:6">
      <c r="A2305" t="s">
        <v>4</v>
      </c>
      <c r="B2305" s="4" t="s">
        <v>5</v>
      </c>
      <c r="C2305" s="4" t="s">
        <v>10</v>
      </c>
      <c r="D2305" s="4" t="s">
        <v>13</v>
      </c>
      <c r="E2305" s="4" t="s">
        <v>13</v>
      </c>
      <c r="F2305" s="4" t="s">
        <v>6</v>
      </c>
    </row>
    <row r="2306" spans="1:6">
      <c r="A2306" t="n">
        <v>16641</v>
      </c>
      <c r="B2306" s="38" t="n">
        <v>20</v>
      </c>
      <c r="C2306" s="7" t="n">
        <v>61492</v>
      </c>
      <c r="D2306" s="7" t="n">
        <v>3</v>
      </c>
      <c r="E2306" s="7" t="n">
        <v>11</v>
      </c>
      <c r="F2306" s="7" t="s">
        <v>151</v>
      </c>
    </row>
    <row r="2307" spans="1:6">
      <c r="A2307" t="s">
        <v>4</v>
      </c>
      <c r="B2307" s="4" t="s">
        <v>5</v>
      </c>
      <c r="C2307" s="4" t="s">
        <v>10</v>
      </c>
      <c r="D2307" s="4" t="s">
        <v>13</v>
      </c>
      <c r="E2307" s="4" t="s">
        <v>13</v>
      </c>
      <c r="F2307" s="4" t="s">
        <v>6</v>
      </c>
    </row>
    <row r="2308" spans="1:6">
      <c r="A2308" t="n">
        <v>16668</v>
      </c>
      <c r="B2308" s="38" t="n">
        <v>20</v>
      </c>
      <c r="C2308" s="7" t="n">
        <v>61493</v>
      </c>
      <c r="D2308" s="7" t="n">
        <v>3</v>
      </c>
      <c r="E2308" s="7" t="n">
        <v>11</v>
      </c>
      <c r="F2308" s="7" t="s">
        <v>151</v>
      </c>
    </row>
    <row r="2309" spans="1:6">
      <c r="A2309" t="s">
        <v>4</v>
      </c>
      <c r="B2309" s="4" t="s">
        <v>5</v>
      </c>
      <c r="C2309" s="4" t="s">
        <v>10</v>
      </c>
      <c r="D2309" s="4" t="s">
        <v>13</v>
      </c>
      <c r="E2309" s="4" t="s">
        <v>6</v>
      </c>
      <c r="F2309" s="4" t="s">
        <v>23</v>
      </c>
      <c r="G2309" s="4" t="s">
        <v>23</v>
      </c>
      <c r="H2309" s="4" t="s">
        <v>23</v>
      </c>
    </row>
    <row r="2310" spans="1:6">
      <c r="A2310" t="n">
        <v>16695</v>
      </c>
      <c r="B2310" s="56" t="n">
        <v>48</v>
      </c>
      <c r="C2310" s="7" t="n">
        <v>7032</v>
      </c>
      <c r="D2310" s="7" t="n">
        <v>0</v>
      </c>
      <c r="E2310" s="7" t="s">
        <v>47</v>
      </c>
      <c r="F2310" s="7" t="n">
        <v>-1</v>
      </c>
      <c r="G2310" s="7" t="n">
        <v>1</v>
      </c>
      <c r="H2310" s="7" t="n">
        <v>0</v>
      </c>
    </row>
    <row r="2311" spans="1:6">
      <c r="A2311" t="s">
        <v>4</v>
      </c>
      <c r="B2311" s="4" t="s">
        <v>5</v>
      </c>
      <c r="C2311" s="4" t="s">
        <v>10</v>
      </c>
      <c r="D2311" s="4" t="s">
        <v>13</v>
      </c>
    </row>
    <row r="2312" spans="1:6">
      <c r="A2312" t="n">
        <v>16720</v>
      </c>
      <c r="B2312" s="54" t="n">
        <v>67</v>
      </c>
      <c r="C2312" s="7" t="n">
        <v>0</v>
      </c>
      <c r="D2312" s="7" t="n">
        <v>3</v>
      </c>
    </row>
    <row r="2313" spans="1:6">
      <c r="A2313" t="s">
        <v>4</v>
      </c>
      <c r="B2313" s="4" t="s">
        <v>5</v>
      </c>
      <c r="C2313" s="4" t="s">
        <v>10</v>
      </c>
      <c r="D2313" s="4" t="s">
        <v>13</v>
      </c>
    </row>
    <row r="2314" spans="1:6">
      <c r="A2314" t="n">
        <v>16724</v>
      </c>
      <c r="B2314" s="54" t="n">
        <v>67</v>
      </c>
      <c r="C2314" s="7" t="n">
        <v>3</v>
      </c>
      <c r="D2314" s="7" t="n">
        <v>3</v>
      </c>
    </row>
    <row r="2315" spans="1:6">
      <c r="A2315" t="s">
        <v>4</v>
      </c>
      <c r="B2315" s="4" t="s">
        <v>5</v>
      </c>
      <c r="C2315" s="4" t="s">
        <v>10</v>
      </c>
      <c r="D2315" s="4" t="s">
        <v>13</v>
      </c>
    </row>
    <row r="2316" spans="1:6">
      <c r="A2316" t="n">
        <v>16728</v>
      </c>
      <c r="B2316" s="54" t="n">
        <v>67</v>
      </c>
      <c r="C2316" s="7" t="n">
        <v>5</v>
      </c>
      <c r="D2316" s="7" t="n">
        <v>3</v>
      </c>
    </row>
    <row r="2317" spans="1:6">
      <c r="A2317" t="s">
        <v>4</v>
      </c>
      <c r="B2317" s="4" t="s">
        <v>5</v>
      </c>
      <c r="C2317" s="4" t="s">
        <v>10</v>
      </c>
      <c r="D2317" s="4" t="s">
        <v>13</v>
      </c>
    </row>
    <row r="2318" spans="1:6">
      <c r="A2318" t="n">
        <v>16732</v>
      </c>
      <c r="B2318" s="54" t="n">
        <v>67</v>
      </c>
      <c r="C2318" s="7" t="n">
        <v>61491</v>
      </c>
      <c r="D2318" s="7" t="n">
        <v>3</v>
      </c>
    </row>
    <row r="2319" spans="1:6">
      <c r="A2319" t="s">
        <v>4</v>
      </c>
      <c r="B2319" s="4" t="s">
        <v>5</v>
      </c>
      <c r="C2319" s="4" t="s">
        <v>10</v>
      </c>
      <c r="D2319" s="4" t="s">
        <v>13</v>
      </c>
    </row>
    <row r="2320" spans="1:6">
      <c r="A2320" t="n">
        <v>16736</v>
      </c>
      <c r="B2320" s="54" t="n">
        <v>67</v>
      </c>
      <c r="C2320" s="7" t="n">
        <v>61492</v>
      </c>
      <c r="D2320" s="7" t="n">
        <v>3</v>
      </c>
    </row>
    <row r="2321" spans="1:8">
      <c r="A2321" t="s">
        <v>4</v>
      </c>
      <c r="B2321" s="4" t="s">
        <v>5</v>
      </c>
      <c r="C2321" s="4" t="s">
        <v>10</v>
      </c>
      <c r="D2321" s="4" t="s">
        <v>13</v>
      </c>
    </row>
    <row r="2322" spans="1:8">
      <c r="A2322" t="n">
        <v>16740</v>
      </c>
      <c r="B2322" s="54" t="n">
        <v>67</v>
      </c>
      <c r="C2322" s="7" t="n">
        <v>61493</v>
      </c>
      <c r="D2322" s="7" t="n">
        <v>3</v>
      </c>
    </row>
    <row r="2323" spans="1:8">
      <c r="A2323" t="s">
        <v>4</v>
      </c>
      <c r="B2323" s="4" t="s">
        <v>5</v>
      </c>
      <c r="C2323" s="4" t="s">
        <v>13</v>
      </c>
      <c r="D2323" s="4" t="s">
        <v>10</v>
      </c>
      <c r="E2323" s="4" t="s">
        <v>6</v>
      </c>
    </row>
    <row r="2324" spans="1:8">
      <c r="A2324" t="n">
        <v>16744</v>
      </c>
      <c r="B2324" s="46" t="n">
        <v>51</v>
      </c>
      <c r="C2324" s="7" t="n">
        <v>4</v>
      </c>
      <c r="D2324" s="7" t="n">
        <v>0</v>
      </c>
      <c r="E2324" s="7" t="s">
        <v>76</v>
      </c>
    </row>
    <row r="2325" spans="1:8">
      <c r="A2325" t="s">
        <v>4</v>
      </c>
      <c r="B2325" s="4" t="s">
        <v>5</v>
      </c>
      <c r="C2325" s="4" t="s">
        <v>10</v>
      </c>
    </row>
    <row r="2326" spans="1:8">
      <c r="A2326" t="n">
        <v>16757</v>
      </c>
      <c r="B2326" s="35" t="n">
        <v>16</v>
      </c>
      <c r="C2326" s="7" t="n">
        <v>0</v>
      </c>
    </row>
    <row r="2327" spans="1:8">
      <c r="A2327" t="s">
        <v>4</v>
      </c>
      <c r="B2327" s="4" t="s">
        <v>5</v>
      </c>
      <c r="C2327" s="4" t="s">
        <v>10</v>
      </c>
      <c r="D2327" s="4" t="s">
        <v>50</v>
      </c>
      <c r="E2327" s="4" t="s">
        <v>13</v>
      </c>
      <c r="F2327" s="4" t="s">
        <v>13</v>
      </c>
    </row>
    <row r="2328" spans="1:8">
      <c r="A2328" t="n">
        <v>16760</v>
      </c>
      <c r="B2328" s="47" t="n">
        <v>26</v>
      </c>
      <c r="C2328" s="7" t="n">
        <v>0</v>
      </c>
      <c r="D2328" s="7" t="s">
        <v>152</v>
      </c>
      <c r="E2328" s="7" t="n">
        <v>2</v>
      </c>
      <c r="F2328" s="7" t="n">
        <v>0</v>
      </c>
    </row>
    <row r="2329" spans="1:8">
      <c r="A2329" t="s">
        <v>4</v>
      </c>
      <c r="B2329" s="4" t="s">
        <v>5</v>
      </c>
    </row>
    <row r="2330" spans="1:8">
      <c r="A2330" t="n">
        <v>16832</v>
      </c>
      <c r="B2330" s="48" t="n">
        <v>28</v>
      </c>
    </row>
    <row r="2331" spans="1:8">
      <c r="A2331" t="s">
        <v>4</v>
      </c>
      <c r="B2331" s="4" t="s">
        <v>5</v>
      </c>
      <c r="C2331" s="4" t="s">
        <v>13</v>
      </c>
      <c r="D2331" s="4" t="s">
        <v>10</v>
      </c>
      <c r="E2331" s="4" t="s">
        <v>6</v>
      </c>
    </row>
    <row r="2332" spans="1:8">
      <c r="A2332" t="n">
        <v>16833</v>
      </c>
      <c r="B2332" s="46" t="n">
        <v>51</v>
      </c>
      <c r="C2332" s="7" t="n">
        <v>4</v>
      </c>
      <c r="D2332" s="7" t="n">
        <v>3</v>
      </c>
      <c r="E2332" s="7" t="s">
        <v>76</v>
      </c>
    </row>
    <row r="2333" spans="1:8">
      <c r="A2333" t="s">
        <v>4</v>
      </c>
      <c r="B2333" s="4" t="s">
        <v>5</v>
      </c>
      <c r="C2333" s="4" t="s">
        <v>10</v>
      </c>
    </row>
    <row r="2334" spans="1:8">
      <c r="A2334" t="n">
        <v>16846</v>
      </c>
      <c r="B2334" s="35" t="n">
        <v>16</v>
      </c>
      <c r="C2334" s="7" t="n">
        <v>0</v>
      </c>
    </row>
    <row r="2335" spans="1:8">
      <c r="A2335" t="s">
        <v>4</v>
      </c>
      <c r="B2335" s="4" t="s">
        <v>5</v>
      </c>
      <c r="C2335" s="4" t="s">
        <v>10</v>
      </c>
      <c r="D2335" s="4" t="s">
        <v>50</v>
      </c>
      <c r="E2335" s="4" t="s">
        <v>13</v>
      </c>
      <c r="F2335" s="4" t="s">
        <v>13</v>
      </c>
    </row>
    <row r="2336" spans="1:8">
      <c r="A2336" t="n">
        <v>16849</v>
      </c>
      <c r="B2336" s="47" t="n">
        <v>26</v>
      </c>
      <c r="C2336" s="7" t="n">
        <v>3</v>
      </c>
      <c r="D2336" s="7" t="s">
        <v>153</v>
      </c>
      <c r="E2336" s="7" t="n">
        <v>2</v>
      </c>
      <c r="F2336" s="7" t="n">
        <v>0</v>
      </c>
    </row>
    <row r="2337" spans="1:6">
      <c r="A2337" t="s">
        <v>4</v>
      </c>
      <c r="B2337" s="4" t="s">
        <v>5</v>
      </c>
    </row>
    <row r="2338" spans="1:6">
      <c r="A2338" t="n">
        <v>16868</v>
      </c>
      <c r="B2338" s="48" t="n">
        <v>28</v>
      </c>
    </row>
    <row r="2339" spans="1:6">
      <c r="A2339" t="s">
        <v>4</v>
      </c>
      <c r="B2339" s="4" t="s">
        <v>5</v>
      </c>
      <c r="C2339" s="4" t="s">
        <v>13</v>
      </c>
      <c r="D2339" s="4" t="s">
        <v>13</v>
      </c>
      <c r="E2339" s="4" t="s">
        <v>23</v>
      </c>
      <c r="F2339" s="4" t="s">
        <v>23</v>
      </c>
      <c r="G2339" s="4" t="s">
        <v>23</v>
      </c>
      <c r="H2339" s="4" t="s">
        <v>10</v>
      </c>
    </row>
    <row r="2340" spans="1:6">
      <c r="A2340" t="n">
        <v>16869</v>
      </c>
      <c r="B2340" s="26" t="n">
        <v>45</v>
      </c>
      <c r="C2340" s="7" t="n">
        <v>2</v>
      </c>
      <c r="D2340" s="7" t="n">
        <v>3</v>
      </c>
      <c r="E2340" s="7" t="n">
        <v>0</v>
      </c>
      <c r="F2340" s="7" t="n">
        <v>5.92000007629395</v>
      </c>
      <c r="G2340" s="7" t="n">
        <v>6.05000019073486</v>
      </c>
      <c r="H2340" s="7" t="n">
        <v>1500</v>
      </c>
    </row>
    <row r="2341" spans="1:6">
      <c r="A2341" t="s">
        <v>4</v>
      </c>
      <c r="B2341" s="4" t="s">
        <v>5</v>
      </c>
      <c r="C2341" s="4" t="s">
        <v>13</v>
      </c>
      <c r="D2341" s="4" t="s">
        <v>13</v>
      </c>
      <c r="E2341" s="4" t="s">
        <v>23</v>
      </c>
      <c r="F2341" s="4" t="s">
        <v>23</v>
      </c>
      <c r="G2341" s="4" t="s">
        <v>23</v>
      </c>
      <c r="H2341" s="4" t="s">
        <v>10</v>
      </c>
      <c r="I2341" s="4" t="s">
        <v>13</v>
      </c>
    </row>
    <row r="2342" spans="1:6">
      <c r="A2342" t="n">
        <v>16886</v>
      </c>
      <c r="B2342" s="26" t="n">
        <v>45</v>
      </c>
      <c r="C2342" s="7" t="n">
        <v>4</v>
      </c>
      <c r="D2342" s="7" t="n">
        <v>3</v>
      </c>
      <c r="E2342" s="7" t="n">
        <v>30.1499996185303</v>
      </c>
      <c r="F2342" s="7" t="n">
        <v>340</v>
      </c>
      <c r="G2342" s="7" t="n">
        <v>-10</v>
      </c>
      <c r="H2342" s="7" t="n">
        <v>1500</v>
      </c>
      <c r="I2342" s="7" t="n">
        <v>0</v>
      </c>
    </row>
    <row r="2343" spans="1:6">
      <c r="A2343" t="s">
        <v>4</v>
      </c>
      <c r="B2343" s="4" t="s">
        <v>5</v>
      </c>
      <c r="C2343" s="4" t="s">
        <v>13</v>
      </c>
      <c r="D2343" s="4" t="s">
        <v>13</v>
      </c>
      <c r="E2343" s="4" t="s">
        <v>23</v>
      </c>
      <c r="F2343" s="4" t="s">
        <v>10</v>
      </c>
    </row>
    <row r="2344" spans="1:6">
      <c r="A2344" t="n">
        <v>16904</v>
      </c>
      <c r="B2344" s="26" t="n">
        <v>45</v>
      </c>
      <c r="C2344" s="7" t="n">
        <v>5</v>
      </c>
      <c r="D2344" s="7" t="n">
        <v>3</v>
      </c>
      <c r="E2344" s="7" t="n">
        <v>5.25</v>
      </c>
      <c r="F2344" s="7" t="n">
        <v>1500</v>
      </c>
    </row>
    <row r="2345" spans="1:6">
      <c r="A2345" t="s">
        <v>4</v>
      </c>
      <c r="B2345" s="4" t="s">
        <v>5</v>
      </c>
      <c r="C2345" s="4" t="s">
        <v>13</v>
      </c>
      <c r="D2345" s="4" t="s">
        <v>10</v>
      </c>
      <c r="E2345" s="4" t="s">
        <v>10</v>
      </c>
      <c r="F2345" s="4" t="s">
        <v>9</v>
      </c>
    </row>
    <row r="2346" spans="1:6">
      <c r="A2346" t="n">
        <v>16913</v>
      </c>
      <c r="B2346" s="53" t="n">
        <v>84</v>
      </c>
      <c r="C2346" s="7" t="n">
        <v>0</v>
      </c>
      <c r="D2346" s="7" t="n">
        <v>0</v>
      </c>
      <c r="E2346" s="7" t="n">
        <v>500</v>
      </c>
      <c r="F2346" s="7" t="n">
        <v>1053609165</v>
      </c>
    </row>
    <row r="2347" spans="1:6">
      <c r="A2347" t="s">
        <v>4</v>
      </c>
      <c r="B2347" s="4" t="s">
        <v>5</v>
      </c>
      <c r="C2347" s="4" t="s">
        <v>10</v>
      </c>
      <c r="D2347" s="4" t="s">
        <v>13</v>
      </c>
      <c r="E2347" s="4" t="s">
        <v>6</v>
      </c>
      <c r="F2347" s="4" t="s">
        <v>23</v>
      </c>
      <c r="G2347" s="4" t="s">
        <v>23</v>
      </c>
      <c r="H2347" s="4" t="s">
        <v>23</v>
      </c>
    </row>
    <row r="2348" spans="1:6">
      <c r="A2348" t="n">
        <v>16923</v>
      </c>
      <c r="B2348" s="56" t="n">
        <v>48</v>
      </c>
      <c r="C2348" s="7" t="n">
        <v>1660</v>
      </c>
      <c r="D2348" s="7" t="n">
        <v>0</v>
      </c>
      <c r="E2348" s="7" t="s">
        <v>48</v>
      </c>
      <c r="F2348" s="7" t="n">
        <v>-1</v>
      </c>
      <c r="G2348" s="7" t="n">
        <v>1</v>
      </c>
      <c r="H2348" s="7" t="n">
        <v>0</v>
      </c>
    </row>
    <row r="2349" spans="1:6">
      <c r="A2349" t="s">
        <v>4</v>
      </c>
      <c r="B2349" s="4" t="s">
        <v>5</v>
      </c>
      <c r="C2349" s="4" t="s">
        <v>13</v>
      </c>
      <c r="D2349" s="4" t="s">
        <v>10</v>
      </c>
    </row>
    <row r="2350" spans="1:6">
      <c r="A2350" t="n">
        <v>16950</v>
      </c>
      <c r="B2350" s="26" t="n">
        <v>45</v>
      </c>
      <c r="C2350" s="7" t="n">
        <v>7</v>
      </c>
      <c r="D2350" s="7" t="n">
        <v>255</v>
      </c>
    </row>
    <row r="2351" spans="1:6">
      <c r="A2351" t="s">
        <v>4</v>
      </c>
      <c r="B2351" s="4" t="s">
        <v>5</v>
      </c>
      <c r="C2351" s="4" t="s">
        <v>13</v>
      </c>
      <c r="D2351" s="4" t="s">
        <v>10</v>
      </c>
      <c r="E2351" s="4" t="s">
        <v>10</v>
      </c>
      <c r="F2351" s="4" t="s">
        <v>9</v>
      </c>
    </row>
    <row r="2352" spans="1:6">
      <c r="A2352" t="n">
        <v>16954</v>
      </c>
      <c r="B2352" s="53" t="n">
        <v>84</v>
      </c>
      <c r="C2352" s="7" t="n">
        <v>0</v>
      </c>
      <c r="D2352" s="7" t="n">
        <v>2</v>
      </c>
      <c r="E2352" s="7" t="n">
        <v>0</v>
      </c>
      <c r="F2352" s="7" t="n">
        <v>1058642330</v>
      </c>
    </row>
    <row r="2353" spans="1:9">
      <c r="A2353" t="s">
        <v>4</v>
      </c>
      <c r="B2353" s="4" t="s">
        <v>5</v>
      </c>
      <c r="C2353" s="4" t="s">
        <v>13</v>
      </c>
      <c r="D2353" s="4" t="s">
        <v>23</v>
      </c>
      <c r="E2353" s="4" t="s">
        <v>23</v>
      </c>
      <c r="F2353" s="4" t="s">
        <v>23</v>
      </c>
    </row>
    <row r="2354" spans="1:9">
      <c r="A2354" t="n">
        <v>16964</v>
      </c>
      <c r="B2354" s="26" t="n">
        <v>45</v>
      </c>
      <c r="C2354" s="7" t="n">
        <v>9</v>
      </c>
      <c r="D2354" s="7" t="n">
        <v>0.0500000007450581</v>
      </c>
      <c r="E2354" s="7" t="n">
        <v>0.0500000007450581</v>
      </c>
      <c r="F2354" s="7" t="n">
        <v>0.699999988079071</v>
      </c>
    </row>
    <row r="2355" spans="1:9">
      <c r="A2355" t="s">
        <v>4</v>
      </c>
      <c r="B2355" s="4" t="s">
        <v>5</v>
      </c>
      <c r="C2355" s="4" t="s">
        <v>13</v>
      </c>
      <c r="D2355" s="4" t="s">
        <v>10</v>
      </c>
      <c r="E2355" s="4" t="s">
        <v>23</v>
      </c>
      <c r="F2355" s="4" t="s">
        <v>10</v>
      </c>
      <c r="G2355" s="4" t="s">
        <v>9</v>
      </c>
      <c r="H2355" s="4" t="s">
        <v>9</v>
      </c>
      <c r="I2355" s="4" t="s">
        <v>10</v>
      </c>
      <c r="J2355" s="4" t="s">
        <v>10</v>
      </c>
      <c r="K2355" s="4" t="s">
        <v>9</v>
      </c>
      <c r="L2355" s="4" t="s">
        <v>9</v>
      </c>
      <c r="M2355" s="4" t="s">
        <v>9</v>
      </c>
      <c r="N2355" s="4" t="s">
        <v>9</v>
      </c>
      <c r="O2355" s="4" t="s">
        <v>6</v>
      </c>
    </row>
    <row r="2356" spans="1:9">
      <c r="A2356" t="n">
        <v>16978</v>
      </c>
      <c r="B2356" s="15" t="n">
        <v>50</v>
      </c>
      <c r="C2356" s="7" t="n">
        <v>0</v>
      </c>
      <c r="D2356" s="7" t="n">
        <v>2134</v>
      </c>
      <c r="E2356" s="7" t="n">
        <v>1</v>
      </c>
      <c r="F2356" s="7" t="n">
        <v>0</v>
      </c>
      <c r="G2356" s="7" t="n">
        <v>0</v>
      </c>
      <c r="H2356" s="7" t="n">
        <v>0</v>
      </c>
      <c r="I2356" s="7" t="n">
        <v>0</v>
      </c>
      <c r="J2356" s="7" t="n">
        <v>65533</v>
      </c>
      <c r="K2356" s="7" t="n">
        <v>0</v>
      </c>
      <c r="L2356" s="7" t="n">
        <v>0</v>
      </c>
      <c r="M2356" s="7" t="n">
        <v>0</v>
      </c>
      <c r="N2356" s="7" t="n">
        <v>0</v>
      </c>
      <c r="O2356" s="7" t="s">
        <v>12</v>
      </c>
    </row>
    <row r="2357" spans="1:9">
      <c r="A2357" t="s">
        <v>4</v>
      </c>
      <c r="B2357" s="4" t="s">
        <v>5</v>
      </c>
      <c r="C2357" s="4" t="s">
        <v>13</v>
      </c>
      <c r="D2357" s="4" t="s">
        <v>13</v>
      </c>
      <c r="E2357" s="4" t="s">
        <v>23</v>
      </c>
      <c r="F2357" s="4" t="s">
        <v>10</v>
      </c>
    </row>
    <row r="2358" spans="1:9">
      <c r="A2358" t="n">
        <v>17017</v>
      </c>
      <c r="B2358" s="26" t="n">
        <v>45</v>
      </c>
      <c r="C2358" s="7" t="n">
        <v>5</v>
      </c>
      <c r="D2358" s="7" t="n">
        <v>3</v>
      </c>
      <c r="E2358" s="7" t="n">
        <v>5.5</v>
      </c>
      <c r="F2358" s="7" t="n">
        <v>700</v>
      </c>
    </row>
    <row r="2359" spans="1:9">
      <c r="A2359" t="s">
        <v>4</v>
      </c>
      <c r="B2359" s="4" t="s">
        <v>5</v>
      </c>
      <c r="C2359" s="4" t="s">
        <v>10</v>
      </c>
    </row>
    <row r="2360" spans="1:9">
      <c r="A2360" t="n">
        <v>17026</v>
      </c>
      <c r="B2360" s="35" t="n">
        <v>16</v>
      </c>
      <c r="C2360" s="7" t="n">
        <v>700</v>
      </c>
    </row>
    <row r="2361" spans="1:9">
      <c r="A2361" t="s">
        <v>4</v>
      </c>
      <c r="B2361" s="4" t="s">
        <v>5</v>
      </c>
      <c r="C2361" s="4" t="s">
        <v>10</v>
      </c>
    </row>
    <row r="2362" spans="1:9">
      <c r="A2362" t="n">
        <v>17029</v>
      </c>
      <c r="B2362" s="57" t="n">
        <v>13</v>
      </c>
      <c r="C2362" s="7" t="n">
        <v>6713</v>
      </c>
    </row>
    <row r="2363" spans="1:9">
      <c r="A2363" t="s">
        <v>4</v>
      </c>
      <c r="B2363" s="4" t="s">
        <v>5</v>
      </c>
      <c r="C2363" s="4" t="s">
        <v>10</v>
      </c>
    </row>
    <row r="2364" spans="1:9">
      <c r="A2364" t="n">
        <v>17032</v>
      </c>
      <c r="B2364" s="36" t="n">
        <v>12</v>
      </c>
      <c r="C2364" s="7" t="n">
        <v>6466</v>
      </c>
    </row>
    <row r="2365" spans="1:9">
      <c r="A2365" t="s">
        <v>4</v>
      </c>
      <c r="B2365" s="4" t="s">
        <v>5</v>
      </c>
      <c r="C2365" s="4" t="s">
        <v>13</v>
      </c>
      <c r="D2365" s="4" t="s">
        <v>9</v>
      </c>
      <c r="E2365" s="4" t="s">
        <v>13</v>
      </c>
      <c r="F2365" s="4" t="s">
        <v>13</v>
      </c>
      <c r="G2365" s="4" t="s">
        <v>9</v>
      </c>
      <c r="H2365" s="4" t="s">
        <v>13</v>
      </c>
      <c r="I2365" s="4" t="s">
        <v>9</v>
      </c>
      <c r="J2365" s="4" t="s">
        <v>13</v>
      </c>
    </row>
    <row r="2366" spans="1:9">
      <c r="A2366" t="n">
        <v>17035</v>
      </c>
      <c r="B2366" s="58" t="n">
        <v>33</v>
      </c>
      <c r="C2366" s="7" t="n">
        <v>0</v>
      </c>
      <c r="D2366" s="7" t="n">
        <v>1</v>
      </c>
      <c r="E2366" s="7" t="n">
        <v>1</v>
      </c>
      <c r="F2366" s="7" t="n">
        <v>0</v>
      </c>
      <c r="G2366" s="7" t="n">
        <v>-1</v>
      </c>
      <c r="H2366" s="7" t="n">
        <v>0</v>
      </c>
      <c r="I2366" s="7" t="n">
        <v>-1</v>
      </c>
      <c r="J2366" s="7" t="n">
        <v>0</v>
      </c>
    </row>
    <row r="2367" spans="1:9">
      <c r="A2367" t="s">
        <v>4</v>
      </c>
      <c r="B2367" s="4" t="s">
        <v>5</v>
      </c>
    </row>
    <row r="2368" spans="1:9">
      <c r="A2368" t="n">
        <v>17053</v>
      </c>
      <c r="B2368" s="5" t="n">
        <v>1</v>
      </c>
    </row>
    <row r="2369" spans="1:15" s="3" customFormat="1" customHeight="0">
      <c r="A2369" s="3" t="s">
        <v>2</v>
      </c>
      <c r="B2369" s="3" t="s">
        <v>154</v>
      </c>
    </row>
    <row r="2370" spans="1:15">
      <c r="A2370" t="s">
        <v>4</v>
      </c>
      <c r="B2370" s="4" t="s">
        <v>5</v>
      </c>
      <c r="C2370" s="4" t="s">
        <v>10</v>
      </c>
      <c r="D2370" s="4" t="s">
        <v>13</v>
      </c>
      <c r="E2370" s="4" t="s">
        <v>23</v>
      </c>
      <c r="F2370" s="4" t="s">
        <v>10</v>
      </c>
    </row>
    <row r="2371" spans="1:15">
      <c r="A2371" t="n">
        <v>17056</v>
      </c>
      <c r="B2371" s="49" t="n">
        <v>59</v>
      </c>
      <c r="C2371" s="7" t="n">
        <v>65534</v>
      </c>
      <c r="D2371" s="7" t="n">
        <v>1</v>
      </c>
      <c r="E2371" s="7" t="n">
        <v>0.150000005960464</v>
      </c>
      <c r="F2371" s="7" t="n">
        <v>0</v>
      </c>
    </row>
    <row r="2372" spans="1:15">
      <c r="A2372" t="s">
        <v>4</v>
      </c>
      <c r="B2372" s="4" t="s">
        <v>5</v>
      </c>
      <c r="C2372" s="4" t="s">
        <v>10</v>
      </c>
      <c r="D2372" s="4" t="s">
        <v>23</v>
      </c>
      <c r="E2372" s="4" t="s">
        <v>23</v>
      </c>
      <c r="F2372" s="4" t="s">
        <v>23</v>
      </c>
      <c r="G2372" s="4" t="s">
        <v>10</v>
      </c>
      <c r="H2372" s="4" t="s">
        <v>10</v>
      </c>
    </row>
    <row r="2373" spans="1:15">
      <c r="A2373" t="n">
        <v>17066</v>
      </c>
      <c r="B2373" s="20" t="n">
        <v>60</v>
      </c>
      <c r="C2373" s="7" t="n">
        <v>65534</v>
      </c>
      <c r="D2373" s="7" t="n">
        <v>0</v>
      </c>
      <c r="E2373" s="7" t="n">
        <v>0</v>
      </c>
      <c r="F2373" s="7" t="n">
        <v>0</v>
      </c>
      <c r="G2373" s="7" t="n">
        <v>300</v>
      </c>
      <c r="H2373" s="7" t="n">
        <v>0</v>
      </c>
    </row>
    <row r="2374" spans="1:15">
      <c r="A2374" t="s">
        <v>4</v>
      </c>
      <c r="B2374" s="4" t="s">
        <v>5</v>
      </c>
      <c r="C2374" s="4" t="s">
        <v>10</v>
      </c>
      <c r="D2374" s="4" t="s">
        <v>10</v>
      </c>
      <c r="E2374" s="4" t="s">
        <v>10</v>
      </c>
    </row>
    <row r="2375" spans="1:15">
      <c r="A2375" t="n">
        <v>17085</v>
      </c>
      <c r="B2375" s="21" t="n">
        <v>61</v>
      </c>
      <c r="C2375" s="7" t="n">
        <v>65534</v>
      </c>
      <c r="D2375" s="7" t="n">
        <v>1660</v>
      </c>
      <c r="E2375" s="7" t="n">
        <v>1000</v>
      </c>
    </row>
    <row r="2376" spans="1:15">
      <c r="A2376" t="s">
        <v>4</v>
      </c>
      <c r="B2376" s="4" t="s">
        <v>5</v>
      </c>
      <c r="C2376" s="4" t="s">
        <v>10</v>
      </c>
    </row>
    <row r="2377" spans="1:15">
      <c r="A2377" t="n">
        <v>17092</v>
      </c>
      <c r="B2377" s="35" t="n">
        <v>16</v>
      </c>
      <c r="C2377" s="7" t="n">
        <v>300</v>
      </c>
    </row>
    <row r="2378" spans="1:15">
      <c r="A2378" t="s">
        <v>4</v>
      </c>
      <c r="B2378" s="4" t="s">
        <v>5</v>
      </c>
      <c r="C2378" s="4" t="s">
        <v>13</v>
      </c>
      <c r="D2378" s="4" t="s">
        <v>10</v>
      </c>
      <c r="E2378" s="4" t="s">
        <v>6</v>
      </c>
      <c r="F2378" s="4" t="s">
        <v>6</v>
      </c>
      <c r="G2378" s="4" t="s">
        <v>6</v>
      </c>
      <c r="H2378" s="4" t="s">
        <v>6</v>
      </c>
    </row>
    <row r="2379" spans="1:15">
      <c r="A2379" t="n">
        <v>17095</v>
      </c>
      <c r="B2379" s="46" t="n">
        <v>51</v>
      </c>
      <c r="C2379" s="7" t="n">
        <v>3</v>
      </c>
      <c r="D2379" s="7" t="n">
        <v>65534</v>
      </c>
      <c r="E2379" s="7" t="s">
        <v>90</v>
      </c>
      <c r="F2379" s="7" t="s">
        <v>91</v>
      </c>
      <c r="G2379" s="7" t="s">
        <v>54</v>
      </c>
      <c r="H2379" s="7" t="s">
        <v>55</v>
      </c>
    </row>
    <row r="2380" spans="1:15">
      <c r="A2380" t="s">
        <v>4</v>
      </c>
      <c r="B2380" s="4" t="s">
        <v>5</v>
      </c>
      <c r="C2380" s="4" t="s">
        <v>10</v>
      </c>
    </row>
    <row r="2381" spans="1:15">
      <c r="A2381" t="n">
        <v>17124</v>
      </c>
      <c r="B2381" s="35" t="n">
        <v>16</v>
      </c>
      <c r="C2381" s="7" t="n">
        <v>1500</v>
      </c>
    </row>
    <row r="2382" spans="1:15">
      <c r="A2382" t="s">
        <v>4</v>
      </c>
      <c r="B2382" s="4" t="s">
        <v>5</v>
      </c>
    </row>
    <row r="2383" spans="1:15">
      <c r="A2383" t="n">
        <v>17127</v>
      </c>
      <c r="B2383" s="5" t="n">
        <v>1</v>
      </c>
    </row>
    <row r="2384" spans="1:15" s="3" customFormat="1" customHeight="0">
      <c r="A2384" s="3" t="s">
        <v>2</v>
      </c>
      <c r="B2384" s="3" t="s">
        <v>155</v>
      </c>
    </row>
    <row r="2385" spans="1:8">
      <c r="A2385" t="s">
        <v>4</v>
      </c>
      <c r="B2385" s="4" t="s">
        <v>5</v>
      </c>
      <c r="C2385" s="4" t="s">
        <v>13</v>
      </c>
      <c r="D2385" s="4" t="s">
        <v>10</v>
      </c>
      <c r="E2385" s="4" t="s">
        <v>6</v>
      </c>
      <c r="F2385" s="4" t="s">
        <v>6</v>
      </c>
      <c r="G2385" s="4" t="s">
        <v>6</v>
      </c>
      <c r="H2385" s="4" t="s">
        <v>6</v>
      </c>
    </row>
    <row r="2386" spans="1:8">
      <c r="A2386" t="n">
        <v>17128</v>
      </c>
      <c r="B2386" s="46" t="n">
        <v>51</v>
      </c>
      <c r="C2386" s="7" t="n">
        <v>3</v>
      </c>
      <c r="D2386" s="7" t="n">
        <v>65534</v>
      </c>
      <c r="E2386" s="7" t="s">
        <v>90</v>
      </c>
      <c r="F2386" s="7" t="s">
        <v>91</v>
      </c>
      <c r="G2386" s="7" t="s">
        <v>54</v>
      </c>
      <c r="H2386" s="7" t="s">
        <v>55</v>
      </c>
    </row>
    <row r="2387" spans="1:8">
      <c r="A2387" t="s">
        <v>4</v>
      </c>
      <c r="B2387" s="4" t="s">
        <v>5</v>
      </c>
      <c r="C2387" s="4" t="s">
        <v>10</v>
      </c>
      <c r="D2387" s="4" t="s">
        <v>13</v>
      </c>
      <c r="E2387" s="4" t="s">
        <v>6</v>
      </c>
      <c r="F2387" s="4" t="s">
        <v>23</v>
      </c>
      <c r="G2387" s="4" t="s">
        <v>23</v>
      </c>
      <c r="H2387" s="4" t="s">
        <v>23</v>
      </c>
    </row>
    <row r="2388" spans="1:8">
      <c r="A2388" t="n">
        <v>17157</v>
      </c>
      <c r="B2388" s="56" t="n">
        <v>48</v>
      </c>
      <c r="C2388" s="7" t="n">
        <v>65534</v>
      </c>
      <c r="D2388" s="7" t="n">
        <v>0</v>
      </c>
      <c r="E2388" s="7" t="s">
        <v>46</v>
      </c>
      <c r="F2388" s="7" t="n">
        <v>-1</v>
      </c>
      <c r="G2388" s="7" t="n">
        <v>1</v>
      </c>
      <c r="H2388" s="7" t="n">
        <v>0</v>
      </c>
    </row>
    <row r="2389" spans="1:8">
      <c r="A2389" t="s">
        <v>4</v>
      </c>
      <c r="B2389" s="4" t="s">
        <v>5</v>
      </c>
      <c r="C2389" s="4" t="s">
        <v>10</v>
      </c>
    </row>
    <row r="2390" spans="1:8">
      <c r="A2390" t="n">
        <v>17183</v>
      </c>
      <c r="B2390" s="35" t="n">
        <v>16</v>
      </c>
      <c r="C2390" s="7" t="n">
        <v>1500</v>
      </c>
    </row>
    <row r="2391" spans="1:8">
      <c r="A2391" t="s">
        <v>4</v>
      </c>
      <c r="B2391" s="4" t="s">
        <v>5</v>
      </c>
    </row>
    <row r="2392" spans="1:8">
      <c r="A2392" t="n">
        <v>17186</v>
      </c>
      <c r="B2392" s="5" t="n">
        <v>1</v>
      </c>
    </row>
    <row r="2393" spans="1:8" s="3" customFormat="1" customHeight="0">
      <c r="A2393" s="3" t="s">
        <v>2</v>
      </c>
      <c r="B2393" s="3" t="s">
        <v>156</v>
      </c>
    </row>
    <row r="2394" spans="1:8">
      <c r="A2394" t="s">
        <v>4</v>
      </c>
      <c r="B2394" s="4" t="s">
        <v>5</v>
      </c>
      <c r="C2394" s="4" t="s">
        <v>13</v>
      </c>
      <c r="D2394" s="4" t="s">
        <v>13</v>
      </c>
      <c r="E2394" s="4" t="s">
        <v>13</v>
      </c>
      <c r="F2394" s="4" t="s">
        <v>13</v>
      </c>
    </row>
    <row r="2395" spans="1:8">
      <c r="A2395" t="n">
        <v>17188</v>
      </c>
      <c r="B2395" s="19" t="n">
        <v>14</v>
      </c>
      <c r="C2395" s="7" t="n">
        <v>2</v>
      </c>
      <c r="D2395" s="7" t="n">
        <v>0</v>
      </c>
      <c r="E2395" s="7" t="n">
        <v>0</v>
      </c>
      <c r="F2395" s="7" t="n">
        <v>0</v>
      </c>
    </row>
    <row r="2396" spans="1:8">
      <c r="A2396" t="s">
        <v>4</v>
      </c>
      <c r="B2396" s="4" t="s">
        <v>5</v>
      </c>
      <c r="C2396" s="4" t="s">
        <v>13</v>
      </c>
      <c r="D2396" s="30" t="s">
        <v>34</v>
      </c>
      <c r="E2396" s="4" t="s">
        <v>5</v>
      </c>
      <c r="F2396" s="4" t="s">
        <v>13</v>
      </c>
      <c r="G2396" s="4" t="s">
        <v>10</v>
      </c>
      <c r="H2396" s="30" t="s">
        <v>35</v>
      </c>
      <c r="I2396" s="4" t="s">
        <v>13</v>
      </c>
      <c r="J2396" s="4" t="s">
        <v>9</v>
      </c>
      <c r="K2396" s="4" t="s">
        <v>13</v>
      </c>
      <c r="L2396" s="4" t="s">
        <v>13</v>
      </c>
      <c r="M2396" s="30" t="s">
        <v>34</v>
      </c>
      <c r="N2396" s="4" t="s">
        <v>5</v>
      </c>
      <c r="O2396" s="4" t="s">
        <v>13</v>
      </c>
      <c r="P2396" s="4" t="s">
        <v>10</v>
      </c>
      <c r="Q2396" s="30" t="s">
        <v>35</v>
      </c>
      <c r="R2396" s="4" t="s">
        <v>13</v>
      </c>
      <c r="S2396" s="4" t="s">
        <v>9</v>
      </c>
      <c r="T2396" s="4" t="s">
        <v>13</v>
      </c>
      <c r="U2396" s="4" t="s">
        <v>13</v>
      </c>
      <c r="V2396" s="4" t="s">
        <v>13</v>
      </c>
      <c r="W2396" s="4" t="s">
        <v>24</v>
      </c>
    </row>
    <row r="2397" spans="1:8">
      <c r="A2397" t="n">
        <v>17193</v>
      </c>
      <c r="B2397" s="12" t="n">
        <v>5</v>
      </c>
      <c r="C2397" s="7" t="n">
        <v>28</v>
      </c>
      <c r="D2397" s="30" t="s">
        <v>3</v>
      </c>
      <c r="E2397" s="9" t="n">
        <v>162</v>
      </c>
      <c r="F2397" s="7" t="n">
        <v>3</v>
      </c>
      <c r="G2397" s="7" t="n">
        <v>12483</v>
      </c>
      <c r="H2397" s="30" t="s">
        <v>3</v>
      </c>
      <c r="I2397" s="7" t="n">
        <v>0</v>
      </c>
      <c r="J2397" s="7" t="n">
        <v>1</v>
      </c>
      <c r="K2397" s="7" t="n">
        <v>2</v>
      </c>
      <c r="L2397" s="7" t="n">
        <v>28</v>
      </c>
      <c r="M2397" s="30" t="s">
        <v>3</v>
      </c>
      <c r="N2397" s="9" t="n">
        <v>162</v>
      </c>
      <c r="O2397" s="7" t="n">
        <v>3</v>
      </c>
      <c r="P2397" s="7" t="n">
        <v>12483</v>
      </c>
      <c r="Q2397" s="30" t="s">
        <v>3</v>
      </c>
      <c r="R2397" s="7" t="n">
        <v>0</v>
      </c>
      <c r="S2397" s="7" t="n">
        <v>2</v>
      </c>
      <c r="T2397" s="7" t="n">
        <v>2</v>
      </c>
      <c r="U2397" s="7" t="n">
        <v>11</v>
      </c>
      <c r="V2397" s="7" t="n">
        <v>1</v>
      </c>
      <c r="W2397" s="13" t="n">
        <f t="normal" ca="1">A2401</f>
        <v>0</v>
      </c>
    </row>
    <row r="2398" spans="1:8">
      <c r="A2398" t="s">
        <v>4</v>
      </c>
      <c r="B2398" s="4" t="s">
        <v>5</v>
      </c>
      <c r="C2398" s="4" t="s">
        <v>13</v>
      </c>
      <c r="D2398" s="4" t="s">
        <v>10</v>
      </c>
      <c r="E2398" s="4" t="s">
        <v>23</v>
      </c>
    </row>
    <row r="2399" spans="1:8">
      <c r="A2399" t="n">
        <v>17222</v>
      </c>
      <c r="B2399" s="24" t="n">
        <v>58</v>
      </c>
      <c r="C2399" s="7" t="n">
        <v>0</v>
      </c>
      <c r="D2399" s="7" t="n">
        <v>0</v>
      </c>
      <c r="E2399" s="7" t="n">
        <v>1</v>
      </c>
    </row>
    <row r="2400" spans="1:8">
      <c r="A2400" t="s">
        <v>4</v>
      </c>
      <c r="B2400" s="4" t="s">
        <v>5</v>
      </c>
      <c r="C2400" s="4" t="s">
        <v>13</v>
      </c>
      <c r="D2400" s="30" t="s">
        <v>34</v>
      </c>
      <c r="E2400" s="4" t="s">
        <v>5</v>
      </c>
      <c r="F2400" s="4" t="s">
        <v>13</v>
      </c>
      <c r="G2400" s="4" t="s">
        <v>10</v>
      </c>
      <c r="H2400" s="30" t="s">
        <v>35</v>
      </c>
      <c r="I2400" s="4" t="s">
        <v>13</v>
      </c>
      <c r="J2400" s="4" t="s">
        <v>9</v>
      </c>
      <c r="K2400" s="4" t="s">
        <v>13</v>
      </c>
      <c r="L2400" s="4" t="s">
        <v>13</v>
      </c>
      <c r="M2400" s="30" t="s">
        <v>34</v>
      </c>
      <c r="N2400" s="4" t="s">
        <v>5</v>
      </c>
      <c r="O2400" s="4" t="s">
        <v>13</v>
      </c>
      <c r="P2400" s="4" t="s">
        <v>10</v>
      </c>
      <c r="Q2400" s="30" t="s">
        <v>35</v>
      </c>
      <c r="R2400" s="4" t="s">
        <v>13</v>
      </c>
      <c r="S2400" s="4" t="s">
        <v>9</v>
      </c>
      <c r="T2400" s="4" t="s">
        <v>13</v>
      </c>
      <c r="U2400" s="4" t="s">
        <v>13</v>
      </c>
      <c r="V2400" s="4" t="s">
        <v>13</v>
      </c>
      <c r="W2400" s="4" t="s">
        <v>24</v>
      </c>
    </row>
    <row r="2401" spans="1:23">
      <c r="A2401" t="n">
        <v>17230</v>
      </c>
      <c r="B2401" s="12" t="n">
        <v>5</v>
      </c>
      <c r="C2401" s="7" t="n">
        <v>28</v>
      </c>
      <c r="D2401" s="30" t="s">
        <v>3</v>
      </c>
      <c r="E2401" s="9" t="n">
        <v>162</v>
      </c>
      <c r="F2401" s="7" t="n">
        <v>3</v>
      </c>
      <c r="G2401" s="7" t="n">
        <v>12483</v>
      </c>
      <c r="H2401" s="30" t="s">
        <v>3</v>
      </c>
      <c r="I2401" s="7" t="n">
        <v>0</v>
      </c>
      <c r="J2401" s="7" t="n">
        <v>1</v>
      </c>
      <c r="K2401" s="7" t="n">
        <v>3</v>
      </c>
      <c r="L2401" s="7" t="n">
        <v>28</v>
      </c>
      <c r="M2401" s="30" t="s">
        <v>3</v>
      </c>
      <c r="N2401" s="9" t="n">
        <v>162</v>
      </c>
      <c r="O2401" s="7" t="n">
        <v>3</v>
      </c>
      <c r="P2401" s="7" t="n">
        <v>12483</v>
      </c>
      <c r="Q2401" s="30" t="s">
        <v>3</v>
      </c>
      <c r="R2401" s="7" t="n">
        <v>0</v>
      </c>
      <c r="S2401" s="7" t="n">
        <v>2</v>
      </c>
      <c r="T2401" s="7" t="n">
        <v>3</v>
      </c>
      <c r="U2401" s="7" t="n">
        <v>9</v>
      </c>
      <c r="V2401" s="7" t="n">
        <v>1</v>
      </c>
      <c r="W2401" s="13" t="n">
        <f t="normal" ca="1">A2411</f>
        <v>0</v>
      </c>
    </row>
    <row r="2402" spans="1:23">
      <c r="A2402" t="s">
        <v>4</v>
      </c>
      <c r="B2402" s="4" t="s">
        <v>5</v>
      </c>
      <c r="C2402" s="4" t="s">
        <v>13</v>
      </c>
      <c r="D2402" s="30" t="s">
        <v>34</v>
      </c>
      <c r="E2402" s="4" t="s">
        <v>5</v>
      </c>
      <c r="F2402" s="4" t="s">
        <v>10</v>
      </c>
      <c r="G2402" s="4" t="s">
        <v>13</v>
      </c>
      <c r="H2402" s="4" t="s">
        <v>13</v>
      </c>
      <c r="I2402" s="4" t="s">
        <v>6</v>
      </c>
      <c r="J2402" s="30" t="s">
        <v>35</v>
      </c>
      <c r="K2402" s="4" t="s">
        <v>13</v>
      </c>
      <c r="L2402" s="4" t="s">
        <v>13</v>
      </c>
      <c r="M2402" s="30" t="s">
        <v>34</v>
      </c>
      <c r="N2402" s="4" t="s">
        <v>5</v>
      </c>
      <c r="O2402" s="4" t="s">
        <v>13</v>
      </c>
      <c r="P2402" s="30" t="s">
        <v>35</v>
      </c>
      <c r="Q2402" s="4" t="s">
        <v>13</v>
      </c>
      <c r="R2402" s="4" t="s">
        <v>9</v>
      </c>
      <c r="S2402" s="4" t="s">
        <v>13</v>
      </c>
      <c r="T2402" s="4" t="s">
        <v>13</v>
      </c>
      <c r="U2402" s="4" t="s">
        <v>13</v>
      </c>
      <c r="V2402" s="30" t="s">
        <v>34</v>
      </c>
      <c r="W2402" s="4" t="s">
        <v>5</v>
      </c>
      <c r="X2402" s="4" t="s">
        <v>13</v>
      </c>
      <c r="Y2402" s="30" t="s">
        <v>35</v>
      </c>
      <c r="Z2402" s="4" t="s">
        <v>13</v>
      </c>
      <c r="AA2402" s="4" t="s">
        <v>9</v>
      </c>
      <c r="AB2402" s="4" t="s">
        <v>13</v>
      </c>
      <c r="AC2402" s="4" t="s">
        <v>13</v>
      </c>
      <c r="AD2402" s="4" t="s">
        <v>13</v>
      </c>
      <c r="AE2402" s="4" t="s">
        <v>24</v>
      </c>
    </row>
    <row r="2403" spans="1:23">
      <c r="A2403" t="n">
        <v>17259</v>
      </c>
      <c r="B2403" s="12" t="n">
        <v>5</v>
      </c>
      <c r="C2403" s="7" t="n">
        <v>28</v>
      </c>
      <c r="D2403" s="30" t="s">
        <v>3</v>
      </c>
      <c r="E2403" s="31" t="n">
        <v>47</v>
      </c>
      <c r="F2403" s="7" t="n">
        <v>61456</v>
      </c>
      <c r="G2403" s="7" t="n">
        <v>2</v>
      </c>
      <c r="H2403" s="7" t="n">
        <v>0</v>
      </c>
      <c r="I2403" s="7" t="s">
        <v>36</v>
      </c>
      <c r="J2403" s="30" t="s">
        <v>3</v>
      </c>
      <c r="K2403" s="7" t="n">
        <v>8</v>
      </c>
      <c r="L2403" s="7" t="n">
        <v>28</v>
      </c>
      <c r="M2403" s="30" t="s">
        <v>3</v>
      </c>
      <c r="N2403" s="11" t="n">
        <v>74</v>
      </c>
      <c r="O2403" s="7" t="n">
        <v>65</v>
      </c>
      <c r="P2403" s="30" t="s">
        <v>3</v>
      </c>
      <c r="Q2403" s="7" t="n">
        <v>0</v>
      </c>
      <c r="R2403" s="7" t="n">
        <v>1</v>
      </c>
      <c r="S2403" s="7" t="n">
        <v>3</v>
      </c>
      <c r="T2403" s="7" t="n">
        <v>9</v>
      </c>
      <c r="U2403" s="7" t="n">
        <v>28</v>
      </c>
      <c r="V2403" s="30" t="s">
        <v>3</v>
      </c>
      <c r="W2403" s="11" t="n">
        <v>74</v>
      </c>
      <c r="X2403" s="7" t="n">
        <v>65</v>
      </c>
      <c r="Y2403" s="30" t="s">
        <v>3</v>
      </c>
      <c r="Z2403" s="7" t="n">
        <v>0</v>
      </c>
      <c r="AA2403" s="7" t="n">
        <v>2</v>
      </c>
      <c r="AB2403" s="7" t="n">
        <v>3</v>
      </c>
      <c r="AC2403" s="7" t="n">
        <v>9</v>
      </c>
      <c r="AD2403" s="7" t="n">
        <v>1</v>
      </c>
      <c r="AE2403" s="13" t="n">
        <f t="normal" ca="1">A2407</f>
        <v>0</v>
      </c>
    </row>
    <row r="2404" spans="1:23">
      <c r="A2404" t="s">
        <v>4</v>
      </c>
      <c r="B2404" s="4" t="s">
        <v>5</v>
      </c>
      <c r="C2404" s="4" t="s">
        <v>10</v>
      </c>
      <c r="D2404" s="4" t="s">
        <v>13</v>
      </c>
      <c r="E2404" s="4" t="s">
        <v>13</v>
      </c>
      <c r="F2404" s="4" t="s">
        <v>6</v>
      </c>
    </row>
    <row r="2405" spans="1:23">
      <c r="A2405" t="n">
        <v>17307</v>
      </c>
      <c r="B2405" s="31" t="n">
        <v>47</v>
      </c>
      <c r="C2405" s="7" t="n">
        <v>61456</v>
      </c>
      <c r="D2405" s="7" t="n">
        <v>0</v>
      </c>
      <c r="E2405" s="7" t="n">
        <v>0</v>
      </c>
      <c r="F2405" s="7" t="s">
        <v>37</v>
      </c>
    </row>
    <row r="2406" spans="1:23">
      <c r="A2406" t="s">
        <v>4</v>
      </c>
      <c r="B2406" s="4" t="s">
        <v>5</v>
      </c>
      <c r="C2406" s="4" t="s">
        <v>13</v>
      </c>
      <c r="D2406" s="4" t="s">
        <v>10</v>
      </c>
      <c r="E2406" s="4" t="s">
        <v>23</v>
      </c>
    </row>
    <row r="2407" spans="1:23">
      <c r="A2407" t="n">
        <v>17320</v>
      </c>
      <c r="B2407" s="24" t="n">
        <v>58</v>
      </c>
      <c r="C2407" s="7" t="n">
        <v>0</v>
      </c>
      <c r="D2407" s="7" t="n">
        <v>300</v>
      </c>
      <c r="E2407" s="7" t="n">
        <v>1</v>
      </c>
    </row>
    <row r="2408" spans="1:23">
      <c r="A2408" t="s">
        <v>4</v>
      </c>
      <c r="B2408" s="4" t="s">
        <v>5</v>
      </c>
      <c r="C2408" s="4" t="s">
        <v>13</v>
      </c>
      <c r="D2408" s="4" t="s">
        <v>10</v>
      </c>
    </row>
    <row r="2409" spans="1:23">
      <c r="A2409" t="n">
        <v>17328</v>
      </c>
      <c r="B2409" s="24" t="n">
        <v>58</v>
      </c>
      <c r="C2409" s="7" t="n">
        <v>255</v>
      </c>
      <c r="D2409" s="7" t="n">
        <v>0</v>
      </c>
    </row>
    <row r="2410" spans="1:23">
      <c r="A2410" t="s">
        <v>4</v>
      </c>
      <c r="B2410" s="4" t="s">
        <v>5</v>
      </c>
      <c r="C2410" s="4" t="s">
        <v>13</v>
      </c>
      <c r="D2410" s="4" t="s">
        <v>13</v>
      </c>
      <c r="E2410" s="4" t="s">
        <v>13</v>
      </c>
      <c r="F2410" s="4" t="s">
        <v>13</v>
      </c>
    </row>
    <row r="2411" spans="1:23">
      <c r="A2411" t="n">
        <v>17332</v>
      </c>
      <c r="B2411" s="19" t="n">
        <v>14</v>
      </c>
      <c r="C2411" s="7" t="n">
        <v>0</v>
      </c>
      <c r="D2411" s="7" t="n">
        <v>0</v>
      </c>
      <c r="E2411" s="7" t="n">
        <v>0</v>
      </c>
      <c r="F2411" s="7" t="n">
        <v>64</v>
      </c>
    </row>
    <row r="2412" spans="1:23">
      <c r="A2412" t="s">
        <v>4</v>
      </c>
      <c r="B2412" s="4" t="s">
        <v>5</v>
      </c>
      <c r="C2412" s="4" t="s">
        <v>13</v>
      </c>
      <c r="D2412" s="4" t="s">
        <v>10</v>
      </c>
    </row>
    <row r="2413" spans="1:23">
      <c r="A2413" t="n">
        <v>17337</v>
      </c>
      <c r="B2413" s="25" t="n">
        <v>22</v>
      </c>
      <c r="C2413" s="7" t="n">
        <v>0</v>
      </c>
      <c r="D2413" s="7" t="n">
        <v>12483</v>
      </c>
    </row>
    <row r="2414" spans="1:23">
      <c r="A2414" t="s">
        <v>4</v>
      </c>
      <c r="B2414" s="4" t="s">
        <v>5</v>
      </c>
      <c r="C2414" s="4" t="s">
        <v>13</v>
      </c>
      <c r="D2414" s="4" t="s">
        <v>10</v>
      </c>
    </row>
    <row r="2415" spans="1:23">
      <c r="A2415" t="n">
        <v>17341</v>
      </c>
      <c r="B2415" s="24" t="n">
        <v>58</v>
      </c>
      <c r="C2415" s="7" t="n">
        <v>5</v>
      </c>
      <c r="D2415" s="7" t="n">
        <v>300</v>
      </c>
    </row>
    <row r="2416" spans="1:23">
      <c r="A2416" t="s">
        <v>4</v>
      </c>
      <c r="B2416" s="4" t="s">
        <v>5</v>
      </c>
      <c r="C2416" s="4" t="s">
        <v>23</v>
      </c>
      <c r="D2416" s="4" t="s">
        <v>10</v>
      </c>
    </row>
    <row r="2417" spans="1:31">
      <c r="A2417" t="n">
        <v>17345</v>
      </c>
      <c r="B2417" s="32" t="n">
        <v>103</v>
      </c>
      <c r="C2417" s="7" t="n">
        <v>0</v>
      </c>
      <c r="D2417" s="7" t="n">
        <v>300</v>
      </c>
    </row>
    <row r="2418" spans="1:31">
      <c r="A2418" t="s">
        <v>4</v>
      </c>
      <c r="B2418" s="4" t="s">
        <v>5</v>
      </c>
      <c r="C2418" s="4" t="s">
        <v>13</v>
      </c>
    </row>
    <row r="2419" spans="1:31">
      <c r="A2419" t="n">
        <v>17352</v>
      </c>
      <c r="B2419" s="33" t="n">
        <v>64</v>
      </c>
      <c r="C2419" s="7" t="n">
        <v>7</v>
      </c>
    </row>
    <row r="2420" spans="1:31">
      <c r="A2420" t="s">
        <v>4</v>
      </c>
      <c r="B2420" s="4" t="s">
        <v>5</v>
      </c>
      <c r="C2420" s="4" t="s">
        <v>13</v>
      </c>
      <c r="D2420" s="4" t="s">
        <v>10</v>
      </c>
    </row>
    <row r="2421" spans="1:31">
      <c r="A2421" t="n">
        <v>17354</v>
      </c>
      <c r="B2421" s="34" t="n">
        <v>72</v>
      </c>
      <c r="C2421" s="7" t="n">
        <v>5</v>
      </c>
      <c r="D2421" s="7" t="n">
        <v>0</v>
      </c>
    </row>
    <row r="2422" spans="1:31">
      <c r="A2422" t="s">
        <v>4</v>
      </c>
      <c r="B2422" s="4" t="s">
        <v>5</v>
      </c>
      <c r="C2422" s="4" t="s">
        <v>13</v>
      </c>
      <c r="D2422" s="30" t="s">
        <v>34</v>
      </c>
      <c r="E2422" s="4" t="s">
        <v>5</v>
      </c>
      <c r="F2422" s="4" t="s">
        <v>13</v>
      </c>
      <c r="G2422" s="4" t="s">
        <v>10</v>
      </c>
      <c r="H2422" s="30" t="s">
        <v>35</v>
      </c>
      <c r="I2422" s="4" t="s">
        <v>13</v>
      </c>
      <c r="J2422" s="4" t="s">
        <v>9</v>
      </c>
      <c r="K2422" s="4" t="s">
        <v>13</v>
      </c>
      <c r="L2422" s="4" t="s">
        <v>13</v>
      </c>
      <c r="M2422" s="4" t="s">
        <v>24</v>
      </c>
    </row>
    <row r="2423" spans="1:31">
      <c r="A2423" t="n">
        <v>17358</v>
      </c>
      <c r="B2423" s="12" t="n">
        <v>5</v>
      </c>
      <c r="C2423" s="7" t="n">
        <v>28</v>
      </c>
      <c r="D2423" s="30" t="s">
        <v>3</v>
      </c>
      <c r="E2423" s="9" t="n">
        <v>162</v>
      </c>
      <c r="F2423" s="7" t="n">
        <v>4</v>
      </c>
      <c r="G2423" s="7" t="n">
        <v>12483</v>
      </c>
      <c r="H2423" s="30" t="s">
        <v>3</v>
      </c>
      <c r="I2423" s="7" t="n">
        <v>0</v>
      </c>
      <c r="J2423" s="7" t="n">
        <v>1</v>
      </c>
      <c r="K2423" s="7" t="n">
        <v>2</v>
      </c>
      <c r="L2423" s="7" t="n">
        <v>1</v>
      </c>
      <c r="M2423" s="13" t="n">
        <f t="normal" ca="1">A2429</f>
        <v>0</v>
      </c>
    </row>
    <row r="2424" spans="1:31">
      <c r="A2424" t="s">
        <v>4</v>
      </c>
      <c r="B2424" s="4" t="s">
        <v>5</v>
      </c>
      <c r="C2424" s="4" t="s">
        <v>13</v>
      </c>
      <c r="D2424" s="4" t="s">
        <v>6</v>
      </c>
    </row>
    <row r="2425" spans="1:31">
      <c r="A2425" t="n">
        <v>17375</v>
      </c>
      <c r="B2425" s="8" t="n">
        <v>2</v>
      </c>
      <c r="C2425" s="7" t="n">
        <v>10</v>
      </c>
      <c r="D2425" s="7" t="s">
        <v>38</v>
      </c>
    </row>
    <row r="2426" spans="1:31">
      <c r="A2426" t="s">
        <v>4</v>
      </c>
      <c r="B2426" s="4" t="s">
        <v>5</v>
      </c>
      <c r="C2426" s="4" t="s">
        <v>10</v>
      </c>
    </row>
    <row r="2427" spans="1:31">
      <c r="A2427" t="n">
        <v>17392</v>
      </c>
      <c r="B2427" s="35" t="n">
        <v>16</v>
      </c>
      <c r="C2427" s="7" t="n">
        <v>0</v>
      </c>
    </row>
    <row r="2428" spans="1:31">
      <c r="A2428" t="s">
        <v>4</v>
      </c>
      <c r="B2428" s="4" t="s">
        <v>5</v>
      </c>
      <c r="C2428" s="4" t="s">
        <v>10</v>
      </c>
    </row>
    <row r="2429" spans="1:31">
      <c r="A2429" t="n">
        <v>17395</v>
      </c>
      <c r="B2429" s="36" t="n">
        <v>12</v>
      </c>
      <c r="C2429" s="7" t="n">
        <v>6713</v>
      </c>
    </row>
    <row r="2430" spans="1:31">
      <c r="A2430" t="s">
        <v>4</v>
      </c>
      <c r="B2430" s="4" t="s">
        <v>5</v>
      </c>
      <c r="C2430" s="4" t="s">
        <v>10</v>
      </c>
      <c r="D2430" s="4" t="s">
        <v>6</v>
      </c>
      <c r="E2430" s="4" t="s">
        <v>6</v>
      </c>
      <c r="F2430" s="4" t="s">
        <v>6</v>
      </c>
      <c r="G2430" s="4" t="s">
        <v>13</v>
      </c>
      <c r="H2430" s="4" t="s">
        <v>9</v>
      </c>
      <c r="I2430" s="4" t="s">
        <v>23</v>
      </c>
      <c r="J2430" s="4" t="s">
        <v>23</v>
      </c>
      <c r="K2430" s="4" t="s">
        <v>23</v>
      </c>
      <c r="L2430" s="4" t="s">
        <v>23</v>
      </c>
      <c r="M2430" s="4" t="s">
        <v>23</v>
      </c>
      <c r="N2430" s="4" t="s">
        <v>23</v>
      </c>
      <c r="O2430" s="4" t="s">
        <v>23</v>
      </c>
      <c r="P2430" s="4" t="s">
        <v>6</v>
      </c>
      <c r="Q2430" s="4" t="s">
        <v>6</v>
      </c>
      <c r="R2430" s="4" t="s">
        <v>9</v>
      </c>
      <c r="S2430" s="4" t="s">
        <v>13</v>
      </c>
      <c r="T2430" s="4" t="s">
        <v>9</v>
      </c>
      <c r="U2430" s="4" t="s">
        <v>9</v>
      </c>
      <c r="V2430" s="4" t="s">
        <v>10</v>
      </c>
    </row>
    <row r="2431" spans="1:31">
      <c r="A2431" t="n">
        <v>17398</v>
      </c>
      <c r="B2431" s="37" t="n">
        <v>19</v>
      </c>
      <c r="C2431" s="7" t="n">
        <v>7032</v>
      </c>
      <c r="D2431" s="7" t="s">
        <v>41</v>
      </c>
      <c r="E2431" s="7" t="s">
        <v>42</v>
      </c>
      <c r="F2431" s="7" t="s">
        <v>12</v>
      </c>
      <c r="G2431" s="7" t="n">
        <v>0</v>
      </c>
      <c r="H2431" s="7" t="n">
        <v>1</v>
      </c>
      <c r="I2431" s="7" t="n">
        <v>0</v>
      </c>
      <c r="J2431" s="7" t="n">
        <v>0</v>
      </c>
      <c r="K2431" s="7" t="n">
        <v>0</v>
      </c>
      <c r="L2431" s="7" t="n">
        <v>0</v>
      </c>
      <c r="M2431" s="7" t="n">
        <v>1</v>
      </c>
      <c r="N2431" s="7" t="n">
        <v>1.60000002384186</v>
      </c>
      <c r="O2431" s="7" t="n">
        <v>0.0900000035762787</v>
      </c>
      <c r="P2431" s="7" t="s">
        <v>12</v>
      </c>
      <c r="Q2431" s="7" t="s">
        <v>12</v>
      </c>
      <c r="R2431" s="7" t="n">
        <v>-1</v>
      </c>
      <c r="S2431" s="7" t="n">
        <v>0</v>
      </c>
      <c r="T2431" s="7" t="n">
        <v>0</v>
      </c>
      <c r="U2431" s="7" t="n">
        <v>0</v>
      </c>
      <c r="V2431" s="7" t="n">
        <v>0</v>
      </c>
    </row>
    <row r="2432" spans="1:31">
      <c r="A2432" t="s">
        <v>4</v>
      </c>
      <c r="B2432" s="4" t="s">
        <v>5</v>
      </c>
      <c r="C2432" s="4" t="s">
        <v>10</v>
      </c>
      <c r="D2432" s="4" t="s">
        <v>13</v>
      </c>
      <c r="E2432" s="4" t="s">
        <v>13</v>
      </c>
      <c r="F2432" s="4" t="s">
        <v>6</v>
      </c>
    </row>
    <row r="2433" spans="1:22">
      <c r="A2433" t="n">
        <v>17468</v>
      </c>
      <c r="B2433" s="38" t="n">
        <v>20</v>
      </c>
      <c r="C2433" s="7" t="n">
        <v>0</v>
      </c>
      <c r="D2433" s="7" t="n">
        <v>3</v>
      </c>
      <c r="E2433" s="7" t="n">
        <v>10</v>
      </c>
      <c r="F2433" s="7" t="s">
        <v>45</v>
      </c>
    </row>
    <row r="2434" spans="1:22">
      <c r="A2434" t="s">
        <v>4</v>
      </c>
      <c r="B2434" s="4" t="s">
        <v>5</v>
      </c>
      <c r="C2434" s="4" t="s">
        <v>10</v>
      </c>
    </row>
    <row r="2435" spans="1:22">
      <c r="A2435" t="n">
        <v>17486</v>
      </c>
      <c r="B2435" s="35" t="n">
        <v>16</v>
      </c>
      <c r="C2435" s="7" t="n">
        <v>0</v>
      </c>
    </row>
    <row r="2436" spans="1:22">
      <c r="A2436" t="s">
        <v>4</v>
      </c>
      <c r="B2436" s="4" t="s">
        <v>5</v>
      </c>
      <c r="C2436" s="4" t="s">
        <v>10</v>
      </c>
      <c r="D2436" s="4" t="s">
        <v>13</v>
      </c>
      <c r="E2436" s="4" t="s">
        <v>13</v>
      </c>
      <c r="F2436" s="4" t="s">
        <v>6</v>
      </c>
    </row>
    <row r="2437" spans="1:22">
      <c r="A2437" t="n">
        <v>17489</v>
      </c>
      <c r="B2437" s="38" t="n">
        <v>20</v>
      </c>
      <c r="C2437" s="7" t="n">
        <v>3</v>
      </c>
      <c r="D2437" s="7" t="n">
        <v>3</v>
      </c>
      <c r="E2437" s="7" t="n">
        <v>10</v>
      </c>
      <c r="F2437" s="7" t="s">
        <v>45</v>
      </c>
    </row>
    <row r="2438" spans="1:22">
      <c r="A2438" t="s">
        <v>4</v>
      </c>
      <c r="B2438" s="4" t="s">
        <v>5</v>
      </c>
      <c r="C2438" s="4" t="s">
        <v>10</v>
      </c>
    </row>
    <row r="2439" spans="1:22">
      <c r="A2439" t="n">
        <v>17507</v>
      </c>
      <c r="B2439" s="35" t="n">
        <v>16</v>
      </c>
      <c r="C2439" s="7" t="n">
        <v>0</v>
      </c>
    </row>
    <row r="2440" spans="1:22">
      <c r="A2440" t="s">
        <v>4</v>
      </c>
      <c r="B2440" s="4" t="s">
        <v>5</v>
      </c>
      <c r="C2440" s="4" t="s">
        <v>10</v>
      </c>
      <c r="D2440" s="4" t="s">
        <v>13</v>
      </c>
      <c r="E2440" s="4" t="s">
        <v>13</v>
      </c>
      <c r="F2440" s="4" t="s">
        <v>6</v>
      </c>
    </row>
    <row r="2441" spans="1:22">
      <c r="A2441" t="n">
        <v>17510</v>
      </c>
      <c r="B2441" s="38" t="n">
        <v>20</v>
      </c>
      <c r="C2441" s="7" t="n">
        <v>5</v>
      </c>
      <c r="D2441" s="7" t="n">
        <v>3</v>
      </c>
      <c r="E2441" s="7" t="n">
        <v>10</v>
      </c>
      <c r="F2441" s="7" t="s">
        <v>45</v>
      </c>
    </row>
    <row r="2442" spans="1:22">
      <c r="A2442" t="s">
        <v>4</v>
      </c>
      <c r="B2442" s="4" t="s">
        <v>5</v>
      </c>
      <c r="C2442" s="4" t="s">
        <v>10</v>
      </c>
    </row>
    <row r="2443" spans="1:22">
      <c r="A2443" t="n">
        <v>17528</v>
      </c>
      <c r="B2443" s="35" t="n">
        <v>16</v>
      </c>
      <c r="C2443" s="7" t="n">
        <v>0</v>
      </c>
    </row>
    <row r="2444" spans="1:22">
      <c r="A2444" t="s">
        <v>4</v>
      </c>
      <c r="B2444" s="4" t="s">
        <v>5</v>
      </c>
      <c r="C2444" s="4" t="s">
        <v>10</v>
      </c>
      <c r="D2444" s="4" t="s">
        <v>13</v>
      </c>
      <c r="E2444" s="4" t="s">
        <v>13</v>
      </c>
      <c r="F2444" s="4" t="s">
        <v>6</v>
      </c>
    </row>
    <row r="2445" spans="1:22">
      <c r="A2445" t="n">
        <v>17531</v>
      </c>
      <c r="B2445" s="38" t="n">
        <v>20</v>
      </c>
      <c r="C2445" s="7" t="n">
        <v>61491</v>
      </c>
      <c r="D2445" s="7" t="n">
        <v>3</v>
      </c>
      <c r="E2445" s="7" t="n">
        <v>10</v>
      </c>
      <c r="F2445" s="7" t="s">
        <v>45</v>
      </c>
    </row>
    <row r="2446" spans="1:22">
      <c r="A2446" t="s">
        <v>4</v>
      </c>
      <c r="B2446" s="4" t="s">
        <v>5</v>
      </c>
      <c r="C2446" s="4" t="s">
        <v>10</v>
      </c>
    </row>
    <row r="2447" spans="1:22">
      <c r="A2447" t="n">
        <v>17549</v>
      </c>
      <c r="B2447" s="35" t="n">
        <v>16</v>
      </c>
      <c r="C2447" s="7" t="n">
        <v>0</v>
      </c>
    </row>
    <row r="2448" spans="1:22">
      <c r="A2448" t="s">
        <v>4</v>
      </c>
      <c r="B2448" s="4" t="s">
        <v>5</v>
      </c>
      <c r="C2448" s="4" t="s">
        <v>10</v>
      </c>
      <c r="D2448" s="4" t="s">
        <v>13</v>
      </c>
      <c r="E2448" s="4" t="s">
        <v>13</v>
      </c>
      <c r="F2448" s="4" t="s">
        <v>6</v>
      </c>
    </row>
    <row r="2449" spans="1:6">
      <c r="A2449" t="n">
        <v>17552</v>
      </c>
      <c r="B2449" s="38" t="n">
        <v>20</v>
      </c>
      <c r="C2449" s="7" t="n">
        <v>61492</v>
      </c>
      <c r="D2449" s="7" t="n">
        <v>3</v>
      </c>
      <c r="E2449" s="7" t="n">
        <v>10</v>
      </c>
      <c r="F2449" s="7" t="s">
        <v>45</v>
      </c>
    </row>
    <row r="2450" spans="1:6">
      <c r="A2450" t="s">
        <v>4</v>
      </c>
      <c r="B2450" s="4" t="s">
        <v>5</v>
      </c>
      <c r="C2450" s="4" t="s">
        <v>10</v>
      </c>
    </row>
    <row r="2451" spans="1:6">
      <c r="A2451" t="n">
        <v>17570</v>
      </c>
      <c r="B2451" s="35" t="n">
        <v>16</v>
      </c>
      <c r="C2451" s="7" t="n">
        <v>0</v>
      </c>
    </row>
    <row r="2452" spans="1:6">
      <c r="A2452" t="s">
        <v>4</v>
      </c>
      <c r="B2452" s="4" t="s">
        <v>5</v>
      </c>
      <c r="C2452" s="4" t="s">
        <v>10</v>
      </c>
      <c r="D2452" s="4" t="s">
        <v>13</v>
      </c>
      <c r="E2452" s="4" t="s">
        <v>13</v>
      </c>
      <c r="F2452" s="4" t="s">
        <v>6</v>
      </c>
    </row>
    <row r="2453" spans="1:6">
      <c r="A2453" t="n">
        <v>17573</v>
      </c>
      <c r="B2453" s="38" t="n">
        <v>20</v>
      </c>
      <c r="C2453" s="7" t="n">
        <v>61493</v>
      </c>
      <c r="D2453" s="7" t="n">
        <v>3</v>
      </c>
      <c r="E2453" s="7" t="n">
        <v>10</v>
      </c>
      <c r="F2453" s="7" t="s">
        <v>45</v>
      </c>
    </row>
    <row r="2454" spans="1:6">
      <c r="A2454" t="s">
        <v>4</v>
      </c>
      <c r="B2454" s="4" t="s">
        <v>5</v>
      </c>
      <c r="C2454" s="4" t="s">
        <v>10</v>
      </c>
    </row>
    <row r="2455" spans="1:6">
      <c r="A2455" t="n">
        <v>17591</v>
      </c>
      <c r="B2455" s="35" t="n">
        <v>16</v>
      </c>
      <c r="C2455" s="7" t="n">
        <v>0</v>
      </c>
    </row>
    <row r="2456" spans="1:6">
      <c r="A2456" t="s">
        <v>4</v>
      </c>
      <c r="B2456" s="4" t="s">
        <v>5</v>
      </c>
      <c r="C2456" s="4" t="s">
        <v>10</v>
      </c>
      <c r="D2456" s="4" t="s">
        <v>13</v>
      </c>
      <c r="E2456" s="4" t="s">
        <v>13</v>
      </c>
      <c r="F2456" s="4" t="s">
        <v>6</v>
      </c>
    </row>
    <row r="2457" spans="1:6">
      <c r="A2457" t="n">
        <v>17594</v>
      </c>
      <c r="B2457" s="38" t="n">
        <v>20</v>
      </c>
      <c r="C2457" s="7" t="n">
        <v>7032</v>
      </c>
      <c r="D2457" s="7" t="n">
        <v>3</v>
      </c>
      <c r="E2457" s="7" t="n">
        <v>10</v>
      </c>
      <c r="F2457" s="7" t="s">
        <v>45</v>
      </c>
    </row>
    <row r="2458" spans="1:6">
      <c r="A2458" t="s">
        <v>4</v>
      </c>
      <c r="B2458" s="4" t="s">
        <v>5</v>
      </c>
      <c r="C2458" s="4" t="s">
        <v>10</v>
      </c>
    </row>
    <row r="2459" spans="1:6">
      <c r="A2459" t="n">
        <v>17612</v>
      </c>
      <c r="B2459" s="35" t="n">
        <v>16</v>
      </c>
      <c r="C2459" s="7" t="n">
        <v>0</v>
      </c>
    </row>
    <row r="2460" spans="1:6">
      <c r="A2460" t="s">
        <v>4</v>
      </c>
      <c r="B2460" s="4" t="s">
        <v>5</v>
      </c>
      <c r="C2460" s="4" t="s">
        <v>10</v>
      </c>
    </row>
    <row r="2461" spans="1:6">
      <c r="A2461" t="n">
        <v>17615</v>
      </c>
      <c r="B2461" s="57" t="n">
        <v>13</v>
      </c>
      <c r="C2461" s="7" t="n">
        <v>6466</v>
      </c>
    </row>
    <row r="2462" spans="1:6">
      <c r="A2462" t="s">
        <v>4</v>
      </c>
      <c r="B2462" s="4" t="s">
        <v>5</v>
      </c>
      <c r="C2462" s="4" t="s">
        <v>13</v>
      </c>
      <c r="D2462" s="30" t="s">
        <v>34</v>
      </c>
      <c r="E2462" s="4" t="s">
        <v>5</v>
      </c>
      <c r="F2462" s="4" t="s">
        <v>13</v>
      </c>
      <c r="G2462" s="4" t="s">
        <v>10</v>
      </c>
      <c r="H2462" s="30" t="s">
        <v>35</v>
      </c>
      <c r="I2462" s="4" t="s">
        <v>13</v>
      </c>
      <c r="J2462" s="4" t="s">
        <v>24</v>
      </c>
    </row>
    <row r="2463" spans="1:6">
      <c r="A2463" t="n">
        <v>17618</v>
      </c>
      <c r="B2463" s="12" t="n">
        <v>5</v>
      </c>
      <c r="C2463" s="7" t="n">
        <v>28</v>
      </c>
      <c r="D2463" s="30" t="s">
        <v>3</v>
      </c>
      <c r="E2463" s="33" t="n">
        <v>64</v>
      </c>
      <c r="F2463" s="7" t="n">
        <v>5</v>
      </c>
      <c r="G2463" s="7" t="n">
        <v>8</v>
      </c>
      <c r="H2463" s="30" t="s">
        <v>3</v>
      </c>
      <c r="I2463" s="7" t="n">
        <v>1</v>
      </c>
      <c r="J2463" s="13" t="n">
        <f t="normal" ca="1">A2467</f>
        <v>0</v>
      </c>
    </row>
    <row r="2464" spans="1:6">
      <c r="A2464" t="s">
        <v>4</v>
      </c>
      <c r="B2464" s="4" t="s">
        <v>5</v>
      </c>
      <c r="C2464" s="4" t="s">
        <v>13</v>
      </c>
      <c r="D2464" s="4" t="s">
        <v>10</v>
      </c>
      <c r="E2464" s="4" t="s">
        <v>13</v>
      </c>
      <c r="F2464" s="4" t="s">
        <v>6</v>
      </c>
      <c r="G2464" s="4" t="s">
        <v>6</v>
      </c>
      <c r="H2464" s="4" t="s">
        <v>6</v>
      </c>
      <c r="I2464" s="4" t="s">
        <v>6</v>
      </c>
      <c r="J2464" s="4" t="s">
        <v>6</v>
      </c>
      <c r="K2464" s="4" t="s">
        <v>6</v>
      </c>
      <c r="L2464" s="4" t="s">
        <v>6</v>
      </c>
      <c r="M2464" s="4" t="s">
        <v>6</v>
      </c>
      <c r="N2464" s="4" t="s">
        <v>6</v>
      </c>
      <c r="O2464" s="4" t="s">
        <v>6</v>
      </c>
      <c r="P2464" s="4" t="s">
        <v>6</v>
      </c>
      <c r="Q2464" s="4" t="s">
        <v>6</v>
      </c>
      <c r="R2464" s="4" t="s">
        <v>6</v>
      </c>
      <c r="S2464" s="4" t="s">
        <v>6</v>
      </c>
      <c r="T2464" s="4" t="s">
        <v>6</v>
      </c>
      <c r="U2464" s="4" t="s">
        <v>6</v>
      </c>
    </row>
    <row r="2465" spans="1:21">
      <c r="A2465" t="n">
        <v>17629</v>
      </c>
      <c r="B2465" s="41" t="n">
        <v>36</v>
      </c>
      <c r="C2465" s="7" t="n">
        <v>8</v>
      </c>
      <c r="D2465" s="7" t="n">
        <v>8</v>
      </c>
      <c r="E2465" s="7" t="n">
        <v>0</v>
      </c>
      <c r="F2465" s="7" t="s">
        <v>157</v>
      </c>
      <c r="G2465" s="7" t="s">
        <v>12</v>
      </c>
      <c r="H2465" s="7" t="s">
        <v>12</v>
      </c>
      <c r="I2465" s="7" t="s">
        <v>12</v>
      </c>
      <c r="J2465" s="7" t="s">
        <v>12</v>
      </c>
      <c r="K2465" s="7" t="s">
        <v>12</v>
      </c>
      <c r="L2465" s="7" t="s">
        <v>12</v>
      </c>
      <c r="M2465" s="7" t="s">
        <v>12</v>
      </c>
      <c r="N2465" s="7" t="s">
        <v>12</v>
      </c>
      <c r="O2465" s="7" t="s">
        <v>12</v>
      </c>
      <c r="P2465" s="7" t="s">
        <v>12</v>
      </c>
      <c r="Q2465" s="7" t="s">
        <v>12</v>
      </c>
      <c r="R2465" s="7" t="s">
        <v>12</v>
      </c>
      <c r="S2465" s="7" t="s">
        <v>12</v>
      </c>
      <c r="T2465" s="7" t="s">
        <v>12</v>
      </c>
      <c r="U2465" s="7" t="s">
        <v>12</v>
      </c>
    </row>
    <row r="2466" spans="1:21">
      <c r="A2466" t="s">
        <v>4</v>
      </c>
      <c r="B2466" s="4" t="s">
        <v>5</v>
      </c>
      <c r="C2466" s="4" t="s">
        <v>13</v>
      </c>
      <c r="D2466" s="30" t="s">
        <v>34</v>
      </c>
      <c r="E2466" s="4" t="s">
        <v>5</v>
      </c>
      <c r="F2466" s="4" t="s">
        <v>13</v>
      </c>
      <c r="G2466" s="4" t="s">
        <v>10</v>
      </c>
      <c r="H2466" s="30" t="s">
        <v>35</v>
      </c>
      <c r="I2466" s="4" t="s">
        <v>13</v>
      </c>
      <c r="J2466" s="4" t="s">
        <v>24</v>
      </c>
    </row>
    <row r="2467" spans="1:21">
      <c r="A2467" t="n">
        <v>17664</v>
      </c>
      <c r="B2467" s="12" t="n">
        <v>5</v>
      </c>
      <c r="C2467" s="7" t="n">
        <v>28</v>
      </c>
      <c r="D2467" s="30" t="s">
        <v>3</v>
      </c>
      <c r="E2467" s="33" t="n">
        <v>64</v>
      </c>
      <c r="F2467" s="7" t="n">
        <v>5</v>
      </c>
      <c r="G2467" s="7" t="n">
        <v>9</v>
      </c>
      <c r="H2467" s="30" t="s">
        <v>3</v>
      </c>
      <c r="I2467" s="7" t="n">
        <v>1</v>
      </c>
      <c r="J2467" s="13" t="n">
        <f t="normal" ca="1">A2471</f>
        <v>0</v>
      </c>
    </row>
    <row r="2468" spans="1:21">
      <c r="A2468" t="s">
        <v>4</v>
      </c>
      <c r="B2468" s="4" t="s">
        <v>5</v>
      </c>
      <c r="C2468" s="4" t="s">
        <v>13</v>
      </c>
      <c r="D2468" s="4" t="s">
        <v>10</v>
      </c>
      <c r="E2468" s="4" t="s">
        <v>13</v>
      </c>
      <c r="F2468" s="4" t="s">
        <v>6</v>
      </c>
      <c r="G2468" s="4" t="s">
        <v>6</v>
      </c>
      <c r="H2468" s="4" t="s">
        <v>6</v>
      </c>
      <c r="I2468" s="4" t="s">
        <v>6</v>
      </c>
      <c r="J2468" s="4" t="s">
        <v>6</v>
      </c>
      <c r="K2468" s="4" t="s">
        <v>6</v>
      </c>
      <c r="L2468" s="4" t="s">
        <v>6</v>
      </c>
      <c r="M2468" s="4" t="s">
        <v>6</v>
      </c>
      <c r="N2468" s="4" t="s">
        <v>6</v>
      </c>
      <c r="O2468" s="4" t="s">
        <v>6</v>
      </c>
      <c r="P2468" s="4" t="s">
        <v>6</v>
      </c>
      <c r="Q2468" s="4" t="s">
        <v>6</v>
      </c>
      <c r="R2468" s="4" t="s">
        <v>6</v>
      </c>
      <c r="S2468" s="4" t="s">
        <v>6</v>
      </c>
      <c r="T2468" s="4" t="s">
        <v>6</v>
      </c>
      <c r="U2468" s="4" t="s">
        <v>6</v>
      </c>
    </row>
    <row r="2469" spans="1:21">
      <c r="A2469" t="n">
        <v>17675</v>
      </c>
      <c r="B2469" s="41" t="n">
        <v>36</v>
      </c>
      <c r="C2469" s="7" t="n">
        <v>8</v>
      </c>
      <c r="D2469" s="7" t="n">
        <v>9</v>
      </c>
      <c r="E2469" s="7" t="n">
        <v>0</v>
      </c>
      <c r="F2469" s="7" t="s">
        <v>116</v>
      </c>
      <c r="G2469" s="7" t="s">
        <v>12</v>
      </c>
      <c r="H2469" s="7" t="s">
        <v>12</v>
      </c>
      <c r="I2469" s="7" t="s">
        <v>12</v>
      </c>
      <c r="J2469" s="7" t="s">
        <v>12</v>
      </c>
      <c r="K2469" s="7" t="s">
        <v>12</v>
      </c>
      <c r="L2469" s="7" t="s">
        <v>12</v>
      </c>
      <c r="M2469" s="7" t="s">
        <v>12</v>
      </c>
      <c r="N2469" s="7" t="s">
        <v>12</v>
      </c>
      <c r="O2469" s="7" t="s">
        <v>12</v>
      </c>
      <c r="P2469" s="7" t="s">
        <v>12</v>
      </c>
      <c r="Q2469" s="7" t="s">
        <v>12</v>
      </c>
      <c r="R2469" s="7" t="s">
        <v>12</v>
      </c>
      <c r="S2469" s="7" t="s">
        <v>12</v>
      </c>
      <c r="T2469" s="7" t="s">
        <v>12</v>
      </c>
      <c r="U2469" s="7" t="s">
        <v>12</v>
      </c>
    </row>
    <row r="2470" spans="1:21">
      <c r="A2470" t="s">
        <v>4</v>
      </c>
      <c r="B2470" s="4" t="s">
        <v>5</v>
      </c>
      <c r="C2470" s="4" t="s">
        <v>13</v>
      </c>
      <c r="D2470" s="4" t="s">
        <v>10</v>
      </c>
      <c r="E2470" s="4" t="s">
        <v>13</v>
      </c>
      <c r="F2470" s="4" t="s">
        <v>6</v>
      </c>
      <c r="G2470" s="4" t="s">
        <v>6</v>
      </c>
      <c r="H2470" s="4" t="s">
        <v>6</v>
      </c>
      <c r="I2470" s="4" t="s">
        <v>6</v>
      </c>
      <c r="J2470" s="4" t="s">
        <v>6</v>
      </c>
      <c r="K2470" s="4" t="s">
        <v>6</v>
      </c>
      <c r="L2470" s="4" t="s">
        <v>6</v>
      </c>
      <c r="M2470" s="4" t="s">
        <v>6</v>
      </c>
      <c r="N2470" s="4" t="s">
        <v>6</v>
      </c>
      <c r="O2470" s="4" t="s">
        <v>6</v>
      </c>
      <c r="P2470" s="4" t="s">
        <v>6</v>
      </c>
      <c r="Q2470" s="4" t="s">
        <v>6</v>
      </c>
      <c r="R2470" s="4" t="s">
        <v>6</v>
      </c>
      <c r="S2470" s="4" t="s">
        <v>6</v>
      </c>
      <c r="T2470" s="4" t="s">
        <v>6</v>
      </c>
      <c r="U2470" s="4" t="s">
        <v>6</v>
      </c>
    </row>
    <row r="2471" spans="1:21">
      <c r="A2471" t="n">
        <v>17711</v>
      </c>
      <c r="B2471" s="41" t="n">
        <v>36</v>
      </c>
      <c r="C2471" s="7" t="n">
        <v>8</v>
      </c>
      <c r="D2471" s="7" t="n">
        <v>3</v>
      </c>
      <c r="E2471" s="7" t="n">
        <v>0</v>
      </c>
      <c r="F2471" s="7" t="s">
        <v>95</v>
      </c>
      <c r="G2471" s="7" t="s">
        <v>12</v>
      </c>
      <c r="H2471" s="7" t="s">
        <v>12</v>
      </c>
      <c r="I2471" s="7" t="s">
        <v>12</v>
      </c>
      <c r="J2471" s="7" t="s">
        <v>12</v>
      </c>
      <c r="K2471" s="7" t="s">
        <v>12</v>
      </c>
      <c r="L2471" s="7" t="s">
        <v>12</v>
      </c>
      <c r="M2471" s="7" t="s">
        <v>12</v>
      </c>
      <c r="N2471" s="7" t="s">
        <v>12</v>
      </c>
      <c r="O2471" s="7" t="s">
        <v>12</v>
      </c>
      <c r="P2471" s="7" t="s">
        <v>12</v>
      </c>
      <c r="Q2471" s="7" t="s">
        <v>12</v>
      </c>
      <c r="R2471" s="7" t="s">
        <v>12</v>
      </c>
      <c r="S2471" s="7" t="s">
        <v>12</v>
      </c>
      <c r="T2471" s="7" t="s">
        <v>12</v>
      </c>
      <c r="U2471" s="7" t="s">
        <v>12</v>
      </c>
    </row>
    <row r="2472" spans="1:21">
      <c r="A2472" t="s">
        <v>4</v>
      </c>
      <c r="B2472" s="4" t="s">
        <v>5</v>
      </c>
      <c r="C2472" s="4" t="s">
        <v>13</v>
      </c>
      <c r="D2472" s="4" t="s">
        <v>10</v>
      </c>
      <c r="E2472" s="4" t="s">
        <v>13</v>
      </c>
      <c r="F2472" s="4" t="s">
        <v>6</v>
      </c>
      <c r="G2472" s="4" t="s">
        <v>6</v>
      </c>
      <c r="H2472" s="4" t="s">
        <v>6</v>
      </c>
      <c r="I2472" s="4" t="s">
        <v>6</v>
      </c>
      <c r="J2472" s="4" t="s">
        <v>6</v>
      </c>
      <c r="K2472" s="4" t="s">
        <v>6</v>
      </c>
      <c r="L2472" s="4" t="s">
        <v>6</v>
      </c>
      <c r="M2472" s="4" t="s">
        <v>6</v>
      </c>
      <c r="N2472" s="4" t="s">
        <v>6</v>
      </c>
      <c r="O2472" s="4" t="s">
        <v>6</v>
      </c>
      <c r="P2472" s="4" t="s">
        <v>6</v>
      </c>
      <c r="Q2472" s="4" t="s">
        <v>6</v>
      </c>
      <c r="R2472" s="4" t="s">
        <v>6</v>
      </c>
      <c r="S2472" s="4" t="s">
        <v>6</v>
      </c>
      <c r="T2472" s="4" t="s">
        <v>6</v>
      </c>
      <c r="U2472" s="4" t="s">
        <v>6</v>
      </c>
    </row>
    <row r="2473" spans="1:21">
      <c r="A2473" t="n">
        <v>17745</v>
      </c>
      <c r="B2473" s="41" t="n">
        <v>36</v>
      </c>
      <c r="C2473" s="7" t="n">
        <v>8</v>
      </c>
      <c r="D2473" s="7" t="n">
        <v>5</v>
      </c>
      <c r="E2473" s="7" t="n">
        <v>0</v>
      </c>
      <c r="F2473" s="7" t="s">
        <v>96</v>
      </c>
      <c r="G2473" s="7" t="s">
        <v>12</v>
      </c>
      <c r="H2473" s="7" t="s">
        <v>12</v>
      </c>
      <c r="I2473" s="7" t="s">
        <v>12</v>
      </c>
      <c r="J2473" s="7" t="s">
        <v>12</v>
      </c>
      <c r="K2473" s="7" t="s">
        <v>12</v>
      </c>
      <c r="L2473" s="7" t="s">
        <v>12</v>
      </c>
      <c r="M2473" s="7" t="s">
        <v>12</v>
      </c>
      <c r="N2473" s="7" t="s">
        <v>12</v>
      </c>
      <c r="O2473" s="7" t="s">
        <v>12</v>
      </c>
      <c r="P2473" s="7" t="s">
        <v>12</v>
      </c>
      <c r="Q2473" s="7" t="s">
        <v>12</v>
      </c>
      <c r="R2473" s="7" t="s">
        <v>12</v>
      </c>
      <c r="S2473" s="7" t="s">
        <v>12</v>
      </c>
      <c r="T2473" s="7" t="s">
        <v>12</v>
      </c>
      <c r="U2473" s="7" t="s">
        <v>12</v>
      </c>
    </row>
    <row r="2474" spans="1:21">
      <c r="A2474" t="s">
        <v>4</v>
      </c>
      <c r="B2474" s="4" t="s">
        <v>5</v>
      </c>
      <c r="C2474" s="4" t="s">
        <v>10</v>
      </c>
      <c r="D2474" s="4" t="s">
        <v>23</v>
      </c>
      <c r="E2474" s="4" t="s">
        <v>23</v>
      </c>
      <c r="F2474" s="4" t="s">
        <v>23</v>
      </c>
      <c r="G2474" s="4" t="s">
        <v>23</v>
      </c>
    </row>
    <row r="2475" spans="1:21">
      <c r="A2475" t="n">
        <v>17779</v>
      </c>
      <c r="B2475" s="42" t="n">
        <v>46</v>
      </c>
      <c r="C2475" s="7" t="n">
        <v>0</v>
      </c>
      <c r="D2475" s="7" t="n">
        <v>0</v>
      </c>
      <c r="E2475" s="7" t="n">
        <v>1</v>
      </c>
      <c r="F2475" s="7" t="n">
        <v>13.5</v>
      </c>
      <c r="G2475" s="7" t="n">
        <v>180</v>
      </c>
    </row>
    <row r="2476" spans="1:21">
      <c r="A2476" t="s">
        <v>4</v>
      </c>
      <c r="B2476" s="4" t="s">
        <v>5</v>
      </c>
      <c r="C2476" s="4" t="s">
        <v>10</v>
      </c>
      <c r="D2476" s="4" t="s">
        <v>23</v>
      </c>
      <c r="E2476" s="4" t="s">
        <v>23</v>
      </c>
      <c r="F2476" s="4" t="s">
        <v>23</v>
      </c>
      <c r="G2476" s="4" t="s">
        <v>23</v>
      </c>
    </row>
    <row r="2477" spans="1:21">
      <c r="A2477" t="n">
        <v>17798</v>
      </c>
      <c r="B2477" s="42" t="n">
        <v>46</v>
      </c>
      <c r="C2477" s="7" t="n">
        <v>7032</v>
      </c>
      <c r="D2477" s="7" t="n">
        <v>-0.850000023841858</v>
      </c>
      <c r="E2477" s="7" t="n">
        <v>1</v>
      </c>
      <c r="F2477" s="7" t="n">
        <v>14.6000003814697</v>
      </c>
      <c r="G2477" s="7" t="n">
        <v>180</v>
      </c>
    </row>
    <row r="2478" spans="1:21">
      <c r="A2478" t="s">
        <v>4</v>
      </c>
      <c r="B2478" s="4" t="s">
        <v>5</v>
      </c>
      <c r="C2478" s="4" t="s">
        <v>10</v>
      </c>
      <c r="D2478" s="4" t="s">
        <v>23</v>
      </c>
      <c r="E2478" s="4" t="s">
        <v>23</v>
      </c>
      <c r="F2478" s="4" t="s">
        <v>23</v>
      </c>
      <c r="G2478" s="4" t="s">
        <v>23</v>
      </c>
    </row>
    <row r="2479" spans="1:21">
      <c r="A2479" t="n">
        <v>17817</v>
      </c>
      <c r="B2479" s="42" t="n">
        <v>46</v>
      </c>
      <c r="C2479" s="7" t="n">
        <v>3</v>
      </c>
      <c r="D2479" s="7" t="n">
        <v>1.5</v>
      </c>
      <c r="E2479" s="7" t="n">
        <v>1</v>
      </c>
      <c r="F2479" s="7" t="n">
        <v>14.5</v>
      </c>
      <c r="G2479" s="7" t="n">
        <v>180</v>
      </c>
    </row>
    <row r="2480" spans="1:21">
      <c r="A2480" t="s">
        <v>4</v>
      </c>
      <c r="B2480" s="4" t="s">
        <v>5</v>
      </c>
      <c r="C2480" s="4" t="s">
        <v>10</v>
      </c>
      <c r="D2480" s="4" t="s">
        <v>23</v>
      </c>
      <c r="E2480" s="4" t="s">
        <v>23</v>
      </c>
      <c r="F2480" s="4" t="s">
        <v>23</v>
      </c>
      <c r="G2480" s="4" t="s">
        <v>23</v>
      </c>
    </row>
    <row r="2481" spans="1:21">
      <c r="A2481" t="n">
        <v>17836</v>
      </c>
      <c r="B2481" s="42" t="n">
        <v>46</v>
      </c>
      <c r="C2481" s="7" t="n">
        <v>5</v>
      </c>
      <c r="D2481" s="7" t="n">
        <v>-1.54999995231628</v>
      </c>
      <c r="E2481" s="7" t="n">
        <v>1</v>
      </c>
      <c r="F2481" s="7" t="n">
        <v>14.8999996185303</v>
      </c>
      <c r="G2481" s="7" t="n">
        <v>180</v>
      </c>
    </row>
    <row r="2482" spans="1:21">
      <c r="A2482" t="s">
        <v>4</v>
      </c>
      <c r="B2482" s="4" t="s">
        <v>5</v>
      </c>
      <c r="C2482" s="4" t="s">
        <v>10</v>
      </c>
      <c r="D2482" s="4" t="s">
        <v>23</v>
      </c>
      <c r="E2482" s="4" t="s">
        <v>23</v>
      </c>
      <c r="F2482" s="4" t="s">
        <v>23</v>
      </c>
      <c r="G2482" s="4" t="s">
        <v>23</v>
      </c>
    </row>
    <row r="2483" spans="1:21">
      <c r="A2483" t="n">
        <v>17855</v>
      </c>
      <c r="B2483" s="42" t="n">
        <v>46</v>
      </c>
      <c r="C2483" s="7" t="n">
        <v>61491</v>
      </c>
      <c r="D2483" s="7" t="n">
        <v>-0.25</v>
      </c>
      <c r="E2483" s="7" t="n">
        <v>1</v>
      </c>
      <c r="F2483" s="7" t="n">
        <v>15.3999996185303</v>
      </c>
      <c r="G2483" s="7" t="n">
        <v>180</v>
      </c>
    </row>
    <row r="2484" spans="1:21">
      <c r="A2484" t="s">
        <v>4</v>
      </c>
      <c r="B2484" s="4" t="s">
        <v>5</v>
      </c>
      <c r="C2484" s="4" t="s">
        <v>10</v>
      </c>
      <c r="D2484" s="4" t="s">
        <v>23</v>
      </c>
      <c r="E2484" s="4" t="s">
        <v>23</v>
      </c>
      <c r="F2484" s="4" t="s">
        <v>23</v>
      </c>
      <c r="G2484" s="4" t="s">
        <v>23</v>
      </c>
    </row>
    <row r="2485" spans="1:21">
      <c r="A2485" t="n">
        <v>17874</v>
      </c>
      <c r="B2485" s="42" t="n">
        <v>46</v>
      </c>
      <c r="C2485" s="7" t="n">
        <v>61492</v>
      </c>
      <c r="D2485" s="7" t="n">
        <v>0.850000023841858</v>
      </c>
      <c r="E2485" s="7" t="n">
        <v>1</v>
      </c>
      <c r="F2485" s="7" t="n">
        <v>16.5499992370605</v>
      </c>
      <c r="G2485" s="7" t="n">
        <v>180</v>
      </c>
    </row>
    <row r="2486" spans="1:21">
      <c r="A2486" t="s">
        <v>4</v>
      </c>
      <c r="B2486" s="4" t="s">
        <v>5</v>
      </c>
      <c r="C2486" s="4" t="s">
        <v>10</v>
      </c>
      <c r="D2486" s="4" t="s">
        <v>23</v>
      </c>
      <c r="E2486" s="4" t="s">
        <v>23</v>
      </c>
      <c r="F2486" s="4" t="s">
        <v>23</v>
      </c>
      <c r="G2486" s="4" t="s">
        <v>23</v>
      </c>
    </row>
    <row r="2487" spans="1:21">
      <c r="A2487" t="n">
        <v>17893</v>
      </c>
      <c r="B2487" s="42" t="n">
        <v>46</v>
      </c>
      <c r="C2487" s="7" t="n">
        <v>61493</v>
      </c>
      <c r="D2487" s="7" t="n">
        <v>-0.649999976158142</v>
      </c>
      <c r="E2487" s="7" t="n">
        <v>1</v>
      </c>
      <c r="F2487" s="7" t="n">
        <v>16.7999992370605</v>
      </c>
      <c r="G2487" s="7" t="n">
        <v>180</v>
      </c>
    </row>
    <row r="2488" spans="1:21">
      <c r="A2488" t="s">
        <v>4</v>
      </c>
      <c r="B2488" s="4" t="s">
        <v>5</v>
      </c>
      <c r="C2488" s="4" t="s">
        <v>13</v>
      </c>
      <c r="D2488" s="4" t="s">
        <v>13</v>
      </c>
      <c r="E2488" s="4" t="s">
        <v>23</v>
      </c>
      <c r="F2488" s="4" t="s">
        <v>23</v>
      </c>
      <c r="G2488" s="4" t="s">
        <v>23</v>
      </c>
      <c r="H2488" s="4" t="s">
        <v>10</v>
      </c>
    </row>
    <row r="2489" spans="1:21">
      <c r="A2489" t="n">
        <v>17912</v>
      </c>
      <c r="B2489" s="26" t="n">
        <v>45</v>
      </c>
      <c r="C2489" s="7" t="n">
        <v>2</v>
      </c>
      <c r="D2489" s="7" t="n">
        <v>3</v>
      </c>
      <c r="E2489" s="7" t="n">
        <v>-0.0500000007450581</v>
      </c>
      <c r="F2489" s="7" t="n">
        <v>2.15000009536743</v>
      </c>
      <c r="G2489" s="7" t="n">
        <v>14.8500003814697</v>
      </c>
      <c r="H2489" s="7" t="n">
        <v>0</v>
      </c>
    </row>
    <row r="2490" spans="1:21">
      <c r="A2490" t="s">
        <v>4</v>
      </c>
      <c r="B2490" s="4" t="s">
        <v>5</v>
      </c>
      <c r="C2490" s="4" t="s">
        <v>13</v>
      </c>
      <c r="D2490" s="4" t="s">
        <v>13</v>
      </c>
      <c r="E2490" s="4" t="s">
        <v>23</v>
      </c>
      <c r="F2490" s="4" t="s">
        <v>23</v>
      </c>
      <c r="G2490" s="4" t="s">
        <v>23</v>
      </c>
      <c r="H2490" s="4" t="s">
        <v>10</v>
      </c>
      <c r="I2490" s="4" t="s">
        <v>13</v>
      </c>
    </row>
    <row r="2491" spans="1:21">
      <c r="A2491" t="n">
        <v>17929</v>
      </c>
      <c r="B2491" s="26" t="n">
        <v>45</v>
      </c>
      <c r="C2491" s="7" t="n">
        <v>4</v>
      </c>
      <c r="D2491" s="7" t="n">
        <v>3</v>
      </c>
      <c r="E2491" s="7" t="n">
        <v>3</v>
      </c>
      <c r="F2491" s="7" t="n">
        <v>200.699996948242</v>
      </c>
      <c r="G2491" s="7" t="n">
        <v>0</v>
      </c>
      <c r="H2491" s="7" t="n">
        <v>0</v>
      </c>
      <c r="I2491" s="7" t="n">
        <v>0</v>
      </c>
    </row>
    <row r="2492" spans="1:21">
      <c r="A2492" t="s">
        <v>4</v>
      </c>
      <c r="B2492" s="4" t="s">
        <v>5</v>
      </c>
      <c r="C2492" s="4" t="s">
        <v>13</v>
      </c>
      <c r="D2492" s="4" t="s">
        <v>13</v>
      </c>
      <c r="E2492" s="4" t="s">
        <v>23</v>
      </c>
      <c r="F2492" s="4" t="s">
        <v>10</v>
      </c>
    </row>
    <row r="2493" spans="1:21">
      <c r="A2493" t="n">
        <v>17947</v>
      </c>
      <c r="B2493" s="26" t="n">
        <v>45</v>
      </c>
      <c r="C2493" s="7" t="n">
        <v>5</v>
      </c>
      <c r="D2493" s="7" t="n">
        <v>3</v>
      </c>
      <c r="E2493" s="7" t="n">
        <v>7</v>
      </c>
      <c r="F2493" s="7" t="n">
        <v>0</v>
      </c>
    </row>
    <row r="2494" spans="1:21">
      <c r="A2494" t="s">
        <v>4</v>
      </c>
      <c r="B2494" s="4" t="s">
        <v>5</v>
      </c>
      <c r="C2494" s="4" t="s">
        <v>13</v>
      </c>
      <c r="D2494" s="4" t="s">
        <v>13</v>
      </c>
      <c r="E2494" s="4" t="s">
        <v>23</v>
      </c>
      <c r="F2494" s="4" t="s">
        <v>10</v>
      </c>
    </row>
    <row r="2495" spans="1:21">
      <c r="A2495" t="n">
        <v>17956</v>
      </c>
      <c r="B2495" s="26" t="n">
        <v>45</v>
      </c>
      <c r="C2495" s="7" t="n">
        <v>11</v>
      </c>
      <c r="D2495" s="7" t="n">
        <v>3</v>
      </c>
      <c r="E2495" s="7" t="n">
        <v>23</v>
      </c>
      <c r="F2495" s="7" t="n">
        <v>0</v>
      </c>
    </row>
    <row r="2496" spans="1:21">
      <c r="A2496" t="s">
        <v>4</v>
      </c>
      <c r="B2496" s="4" t="s">
        <v>5</v>
      </c>
      <c r="C2496" s="4" t="s">
        <v>13</v>
      </c>
    </row>
    <row r="2497" spans="1:9">
      <c r="A2497" t="n">
        <v>17965</v>
      </c>
      <c r="B2497" s="43" t="n">
        <v>116</v>
      </c>
      <c r="C2497" s="7" t="n">
        <v>0</v>
      </c>
    </row>
    <row r="2498" spans="1:9">
      <c r="A2498" t="s">
        <v>4</v>
      </c>
      <c r="B2498" s="4" t="s">
        <v>5</v>
      </c>
      <c r="C2498" s="4" t="s">
        <v>13</v>
      </c>
      <c r="D2498" s="4" t="s">
        <v>10</v>
      </c>
    </row>
    <row r="2499" spans="1:9">
      <c r="A2499" t="n">
        <v>17967</v>
      </c>
      <c r="B2499" s="43" t="n">
        <v>116</v>
      </c>
      <c r="C2499" s="7" t="n">
        <v>2</v>
      </c>
      <c r="D2499" s="7" t="n">
        <v>1</v>
      </c>
    </row>
    <row r="2500" spans="1:9">
      <c r="A2500" t="s">
        <v>4</v>
      </c>
      <c r="B2500" s="4" t="s">
        <v>5</v>
      </c>
      <c r="C2500" s="4" t="s">
        <v>13</v>
      </c>
      <c r="D2500" s="4" t="s">
        <v>9</v>
      </c>
    </row>
    <row r="2501" spans="1:9">
      <c r="A2501" t="n">
        <v>17971</v>
      </c>
      <c r="B2501" s="43" t="n">
        <v>116</v>
      </c>
      <c r="C2501" s="7" t="n">
        <v>5</v>
      </c>
      <c r="D2501" s="7" t="n">
        <v>1106247680</v>
      </c>
    </row>
    <row r="2502" spans="1:9">
      <c r="A2502" t="s">
        <v>4</v>
      </c>
      <c r="B2502" s="4" t="s">
        <v>5</v>
      </c>
      <c r="C2502" s="4" t="s">
        <v>13</v>
      </c>
      <c r="D2502" s="4" t="s">
        <v>10</v>
      </c>
    </row>
    <row r="2503" spans="1:9">
      <c r="A2503" t="n">
        <v>17977</v>
      </c>
      <c r="B2503" s="43" t="n">
        <v>116</v>
      </c>
      <c r="C2503" s="7" t="n">
        <v>6</v>
      </c>
      <c r="D2503" s="7" t="n">
        <v>1</v>
      </c>
    </row>
    <row r="2504" spans="1:9">
      <c r="A2504" t="s">
        <v>4</v>
      </c>
      <c r="B2504" s="4" t="s">
        <v>5</v>
      </c>
      <c r="C2504" s="4" t="s">
        <v>13</v>
      </c>
      <c r="D2504" s="4" t="s">
        <v>13</v>
      </c>
      <c r="E2504" s="4" t="s">
        <v>23</v>
      </c>
      <c r="F2504" s="4" t="s">
        <v>23</v>
      </c>
      <c r="G2504" s="4" t="s">
        <v>23</v>
      </c>
      <c r="H2504" s="4" t="s">
        <v>10</v>
      </c>
      <c r="I2504" s="4" t="s">
        <v>13</v>
      </c>
    </row>
    <row r="2505" spans="1:9">
      <c r="A2505" t="n">
        <v>17981</v>
      </c>
      <c r="B2505" s="26" t="n">
        <v>45</v>
      </c>
      <c r="C2505" s="7" t="n">
        <v>4</v>
      </c>
      <c r="D2505" s="7" t="n">
        <v>3</v>
      </c>
      <c r="E2505" s="7" t="n">
        <v>3</v>
      </c>
      <c r="F2505" s="7" t="n">
        <v>204.699996948242</v>
      </c>
      <c r="G2505" s="7" t="n">
        <v>0</v>
      </c>
      <c r="H2505" s="7" t="n">
        <v>20000</v>
      </c>
      <c r="I2505" s="7" t="n">
        <v>0</v>
      </c>
    </row>
    <row r="2506" spans="1:9">
      <c r="A2506" t="s">
        <v>4</v>
      </c>
      <c r="B2506" s="4" t="s">
        <v>5</v>
      </c>
      <c r="C2506" s="4" t="s">
        <v>10</v>
      </c>
      <c r="D2506" s="4" t="s">
        <v>9</v>
      </c>
    </row>
    <row r="2507" spans="1:9">
      <c r="A2507" t="n">
        <v>17999</v>
      </c>
      <c r="B2507" s="39" t="n">
        <v>43</v>
      </c>
      <c r="C2507" s="7" t="n">
        <v>0</v>
      </c>
      <c r="D2507" s="7" t="n">
        <v>16</v>
      </c>
    </row>
    <row r="2508" spans="1:9">
      <c r="A2508" t="s">
        <v>4</v>
      </c>
      <c r="B2508" s="4" t="s">
        <v>5</v>
      </c>
      <c r="C2508" s="4" t="s">
        <v>10</v>
      </c>
      <c r="D2508" s="4" t="s">
        <v>13</v>
      </c>
      <c r="E2508" s="4" t="s">
        <v>13</v>
      </c>
      <c r="F2508" s="4" t="s">
        <v>6</v>
      </c>
    </row>
    <row r="2509" spans="1:9">
      <c r="A2509" t="n">
        <v>18006</v>
      </c>
      <c r="B2509" s="31" t="n">
        <v>47</v>
      </c>
      <c r="C2509" s="7" t="n">
        <v>0</v>
      </c>
      <c r="D2509" s="7" t="n">
        <v>0</v>
      </c>
      <c r="E2509" s="7" t="n">
        <v>0</v>
      </c>
      <c r="F2509" s="7" t="s">
        <v>98</v>
      </c>
    </row>
    <row r="2510" spans="1:9">
      <c r="A2510" t="s">
        <v>4</v>
      </c>
      <c r="B2510" s="4" t="s">
        <v>5</v>
      </c>
      <c r="C2510" s="4" t="s">
        <v>10</v>
      </c>
    </row>
    <row r="2511" spans="1:9">
      <c r="A2511" t="n">
        <v>18028</v>
      </c>
      <c r="B2511" s="35" t="n">
        <v>16</v>
      </c>
      <c r="C2511" s="7" t="n">
        <v>0</v>
      </c>
    </row>
    <row r="2512" spans="1:9">
      <c r="A2512" t="s">
        <v>4</v>
      </c>
      <c r="B2512" s="4" t="s">
        <v>5</v>
      </c>
      <c r="C2512" s="4" t="s">
        <v>10</v>
      </c>
      <c r="D2512" s="4" t="s">
        <v>13</v>
      </c>
      <c r="E2512" s="4" t="s">
        <v>6</v>
      </c>
      <c r="F2512" s="4" t="s">
        <v>23</v>
      </c>
      <c r="G2512" s="4" t="s">
        <v>23</v>
      </c>
      <c r="H2512" s="4" t="s">
        <v>23</v>
      </c>
    </row>
    <row r="2513" spans="1:9">
      <c r="A2513" t="n">
        <v>18031</v>
      </c>
      <c r="B2513" s="56" t="n">
        <v>48</v>
      </c>
      <c r="C2513" s="7" t="n">
        <v>0</v>
      </c>
      <c r="D2513" s="7" t="n">
        <v>0</v>
      </c>
      <c r="E2513" s="7" t="s">
        <v>37</v>
      </c>
      <c r="F2513" s="7" t="n">
        <v>0</v>
      </c>
      <c r="G2513" s="7" t="n">
        <v>1</v>
      </c>
      <c r="H2513" s="7" t="n">
        <v>0</v>
      </c>
    </row>
    <row r="2514" spans="1:9">
      <c r="A2514" t="s">
        <v>4</v>
      </c>
      <c r="B2514" s="4" t="s">
        <v>5</v>
      </c>
      <c r="C2514" s="4" t="s">
        <v>10</v>
      </c>
      <c r="D2514" s="4" t="s">
        <v>9</v>
      </c>
    </row>
    <row r="2515" spans="1:9">
      <c r="A2515" t="n">
        <v>18055</v>
      </c>
      <c r="B2515" s="39" t="n">
        <v>43</v>
      </c>
      <c r="C2515" s="7" t="n">
        <v>3</v>
      </c>
      <c r="D2515" s="7" t="n">
        <v>16</v>
      </c>
    </row>
    <row r="2516" spans="1:9">
      <c r="A2516" t="s">
        <v>4</v>
      </c>
      <c r="B2516" s="4" t="s">
        <v>5</v>
      </c>
      <c r="C2516" s="4" t="s">
        <v>10</v>
      </c>
      <c r="D2516" s="4" t="s">
        <v>13</v>
      </c>
      <c r="E2516" s="4" t="s">
        <v>13</v>
      </c>
      <c r="F2516" s="4" t="s">
        <v>6</v>
      </c>
    </row>
    <row r="2517" spans="1:9">
      <c r="A2517" t="n">
        <v>18062</v>
      </c>
      <c r="B2517" s="31" t="n">
        <v>47</v>
      </c>
      <c r="C2517" s="7" t="n">
        <v>3</v>
      </c>
      <c r="D2517" s="7" t="n">
        <v>0</v>
      </c>
      <c r="E2517" s="7" t="n">
        <v>0</v>
      </c>
      <c r="F2517" s="7" t="s">
        <v>98</v>
      </c>
    </row>
    <row r="2518" spans="1:9">
      <c r="A2518" t="s">
        <v>4</v>
      </c>
      <c r="B2518" s="4" t="s">
        <v>5</v>
      </c>
      <c r="C2518" s="4" t="s">
        <v>10</v>
      </c>
    </row>
    <row r="2519" spans="1:9">
      <c r="A2519" t="n">
        <v>18084</v>
      </c>
      <c r="B2519" s="35" t="n">
        <v>16</v>
      </c>
      <c r="C2519" s="7" t="n">
        <v>0</v>
      </c>
    </row>
    <row r="2520" spans="1:9">
      <c r="A2520" t="s">
        <v>4</v>
      </c>
      <c r="B2520" s="4" t="s">
        <v>5</v>
      </c>
      <c r="C2520" s="4" t="s">
        <v>10</v>
      </c>
      <c r="D2520" s="4" t="s">
        <v>13</v>
      </c>
      <c r="E2520" s="4" t="s">
        <v>6</v>
      </c>
      <c r="F2520" s="4" t="s">
        <v>23</v>
      </c>
      <c r="G2520" s="4" t="s">
        <v>23</v>
      </c>
      <c r="H2520" s="4" t="s">
        <v>23</v>
      </c>
    </row>
    <row r="2521" spans="1:9">
      <c r="A2521" t="n">
        <v>18087</v>
      </c>
      <c r="B2521" s="56" t="n">
        <v>48</v>
      </c>
      <c r="C2521" s="7" t="n">
        <v>3</v>
      </c>
      <c r="D2521" s="7" t="n">
        <v>0</v>
      </c>
      <c r="E2521" s="7" t="s">
        <v>37</v>
      </c>
      <c r="F2521" s="7" t="n">
        <v>0</v>
      </c>
      <c r="G2521" s="7" t="n">
        <v>1</v>
      </c>
      <c r="H2521" s="7" t="n">
        <v>0</v>
      </c>
    </row>
    <row r="2522" spans="1:9">
      <c r="A2522" t="s">
        <v>4</v>
      </c>
      <c r="B2522" s="4" t="s">
        <v>5</v>
      </c>
      <c r="C2522" s="4" t="s">
        <v>10</v>
      </c>
      <c r="D2522" s="4" t="s">
        <v>9</v>
      </c>
    </row>
    <row r="2523" spans="1:9">
      <c r="A2523" t="n">
        <v>18111</v>
      </c>
      <c r="B2523" s="39" t="n">
        <v>43</v>
      </c>
      <c r="C2523" s="7" t="n">
        <v>5</v>
      </c>
      <c r="D2523" s="7" t="n">
        <v>16</v>
      </c>
    </row>
    <row r="2524" spans="1:9">
      <c r="A2524" t="s">
        <v>4</v>
      </c>
      <c r="B2524" s="4" t="s">
        <v>5</v>
      </c>
      <c r="C2524" s="4" t="s">
        <v>10</v>
      </c>
      <c r="D2524" s="4" t="s">
        <v>13</v>
      </c>
      <c r="E2524" s="4" t="s">
        <v>13</v>
      </c>
      <c r="F2524" s="4" t="s">
        <v>6</v>
      </c>
    </row>
    <row r="2525" spans="1:9">
      <c r="A2525" t="n">
        <v>18118</v>
      </c>
      <c r="B2525" s="31" t="n">
        <v>47</v>
      </c>
      <c r="C2525" s="7" t="n">
        <v>5</v>
      </c>
      <c r="D2525" s="7" t="n">
        <v>0</v>
      </c>
      <c r="E2525" s="7" t="n">
        <v>0</v>
      </c>
      <c r="F2525" s="7" t="s">
        <v>98</v>
      </c>
    </row>
    <row r="2526" spans="1:9">
      <c r="A2526" t="s">
        <v>4</v>
      </c>
      <c r="B2526" s="4" t="s">
        <v>5</v>
      </c>
      <c r="C2526" s="4" t="s">
        <v>10</v>
      </c>
    </row>
    <row r="2527" spans="1:9">
      <c r="A2527" t="n">
        <v>18140</v>
      </c>
      <c r="B2527" s="35" t="n">
        <v>16</v>
      </c>
      <c r="C2527" s="7" t="n">
        <v>0</v>
      </c>
    </row>
    <row r="2528" spans="1:9">
      <c r="A2528" t="s">
        <v>4</v>
      </c>
      <c r="B2528" s="4" t="s">
        <v>5</v>
      </c>
      <c r="C2528" s="4" t="s">
        <v>10</v>
      </c>
      <c r="D2528" s="4" t="s">
        <v>13</v>
      </c>
      <c r="E2528" s="4" t="s">
        <v>6</v>
      </c>
      <c r="F2528" s="4" t="s">
        <v>23</v>
      </c>
      <c r="G2528" s="4" t="s">
        <v>23</v>
      </c>
      <c r="H2528" s="4" t="s">
        <v>23</v>
      </c>
    </row>
    <row r="2529" spans="1:8">
      <c r="A2529" t="n">
        <v>18143</v>
      </c>
      <c r="B2529" s="56" t="n">
        <v>48</v>
      </c>
      <c r="C2529" s="7" t="n">
        <v>5</v>
      </c>
      <c r="D2529" s="7" t="n">
        <v>0</v>
      </c>
      <c r="E2529" s="7" t="s">
        <v>37</v>
      </c>
      <c r="F2529" s="7" t="n">
        <v>0</v>
      </c>
      <c r="G2529" s="7" t="n">
        <v>1</v>
      </c>
      <c r="H2529" s="7" t="n">
        <v>0</v>
      </c>
    </row>
    <row r="2530" spans="1:8">
      <c r="A2530" t="s">
        <v>4</v>
      </c>
      <c r="B2530" s="4" t="s">
        <v>5</v>
      </c>
      <c r="C2530" s="4" t="s">
        <v>10</v>
      </c>
      <c r="D2530" s="4" t="s">
        <v>9</v>
      </c>
    </row>
    <row r="2531" spans="1:8">
      <c r="A2531" t="n">
        <v>18167</v>
      </c>
      <c r="B2531" s="39" t="n">
        <v>43</v>
      </c>
      <c r="C2531" s="7" t="n">
        <v>61491</v>
      </c>
      <c r="D2531" s="7" t="n">
        <v>16</v>
      </c>
    </row>
    <row r="2532" spans="1:8">
      <c r="A2532" t="s">
        <v>4</v>
      </c>
      <c r="B2532" s="4" t="s">
        <v>5</v>
      </c>
      <c r="C2532" s="4" t="s">
        <v>10</v>
      </c>
      <c r="D2532" s="4" t="s">
        <v>13</v>
      </c>
      <c r="E2532" s="4" t="s">
        <v>13</v>
      </c>
      <c r="F2532" s="4" t="s">
        <v>6</v>
      </c>
    </row>
    <row r="2533" spans="1:8">
      <c r="A2533" t="n">
        <v>18174</v>
      </c>
      <c r="B2533" s="31" t="n">
        <v>47</v>
      </c>
      <c r="C2533" s="7" t="n">
        <v>61491</v>
      </c>
      <c r="D2533" s="7" t="n">
        <v>0</v>
      </c>
      <c r="E2533" s="7" t="n">
        <v>0</v>
      </c>
      <c r="F2533" s="7" t="s">
        <v>98</v>
      </c>
    </row>
    <row r="2534" spans="1:8">
      <c r="A2534" t="s">
        <v>4</v>
      </c>
      <c r="B2534" s="4" t="s">
        <v>5</v>
      </c>
      <c r="C2534" s="4" t="s">
        <v>10</v>
      </c>
    </row>
    <row r="2535" spans="1:8">
      <c r="A2535" t="n">
        <v>18196</v>
      </c>
      <c r="B2535" s="35" t="n">
        <v>16</v>
      </c>
      <c r="C2535" s="7" t="n">
        <v>0</v>
      </c>
    </row>
    <row r="2536" spans="1:8">
      <c r="A2536" t="s">
        <v>4</v>
      </c>
      <c r="B2536" s="4" t="s">
        <v>5</v>
      </c>
      <c r="C2536" s="4" t="s">
        <v>10</v>
      </c>
      <c r="D2536" s="4" t="s">
        <v>13</v>
      </c>
      <c r="E2536" s="4" t="s">
        <v>6</v>
      </c>
      <c r="F2536" s="4" t="s">
        <v>23</v>
      </c>
      <c r="G2536" s="4" t="s">
        <v>23</v>
      </c>
      <c r="H2536" s="4" t="s">
        <v>23</v>
      </c>
    </row>
    <row r="2537" spans="1:8">
      <c r="A2537" t="n">
        <v>18199</v>
      </c>
      <c r="B2537" s="56" t="n">
        <v>48</v>
      </c>
      <c r="C2537" s="7" t="n">
        <v>61491</v>
      </c>
      <c r="D2537" s="7" t="n">
        <v>0</v>
      </c>
      <c r="E2537" s="7" t="s">
        <v>37</v>
      </c>
      <c r="F2537" s="7" t="n">
        <v>0</v>
      </c>
      <c r="G2537" s="7" t="n">
        <v>1</v>
      </c>
      <c r="H2537" s="7" t="n">
        <v>0</v>
      </c>
    </row>
    <row r="2538" spans="1:8">
      <c r="A2538" t="s">
        <v>4</v>
      </c>
      <c r="B2538" s="4" t="s">
        <v>5</v>
      </c>
      <c r="C2538" s="4" t="s">
        <v>10</v>
      </c>
      <c r="D2538" s="4" t="s">
        <v>9</v>
      </c>
    </row>
    <row r="2539" spans="1:8">
      <c r="A2539" t="n">
        <v>18223</v>
      </c>
      <c r="B2539" s="39" t="n">
        <v>43</v>
      </c>
      <c r="C2539" s="7" t="n">
        <v>61492</v>
      </c>
      <c r="D2539" s="7" t="n">
        <v>16</v>
      </c>
    </row>
    <row r="2540" spans="1:8">
      <c r="A2540" t="s">
        <v>4</v>
      </c>
      <c r="B2540" s="4" t="s">
        <v>5</v>
      </c>
      <c r="C2540" s="4" t="s">
        <v>10</v>
      </c>
      <c r="D2540" s="4" t="s">
        <v>13</v>
      </c>
      <c r="E2540" s="4" t="s">
        <v>13</v>
      </c>
      <c r="F2540" s="4" t="s">
        <v>6</v>
      </c>
    </row>
    <row r="2541" spans="1:8">
      <c r="A2541" t="n">
        <v>18230</v>
      </c>
      <c r="B2541" s="31" t="n">
        <v>47</v>
      </c>
      <c r="C2541" s="7" t="n">
        <v>61492</v>
      </c>
      <c r="D2541" s="7" t="n">
        <v>0</v>
      </c>
      <c r="E2541" s="7" t="n">
        <v>0</v>
      </c>
      <c r="F2541" s="7" t="s">
        <v>98</v>
      </c>
    </row>
    <row r="2542" spans="1:8">
      <c r="A2542" t="s">
        <v>4</v>
      </c>
      <c r="B2542" s="4" t="s">
        <v>5</v>
      </c>
      <c r="C2542" s="4" t="s">
        <v>10</v>
      </c>
    </row>
    <row r="2543" spans="1:8">
      <c r="A2543" t="n">
        <v>18252</v>
      </c>
      <c r="B2543" s="35" t="n">
        <v>16</v>
      </c>
      <c r="C2543" s="7" t="n">
        <v>0</v>
      </c>
    </row>
    <row r="2544" spans="1:8">
      <c r="A2544" t="s">
        <v>4</v>
      </c>
      <c r="B2544" s="4" t="s">
        <v>5</v>
      </c>
      <c r="C2544" s="4" t="s">
        <v>10</v>
      </c>
      <c r="D2544" s="4" t="s">
        <v>13</v>
      </c>
      <c r="E2544" s="4" t="s">
        <v>6</v>
      </c>
      <c r="F2544" s="4" t="s">
        <v>23</v>
      </c>
      <c r="G2544" s="4" t="s">
        <v>23</v>
      </c>
      <c r="H2544" s="4" t="s">
        <v>23</v>
      </c>
    </row>
    <row r="2545" spans="1:8">
      <c r="A2545" t="n">
        <v>18255</v>
      </c>
      <c r="B2545" s="56" t="n">
        <v>48</v>
      </c>
      <c r="C2545" s="7" t="n">
        <v>61492</v>
      </c>
      <c r="D2545" s="7" t="n">
        <v>0</v>
      </c>
      <c r="E2545" s="7" t="s">
        <v>37</v>
      </c>
      <c r="F2545" s="7" t="n">
        <v>0</v>
      </c>
      <c r="G2545" s="7" t="n">
        <v>1</v>
      </c>
      <c r="H2545" s="7" t="n">
        <v>0</v>
      </c>
    </row>
    <row r="2546" spans="1:8">
      <c r="A2546" t="s">
        <v>4</v>
      </c>
      <c r="B2546" s="4" t="s">
        <v>5</v>
      </c>
      <c r="C2546" s="4" t="s">
        <v>10</v>
      </c>
      <c r="D2546" s="4" t="s">
        <v>9</v>
      </c>
    </row>
    <row r="2547" spans="1:8">
      <c r="A2547" t="n">
        <v>18279</v>
      </c>
      <c r="B2547" s="39" t="n">
        <v>43</v>
      </c>
      <c r="C2547" s="7" t="n">
        <v>61493</v>
      </c>
      <c r="D2547" s="7" t="n">
        <v>16</v>
      </c>
    </row>
    <row r="2548" spans="1:8">
      <c r="A2548" t="s">
        <v>4</v>
      </c>
      <c r="B2548" s="4" t="s">
        <v>5</v>
      </c>
      <c r="C2548" s="4" t="s">
        <v>10</v>
      </c>
      <c r="D2548" s="4" t="s">
        <v>13</v>
      </c>
      <c r="E2548" s="4" t="s">
        <v>13</v>
      </c>
      <c r="F2548" s="4" t="s">
        <v>6</v>
      </c>
    </row>
    <row r="2549" spans="1:8">
      <c r="A2549" t="n">
        <v>18286</v>
      </c>
      <c r="B2549" s="31" t="n">
        <v>47</v>
      </c>
      <c r="C2549" s="7" t="n">
        <v>61493</v>
      </c>
      <c r="D2549" s="7" t="n">
        <v>0</v>
      </c>
      <c r="E2549" s="7" t="n">
        <v>0</v>
      </c>
      <c r="F2549" s="7" t="s">
        <v>98</v>
      </c>
    </row>
    <row r="2550" spans="1:8">
      <c r="A2550" t="s">
        <v>4</v>
      </c>
      <c r="B2550" s="4" t="s">
        <v>5</v>
      </c>
      <c r="C2550" s="4" t="s">
        <v>10</v>
      </c>
    </row>
    <row r="2551" spans="1:8">
      <c r="A2551" t="n">
        <v>18308</v>
      </c>
      <c r="B2551" s="35" t="n">
        <v>16</v>
      </c>
      <c r="C2551" s="7" t="n">
        <v>0</v>
      </c>
    </row>
    <row r="2552" spans="1:8">
      <c r="A2552" t="s">
        <v>4</v>
      </c>
      <c r="B2552" s="4" t="s">
        <v>5</v>
      </c>
      <c r="C2552" s="4" t="s">
        <v>10</v>
      </c>
      <c r="D2552" s="4" t="s">
        <v>13</v>
      </c>
      <c r="E2552" s="4" t="s">
        <v>6</v>
      </c>
      <c r="F2552" s="4" t="s">
        <v>23</v>
      </c>
      <c r="G2552" s="4" t="s">
        <v>23</v>
      </c>
      <c r="H2552" s="4" t="s">
        <v>23</v>
      </c>
    </row>
    <row r="2553" spans="1:8">
      <c r="A2553" t="n">
        <v>18311</v>
      </c>
      <c r="B2553" s="56" t="n">
        <v>48</v>
      </c>
      <c r="C2553" s="7" t="n">
        <v>61493</v>
      </c>
      <c r="D2553" s="7" t="n">
        <v>0</v>
      </c>
      <c r="E2553" s="7" t="s">
        <v>37</v>
      </c>
      <c r="F2553" s="7" t="n">
        <v>0</v>
      </c>
      <c r="G2553" s="7" t="n">
        <v>1</v>
      </c>
      <c r="H2553" s="7" t="n">
        <v>0</v>
      </c>
    </row>
    <row r="2554" spans="1:8">
      <c r="A2554" t="s">
        <v>4</v>
      </c>
      <c r="B2554" s="4" t="s">
        <v>5</v>
      </c>
      <c r="C2554" s="4" t="s">
        <v>13</v>
      </c>
      <c r="D2554" s="4" t="s">
        <v>10</v>
      </c>
      <c r="E2554" s="4" t="s">
        <v>23</v>
      </c>
    </row>
    <row r="2555" spans="1:8">
      <c r="A2555" t="n">
        <v>18335</v>
      </c>
      <c r="B2555" s="24" t="n">
        <v>58</v>
      </c>
      <c r="C2555" s="7" t="n">
        <v>100</v>
      </c>
      <c r="D2555" s="7" t="n">
        <v>1000</v>
      </c>
      <c r="E2555" s="7" t="n">
        <v>1</v>
      </c>
    </row>
    <row r="2556" spans="1:8">
      <c r="A2556" t="s">
        <v>4</v>
      </c>
      <c r="B2556" s="4" t="s">
        <v>5</v>
      </c>
      <c r="C2556" s="4" t="s">
        <v>13</v>
      </c>
      <c r="D2556" s="4" t="s">
        <v>10</v>
      </c>
    </row>
    <row r="2557" spans="1:8">
      <c r="A2557" t="n">
        <v>18343</v>
      </c>
      <c r="B2557" s="24" t="n">
        <v>58</v>
      </c>
      <c r="C2557" s="7" t="n">
        <v>255</v>
      </c>
      <c r="D2557" s="7" t="n">
        <v>0</v>
      </c>
    </row>
    <row r="2558" spans="1:8">
      <c r="A2558" t="s">
        <v>4</v>
      </c>
      <c r="B2558" s="4" t="s">
        <v>5</v>
      </c>
      <c r="C2558" s="4" t="s">
        <v>10</v>
      </c>
      <c r="D2558" s="4" t="s">
        <v>13</v>
      </c>
      <c r="E2558" s="4" t="s">
        <v>13</v>
      </c>
      <c r="F2558" s="4" t="s">
        <v>6</v>
      </c>
    </row>
    <row r="2559" spans="1:8">
      <c r="A2559" t="n">
        <v>18347</v>
      </c>
      <c r="B2559" s="31" t="n">
        <v>47</v>
      </c>
      <c r="C2559" s="7" t="n">
        <v>0</v>
      </c>
      <c r="D2559" s="7" t="n">
        <v>0</v>
      </c>
      <c r="E2559" s="7" t="n">
        <v>1</v>
      </c>
      <c r="F2559" s="7" t="s">
        <v>99</v>
      </c>
    </row>
    <row r="2560" spans="1:8">
      <c r="A2560" t="s">
        <v>4</v>
      </c>
      <c r="B2560" s="4" t="s">
        <v>5</v>
      </c>
      <c r="C2560" s="4" t="s">
        <v>10</v>
      </c>
    </row>
    <row r="2561" spans="1:8">
      <c r="A2561" t="n">
        <v>18367</v>
      </c>
      <c r="B2561" s="35" t="n">
        <v>16</v>
      </c>
      <c r="C2561" s="7" t="n">
        <v>150</v>
      </c>
    </row>
    <row r="2562" spans="1:8">
      <c r="A2562" t="s">
        <v>4</v>
      </c>
      <c r="B2562" s="4" t="s">
        <v>5</v>
      </c>
      <c r="C2562" s="4" t="s">
        <v>10</v>
      </c>
      <c r="D2562" s="4" t="s">
        <v>13</v>
      </c>
      <c r="E2562" s="4" t="s">
        <v>13</v>
      </c>
      <c r="F2562" s="4" t="s">
        <v>6</v>
      </c>
    </row>
    <row r="2563" spans="1:8">
      <c r="A2563" t="n">
        <v>18370</v>
      </c>
      <c r="B2563" s="31" t="n">
        <v>47</v>
      </c>
      <c r="C2563" s="7" t="n">
        <v>3</v>
      </c>
      <c r="D2563" s="7" t="n">
        <v>0</v>
      </c>
      <c r="E2563" s="7" t="n">
        <v>1</v>
      </c>
      <c r="F2563" s="7" t="s">
        <v>99</v>
      </c>
    </row>
    <row r="2564" spans="1:8">
      <c r="A2564" t="s">
        <v>4</v>
      </c>
      <c r="B2564" s="4" t="s">
        <v>5</v>
      </c>
      <c r="C2564" s="4" t="s">
        <v>10</v>
      </c>
      <c r="D2564" s="4" t="s">
        <v>13</v>
      </c>
      <c r="E2564" s="4" t="s">
        <v>13</v>
      </c>
      <c r="F2564" s="4" t="s">
        <v>6</v>
      </c>
    </row>
    <row r="2565" spans="1:8">
      <c r="A2565" t="n">
        <v>18390</v>
      </c>
      <c r="B2565" s="31" t="n">
        <v>47</v>
      </c>
      <c r="C2565" s="7" t="n">
        <v>5</v>
      </c>
      <c r="D2565" s="7" t="n">
        <v>0</v>
      </c>
      <c r="E2565" s="7" t="n">
        <v>1</v>
      </c>
      <c r="F2565" s="7" t="s">
        <v>99</v>
      </c>
    </row>
    <row r="2566" spans="1:8">
      <c r="A2566" t="s">
        <v>4</v>
      </c>
      <c r="B2566" s="4" t="s">
        <v>5</v>
      </c>
      <c r="C2566" s="4" t="s">
        <v>10</v>
      </c>
    </row>
    <row r="2567" spans="1:8">
      <c r="A2567" t="n">
        <v>18410</v>
      </c>
      <c r="B2567" s="35" t="n">
        <v>16</v>
      </c>
      <c r="C2567" s="7" t="n">
        <v>150</v>
      </c>
    </row>
    <row r="2568" spans="1:8">
      <c r="A2568" t="s">
        <v>4</v>
      </c>
      <c r="B2568" s="4" t="s">
        <v>5</v>
      </c>
      <c r="C2568" s="4" t="s">
        <v>10</v>
      </c>
      <c r="D2568" s="4" t="s">
        <v>13</v>
      </c>
      <c r="E2568" s="4" t="s">
        <v>13</v>
      </c>
      <c r="F2568" s="4" t="s">
        <v>6</v>
      </c>
    </row>
    <row r="2569" spans="1:8">
      <c r="A2569" t="n">
        <v>18413</v>
      </c>
      <c r="B2569" s="31" t="n">
        <v>47</v>
      </c>
      <c r="C2569" s="7" t="n">
        <v>61491</v>
      </c>
      <c r="D2569" s="7" t="n">
        <v>0</v>
      </c>
      <c r="E2569" s="7" t="n">
        <v>1</v>
      </c>
      <c r="F2569" s="7" t="s">
        <v>99</v>
      </c>
    </row>
    <row r="2570" spans="1:8">
      <c r="A2570" t="s">
        <v>4</v>
      </c>
      <c r="B2570" s="4" t="s">
        <v>5</v>
      </c>
      <c r="C2570" s="4" t="s">
        <v>10</v>
      </c>
      <c r="D2570" s="4" t="s">
        <v>13</v>
      </c>
      <c r="E2570" s="4" t="s">
        <v>13</v>
      </c>
      <c r="F2570" s="4" t="s">
        <v>6</v>
      </c>
    </row>
    <row r="2571" spans="1:8">
      <c r="A2571" t="n">
        <v>18433</v>
      </c>
      <c r="B2571" s="31" t="n">
        <v>47</v>
      </c>
      <c r="C2571" s="7" t="n">
        <v>61492</v>
      </c>
      <c r="D2571" s="7" t="n">
        <v>0</v>
      </c>
      <c r="E2571" s="7" t="n">
        <v>1</v>
      </c>
      <c r="F2571" s="7" t="s">
        <v>99</v>
      </c>
    </row>
    <row r="2572" spans="1:8">
      <c r="A2572" t="s">
        <v>4</v>
      </c>
      <c r="B2572" s="4" t="s">
        <v>5</v>
      </c>
      <c r="C2572" s="4" t="s">
        <v>10</v>
      </c>
      <c r="D2572" s="4" t="s">
        <v>13</v>
      </c>
      <c r="E2572" s="4" t="s">
        <v>13</v>
      </c>
      <c r="F2572" s="4" t="s">
        <v>6</v>
      </c>
    </row>
    <row r="2573" spans="1:8">
      <c r="A2573" t="n">
        <v>18453</v>
      </c>
      <c r="B2573" s="31" t="n">
        <v>47</v>
      </c>
      <c r="C2573" s="7" t="n">
        <v>61493</v>
      </c>
      <c r="D2573" s="7" t="n">
        <v>0</v>
      </c>
      <c r="E2573" s="7" t="n">
        <v>1</v>
      </c>
      <c r="F2573" s="7" t="s">
        <v>99</v>
      </c>
    </row>
    <row r="2574" spans="1:8">
      <c r="A2574" t="s">
        <v>4</v>
      </c>
      <c r="B2574" s="4" t="s">
        <v>5</v>
      </c>
      <c r="C2574" s="4" t="s">
        <v>10</v>
      </c>
      <c r="D2574" s="4" t="s">
        <v>13</v>
      </c>
    </row>
    <row r="2575" spans="1:8">
      <c r="A2575" t="n">
        <v>18473</v>
      </c>
      <c r="B2575" s="54" t="n">
        <v>67</v>
      </c>
      <c r="C2575" s="7" t="n">
        <v>0</v>
      </c>
      <c r="D2575" s="7" t="n">
        <v>1</v>
      </c>
    </row>
    <row r="2576" spans="1:8">
      <c r="A2576" t="s">
        <v>4</v>
      </c>
      <c r="B2576" s="4" t="s">
        <v>5</v>
      </c>
      <c r="C2576" s="4" t="s">
        <v>10</v>
      </c>
      <c r="D2576" s="4" t="s">
        <v>13</v>
      </c>
    </row>
    <row r="2577" spans="1:6">
      <c r="A2577" t="n">
        <v>18477</v>
      </c>
      <c r="B2577" s="54" t="n">
        <v>67</v>
      </c>
      <c r="C2577" s="7" t="n">
        <v>7</v>
      </c>
      <c r="D2577" s="7" t="n">
        <v>1</v>
      </c>
    </row>
    <row r="2578" spans="1:6">
      <c r="A2578" t="s">
        <v>4</v>
      </c>
      <c r="B2578" s="4" t="s">
        <v>5</v>
      </c>
      <c r="C2578" s="4" t="s">
        <v>10</v>
      </c>
      <c r="D2578" s="4" t="s">
        <v>13</v>
      </c>
    </row>
    <row r="2579" spans="1:6">
      <c r="A2579" t="n">
        <v>18481</v>
      </c>
      <c r="B2579" s="54" t="n">
        <v>67</v>
      </c>
      <c r="C2579" s="7" t="n">
        <v>5</v>
      </c>
      <c r="D2579" s="7" t="n">
        <v>1</v>
      </c>
    </row>
    <row r="2580" spans="1:6">
      <c r="A2580" t="s">
        <v>4</v>
      </c>
      <c r="B2580" s="4" t="s">
        <v>5</v>
      </c>
      <c r="C2580" s="4" t="s">
        <v>10</v>
      </c>
      <c r="D2580" s="4" t="s">
        <v>13</v>
      </c>
    </row>
    <row r="2581" spans="1:6">
      <c r="A2581" t="n">
        <v>18485</v>
      </c>
      <c r="B2581" s="54" t="n">
        <v>67</v>
      </c>
      <c r="C2581" s="7" t="n">
        <v>61491</v>
      </c>
      <c r="D2581" s="7" t="n">
        <v>1</v>
      </c>
    </row>
    <row r="2582" spans="1:6">
      <c r="A2582" t="s">
        <v>4</v>
      </c>
      <c r="B2582" s="4" t="s">
        <v>5</v>
      </c>
      <c r="C2582" s="4" t="s">
        <v>10</v>
      </c>
      <c r="D2582" s="4" t="s">
        <v>13</v>
      </c>
    </row>
    <row r="2583" spans="1:6">
      <c r="A2583" t="n">
        <v>18489</v>
      </c>
      <c r="B2583" s="54" t="n">
        <v>67</v>
      </c>
      <c r="C2583" s="7" t="n">
        <v>61492</v>
      </c>
      <c r="D2583" s="7" t="n">
        <v>1</v>
      </c>
    </row>
    <row r="2584" spans="1:6">
      <c r="A2584" t="s">
        <v>4</v>
      </c>
      <c r="B2584" s="4" t="s">
        <v>5</v>
      </c>
      <c r="C2584" s="4" t="s">
        <v>10</v>
      </c>
      <c r="D2584" s="4" t="s">
        <v>13</v>
      </c>
    </row>
    <row r="2585" spans="1:6">
      <c r="A2585" t="n">
        <v>18493</v>
      </c>
      <c r="B2585" s="54" t="n">
        <v>67</v>
      </c>
      <c r="C2585" s="7" t="n">
        <v>61493</v>
      </c>
      <c r="D2585" s="7" t="n">
        <v>1</v>
      </c>
    </row>
    <row r="2586" spans="1:6">
      <c r="A2586" t="s">
        <v>4</v>
      </c>
      <c r="B2586" s="4" t="s">
        <v>5</v>
      </c>
      <c r="C2586" s="4" t="s">
        <v>10</v>
      </c>
    </row>
    <row r="2587" spans="1:6">
      <c r="A2587" t="n">
        <v>18497</v>
      </c>
      <c r="B2587" s="35" t="n">
        <v>16</v>
      </c>
      <c r="C2587" s="7" t="n">
        <v>1000</v>
      </c>
    </row>
    <row r="2588" spans="1:6">
      <c r="A2588" t="s">
        <v>4</v>
      </c>
      <c r="B2588" s="4" t="s">
        <v>5</v>
      </c>
      <c r="C2588" s="4" t="s">
        <v>13</v>
      </c>
      <c r="D2588" s="30" t="s">
        <v>34</v>
      </c>
      <c r="E2588" s="4" t="s">
        <v>5</v>
      </c>
      <c r="F2588" s="4" t="s">
        <v>13</v>
      </c>
      <c r="G2588" s="4" t="s">
        <v>10</v>
      </c>
      <c r="H2588" s="30" t="s">
        <v>35</v>
      </c>
      <c r="I2588" s="4" t="s">
        <v>13</v>
      </c>
      <c r="J2588" s="4" t="s">
        <v>24</v>
      </c>
    </row>
    <row r="2589" spans="1:6">
      <c r="A2589" t="n">
        <v>18500</v>
      </c>
      <c r="B2589" s="12" t="n">
        <v>5</v>
      </c>
      <c r="C2589" s="7" t="n">
        <v>28</v>
      </c>
      <c r="D2589" s="30" t="s">
        <v>3</v>
      </c>
      <c r="E2589" s="33" t="n">
        <v>64</v>
      </c>
      <c r="F2589" s="7" t="n">
        <v>5</v>
      </c>
      <c r="G2589" s="7" t="n">
        <v>8</v>
      </c>
      <c r="H2589" s="30" t="s">
        <v>3</v>
      </c>
      <c r="I2589" s="7" t="n">
        <v>1</v>
      </c>
      <c r="J2589" s="13" t="n">
        <f t="normal" ca="1">A2601</f>
        <v>0</v>
      </c>
    </row>
    <row r="2590" spans="1:6">
      <c r="A2590" t="s">
        <v>4</v>
      </c>
      <c r="B2590" s="4" t="s">
        <v>5</v>
      </c>
      <c r="C2590" s="4" t="s">
        <v>10</v>
      </c>
      <c r="D2590" s="4" t="s">
        <v>13</v>
      </c>
      <c r="E2590" s="4" t="s">
        <v>6</v>
      </c>
      <c r="F2590" s="4" t="s">
        <v>23</v>
      </c>
      <c r="G2590" s="4" t="s">
        <v>23</v>
      </c>
      <c r="H2590" s="4" t="s">
        <v>23</v>
      </c>
    </row>
    <row r="2591" spans="1:6">
      <c r="A2591" t="n">
        <v>18511</v>
      </c>
      <c r="B2591" s="56" t="n">
        <v>48</v>
      </c>
      <c r="C2591" s="7" t="n">
        <v>8</v>
      </c>
      <c r="D2591" s="7" t="n">
        <v>0</v>
      </c>
      <c r="E2591" s="7" t="s">
        <v>157</v>
      </c>
      <c r="F2591" s="7" t="n">
        <v>-1</v>
      </c>
      <c r="G2591" s="7" t="n">
        <v>1</v>
      </c>
      <c r="H2591" s="7" t="n">
        <v>5.60519385729927e-45</v>
      </c>
    </row>
    <row r="2592" spans="1:6">
      <c r="A2592" t="s">
        <v>4</v>
      </c>
      <c r="B2592" s="4" t="s">
        <v>5</v>
      </c>
      <c r="C2592" s="4" t="s">
        <v>13</v>
      </c>
      <c r="D2592" s="4" t="s">
        <v>10</v>
      </c>
      <c r="E2592" s="4" t="s">
        <v>6</v>
      </c>
    </row>
    <row r="2593" spans="1:10">
      <c r="A2593" t="n">
        <v>18542</v>
      </c>
      <c r="B2593" s="46" t="n">
        <v>51</v>
      </c>
      <c r="C2593" s="7" t="n">
        <v>4</v>
      </c>
      <c r="D2593" s="7" t="n">
        <v>8</v>
      </c>
      <c r="E2593" s="7" t="s">
        <v>158</v>
      </c>
    </row>
    <row r="2594" spans="1:10">
      <c r="A2594" t="s">
        <v>4</v>
      </c>
      <c r="B2594" s="4" t="s">
        <v>5</v>
      </c>
      <c r="C2594" s="4" t="s">
        <v>10</v>
      </c>
    </row>
    <row r="2595" spans="1:10">
      <c r="A2595" t="n">
        <v>18555</v>
      </c>
      <c r="B2595" s="35" t="n">
        <v>16</v>
      </c>
      <c r="C2595" s="7" t="n">
        <v>0</v>
      </c>
    </row>
    <row r="2596" spans="1:10">
      <c r="A2596" t="s">
        <v>4</v>
      </c>
      <c r="B2596" s="4" t="s">
        <v>5</v>
      </c>
      <c r="C2596" s="4" t="s">
        <v>10</v>
      </c>
      <c r="D2596" s="4" t="s">
        <v>50</v>
      </c>
      <c r="E2596" s="4" t="s">
        <v>13</v>
      </c>
      <c r="F2596" s="4" t="s">
        <v>13</v>
      </c>
    </row>
    <row r="2597" spans="1:10">
      <c r="A2597" t="n">
        <v>18558</v>
      </c>
      <c r="B2597" s="47" t="n">
        <v>26</v>
      </c>
      <c r="C2597" s="7" t="n">
        <v>8</v>
      </c>
      <c r="D2597" s="7" t="s">
        <v>159</v>
      </c>
      <c r="E2597" s="7" t="n">
        <v>2</v>
      </c>
      <c r="F2597" s="7" t="n">
        <v>0</v>
      </c>
    </row>
    <row r="2598" spans="1:10">
      <c r="A2598" t="s">
        <v>4</v>
      </c>
      <c r="B2598" s="4" t="s">
        <v>5</v>
      </c>
    </row>
    <row r="2599" spans="1:10">
      <c r="A2599" t="n">
        <v>18613</v>
      </c>
      <c r="B2599" s="48" t="n">
        <v>28</v>
      </c>
    </row>
    <row r="2600" spans="1:10">
      <c r="A2600" t="s">
        <v>4</v>
      </c>
      <c r="B2600" s="4" t="s">
        <v>5</v>
      </c>
      <c r="C2600" s="4" t="s">
        <v>13</v>
      </c>
      <c r="D2600" s="30" t="s">
        <v>34</v>
      </c>
      <c r="E2600" s="4" t="s">
        <v>5</v>
      </c>
      <c r="F2600" s="4" t="s">
        <v>13</v>
      </c>
      <c r="G2600" s="4" t="s">
        <v>10</v>
      </c>
      <c r="H2600" s="30" t="s">
        <v>35</v>
      </c>
      <c r="I2600" s="4" t="s">
        <v>13</v>
      </c>
      <c r="J2600" s="4" t="s">
        <v>24</v>
      </c>
    </row>
    <row r="2601" spans="1:10">
      <c r="A2601" t="n">
        <v>18614</v>
      </c>
      <c r="B2601" s="12" t="n">
        <v>5</v>
      </c>
      <c r="C2601" s="7" t="n">
        <v>28</v>
      </c>
      <c r="D2601" s="30" t="s">
        <v>3</v>
      </c>
      <c r="E2601" s="33" t="n">
        <v>64</v>
      </c>
      <c r="F2601" s="7" t="n">
        <v>5</v>
      </c>
      <c r="G2601" s="7" t="n">
        <v>9</v>
      </c>
      <c r="H2601" s="30" t="s">
        <v>3</v>
      </c>
      <c r="I2601" s="7" t="n">
        <v>1</v>
      </c>
      <c r="J2601" s="13" t="n">
        <f t="normal" ca="1">A2615</f>
        <v>0</v>
      </c>
    </row>
    <row r="2602" spans="1:10">
      <c r="A2602" t="s">
        <v>4</v>
      </c>
      <c r="B2602" s="4" t="s">
        <v>5</v>
      </c>
      <c r="C2602" s="4" t="s">
        <v>10</v>
      </c>
      <c r="D2602" s="4" t="s">
        <v>13</v>
      </c>
      <c r="E2602" s="4" t="s">
        <v>6</v>
      </c>
      <c r="F2602" s="4" t="s">
        <v>23</v>
      </c>
      <c r="G2602" s="4" t="s">
        <v>23</v>
      </c>
      <c r="H2602" s="4" t="s">
        <v>23</v>
      </c>
    </row>
    <row r="2603" spans="1:10">
      <c r="A2603" t="n">
        <v>18625</v>
      </c>
      <c r="B2603" s="56" t="n">
        <v>48</v>
      </c>
      <c r="C2603" s="7" t="n">
        <v>9</v>
      </c>
      <c r="D2603" s="7" t="n">
        <v>0</v>
      </c>
      <c r="E2603" s="7" t="s">
        <v>116</v>
      </c>
      <c r="F2603" s="7" t="n">
        <v>-1</v>
      </c>
      <c r="G2603" s="7" t="n">
        <v>1</v>
      </c>
      <c r="H2603" s="7" t="n">
        <v>0</v>
      </c>
    </row>
    <row r="2604" spans="1:10">
      <c r="A2604" t="s">
        <v>4</v>
      </c>
      <c r="B2604" s="4" t="s">
        <v>5</v>
      </c>
      <c r="C2604" s="4" t="s">
        <v>10</v>
      </c>
    </row>
    <row r="2605" spans="1:10">
      <c r="A2605" t="n">
        <v>18657</v>
      </c>
      <c r="B2605" s="35" t="n">
        <v>16</v>
      </c>
      <c r="C2605" s="7" t="n">
        <v>500</v>
      </c>
    </row>
    <row r="2606" spans="1:10">
      <c r="A2606" t="s">
        <v>4</v>
      </c>
      <c r="B2606" s="4" t="s">
        <v>5</v>
      </c>
      <c r="C2606" s="4" t="s">
        <v>13</v>
      </c>
      <c r="D2606" s="4" t="s">
        <v>10</v>
      </c>
      <c r="E2606" s="4" t="s">
        <v>6</v>
      </c>
    </row>
    <row r="2607" spans="1:10">
      <c r="A2607" t="n">
        <v>18660</v>
      </c>
      <c r="B2607" s="46" t="n">
        <v>51</v>
      </c>
      <c r="C2607" s="7" t="n">
        <v>4</v>
      </c>
      <c r="D2607" s="7" t="n">
        <v>9</v>
      </c>
      <c r="E2607" s="7" t="s">
        <v>64</v>
      </c>
    </row>
    <row r="2608" spans="1:10">
      <c r="A2608" t="s">
        <v>4</v>
      </c>
      <c r="B2608" s="4" t="s">
        <v>5</v>
      </c>
      <c r="C2608" s="4" t="s">
        <v>10</v>
      </c>
    </row>
    <row r="2609" spans="1:10">
      <c r="A2609" t="n">
        <v>18674</v>
      </c>
      <c r="B2609" s="35" t="n">
        <v>16</v>
      </c>
      <c r="C2609" s="7" t="n">
        <v>0</v>
      </c>
    </row>
    <row r="2610" spans="1:10">
      <c r="A2610" t="s">
        <v>4</v>
      </c>
      <c r="B2610" s="4" t="s">
        <v>5</v>
      </c>
      <c r="C2610" s="4" t="s">
        <v>10</v>
      </c>
      <c r="D2610" s="4" t="s">
        <v>50</v>
      </c>
      <c r="E2610" s="4" t="s">
        <v>13</v>
      </c>
      <c r="F2610" s="4" t="s">
        <v>13</v>
      </c>
    </row>
    <row r="2611" spans="1:10">
      <c r="A2611" t="n">
        <v>18677</v>
      </c>
      <c r="B2611" s="47" t="n">
        <v>26</v>
      </c>
      <c r="C2611" s="7" t="n">
        <v>9</v>
      </c>
      <c r="D2611" s="7" t="s">
        <v>160</v>
      </c>
      <c r="E2611" s="7" t="n">
        <v>2</v>
      </c>
      <c r="F2611" s="7" t="n">
        <v>0</v>
      </c>
    </row>
    <row r="2612" spans="1:10">
      <c r="A2612" t="s">
        <v>4</v>
      </c>
      <c r="B2612" s="4" t="s">
        <v>5</v>
      </c>
    </row>
    <row r="2613" spans="1:10">
      <c r="A2613" t="n">
        <v>18704</v>
      </c>
      <c r="B2613" s="48" t="n">
        <v>28</v>
      </c>
    </row>
    <row r="2614" spans="1:10">
      <c r="A2614" t="s">
        <v>4</v>
      </c>
      <c r="B2614" s="4" t="s">
        <v>5</v>
      </c>
      <c r="C2614" s="4" t="s">
        <v>10</v>
      </c>
      <c r="D2614" s="4" t="s">
        <v>13</v>
      </c>
      <c r="E2614" s="4" t="s">
        <v>6</v>
      </c>
      <c r="F2614" s="4" t="s">
        <v>23</v>
      </c>
      <c r="G2614" s="4" t="s">
        <v>23</v>
      </c>
      <c r="H2614" s="4" t="s">
        <v>23</v>
      </c>
    </row>
    <row r="2615" spans="1:10">
      <c r="A2615" t="n">
        <v>18705</v>
      </c>
      <c r="B2615" s="56" t="n">
        <v>48</v>
      </c>
      <c r="C2615" s="7" t="n">
        <v>3</v>
      </c>
      <c r="D2615" s="7" t="n">
        <v>0</v>
      </c>
      <c r="E2615" s="7" t="s">
        <v>95</v>
      </c>
      <c r="F2615" s="7" t="n">
        <v>-1</v>
      </c>
      <c r="G2615" s="7" t="n">
        <v>1</v>
      </c>
      <c r="H2615" s="7" t="n">
        <v>0</v>
      </c>
    </row>
    <row r="2616" spans="1:10">
      <c r="A2616" t="s">
        <v>4</v>
      </c>
      <c r="B2616" s="4" t="s">
        <v>5</v>
      </c>
      <c r="C2616" s="4" t="s">
        <v>13</v>
      </c>
      <c r="D2616" s="4" t="s">
        <v>10</v>
      </c>
      <c r="E2616" s="4" t="s">
        <v>6</v>
      </c>
    </row>
    <row r="2617" spans="1:10">
      <c r="A2617" t="n">
        <v>18735</v>
      </c>
      <c r="B2617" s="46" t="n">
        <v>51</v>
      </c>
      <c r="C2617" s="7" t="n">
        <v>4</v>
      </c>
      <c r="D2617" s="7" t="n">
        <v>3</v>
      </c>
      <c r="E2617" s="7" t="s">
        <v>102</v>
      </c>
    </row>
    <row r="2618" spans="1:10">
      <c r="A2618" t="s">
        <v>4</v>
      </c>
      <c r="B2618" s="4" t="s">
        <v>5</v>
      </c>
      <c r="C2618" s="4" t="s">
        <v>10</v>
      </c>
    </row>
    <row r="2619" spans="1:10">
      <c r="A2619" t="n">
        <v>18748</v>
      </c>
      <c r="B2619" s="35" t="n">
        <v>16</v>
      </c>
      <c r="C2619" s="7" t="n">
        <v>0</v>
      </c>
    </row>
    <row r="2620" spans="1:10">
      <c r="A2620" t="s">
        <v>4</v>
      </c>
      <c r="B2620" s="4" t="s">
        <v>5</v>
      </c>
      <c r="C2620" s="4" t="s">
        <v>10</v>
      </c>
      <c r="D2620" s="4" t="s">
        <v>50</v>
      </c>
      <c r="E2620" s="4" t="s">
        <v>13</v>
      </c>
      <c r="F2620" s="4" t="s">
        <v>13</v>
      </c>
    </row>
    <row r="2621" spans="1:10">
      <c r="A2621" t="n">
        <v>18751</v>
      </c>
      <c r="B2621" s="47" t="n">
        <v>26</v>
      </c>
      <c r="C2621" s="7" t="n">
        <v>3</v>
      </c>
      <c r="D2621" s="7" t="s">
        <v>161</v>
      </c>
      <c r="E2621" s="7" t="n">
        <v>2</v>
      </c>
      <c r="F2621" s="7" t="n">
        <v>0</v>
      </c>
    </row>
    <row r="2622" spans="1:10">
      <c r="A2622" t="s">
        <v>4</v>
      </c>
      <c r="B2622" s="4" t="s">
        <v>5</v>
      </c>
    </row>
    <row r="2623" spans="1:10">
      <c r="A2623" t="n">
        <v>18819</v>
      </c>
      <c r="B2623" s="48" t="n">
        <v>28</v>
      </c>
    </row>
    <row r="2624" spans="1:10">
      <c r="A2624" t="s">
        <v>4</v>
      </c>
      <c r="B2624" s="4" t="s">
        <v>5</v>
      </c>
      <c r="C2624" s="4" t="s">
        <v>10</v>
      </c>
      <c r="D2624" s="4" t="s">
        <v>13</v>
      </c>
      <c r="E2624" s="4" t="s">
        <v>13</v>
      </c>
      <c r="F2624" s="4" t="s">
        <v>6</v>
      </c>
    </row>
    <row r="2625" spans="1:8">
      <c r="A2625" t="n">
        <v>18820</v>
      </c>
      <c r="B2625" s="38" t="n">
        <v>20</v>
      </c>
      <c r="C2625" s="7" t="n">
        <v>0</v>
      </c>
      <c r="D2625" s="7" t="n">
        <v>2</v>
      </c>
      <c r="E2625" s="7" t="n">
        <v>10</v>
      </c>
      <c r="F2625" s="7" t="s">
        <v>101</v>
      </c>
    </row>
    <row r="2626" spans="1:8">
      <c r="A2626" t="s">
        <v>4</v>
      </c>
      <c r="B2626" s="4" t="s">
        <v>5</v>
      </c>
      <c r="C2626" s="4" t="s">
        <v>13</v>
      </c>
      <c r="D2626" s="4" t="s">
        <v>10</v>
      </c>
      <c r="E2626" s="4" t="s">
        <v>6</v>
      </c>
    </row>
    <row r="2627" spans="1:8">
      <c r="A2627" t="n">
        <v>18841</v>
      </c>
      <c r="B2627" s="46" t="n">
        <v>51</v>
      </c>
      <c r="C2627" s="7" t="n">
        <v>4</v>
      </c>
      <c r="D2627" s="7" t="n">
        <v>0</v>
      </c>
      <c r="E2627" s="7" t="s">
        <v>102</v>
      </c>
    </row>
    <row r="2628" spans="1:8">
      <c r="A2628" t="s">
        <v>4</v>
      </c>
      <c r="B2628" s="4" t="s">
        <v>5</v>
      </c>
      <c r="C2628" s="4" t="s">
        <v>10</v>
      </c>
    </row>
    <row r="2629" spans="1:8">
      <c r="A2629" t="n">
        <v>18854</v>
      </c>
      <c r="B2629" s="35" t="n">
        <v>16</v>
      </c>
      <c r="C2629" s="7" t="n">
        <v>0</v>
      </c>
    </row>
    <row r="2630" spans="1:8">
      <c r="A2630" t="s">
        <v>4</v>
      </c>
      <c r="B2630" s="4" t="s">
        <v>5</v>
      </c>
      <c r="C2630" s="4" t="s">
        <v>10</v>
      </c>
      <c r="D2630" s="4" t="s">
        <v>50</v>
      </c>
      <c r="E2630" s="4" t="s">
        <v>13</v>
      </c>
      <c r="F2630" s="4" t="s">
        <v>13</v>
      </c>
    </row>
    <row r="2631" spans="1:8">
      <c r="A2631" t="n">
        <v>18857</v>
      </c>
      <c r="B2631" s="47" t="n">
        <v>26</v>
      </c>
      <c r="C2631" s="7" t="n">
        <v>0</v>
      </c>
      <c r="D2631" s="7" t="s">
        <v>162</v>
      </c>
      <c r="E2631" s="7" t="n">
        <v>2</v>
      </c>
      <c r="F2631" s="7" t="n">
        <v>0</v>
      </c>
    </row>
    <row r="2632" spans="1:8">
      <c r="A2632" t="s">
        <v>4</v>
      </c>
      <c r="B2632" s="4" t="s">
        <v>5</v>
      </c>
    </row>
    <row r="2633" spans="1:8">
      <c r="A2633" t="n">
        <v>18901</v>
      </c>
      <c r="B2633" s="48" t="n">
        <v>28</v>
      </c>
    </row>
    <row r="2634" spans="1:8">
      <c r="A2634" t="s">
        <v>4</v>
      </c>
      <c r="B2634" s="4" t="s">
        <v>5</v>
      </c>
      <c r="C2634" s="4" t="s">
        <v>10</v>
      </c>
      <c r="D2634" s="4" t="s">
        <v>13</v>
      </c>
      <c r="E2634" s="4" t="s">
        <v>6</v>
      </c>
      <c r="F2634" s="4" t="s">
        <v>23</v>
      </c>
      <c r="G2634" s="4" t="s">
        <v>23</v>
      </c>
      <c r="H2634" s="4" t="s">
        <v>23</v>
      </c>
    </row>
    <row r="2635" spans="1:8">
      <c r="A2635" t="n">
        <v>18902</v>
      </c>
      <c r="B2635" s="56" t="n">
        <v>48</v>
      </c>
      <c r="C2635" s="7" t="n">
        <v>5</v>
      </c>
      <c r="D2635" s="7" t="n">
        <v>0</v>
      </c>
      <c r="E2635" s="7" t="s">
        <v>96</v>
      </c>
      <c r="F2635" s="7" t="n">
        <v>-1</v>
      </c>
      <c r="G2635" s="7" t="n">
        <v>1</v>
      </c>
      <c r="H2635" s="7" t="n">
        <v>0</v>
      </c>
    </row>
    <row r="2636" spans="1:8">
      <c r="A2636" t="s">
        <v>4</v>
      </c>
      <c r="B2636" s="4" t="s">
        <v>5</v>
      </c>
      <c r="C2636" s="4" t="s">
        <v>10</v>
      </c>
    </row>
    <row r="2637" spans="1:8">
      <c r="A2637" t="n">
        <v>18932</v>
      </c>
      <c r="B2637" s="35" t="n">
        <v>16</v>
      </c>
      <c r="C2637" s="7" t="n">
        <v>300</v>
      </c>
    </row>
    <row r="2638" spans="1:8">
      <c r="A2638" t="s">
        <v>4</v>
      </c>
      <c r="B2638" s="4" t="s">
        <v>5</v>
      </c>
      <c r="C2638" s="4" t="s">
        <v>13</v>
      </c>
      <c r="D2638" s="4" t="s">
        <v>10</v>
      </c>
      <c r="E2638" s="4" t="s">
        <v>6</v>
      </c>
    </row>
    <row r="2639" spans="1:8">
      <c r="A2639" t="n">
        <v>18935</v>
      </c>
      <c r="B2639" s="46" t="n">
        <v>51</v>
      </c>
      <c r="C2639" s="7" t="n">
        <v>4</v>
      </c>
      <c r="D2639" s="7" t="n">
        <v>5</v>
      </c>
      <c r="E2639" s="7" t="s">
        <v>64</v>
      </c>
    </row>
    <row r="2640" spans="1:8">
      <c r="A2640" t="s">
        <v>4</v>
      </c>
      <c r="B2640" s="4" t="s">
        <v>5</v>
      </c>
      <c r="C2640" s="4" t="s">
        <v>10</v>
      </c>
    </row>
    <row r="2641" spans="1:8">
      <c r="A2641" t="n">
        <v>18949</v>
      </c>
      <c r="B2641" s="35" t="n">
        <v>16</v>
      </c>
      <c r="C2641" s="7" t="n">
        <v>0</v>
      </c>
    </row>
    <row r="2642" spans="1:8">
      <c r="A2642" t="s">
        <v>4</v>
      </c>
      <c r="B2642" s="4" t="s">
        <v>5</v>
      </c>
      <c r="C2642" s="4" t="s">
        <v>10</v>
      </c>
      <c r="D2642" s="4" t="s">
        <v>50</v>
      </c>
      <c r="E2642" s="4" t="s">
        <v>13</v>
      </c>
      <c r="F2642" s="4" t="s">
        <v>13</v>
      </c>
    </row>
    <row r="2643" spans="1:8">
      <c r="A2643" t="n">
        <v>18952</v>
      </c>
      <c r="B2643" s="47" t="n">
        <v>26</v>
      </c>
      <c r="C2643" s="7" t="n">
        <v>5</v>
      </c>
      <c r="D2643" s="7" t="s">
        <v>163</v>
      </c>
      <c r="E2643" s="7" t="n">
        <v>2</v>
      </c>
      <c r="F2643" s="7" t="n">
        <v>0</v>
      </c>
    </row>
    <row r="2644" spans="1:8">
      <c r="A2644" t="s">
        <v>4</v>
      </c>
      <c r="B2644" s="4" t="s">
        <v>5</v>
      </c>
    </row>
    <row r="2645" spans="1:8">
      <c r="A2645" t="n">
        <v>18988</v>
      </c>
      <c r="B2645" s="48" t="n">
        <v>28</v>
      </c>
    </row>
    <row r="2646" spans="1:8">
      <c r="A2646" t="s">
        <v>4</v>
      </c>
      <c r="B2646" s="4" t="s">
        <v>5</v>
      </c>
      <c r="C2646" s="4" t="s">
        <v>10</v>
      </c>
      <c r="D2646" s="4" t="s">
        <v>10</v>
      </c>
      <c r="E2646" s="4" t="s">
        <v>10</v>
      </c>
    </row>
    <row r="2647" spans="1:8">
      <c r="A2647" t="n">
        <v>18989</v>
      </c>
      <c r="B2647" s="21" t="n">
        <v>61</v>
      </c>
      <c r="C2647" s="7" t="n">
        <v>7032</v>
      </c>
      <c r="D2647" s="7" t="n">
        <v>0</v>
      </c>
      <c r="E2647" s="7" t="n">
        <v>1000</v>
      </c>
    </row>
    <row r="2648" spans="1:8">
      <c r="A2648" t="s">
        <v>4</v>
      </c>
      <c r="B2648" s="4" t="s">
        <v>5</v>
      </c>
      <c r="C2648" s="4" t="s">
        <v>13</v>
      </c>
      <c r="D2648" s="4" t="s">
        <v>10</v>
      </c>
      <c r="E2648" s="4" t="s">
        <v>6</v>
      </c>
    </row>
    <row r="2649" spans="1:8">
      <c r="A2649" t="n">
        <v>18996</v>
      </c>
      <c r="B2649" s="46" t="n">
        <v>51</v>
      </c>
      <c r="C2649" s="7" t="n">
        <v>4</v>
      </c>
      <c r="D2649" s="7" t="n">
        <v>7032</v>
      </c>
      <c r="E2649" s="7" t="s">
        <v>49</v>
      </c>
    </row>
    <row r="2650" spans="1:8">
      <c r="A2650" t="s">
        <v>4</v>
      </c>
      <c r="B2650" s="4" t="s">
        <v>5</v>
      </c>
      <c r="C2650" s="4" t="s">
        <v>10</v>
      </c>
    </row>
    <row r="2651" spans="1:8">
      <c r="A2651" t="n">
        <v>19009</v>
      </c>
      <c r="B2651" s="35" t="n">
        <v>16</v>
      </c>
      <c r="C2651" s="7" t="n">
        <v>0</v>
      </c>
    </row>
    <row r="2652" spans="1:8">
      <c r="A2652" t="s">
        <v>4</v>
      </c>
      <c r="B2652" s="4" t="s">
        <v>5</v>
      </c>
      <c r="C2652" s="4" t="s">
        <v>10</v>
      </c>
      <c r="D2652" s="4" t="s">
        <v>50</v>
      </c>
      <c r="E2652" s="4" t="s">
        <v>13</v>
      </c>
      <c r="F2652" s="4" t="s">
        <v>13</v>
      </c>
    </row>
    <row r="2653" spans="1:8">
      <c r="A2653" t="n">
        <v>19012</v>
      </c>
      <c r="B2653" s="47" t="n">
        <v>26</v>
      </c>
      <c r="C2653" s="7" t="n">
        <v>7032</v>
      </c>
      <c r="D2653" s="7" t="s">
        <v>164</v>
      </c>
      <c r="E2653" s="7" t="n">
        <v>2</v>
      </c>
      <c r="F2653" s="7" t="n">
        <v>0</v>
      </c>
    </row>
    <row r="2654" spans="1:8">
      <c r="A2654" t="s">
        <v>4</v>
      </c>
      <c r="B2654" s="4" t="s">
        <v>5</v>
      </c>
    </row>
    <row r="2655" spans="1:8">
      <c r="A2655" t="n">
        <v>19066</v>
      </c>
      <c r="B2655" s="48" t="n">
        <v>28</v>
      </c>
    </row>
    <row r="2656" spans="1:8">
      <c r="A2656" t="s">
        <v>4</v>
      </c>
      <c r="B2656" s="4" t="s">
        <v>5</v>
      </c>
      <c r="C2656" s="4" t="s">
        <v>13</v>
      </c>
      <c r="D2656" s="4" t="s">
        <v>10</v>
      </c>
      <c r="E2656" s="4" t="s">
        <v>23</v>
      </c>
    </row>
    <row r="2657" spans="1:6">
      <c r="A2657" t="n">
        <v>19067</v>
      </c>
      <c r="B2657" s="24" t="n">
        <v>58</v>
      </c>
      <c r="C2657" s="7" t="n">
        <v>0</v>
      </c>
      <c r="D2657" s="7" t="n">
        <v>1000</v>
      </c>
      <c r="E2657" s="7" t="n">
        <v>1</v>
      </c>
    </row>
    <row r="2658" spans="1:6">
      <c r="A2658" t="s">
        <v>4</v>
      </c>
      <c r="B2658" s="4" t="s">
        <v>5</v>
      </c>
      <c r="C2658" s="4" t="s">
        <v>13</v>
      </c>
      <c r="D2658" s="4" t="s">
        <v>10</v>
      </c>
    </row>
    <row r="2659" spans="1:6">
      <c r="A2659" t="n">
        <v>19075</v>
      </c>
      <c r="B2659" s="24" t="n">
        <v>58</v>
      </c>
      <c r="C2659" s="7" t="n">
        <v>255</v>
      </c>
      <c r="D2659" s="7" t="n">
        <v>0</v>
      </c>
    </row>
    <row r="2660" spans="1:6">
      <c r="A2660" t="s">
        <v>4</v>
      </c>
      <c r="B2660" s="4" t="s">
        <v>5</v>
      </c>
      <c r="C2660" s="4" t="s">
        <v>13</v>
      </c>
    </row>
    <row r="2661" spans="1:6">
      <c r="A2661" t="n">
        <v>19079</v>
      </c>
      <c r="B2661" s="26" t="n">
        <v>45</v>
      </c>
      <c r="C2661" s="7" t="n">
        <v>0</v>
      </c>
    </row>
    <row r="2662" spans="1:6">
      <c r="A2662" t="s">
        <v>4</v>
      </c>
      <c r="B2662" s="4" t="s">
        <v>5</v>
      </c>
      <c r="C2662" s="4" t="s">
        <v>10</v>
      </c>
    </row>
    <row r="2663" spans="1:6">
      <c r="A2663" t="n">
        <v>19081</v>
      </c>
      <c r="B2663" s="36" t="n">
        <v>12</v>
      </c>
      <c r="C2663" s="7" t="n">
        <v>9266</v>
      </c>
    </row>
    <row r="2664" spans="1:6">
      <c r="A2664" t="s">
        <v>4</v>
      </c>
      <c r="B2664" s="4" t="s">
        <v>5</v>
      </c>
      <c r="C2664" s="4" t="s">
        <v>10</v>
      </c>
      <c r="D2664" s="4" t="s">
        <v>13</v>
      </c>
      <c r="E2664" s="4" t="s">
        <v>10</v>
      </c>
    </row>
    <row r="2665" spans="1:6">
      <c r="A2665" t="n">
        <v>19084</v>
      </c>
      <c r="B2665" s="59" t="n">
        <v>104</v>
      </c>
      <c r="C2665" s="7" t="n">
        <v>125</v>
      </c>
      <c r="D2665" s="7" t="n">
        <v>1</v>
      </c>
      <c r="E2665" s="7" t="n">
        <v>3</v>
      </c>
    </row>
    <row r="2666" spans="1:6">
      <c r="A2666" t="s">
        <v>4</v>
      </c>
      <c r="B2666" s="4" t="s">
        <v>5</v>
      </c>
    </row>
    <row r="2667" spans="1:6">
      <c r="A2667" t="n">
        <v>19090</v>
      </c>
      <c r="B2667" s="5" t="n">
        <v>1</v>
      </c>
    </row>
    <row r="2668" spans="1:6">
      <c r="A2668" t="s">
        <v>4</v>
      </c>
      <c r="B2668" s="4" t="s">
        <v>5</v>
      </c>
      <c r="C2668" s="4" t="s">
        <v>10</v>
      </c>
    </row>
    <row r="2669" spans="1:6">
      <c r="A2669" t="n">
        <v>19091</v>
      </c>
      <c r="B2669" s="57" t="n">
        <v>13</v>
      </c>
      <c r="C2669" s="7" t="n">
        <v>6713</v>
      </c>
    </row>
    <row r="2670" spans="1:6">
      <c r="A2670" t="s">
        <v>4</v>
      </c>
      <c r="B2670" s="4" t="s">
        <v>5</v>
      </c>
      <c r="C2670" s="4" t="s">
        <v>13</v>
      </c>
      <c r="D2670" s="4" t="s">
        <v>10</v>
      </c>
      <c r="E2670" s="4" t="s">
        <v>13</v>
      </c>
    </row>
    <row r="2671" spans="1:6">
      <c r="A2671" t="n">
        <v>19094</v>
      </c>
      <c r="B2671" s="41" t="n">
        <v>36</v>
      </c>
      <c r="C2671" s="7" t="n">
        <v>9</v>
      </c>
      <c r="D2671" s="7" t="n">
        <v>0</v>
      </c>
      <c r="E2671" s="7" t="n">
        <v>0</v>
      </c>
    </row>
    <row r="2672" spans="1:6">
      <c r="A2672" t="s">
        <v>4</v>
      </c>
      <c r="B2672" s="4" t="s">
        <v>5</v>
      </c>
      <c r="C2672" s="4" t="s">
        <v>13</v>
      </c>
      <c r="D2672" s="4" t="s">
        <v>10</v>
      </c>
      <c r="E2672" s="4" t="s">
        <v>13</v>
      </c>
    </row>
    <row r="2673" spans="1:5">
      <c r="A2673" t="n">
        <v>19099</v>
      </c>
      <c r="B2673" s="41" t="n">
        <v>36</v>
      </c>
      <c r="C2673" s="7" t="n">
        <v>9</v>
      </c>
      <c r="D2673" s="7" t="n">
        <v>3</v>
      </c>
      <c r="E2673" s="7" t="n">
        <v>0</v>
      </c>
    </row>
    <row r="2674" spans="1:5">
      <c r="A2674" t="s">
        <v>4</v>
      </c>
      <c r="B2674" s="4" t="s">
        <v>5</v>
      </c>
      <c r="C2674" s="4" t="s">
        <v>13</v>
      </c>
      <c r="D2674" s="4" t="s">
        <v>10</v>
      </c>
      <c r="E2674" s="4" t="s">
        <v>13</v>
      </c>
    </row>
    <row r="2675" spans="1:5">
      <c r="A2675" t="n">
        <v>19104</v>
      </c>
      <c r="B2675" s="41" t="n">
        <v>36</v>
      </c>
      <c r="C2675" s="7" t="n">
        <v>9</v>
      </c>
      <c r="D2675" s="7" t="n">
        <v>5</v>
      </c>
      <c r="E2675" s="7" t="n">
        <v>0</v>
      </c>
    </row>
    <row r="2676" spans="1:5">
      <c r="A2676" t="s">
        <v>4</v>
      </c>
      <c r="B2676" s="4" t="s">
        <v>5</v>
      </c>
      <c r="C2676" s="4" t="s">
        <v>13</v>
      </c>
      <c r="D2676" s="4" t="s">
        <v>10</v>
      </c>
      <c r="E2676" s="4" t="s">
        <v>13</v>
      </c>
    </row>
    <row r="2677" spans="1:5">
      <c r="A2677" t="n">
        <v>19109</v>
      </c>
      <c r="B2677" s="41" t="n">
        <v>36</v>
      </c>
      <c r="C2677" s="7" t="n">
        <v>9</v>
      </c>
      <c r="D2677" s="7" t="n">
        <v>61491</v>
      </c>
      <c r="E2677" s="7" t="n">
        <v>0</v>
      </c>
    </row>
    <row r="2678" spans="1:5">
      <c r="A2678" t="s">
        <v>4</v>
      </c>
      <c r="B2678" s="4" t="s">
        <v>5</v>
      </c>
      <c r="C2678" s="4" t="s">
        <v>13</v>
      </c>
      <c r="D2678" s="4" t="s">
        <v>10</v>
      </c>
      <c r="E2678" s="4" t="s">
        <v>13</v>
      </c>
    </row>
    <row r="2679" spans="1:5">
      <c r="A2679" t="n">
        <v>19114</v>
      </c>
      <c r="B2679" s="41" t="n">
        <v>36</v>
      </c>
      <c r="C2679" s="7" t="n">
        <v>9</v>
      </c>
      <c r="D2679" s="7" t="n">
        <v>61492</v>
      </c>
      <c r="E2679" s="7" t="n">
        <v>0</v>
      </c>
    </row>
    <row r="2680" spans="1:5">
      <c r="A2680" t="s">
        <v>4</v>
      </c>
      <c r="B2680" s="4" t="s">
        <v>5</v>
      </c>
      <c r="C2680" s="4" t="s">
        <v>13</v>
      </c>
      <c r="D2680" s="4" t="s">
        <v>10</v>
      </c>
      <c r="E2680" s="4" t="s">
        <v>13</v>
      </c>
    </row>
    <row r="2681" spans="1:5">
      <c r="A2681" t="n">
        <v>19119</v>
      </c>
      <c r="B2681" s="41" t="n">
        <v>36</v>
      </c>
      <c r="C2681" s="7" t="n">
        <v>9</v>
      </c>
      <c r="D2681" s="7" t="n">
        <v>61493</v>
      </c>
      <c r="E2681" s="7" t="n">
        <v>0</v>
      </c>
    </row>
    <row r="2682" spans="1:5">
      <c r="A2682" t="s">
        <v>4</v>
      </c>
      <c r="B2682" s="4" t="s">
        <v>5</v>
      </c>
      <c r="C2682" s="4" t="s">
        <v>10</v>
      </c>
      <c r="D2682" s="4" t="s">
        <v>23</v>
      </c>
      <c r="E2682" s="4" t="s">
        <v>23</v>
      </c>
      <c r="F2682" s="4" t="s">
        <v>23</v>
      </c>
      <c r="G2682" s="4" t="s">
        <v>23</v>
      </c>
    </row>
    <row r="2683" spans="1:5">
      <c r="A2683" t="n">
        <v>19124</v>
      </c>
      <c r="B2683" s="42" t="n">
        <v>46</v>
      </c>
      <c r="C2683" s="7" t="n">
        <v>61456</v>
      </c>
      <c r="D2683" s="7" t="n">
        <v>0</v>
      </c>
      <c r="E2683" s="7" t="n">
        <v>1</v>
      </c>
      <c r="F2683" s="7" t="n">
        <v>13.5</v>
      </c>
      <c r="G2683" s="7" t="n">
        <v>180</v>
      </c>
    </row>
    <row r="2684" spans="1:5">
      <c r="A2684" t="s">
        <v>4</v>
      </c>
      <c r="B2684" s="4" t="s">
        <v>5</v>
      </c>
      <c r="C2684" s="4" t="s">
        <v>13</v>
      </c>
      <c r="D2684" s="4" t="s">
        <v>13</v>
      </c>
      <c r="E2684" s="4" t="s">
        <v>23</v>
      </c>
      <c r="F2684" s="4" t="s">
        <v>23</v>
      </c>
      <c r="G2684" s="4" t="s">
        <v>23</v>
      </c>
      <c r="H2684" s="4" t="s">
        <v>10</v>
      </c>
      <c r="I2684" s="4" t="s">
        <v>13</v>
      </c>
    </row>
    <row r="2685" spans="1:5">
      <c r="A2685" t="n">
        <v>19143</v>
      </c>
      <c r="B2685" s="26" t="n">
        <v>45</v>
      </c>
      <c r="C2685" s="7" t="n">
        <v>4</v>
      </c>
      <c r="D2685" s="7" t="n">
        <v>3</v>
      </c>
      <c r="E2685" s="7" t="n">
        <v>1.79999995231628</v>
      </c>
      <c r="F2685" s="7" t="n">
        <v>0</v>
      </c>
      <c r="G2685" s="7" t="n">
        <v>0</v>
      </c>
      <c r="H2685" s="7" t="n">
        <v>0</v>
      </c>
      <c r="I2685" s="7" t="n">
        <v>0</v>
      </c>
    </row>
    <row r="2686" spans="1:5">
      <c r="A2686" t="s">
        <v>4</v>
      </c>
      <c r="B2686" s="4" t="s">
        <v>5</v>
      </c>
      <c r="C2686" s="4" t="s">
        <v>13</v>
      </c>
      <c r="D2686" s="4" t="s">
        <v>6</v>
      </c>
    </row>
    <row r="2687" spans="1:5">
      <c r="A2687" t="n">
        <v>19161</v>
      </c>
      <c r="B2687" s="8" t="n">
        <v>2</v>
      </c>
      <c r="C2687" s="7" t="n">
        <v>10</v>
      </c>
      <c r="D2687" s="7" t="s">
        <v>111</v>
      </c>
    </row>
    <row r="2688" spans="1:5">
      <c r="A2688" t="s">
        <v>4</v>
      </c>
      <c r="B2688" s="4" t="s">
        <v>5</v>
      </c>
      <c r="C2688" s="4" t="s">
        <v>10</v>
      </c>
    </row>
    <row r="2689" spans="1:9">
      <c r="A2689" t="n">
        <v>19176</v>
      </c>
      <c r="B2689" s="35" t="n">
        <v>16</v>
      </c>
      <c r="C2689" s="7" t="n">
        <v>0</v>
      </c>
    </row>
    <row r="2690" spans="1:9">
      <c r="A2690" t="s">
        <v>4</v>
      </c>
      <c r="B2690" s="4" t="s">
        <v>5</v>
      </c>
      <c r="C2690" s="4" t="s">
        <v>13</v>
      </c>
      <c r="D2690" s="4" t="s">
        <v>10</v>
      </c>
    </row>
    <row r="2691" spans="1:9">
      <c r="A2691" t="n">
        <v>19179</v>
      </c>
      <c r="B2691" s="24" t="n">
        <v>58</v>
      </c>
      <c r="C2691" s="7" t="n">
        <v>105</v>
      </c>
      <c r="D2691" s="7" t="n">
        <v>300</v>
      </c>
    </row>
    <row r="2692" spans="1:9">
      <c r="A2692" t="s">
        <v>4</v>
      </c>
      <c r="B2692" s="4" t="s">
        <v>5</v>
      </c>
      <c r="C2692" s="4" t="s">
        <v>23</v>
      </c>
      <c r="D2692" s="4" t="s">
        <v>10</v>
      </c>
    </row>
    <row r="2693" spans="1:9">
      <c r="A2693" t="n">
        <v>19183</v>
      </c>
      <c r="B2693" s="32" t="n">
        <v>103</v>
      </c>
      <c r="C2693" s="7" t="n">
        <v>1</v>
      </c>
      <c r="D2693" s="7" t="n">
        <v>300</v>
      </c>
    </row>
    <row r="2694" spans="1:9">
      <c r="A2694" t="s">
        <v>4</v>
      </c>
      <c r="B2694" s="4" t="s">
        <v>5</v>
      </c>
      <c r="C2694" s="4" t="s">
        <v>13</v>
      </c>
      <c r="D2694" s="4" t="s">
        <v>10</v>
      </c>
    </row>
    <row r="2695" spans="1:9">
      <c r="A2695" t="n">
        <v>19190</v>
      </c>
      <c r="B2695" s="34" t="n">
        <v>72</v>
      </c>
      <c r="C2695" s="7" t="n">
        <v>4</v>
      </c>
      <c r="D2695" s="7" t="n">
        <v>0</v>
      </c>
    </row>
    <row r="2696" spans="1:9">
      <c r="A2696" t="s">
        <v>4</v>
      </c>
      <c r="B2696" s="4" t="s">
        <v>5</v>
      </c>
      <c r="C2696" s="4" t="s">
        <v>9</v>
      </c>
    </row>
    <row r="2697" spans="1:9">
      <c r="A2697" t="n">
        <v>19194</v>
      </c>
      <c r="B2697" s="60" t="n">
        <v>15</v>
      </c>
      <c r="C2697" s="7" t="n">
        <v>1073741824</v>
      </c>
    </row>
    <row r="2698" spans="1:9">
      <c r="A2698" t="s">
        <v>4</v>
      </c>
      <c r="B2698" s="4" t="s">
        <v>5</v>
      </c>
      <c r="C2698" s="4" t="s">
        <v>13</v>
      </c>
    </row>
    <row r="2699" spans="1:9">
      <c r="A2699" t="n">
        <v>19199</v>
      </c>
      <c r="B2699" s="33" t="n">
        <v>64</v>
      </c>
      <c r="C2699" s="7" t="n">
        <v>3</v>
      </c>
    </row>
    <row r="2700" spans="1:9">
      <c r="A2700" t="s">
        <v>4</v>
      </c>
      <c r="B2700" s="4" t="s">
        <v>5</v>
      </c>
      <c r="C2700" s="4" t="s">
        <v>13</v>
      </c>
    </row>
    <row r="2701" spans="1:9">
      <c r="A2701" t="n">
        <v>19201</v>
      </c>
      <c r="B2701" s="11" t="n">
        <v>74</v>
      </c>
      <c r="C2701" s="7" t="n">
        <v>67</v>
      </c>
    </row>
    <row r="2702" spans="1:9">
      <c r="A2702" t="s">
        <v>4</v>
      </c>
      <c r="B2702" s="4" t="s">
        <v>5</v>
      </c>
      <c r="C2702" s="4" t="s">
        <v>13</v>
      </c>
      <c r="D2702" s="4" t="s">
        <v>13</v>
      </c>
      <c r="E2702" s="4" t="s">
        <v>10</v>
      </c>
    </row>
    <row r="2703" spans="1:9">
      <c r="A2703" t="n">
        <v>19203</v>
      </c>
      <c r="B2703" s="26" t="n">
        <v>45</v>
      </c>
      <c r="C2703" s="7" t="n">
        <v>8</v>
      </c>
      <c r="D2703" s="7" t="n">
        <v>1</v>
      </c>
      <c r="E2703" s="7" t="n">
        <v>0</v>
      </c>
    </row>
    <row r="2704" spans="1:9">
      <c r="A2704" t="s">
        <v>4</v>
      </c>
      <c r="B2704" s="4" t="s">
        <v>5</v>
      </c>
      <c r="C2704" s="4" t="s">
        <v>10</v>
      </c>
    </row>
    <row r="2705" spans="1:5">
      <c r="A2705" t="n">
        <v>19208</v>
      </c>
      <c r="B2705" s="57" t="n">
        <v>13</v>
      </c>
      <c r="C2705" s="7" t="n">
        <v>6409</v>
      </c>
    </row>
    <row r="2706" spans="1:5">
      <c r="A2706" t="s">
        <v>4</v>
      </c>
      <c r="B2706" s="4" t="s">
        <v>5</v>
      </c>
      <c r="C2706" s="4" t="s">
        <v>10</v>
      </c>
    </row>
    <row r="2707" spans="1:5">
      <c r="A2707" t="n">
        <v>19211</v>
      </c>
      <c r="B2707" s="57" t="n">
        <v>13</v>
      </c>
      <c r="C2707" s="7" t="n">
        <v>6408</v>
      </c>
    </row>
    <row r="2708" spans="1:5">
      <c r="A2708" t="s">
        <v>4</v>
      </c>
      <c r="B2708" s="4" t="s">
        <v>5</v>
      </c>
      <c r="C2708" s="4" t="s">
        <v>10</v>
      </c>
    </row>
    <row r="2709" spans="1:5">
      <c r="A2709" t="n">
        <v>19214</v>
      </c>
      <c r="B2709" s="36" t="n">
        <v>12</v>
      </c>
      <c r="C2709" s="7" t="n">
        <v>6464</v>
      </c>
    </row>
    <row r="2710" spans="1:5">
      <c r="A2710" t="s">
        <v>4</v>
      </c>
      <c r="B2710" s="4" t="s">
        <v>5</v>
      </c>
      <c r="C2710" s="4" t="s">
        <v>10</v>
      </c>
    </row>
    <row r="2711" spans="1:5">
      <c r="A2711" t="n">
        <v>19217</v>
      </c>
      <c r="B2711" s="57" t="n">
        <v>13</v>
      </c>
      <c r="C2711" s="7" t="n">
        <v>6465</v>
      </c>
    </row>
    <row r="2712" spans="1:5">
      <c r="A2712" t="s">
        <v>4</v>
      </c>
      <c r="B2712" s="4" t="s">
        <v>5</v>
      </c>
      <c r="C2712" s="4" t="s">
        <v>10</v>
      </c>
    </row>
    <row r="2713" spans="1:5">
      <c r="A2713" t="n">
        <v>19220</v>
      </c>
      <c r="B2713" s="57" t="n">
        <v>13</v>
      </c>
      <c r="C2713" s="7" t="n">
        <v>6466</v>
      </c>
    </row>
    <row r="2714" spans="1:5">
      <c r="A2714" t="s">
        <v>4</v>
      </c>
      <c r="B2714" s="4" t="s">
        <v>5</v>
      </c>
      <c r="C2714" s="4" t="s">
        <v>10</v>
      </c>
    </row>
    <row r="2715" spans="1:5">
      <c r="A2715" t="n">
        <v>19223</v>
      </c>
      <c r="B2715" s="57" t="n">
        <v>13</v>
      </c>
      <c r="C2715" s="7" t="n">
        <v>6467</v>
      </c>
    </row>
    <row r="2716" spans="1:5">
      <c r="A2716" t="s">
        <v>4</v>
      </c>
      <c r="B2716" s="4" t="s">
        <v>5</v>
      </c>
      <c r="C2716" s="4" t="s">
        <v>10</v>
      </c>
    </row>
    <row r="2717" spans="1:5">
      <c r="A2717" t="n">
        <v>19226</v>
      </c>
      <c r="B2717" s="57" t="n">
        <v>13</v>
      </c>
      <c r="C2717" s="7" t="n">
        <v>6468</v>
      </c>
    </row>
    <row r="2718" spans="1:5">
      <c r="A2718" t="s">
        <v>4</v>
      </c>
      <c r="B2718" s="4" t="s">
        <v>5</v>
      </c>
      <c r="C2718" s="4" t="s">
        <v>10</v>
      </c>
    </row>
    <row r="2719" spans="1:5">
      <c r="A2719" t="n">
        <v>19229</v>
      </c>
      <c r="B2719" s="57" t="n">
        <v>13</v>
      </c>
      <c r="C2719" s="7" t="n">
        <v>6469</v>
      </c>
    </row>
    <row r="2720" spans="1:5">
      <c r="A2720" t="s">
        <v>4</v>
      </c>
      <c r="B2720" s="4" t="s">
        <v>5</v>
      </c>
      <c r="C2720" s="4" t="s">
        <v>10</v>
      </c>
    </row>
    <row r="2721" spans="1:3">
      <c r="A2721" t="n">
        <v>19232</v>
      </c>
      <c r="B2721" s="57" t="n">
        <v>13</v>
      </c>
      <c r="C2721" s="7" t="n">
        <v>6470</v>
      </c>
    </row>
    <row r="2722" spans="1:3">
      <c r="A2722" t="s">
        <v>4</v>
      </c>
      <c r="B2722" s="4" t="s">
        <v>5</v>
      </c>
      <c r="C2722" s="4" t="s">
        <v>10</v>
      </c>
    </row>
    <row r="2723" spans="1:3">
      <c r="A2723" t="n">
        <v>19235</v>
      </c>
      <c r="B2723" s="57" t="n">
        <v>13</v>
      </c>
      <c r="C2723" s="7" t="n">
        <v>6471</v>
      </c>
    </row>
    <row r="2724" spans="1:3">
      <c r="A2724" t="s">
        <v>4</v>
      </c>
      <c r="B2724" s="4" t="s">
        <v>5</v>
      </c>
      <c r="C2724" s="4" t="s">
        <v>13</v>
      </c>
    </row>
    <row r="2725" spans="1:3">
      <c r="A2725" t="n">
        <v>19238</v>
      </c>
      <c r="B2725" s="11" t="n">
        <v>74</v>
      </c>
      <c r="C2725" s="7" t="n">
        <v>18</v>
      </c>
    </row>
    <row r="2726" spans="1:3">
      <c r="A2726" t="s">
        <v>4</v>
      </c>
      <c r="B2726" s="4" t="s">
        <v>5</v>
      </c>
      <c r="C2726" s="4" t="s">
        <v>13</v>
      </c>
    </row>
    <row r="2727" spans="1:3">
      <c r="A2727" t="n">
        <v>19240</v>
      </c>
      <c r="B2727" s="11" t="n">
        <v>74</v>
      </c>
      <c r="C2727" s="7" t="n">
        <v>45</v>
      </c>
    </row>
    <row r="2728" spans="1:3">
      <c r="A2728" t="s">
        <v>4</v>
      </c>
      <c r="B2728" s="4" t="s">
        <v>5</v>
      </c>
      <c r="C2728" s="4" t="s">
        <v>10</v>
      </c>
    </row>
    <row r="2729" spans="1:3">
      <c r="A2729" t="n">
        <v>19242</v>
      </c>
      <c r="B2729" s="35" t="n">
        <v>16</v>
      </c>
      <c r="C2729" s="7" t="n">
        <v>0</v>
      </c>
    </row>
    <row r="2730" spans="1:3">
      <c r="A2730" t="s">
        <v>4</v>
      </c>
      <c r="B2730" s="4" t="s">
        <v>5</v>
      </c>
      <c r="C2730" s="4" t="s">
        <v>13</v>
      </c>
      <c r="D2730" s="4" t="s">
        <v>13</v>
      </c>
      <c r="E2730" s="4" t="s">
        <v>13</v>
      </c>
      <c r="F2730" s="4" t="s">
        <v>13</v>
      </c>
    </row>
    <row r="2731" spans="1:3">
      <c r="A2731" t="n">
        <v>19245</v>
      </c>
      <c r="B2731" s="19" t="n">
        <v>14</v>
      </c>
      <c r="C2731" s="7" t="n">
        <v>0</v>
      </c>
      <c r="D2731" s="7" t="n">
        <v>8</v>
      </c>
      <c r="E2731" s="7" t="n">
        <v>0</v>
      </c>
      <c r="F2731" s="7" t="n">
        <v>0</v>
      </c>
    </row>
    <row r="2732" spans="1:3">
      <c r="A2732" t="s">
        <v>4</v>
      </c>
      <c r="B2732" s="4" t="s">
        <v>5</v>
      </c>
      <c r="C2732" s="4" t="s">
        <v>13</v>
      </c>
      <c r="D2732" s="4" t="s">
        <v>6</v>
      </c>
    </row>
    <row r="2733" spans="1:3">
      <c r="A2733" t="n">
        <v>19250</v>
      </c>
      <c r="B2733" s="8" t="n">
        <v>2</v>
      </c>
      <c r="C2733" s="7" t="n">
        <v>11</v>
      </c>
      <c r="D2733" s="7" t="s">
        <v>25</v>
      </c>
    </row>
    <row r="2734" spans="1:3">
      <c r="A2734" t="s">
        <v>4</v>
      </c>
      <c r="B2734" s="4" t="s">
        <v>5</v>
      </c>
      <c r="C2734" s="4" t="s">
        <v>10</v>
      </c>
    </row>
    <row r="2735" spans="1:3">
      <c r="A2735" t="n">
        <v>19264</v>
      </c>
      <c r="B2735" s="35" t="n">
        <v>16</v>
      </c>
      <c r="C2735" s="7" t="n">
        <v>0</v>
      </c>
    </row>
    <row r="2736" spans="1:3">
      <c r="A2736" t="s">
        <v>4</v>
      </c>
      <c r="B2736" s="4" t="s">
        <v>5</v>
      </c>
      <c r="C2736" s="4" t="s">
        <v>13</v>
      </c>
      <c r="D2736" s="4" t="s">
        <v>6</v>
      </c>
    </row>
    <row r="2737" spans="1:6">
      <c r="A2737" t="n">
        <v>19267</v>
      </c>
      <c r="B2737" s="8" t="n">
        <v>2</v>
      </c>
      <c r="C2737" s="7" t="n">
        <v>11</v>
      </c>
      <c r="D2737" s="7" t="s">
        <v>112</v>
      </c>
    </row>
    <row r="2738" spans="1:6">
      <c r="A2738" t="s">
        <v>4</v>
      </c>
      <c r="B2738" s="4" t="s">
        <v>5</v>
      </c>
      <c r="C2738" s="4" t="s">
        <v>10</v>
      </c>
    </row>
    <row r="2739" spans="1:6">
      <c r="A2739" t="n">
        <v>19276</v>
      </c>
      <c r="B2739" s="35" t="n">
        <v>16</v>
      </c>
      <c r="C2739" s="7" t="n">
        <v>0</v>
      </c>
    </row>
    <row r="2740" spans="1:6">
      <c r="A2740" t="s">
        <v>4</v>
      </c>
      <c r="B2740" s="4" t="s">
        <v>5</v>
      </c>
      <c r="C2740" s="4" t="s">
        <v>9</v>
      </c>
    </row>
    <row r="2741" spans="1:6">
      <c r="A2741" t="n">
        <v>19279</v>
      </c>
      <c r="B2741" s="60" t="n">
        <v>15</v>
      </c>
      <c r="C2741" s="7" t="n">
        <v>2048</v>
      </c>
    </row>
    <row r="2742" spans="1:6">
      <c r="A2742" t="s">
        <v>4</v>
      </c>
      <c r="B2742" s="4" t="s">
        <v>5</v>
      </c>
      <c r="C2742" s="4" t="s">
        <v>13</v>
      </c>
      <c r="D2742" s="4" t="s">
        <v>6</v>
      </c>
    </row>
    <row r="2743" spans="1:6">
      <c r="A2743" t="n">
        <v>19284</v>
      </c>
      <c r="B2743" s="8" t="n">
        <v>2</v>
      </c>
      <c r="C2743" s="7" t="n">
        <v>10</v>
      </c>
      <c r="D2743" s="7" t="s">
        <v>113</v>
      </c>
    </row>
    <row r="2744" spans="1:6">
      <c r="A2744" t="s">
        <v>4</v>
      </c>
      <c r="B2744" s="4" t="s">
        <v>5</v>
      </c>
      <c r="C2744" s="4" t="s">
        <v>10</v>
      </c>
    </row>
    <row r="2745" spans="1:6">
      <c r="A2745" t="n">
        <v>19302</v>
      </c>
      <c r="B2745" s="35" t="n">
        <v>16</v>
      </c>
      <c r="C2745" s="7" t="n">
        <v>0</v>
      </c>
    </row>
    <row r="2746" spans="1:6">
      <c r="A2746" t="s">
        <v>4</v>
      </c>
      <c r="B2746" s="4" t="s">
        <v>5</v>
      </c>
      <c r="C2746" s="4" t="s">
        <v>13</v>
      </c>
      <c r="D2746" s="4" t="s">
        <v>6</v>
      </c>
    </row>
    <row r="2747" spans="1:6">
      <c r="A2747" t="n">
        <v>19305</v>
      </c>
      <c r="B2747" s="8" t="n">
        <v>2</v>
      </c>
      <c r="C2747" s="7" t="n">
        <v>10</v>
      </c>
      <c r="D2747" s="7" t="s">
        <v>114</v>
      </c>
    </row>
    <row r="2748" spans="1:6">
      <c r="A2748" t="s">
        <v>4</v>
      </c>
      <c r="B2748" s="4" t="s">
        <v>5</v>
      </c>
      <c r="C2748" s="4" t="s">
        <v>10</v>
      </c>
    </row>
    <row r="2749" spans="1:6">
      <c r="A2749" t="n">
        <v>19324</v>
      </c>
      <c r="B2749" s="35" t="n">
        <v>16</v>
      </c>
      <c r="C2749" s="7" t="n">
        <v>0</v>
      </c>
    </row>
    <row r="2750" spans="1:6">
      <c r="A2750" t="s">
        <v>4</v>
      </c>
      <c r="B2750" s="4" t="s">
        <v>5</v>
      </c>
      <c r="C2750" s="4" t="s">
        <v>13</v>
      </c>
      <c r="D2750" s="4" t="s">
        <v>10</v>
      </c>
      <c r="E2750" s="4" t="s">
        <v>23</v>
      </c>
    </row>
    <row r="2751" spans="1:6">
      <c r="A2751" t="n">
        <v>19327</v>
      </c>
      <c r="B2751" s="24" t="n">
        <v>58</v>
      </c>
      <c r="C2751" s="7" t="n">
        <v>100</v>
      </c>
      <c r="D2751" s="7" t="n">
        <v>300</v>
      </c>
      <c r="E2751" s="7" t="n">
        <v>1</v>
      </c>
    </row>
    <row r="2752" spans="1:6">
      <c r="A2752" t="s">
        <v>4</v>
      </c>
      <c r="B2752" s="4" t="s">
        <v>5</v>
      </c>
      <c r="C2752" s="4" t="s">
        <v>13</v>
      </c>
      <c r="D2752" s="4" t="s">
        <v>10</v>
      </c>
    </row>
    <row r="2753" spans="1:5">
      <c r="A2753" t="n">
        <v>19335</v>
      </c>
      <c r="B2753" s="24" t="n">
        <v>58</v>
      </c>
      <c r="C2753" s="7" t="n">
        <v>255</v>
      </c>
      <c r="D2753" s="7" t="n">
        <v>0</v>
      </c>
    </row>
    <row r="2754" spans="1:5">
      <c r="A2754" t="s">
        <v>4</v>
      </c>
      <c r="B2754" s="4" t="s">
        <v>5</v>
      </c>
      <c r="C2754" s="4" t="s">
        <v>13</v>
      </c>
    </row>
    <row r="2755" spans="1:5">
      <c r="A2755" t="n">
        <v>19339</v>
      </c>
      <c r="B2755" s="28" t="n">
        <v>23</v>
      </c>
      <c r="C2755" s="7" t="n">
        <v>0</v>
      </c>
    </row>
    <row r="2756" spans="1:5">
      <c r="A2756" t="s">
        <v>4</v>
      </c>
      <c r="B2756" s="4" t="s">
        <v>5</v>
      </c>
    </row>
    <row r="2757" spans="1:5">
      <c r="A2757" t="n">
        <v>19341</v>
      </c>
      <c r="B2757" s="5" t="n">
        <v>1</v>
      </c>
    </row>
    <row r="2758" spans="1:5" s="3" customFormat="1" customHeight="0">
      <c r="A2758" s="3" t="s">
        <v>2</v>
      </c>
      <c r="B2758" s="3" t="s">
        <v>165</v>
      </c>
    </row>
    <row r="2759" spans="1:5">
      <c r="A2759" t="s">
        <v>4</v>
      </c>
      <c r="B2759" s="4" t="s">
        <v>5</v>
      </c>
      <c r="C2759" s="4" t="s">
        <v>13</v>
      </c>
      <c r="D2759" s="4" t="s">
        <v>13</v>
      </c>
      <c r="E2759" s="4" t="s">
        <v>13</v>
      </c>
      <c r="F2759" s="4" t="s">
        <v>13</v>
      </c>
    </row>
    <row r="2760" spans="1:5">
      <c r="A2760" t="n">
        <v>19344</v>
      </c>
      <c r="B2760" s="19" t="n">
        <v>14</v>
      </c>
      <c r="C2760" s="7" t="n">
        <v>2</v>
      </c>
      <c r="D2760" s="7" t="n">
        <v>0</v>
      </c>
      <c r="E2760" s="7" t="n">
        <v>0</v>
      </c>
      <c r="F2760" s="7" t="n">
        <v>0</v>
      </c>
    </row>
    <row r="2761" spans="1:5">
      <c r="A2761" t="s">
        <v>4</v>
      </c>
      <c r="B2761" s="4" t="s">
        <v>5</v>
      </c>
      <c r="C2761" s="4" t="s">
        <v>13</v>
      </c>
      <c r="D2761" s="30" t="s">
        <v>34</v>
      </c>
      <c r="E2761" s="4" t="s">
        <v>5</v>
      </c>
      <c r="F2761" s="4" t="s">
        <v>13</v>
      </c>
      <c r="G2761" s="4" t="s">
        <v>10</v>
      </c>
      <c r="H2761" s="30" t="s">
        <v>35</v>
      </c>
      <c r="I2761" s="4" t="s">
        <v>13</v>
      </c>
      <c r="J2761" s="4" t="s">
        <v>9</v>
      </c>
      <c r="K2761" s="4" t="s">
        <v>13</v>
      </c>
      <c r="L2761" s="4" t="s">
        <v>13</v>
      </c>
      <c r="M2761" s="30" t="s">
        <v>34</v>
      </c>
      <c r="N2761" s="4" t="s">
        <v>5</v>
      </c>
      <c r="O2761" s="4" t="s">
        <v>13</v>
      </c>
      <c r="P2761" s="4" t="s">
        <v>10</v>
      </c>
      <c r="Q2761" s="30" t="s">
        <v>35</v>
      </c>
      <c r="R2761" s="4" t="s">
        <v>13</v>
      </c>
      <c r="S2761" s="4" t="s">
        <v>9</v>
      </c>
      <c r="T2761" s="4" t="s">
        <v>13</v>
      </c>
      <c r="U2761" s="4" t="s">
        <v>13</v>
      </c>
      <c r="V2761" s="4" t="s">
        <v>13</v>
      </c>
      <c r="W2761" s="4" t="s">
        <v>24</v>
      </c>
    </row>
    <row r="2762" spans="1:5">
      <c r="A2762" t="n">
        <v>19349</v>
      </c>
      <c r="B2762" s="12" t="n">
        <v>5</v>
      </c>
      <c r="C2762" s="7" t="n">
        <v>28</v>
      </c>
      <c r="D2762" s="30" t="s">
        <v>3</v>
      </c>
      <c r="E2762" s="9" t="n">
        <v>162</v>
      </c>
      <c r="F2762" s="7" t="n">
        <v>3</v>
      </c>
      <c r="G2762" s="7" t="n">
        <v>12410</v>
      </c>
      <c r="H2762" s="30" t="s">
        <v>3</v>
      </c>
      <c r="I2762" s="7" t="n">
        <v>0</v>
      </c>
      <c r="J2762" s="7" t="n">
        <v>1</v>
      </c>
      <c r="K2762" s="7" t="n">
        <v>2</v>
      </c>
      <c r="L2762" s="7" t="n">
        <v>28</v>
      </c>
      <c r="M2762" s="30" t="s">
        <v>3</v>
      </c>
      <c r="N2762" s="9" t="n">
        <v>162</v>
      </c>
      <c r="O2762" s="7" t="n">
        <v>3</v>
      </c>
      <c r="P2762" s="7" t="n">
        <v>12410</v>
      </c>
      <c r="Q2762" s="30" t="s">
        <v>3</v>
      </c>
      <c r="R2762" s="7" t="n">
        <v>0</v>
      </c>
      <c r="S2762" s="7" t="n">
        <v>2</v>
      </c>
      <c r="T2762" s="7" t="n">
        <v>2</v>
      </c>
      <c r="U2762" s="7" t="n">
        <v>11</v>
      </c>
      <c r="V2762" s="7" t="n">
        <v>1</v>
      </c>
      <c r="W2762" s="13" t="n">
        <f t="normal" ca="1">A2766</f>
        <v>0</v>
      </c>
    </row>
    <row r="2763" spans="1:5">
      <c r="A2763" t="s">
        <v>4</v>
      </c>
      <c r="B2763" s="4" t="s">
        <v>5</v>
      </c>
      <c r="C2763" s="4" t="s">
        <v>13</v>
      </c>
      <c r="D2763" s="4" t="s">
        <v>10</v>
      </c>
      <c r="E2763" s="4" t="s">
        <v>23</v>
      </c>
    </row>
    <row r="2764" spans="1:5">
      <c r="A2764" t="n">
        <v>19378</v>
      </c>
      <c r="B2764" s="24" t="n">
        <v>58</v>
      </c>
      <c r="C2764" s="7" t="n">
        <v>0</v>
      </c>
      <c r="D2764" s="7" t="n">
        <v>0</v>
      </c>
      <c r="E2764" s="7" t="n">
        <v>1</v>
      </c>
    </row>
    <row r="2765" spans="1:5">
      <c r="A2765" t="s">
        <v>4</v>
      </c>
      <c r="B2765" s="4" t="s">
        <v>5</v>
      </c>
      <c r="C2765" s="4" t="s">
        <v>13</v>
      </c>
      <c r="D2765" s="30" t="s">
        <v>34</v>
      </c>
      <c r="E2765" s="4" t="s">
        <v>5</v>
      </c>
      <c r="F2765" s="4" t="s">
        <v>13</v>
      </c>
      <c r="G2765" s="4" t="s">
        <v>10</v>
      </c>
      <c r="H2765" s="30" t="s">
        <v>35</v>
      </c>
      <c r="I2765" s="4" t="s">
        <v>13</v>
      </c>
      <c r="J2765" s="4" t="s">
        <v>9</v>
      </c>
      <c r="K2765" s="4" t="s">
        <v>13</v>
      </c>
      <c r="L2765" s="4" t="s">
        <v>13</v>
      </c>
      <c r="M2765" s="30" t="s">
        <v>34</v>
      </c>
      <c r="N2765" s="4" t="s">
        <v>5</v>
      </c>
      <c r="O2765" s="4" t="s">
        <v>13</v>
      </c>
      <c r="P2765" s="4" t="s">
        <v>10</v>
      </c>
      <c r="Q2765" s="30" t="s">
        <v>35</v>
      </c>
      <c r="R2765" s="4" t="s">
        <v>13</v>
      </c>
      <c r="S2765" s="4" t="s">
        <v>9</v>
      </c>
      <c r="T2765" s="4" t="s">
        <v>13</v>
      </c>
      <c r="U2765" s="4" t="s">
        <v>13</v>
      </c>
      <c r="V2765" s="4" t="s">
        <v>13</v>
      </c>
      <c r="W2765" s="4" t="s">
        <v>24</v>
      </c>
    </row>
    <row r="2766" spans="1:5">
      <c r="A2766" t="n">
        <v>19386</v>
      </c>
      <c r="B2766" s="12" t="n">
        <v>5</v>
      </c>
      <c r="C2766" s="7" t="n">
        <v>28</v>
      </c>
      <c r="D2766" s="30" t="s">
        <v>3</v>
      </c>
      <c r="E2766" s="9" t="n">
        <v>162</v>
      </c>
      <c r="F2766" s="7" t="n">
        <v>3</v>
      </c>
      <c r="G2766" s="7" t="n">
        <v>12410</v>
      </c>
      <c r="H2766" s="30" t="s">
        <v>3</v>
      </c>
      <c r="I2766" s="7" t="n">
        <v>0</v>
      </c>
      <c r="J2766" s="7" t="n">
        <v>1</v>
      </c>
      <c r="K2766" s="7" t="n">
        <v>3</v>
      </c>
      <c r="L2766" s="7" t="n">
        <v>28</v>
      </c>
      <c r="M2766" s="30" t="s">
        <v>3</v>
      </c>
      <c r="N2766" s="9" t="n">
        <v>162</v>
      </c>
      <c r="O2766" s="7" t="n">
        <v>3</v>
      </c>
      <c r="P2766" s="7" t="n">
        <v>12410</v>
      </c>
      <c r="Q2766" s="30" t="s">
        <v>3</v>
      </c>
      <c r="R2766" s="7" t="n">
        <v>0</v>
      </c>
      <c r="S2766" s="7" t="n">
        <v>2</v>
      </c>
      <c r="T2766" s="7" t="n">
        <v>3</v>
      </c>
      <c r="U2766" s="7" t="n">
        <v>9</v>
      </c>
      <c r="V2766" s="7" t="n">
        <v>1</v>
      </c>
      <c r="W2766" s="13" t="n">
        <f t="normal" ca="1">A2776</f>
        <v>0</v>
      </c>
    </row>
    <row r="2767" spans="1:5">
      <c r="A2767" t="s">
        <v>4</v>
      </c>
      <c r="B2767" s="4" t="s">
        <v>5</v>
      </c>
      <c r="C2767" s="4" t="s">
        <v>13</v>
      </c>
      <c r="D2767" s="30" t="s">
        <v>34</v>
      </c>
      <c r="E2767" s="4" t="s">
        <v>5</v>
      </c>
      <c r="F2767" s="4" t="s">
        <v>10</v>
      </c>
      <c r="G2767" s="4" t="s">
        <v>13</v>
      </c>
      <c r="H2767" s="4" t="s">
        <v>13</v>
      </c>
      <c r="I2767" s="4" t="s">
        <v>6</v>
      </c>
      <c r="J2767" s="30" t="s">
        <v>35</v>
      </c>
      <c r="K2767" s="4" t="s">
        <v>13</v>
      </c>
      <c r="L2767" s="4" t="s">
        <v>13</v>
      </c>
      <c r="M2767" s="30" t="s">
        <v>34</v>
      </c>
      <c r="N2767" s="4" t="s">
        <v>5</v>
      </c>
      <c r="O2767" s="4" t="s">
        <v>13</v>
      </c>
      <c r="P2767" s="30" t="s">
        <v>35</v>
      </c>
      <c r="Q2767" s="4" t="s">
        <v>13</v>
      </c>
      <c r="R2767" s="4" t="s">
        <v>9</v>
      </c>
      <c r="S2767" s="4" t="s">
        <v>13</v>
      </c>
      <c r="T2767" s="4" t="s">
        <v>13</v>
      </c>
      <c r="U2767" s="4" t="s">
        <v>13</v>
      </c>
      <c r="V2767" s="30" t="s">
        <v>34</v>
      </c>
      <c r="W2767" s="4" t="s">
        <v>5</v>
      </c>
      <c r="X2767" s="4" t="s">
        <v>13</v>
      </c>
      <c r="Y2767" s="30" t="s">
        <v>35</v>
      </c>
      <c r="Z2767" s="4" t="s">
        <v>13</v>
      </c>
      <c r="AA2767" s="4" t="s">
        <v>9</v>
      </c>
      <c r="AB2767" s="4" t="s">
        <v>13</v>
      </c>
      <c r="AC2767" s="4" t="s">
        <v>13</v>
      </c>
      <c r="AD2767" s="4" t="s">
        <v>13</v>
      </c>
      <c r="AE2767" s="4" t="s">
        <v>24</v>
      </c>
    </row>
    <row r="2768" spans="1:5">
      <c r="A2768" t="n">
        <v>19415</v>
      </c>
      <c r="B2768" s="12" t="n">
        <v>5</v>
      </c>
      <c r="C2768" s="7" t="n">
        <v>28</v>
      </c>
      <c r="D2768" s="30" t="s">
        <v>3</v>
      </c>
      <c r="E2768" s="31" t="n">
        <v>47</v>
      </c>
      <c r="F2768" s="7" t="n">
        <v>61456</v>
      </c>
      <c r="G2768" s="7" t="n">
        <v>2</v>
      </c>
      <c r="H2768" s="7" t="n">
        <v>0</v>
      </c>
      <c r="I2768" s="7" t="s">
        <v>36</v>
      </c>
      <c r="J2768" s="30" t="s">
        <v>3</v>
      </c>
      <c r="K2768" s="7" t="n">
        <v>8</v>
      </c>
      <c r="L2768" s="7" t="n">
        <v>28</v>
      </c>
      <c r="M2768" s="30" t="s">
        <v>3</v>
      </c>
      <c r="N2768" s="11" t="n">
        <v>74</v>
      </c>
      <c r="O2768" s="7" t="n">
        <v>65</v>
      </c>
      <c r="P2768" s="30" t="s">
        <v>3</v>
      </c>
      <c r="Q2768" s="7" t="n">
        <v>0</v>
      </c>
      <c r="R2768" s="7" t="n">
        <v>1</v>
      </c>
      <c r="S2768" s="7" t="n">
        <v>3</v>
      </c>
      <c r="T2768" s="7" t="n">
        <v>9</v>
      </c>
      <c r="U2768" s="7" t="n">
        <v>28</v>
      </c>
      <c r="V2768" s="30" t="s">
        <v>3</v>
      </c>
      <c r="W2768" s="11" t="n">
        <v>74</v>
      </c>
      <c r="X2768" s="7" t="n">
        <v>65</v>
      </c>
      <c r="Y2768" s="30" t="s">
        <v>3</v>
      </c>
      <c r="Z2768" s="7" t="n">
        <v>0</v>
      </c>
      <c r="AA2768" s="7" t="n">
        <v>2</v>
      </c>
      <c r="AB2768" s="7" t="n">
        <v>3</v>
      </c>
      <c r="AC2768" s="7" t="n">
        <v>9</v>
      </c>
      <c r="AD2768" s="7" t="n">
        <v>1</v>
      </c>
      <c r="AE2768" s="13" t="n">
        <f t="normal" ca="1">A2772</f>
        <v>0</v>
      </c>
    </row>
    <row r="2769" spans="1:31">
      <c r="A2769" t="s">
        <v>4</v>
      </c>
      <c r="B2769" s="4" t="s">
        <v>5</v>
      </c>
      <c r="C2769" s="4" t="s">
        <v>10</v>
      </c>
      <c r="D2769" s="4" t="s">
        <v>13</v>
      </c>
      <c r="E2769" s="4" t="s">
        <v>13</v>
      </c>
      <c r="F2769" s="4" t="s">
        <v>6</v>
      </c>
    </row>
    <row r="2770" spans="1:31">
      <c r="A2770" t="n">
        <v>19463</v>
      </c>
      <c r="B2770" s="31" t="n">
        <v>47</v>
      </c>
      <c r="C2770" s="7" t="n">
        <v>61456</v>
      </c>
      <c r="D2770" s="7" t="n">
        <v>0</v>
      </c>
      <c r="E2770" s="7" t="n">
        <v>0</v>
      </c>
      <c r="F2770" s="7" t="s">
        <v>37</v>
      </c>
    </row>
    <row r="2771" spans="1:31">
      <c r="A2771" t="s">
        <v>4</v>
      </c>
      <c r="B2771" s="4" t="s">
        <v>5</v>
      </c>
      <c r="C2771" s="4" t="s">
        <v>13</v>
      </c>
      <c r="D2771" s="4" t="s">
        <v>10</v>
      </c>
      <c r="E2771" s="4" t="s">
        <v>23</v>
      </c>
    </row>
    <row r="2772" spans="1:31">
      <c r="A2772" t="n">
        <v>19476</v>
      </c>
      <c r="B2772" s="24" t="n">
        <v>58</v>
      </c>
      <c r="C2772" s="7" t="n">
        <v>0</v>
      </c>
      <c r="D2772" s="7" t="n">
        <v>300</v>
      </c>
      <c r="E2772" s="7" t="n">
        <v>1</v>
      </c>
    </row>
    <row r="2773" spans="1:31">
      <c r="A2773" t="s">
        <v>4</v>
      </c>
      <c r="B2773" s="4" t="s">
        <v>5</v>
      </c>
      <c r="C2773" s="4" t="s">
        <v>13</v>
      </c>
      <c r="D2773" s="4" t="s">
        <v>10</v>
      </c>
    </row>
    <row r="2774" spans="1:31">
      <c r="A2774" t="n">
        <v>19484</v>
      </c>
      <c r="B2774" s="24" t="n">
        <v>58</v>
      </c>
      <c r="C2774" s="7" t="n">
        <v>255</v>
      </c>
      <c r="D2774" s="7" t="n">
        <v>0</v>
      </c>
    </row>
    <row r="2775" spans="1:31">
      <c r="A2775" t="s">
        <v>4</v>
      </c>
      <c r="B2775" s="4" t="s">
        <v>5</v>
      </c>
      <c r="C2775" s="4" t="s">
        <v>13</v>
      </c>
      <c r="D2775" s="4" t="s">
        <v>13</v>
      </c>
      <c r="E2775" s="4" t="s">
        <v>13</v>
      </c>
      <c r="F2775" s="4" t="s">
        <v>13</v>
      </c>
    </row>
    <row r="2776" spans="1:31">
      <c r="A2776" t="n">
        <v>19488</v>
      </c>
      <c r="B2776" s="19" t="n">
        <v>14</v>
      </c>
      <c r="C2776" s="7" t="n">
        <v>0</v>
      </c>
      <c r="D2776" s="7" t="n">
        <v>0</v>
      </c>
      <c r="E2776" s="7" t="n">
        <v>0</v>
      </c>
      <c r="F2776" s="7" t="n">
        <v>64</v>
      </c>
    </row>
    <row r="2777" spans="1:31">
      <c r="A2777" t="s">
        <v>4</v>
      </c>
      <c r="B2777" s="4" t="s">
        <v>5</v>
      </c>
      <c r="C2777" s="4" t="s">
        <v>13</v>
      </c>
      <c r="D2777" s="4" t="s">
        <v>10</v>
      </c>
    </row>
    <row r="2778" spans="1:31">
      <c r="A2778" t="n">
        <v>19493</v>
      </c>
      <c r="B2778" s="25" t="n">
        <v>22</v>
      </c>
      <c r="C2778" s="7" t="n">
        <v>0</v>
      </c>
      <c r="D2778" s="7" t="n">
        <v>12410</v>
      </c>
    </row>
    <row r="2779" spans="1:31">
      <c r="A2779" t="s">
        <v>4</v>
      </c>
      <c r="B2779" s="4" t="s">
        <v>5</v>
      </c>
      <c r="C2779" s="4" t="s">
        <v>13</v>
      </c>
      <c r="D2779" s="4" t="s">
        <v>10</v>
      </c>
    </row>
    <row r="2780" spans="1:31">
      <c r="A2780" t="n">
        <v>19497</v>
      </c>
      <c r="B2780" s="24" t="n">
        <v>58</v>
      </c>
      <c r="C2780" s="7" t="n">
        <v>5</v>
      </c>
      <c r="D2780" s="7" t="n">
        <v>300</v>
      </c>
    </row>
    <row r="2781" spans="1:31">
      <c r="A2781" t="s">
        <v>4</v>
      </c>
      <c r="B2781" s="4" t="s">
        <v>5</v>
      </c>
      <c r="C2781" s="4" t="s">
        <v>23</v>
      </c>
      <c r="D2781" s="4" t="s">
        <v>10</v>
      </c>
    </row>
    <row r="2782" spans="1:31">
      <c r="A2782" t="n">
        <v>19501</v>
      </c>
      <c r="B2782" s="32" t="n">
        <v>103</v>
      </c>
      <c r="C2782" s="7" t="n">
        <v>0</v>
      </c>
      <c r="D2782" s="7" t="n">
        <v>300</v>
      </c>
    </row>
    <row r="2783" spans="1:31">
      <c r="A2783" t="s">
        <v>4</v>
      </c>
      <c r="B2783" s="4" t="s">
        <v>5</v>
      </c>
      <c r="C2783" s="4" t="s">
        <v>13</v>
      </c>
    </row>
    <row r="2784" spans="1:31">
      <c r="A2784" t="n">
        <v>19508</v>
      </c>
      <c r="B2784" s="33" t="n">
        <v>64</v>
      </c>
      <c r="C2784" s="7" t="n">
        <v>7</v>
      </c>
    </row>
    <row r="2785" spans="1:6">
      <c r="A2785" t="s">
        <v>4</v>
      </c>
      <c r="B2785" s="4" t="s">
        <v>5</v>
      </c>
      <c r="C2785" s="4" t="s">
        <v>13</v>
      </c>
      <c r="D2785" s="4" t="s">
        <v>10</v>
      </c>
    </row>
    <row r="2786" spans="1:6">
      <c r="A2786" t="n">
        <v>19510</v>
      </c>
      <c r="B2786" s="34" t="n">
        <v>72</v>
      </c>
      <c r="C2786" s="7" t="n">
        <v>5</v>
      </c>
      <c r="D2786" s="7" t="n">
        <v>0</v>
      </c>
    </row>
    <row r="2787" spans="1:6">
      <c r="A2787" t="s">
        <v>4</v>
      </c>
      <c r="B2787" s="4" t="s">
        <v>5</v>
      </c>
      <c r="C2787" s="4" t="s">
        <v>13</v>
      </c>
      <c r="D2787" s="30" t="s">
        <v>34</v>
      </c>
      <c r="E2787" s="4" t="s">
        <v>5</v>
      </c>
      <c r="F2787" s="4" t="s">
        <v>13</v>
      </c>
      <c r="G2787" s="4" t="s">
        <v>10</v>
      </c>
      <c r="H2787" s="30" t="s">
        <v>35</v>
      </c>
      <c r="I2787" s="4" t="s">
        <v>13</v>
      </c>
      <c r="J2787" s="4" t="s">
        <v>9</v>
      </c>
      <c r="K2787" s="4" t="s">
        <v>13</v>
      </c>
      <c r="L2787" s="4" t="s">
        <v>13</v>
      </c>
      <c r="M2787" s="4" t="s">
        <v>24</v>
      </c>
    </row>
    <row r="2788" spans="1:6">
      <c r="A2788" t="n">
        <v>19514</v>
      </c>
      <c r="B2788" s="12" t="n">
        <v>5</v>
      </c>
      <c r="C2788" s="7" t="n">
        <v>28</v>
      </c>
      <c r="D2788" s="30" t="s">
        <v>3</v>
      </c>
      <c r="E2788" s="9" t="n">
        <v>162</v>
      </c>
      <c r="F2788" s="7" t="n">
        <v>4</v>
      </c>
      <c r="G2788" s="7" t="n">
        <v>12410</v>
      </c>
      <c r="H2788" s="30" t="s">
        <v>3</v>
      </c>
      <c r="I2788" s="7" t="n">
        <v>0</v>
      </c>
      <c r="J2788" s="7" t="n">
        <v>1</v>
      </c>
      <c r="K2788" s="7" t="n">
        <v>2</v>
      </c>
      <c r="L2788" s="7" t="n">
        <v>1</v>
      </c>
      <c r="M2788" s="13" t="n">
        <f t="normal" ca="1">A2794</f>
        <v>0</v>
      </c>
    </row>
    <row r="2789" spans="1:6">
      <c r="A2789" t="s">
        <v>4</v>
      </c>
      <c r="B2789" s="4" t="s">
        <v>5</v>
      </c>
      <c r="C2789" s="4" t="s">
        <v>13</v>
      </c>
      <c r="D2789" s="4" t="s">
        <v>6</v>
      </c>
    </row>
    <row r="2790" spans="1:6">
      <c r="A2790" t="n">
        <v>19531</v>
      </c>
      <c r="B2790" s="8" t="n">
        <v>2</v>
      </c>
      <c r="C2790" s="7" t="n">
        <v>10</v>
      </c>
      <c r="D2790" s="7" t="s">
        <v>38</v>
      </c>
    </row>
    <row r="2791" spans="1:6">
      <c r="A2791" t="s">
        <v>4</v>
      </c>
      <c r="B2791" s="4" t="s">
        <v>5</v>
      </c>
      <c r="C2791" s="4" t="s">
        <v>10</v>
      </c>
    </row>
    <row r="2792" spans="1:6">
      <c r="A2792" t="n">
        <v>19548</v>
      </c>
      <c r="B2792" s="35" t="n">
        <v>16</v>
      </c>
      <c r="C2792" s="7" t="n">
        <v>0</v>
      </c>
    </row>
    <row r="2793" spans="1:6">
      <c r="A2793" t="s">
        <v>4</v>
      </c>
      <c r="B2793" s="4" t="s">
        <v>5</v>
      </c>
      <c r="C2793" s="4" t="s">
        <v>10</v>
      </c>
    </row>
    <row r="2794" spans="1:6">
      <c r="A2794" t="n">
        <v>19551</v>
      </c>
      <c r="B2794" s="36" t="n">
        <v>12</v>
      </c>
      <c r="C2794" s="7" t="n">
        <v>6713</v>
      </c>
    </row>
    <row r="2795" spans="1:6">
      <c r="A2795" t="s">
        <v>4</v>
      </c>
      <c r="B2795" s="4" t="s">
        <v>5</v>
      </c>
      <c r="C2795" s="4" t="s">
        <v>10</v>
      </c>
      <c r="D2795" s="4" t="s">
        <v>6</v>
      </c>
      <c r="E2795" s="4" t="s">
        <v>6</v>
      </c>
      <c r="F2795" s="4" t="s">
        <v>6</v>
      </c>
      <c r="G2795" s="4" t="s">
        <v>13</v>
      </c>
      <c r="H2795" s="4" t="s">
        <v>9</v>
      </c>
      <c r="I2795" s="4" t="s">
        <v>23</v>
      </c>
      <c r="J2795" s="4" t="s">
        <v>23</v>
      </c>
      <c r="K2795" s="4" t="s">
        <v>23</v>
      </c>
      <c r="L2795" s="4" t="s">
        <v>23</v>
      </c>
      <c r="M2795" s="4" t="s">
        <v>23</v>
      </c>
      <c r="N2795" s="4" t="s">
        <v>23</v>
      </c>
      <c r="O2795" s="4" t="s">
        <v>23</v>
      </c>
      <c r="P2795" s="4" t="s">
        <v>6</v>
      </c>
      <c r="Q2795" s="4" t="s">
        <v>6</v>
      </c>
      <c r="R2795" s="4" t="s">
        <v>9</v>
      </c>
      <c r="S2795" s="4" t="s">
        <v>13</v>
      </c>
      <c r="T2795" s="4" t="s">
        <v>9</v>
      </c>
      <c r="U2795" s="4" t="s">
        <v>9</v>
      </c>
      <c r="V2795" s="4" t="s">
        <v>10</v>
      </c>
    </row>
    <row r="2796" spans="1:6">
      <c r="A2796" t="n">
        <v>19554</v>
      </c>
      <c r="B2796" s="37" t="n">
        <v>19</v>
      </c>
      <c r="C2796" s="7" t="n">
        <v>7032</v>
      </c>
      <c r="D2796" s="7" t="s">
        <v>41</v>
      </c>
      <c r="E2796" s="7" t="s">
        <v>42</v>
      </c>
      <c r="F2796" s="7" t="s">
        <v>12</v>
      </c>
      <c r="G2796" s="7" t="n">
        <v>0</v>
      </c>
      <c r="H2796" s="7" t="n">
        <v>1</v>
      </c>
      <c r="I2796" s="7" t="n">
        <v>0</v>
      </c>
      <c r="J2796" s="7" t="n">
        <v>0</v>
      </c>
      <c r="K2796" s="7" t="n">
        <v>0</v>
      </c>
      <c r="L2796" s="7" t="n">
        <v>0</v>
      </c>
      <c r="M2796" s="7" t="n">
        <v>1</v>
      </c>
      <c r="N2796" s="7" t="n">
        <v>1.60000002384186</v>
      </c>
      <c r="O2796" s="7" t="n">
        <v>0.0900000035762787</v>
      </c>
      <c r="P2796" s="7" t="s">
        <v>12</v>
      </c>
      <c r="Q2796" s="7" t="s">
        <v>12</v>
      </c>
      <c r="R2796" s="7" t="n">
        <v>-1</v>
      </c>
      <c r="S2796" s="7" t="n">
        <v>0</v>
      </c>
      <c r="T2796" s="7" t="n">
        <v>0</v>
      </c>
      <c r="U2796" s="7" t="n">
        <v>0</v>
      </c>
      <c r="V2796" s="7" t="n">
        <v>0</v>
      </c>
    </row>
    <row r="2797" spans="1:6">
      <c r="A2797" t="s">
        <v>4</v>
      </c>
      <c r="B2797" s="4" t="s">
        <v>5</v>
      </c>
      <c r="C2797" s="4" t="s">
        <v>10</v>
      </c>
      <c r="D2797" s="4" t="s">
        <v>13</v>
      </c>
      <c r="E2797" s="4" t="s">
        <v>13</v>
      </c>
      <c r="F2797" s="4" t="s">
        <v>6</v>
      </c>
    </row>
    <row r="2798" spans="1:6">
      <c r="A2798" t="n">
        <v>19624</v>
      </c>
      <c r="B2798" s="38" t="n">
        <v>20</v>
      </c>
      <c r="C2798" s="7" t="n">
        <v>0</v>
      </c>
      <c r="D2798" s="7" t="n">
        <v>3</v>
      </c>
      <c r="E2798" s="7" t="n">
        <v>10</v>
      </c>
      <c r="F2798" s="7" t="s">
        <v>45</v>
      </c>
    </row>
    <row r="2799" spans="1:6">
      <c r="A2799" t="s">
        <v>4</v>
      </c>
      <c r="B2799" s="4" t="s">
        <v>5</v>
      </c>
      <c r="C2799" s="4" t="s">
        <v>10</v>
      </c>
    </row>
    <row r="2800" spans="1:6">
      <c r="A2800" t="n">
        <v>19642</v>
      </c>
      <c r="B2800" s="35" t="n">
        <v>16</v>
      </c>
      <c r="C2800" s="7" t="n">
        <v>0</v>
      </c>
    </row>
    <row r="2801" spans="1:22">
      <c r="A2801" t="s">
        <v>4</v>
      </c>
      <c r="B2801" s="4" t="s">
        <v>5</v>
      </c>
      <c r="C2801" s="4" t="s">
        <v>10</v>
      </c>
      <c r="D2801" s="4" t="s">
        <v>13</v>
      </c>
      <c r="E2801" s="4" t="s">
        <v>13</v>
      </c>
      <c r="F2801" s="4" t="s">
        <v>6</v>
      </c>
    </row>
    <row r="2802" spans="1:22">
      <c r="A2802" t="n">
        <v>19645</v>
      </c>
      <c r="B2802" s="38" t="n">
        <v>20</v>
      </c>
      <c r="C2802" s="7" t="n">
        <v>3</v>
      </c>
      <c r="D2802" s="7" t="n">
        <v>3</v>
      </c>
      <c r="E2802" s="7" t="n">
        <v>10</v>
      </c>
      <c r="F2802" s="7" t="s">
        <v>45</v>
      </c>
    </row>
    <row r="2803" spans="1:22">
      <c r="A2803" t="s">
        <v>4</v>
      </c>
      <c r="B2803" s="4" t="s">
        <v>5</v>
      </c>
      <c r="C2803" s="4" t="s">
        <v>10</v>
      </c>
    </row>
    <row r="2804" spans="1:22">
      <c r="A2804" t="n">
        <v>19663</v>
      </c>
      <c r="B2804" s="35" t="n">
        <v>16</v>
      </c>
      <c r="C2804" s="7" t="n">
        <v>0</v>
      </c>
    </row>
    <row r="2805" spans="1:22">
      <c r="A2805" t="s">
        <v>4</v>
      </c>
      <c r="B2805" s="4" t="s">
        <v>5</v>
      </c>
      <c r="C2805" s="4" t="s">
        <v>10</v>
      </c>
      <c r="D2805" s="4" t="s">
        <v>13</v>
      </c>
      <c r="E2805" s="4" t="s">
        <v>13</v>
      </c>
      <c r="F2805" s="4" t="s">
        <v>6</v>
      </c>
    </row>
    <row r="2806" spans="1:22">
      <c r="A2806" t="n">
        <v>19666</v>
      </c>
      <c r="B2806" s="38" t="n">
        <v>20</v>
      </c>
      <c r="C2806" s="7" t="n">
        <v>5</v>
      </c>
      <c r="D2806" s="7" t="n">
        <v>3</v>
      </c>
      <c r="E2806" s="7" t="n">
        <v>10</v>
      </c>
      <c r="F2806" s="7" t="s">
        <v>45</v>
      </c>
    </row>
    <row r="2807" spans="1:22">
      <c r="A2807" t="s">
        <v>4</v>
      </c>
      <c r="B2807" s="4" t="s">
        <v>5</v>
      </c>
      <c r="C2807" s="4" t="s">
        <v>10</v>
      </c>
    </row>
    <row r="2808" spans="1:22">
      <c r="A2808" t="n">
        <v>19684</v>
      </c>
      <c r="B2808" s="35" t="n">
        <v>16</v>
      </c>
      <c r="C2808" s="7" t="n">
        <v>0</v>
      </c>
    </row>
    <row r="2809" spans="1:22">
      <c r="A2809" t="s">
        <v>4</v>
      </c>
      <c r="B2809" s="4" t="s">
        <v>5</v>
      </c>
      <c r="C2809" s="4" t="s">
        <v>10</v>
      </c>
      <c r="D2809" s="4" t="s">
        <v>13</v>
      </c>
      <c r="E2809" s="4" t="s">
        <v>13</v>
      </c>
      <c r="F2809" s="4" t="s">
        <v>6</v>
      </c>
    </row>
    <row r="2810" spans="1:22">
      <c r="A2810" t="n">
        <v>19687</v>
      </c>
      <c r="B2810" s="38" t="n">
        <v>20</v>
      </c>
      <c r="C2810" s="7" t="n">
        <v>61491</v>
      </c>
      <c r="D2810" s="7" t="n">
        <v>3</v>
      </c>
      <c r="E2810" s="7" t="n">
        <v>10</v>
      </c>
      <c r="F2810" s="7" t="s">
        <v>45</v>
      </c>
    </row>
    <row r="2811" spans="1:22">
      <c r="A2811" t="s">
        <v>4</v>
      </c>
      <c r="B2811" s="4" t="s">
        <v>5</v>
      </c>
      <c r="C2811" s="4" t="s">
        <v>10</v>
      </c>
    </row>
    <row r="2812" spans="1:22">
      <c r="A2812" t="n">
        <v>19705</v>
      </c>
      <c r="B2812" s="35" t="n">
        <v>16</v>
      </c>
      <c r="C2812" s="7" t="n">
        <v>0</v>
      </c>
    </row>
    <row r="2813" spans="1:22">
      <c r="A2813" t="s">
        <v>4</v>
      </c>
      <c r="B2813" s="4" t="s">
        <v>5</v>
      </c>
      <c r="C2813" s="4" t="s">
        <v>10</v>
      </c>
      <c r="D2813" s="4" t="s">
        <v>13</v>
      </c>
      <c r="E2813" s="4" t="s">
        <v>13</v>
      </c>
      <c r="F2813" s="4" t="s">
        <v>6</v>
      </c>
    </row>
    <row r="2814" spans="1:22">
      <c r="A2814" t="n">
        <v>19708</v>
      </c>
      <c r="B2814" s="38" t="n">
        <v>20</v>
      </c>
      <c r="C2814" s="7" t="n">
        <v>61492</v>
      </c>
      <c r="D2814" s="7" t="n">
        <v>3</v>
      </c>
      <c r="E2814" s="7" t="n">
        <v>10</v>
      </c>
      <c r="F2814" s="7" t="s">
        <v>45</v>
      </c>
    </row>
    <row r="2815" spans="1:22">
      <c r="A2815" t="s">
        <v>4</v>
      </c>
      <c r="B2815" s="4" t="s">
        <v>5</v>
      </c>
      <c r="C2815" s="4" t="s">
        <v>10</v>
      </c>
    </row>
    <row r="2816" spans="1:22">
      <c r="A2816" t="n">
        <v>19726</v>
      </c>
      <c r="B2816" s="35" t="n">
        <v>16</v>
      </c>
      <c r="C2816" s="7" t="n">
        <v>0</v>
      </c>
    </row>
    <row r="2817" spans="1:6">
      <c r="A2817" t="s">
        <v>4</v>
      </c>
      <c r="B2817" s="4" t="s">
        <v>5</v>
      </c>
      <c r="C2817" s="4" t="s">
        <v>10</v>
      </c>
      <c r="D2817" s="4" t="s">
        <v>13</v>
      </c>
      <c r="E2817" s="4" t="s">
        <v>13</v>
      </c>
      <c r="F2817" s="4" t="s">
        <v>6</v>
      </c>
    </row>
    <row r="2818" spans="1:6">
      <c r="A2818" t="n">
        <v>19729</v>
      </c>
      <c r="B2818" s="38" t="n">
        <v>20</v>
      </c>
      <c r="C2818" s="7" t="n">
        <v>61493</v>
      </c>
      <c r="D2818" s="7" t="n">
        <v>3</v>
      </c>
      <c r="E2818" s="7" t="n">
        <v>10</v>
      </c>
      <c r="F2818" s="7" t="s">
        <v>45</v>
      </c>
    </row>
    <row r="2819" spans="1:6">
      <c r="A2819" t="s">
        <v>4</v>
      </c>
      <c r="B2819" s="4" t="s">
        <v>5</v>
      </c>
      <c r="C2819" s="4" t="s">
        <v>10</v>
      </c>
    </row>
    <row r="2820" spans="1:6">
      <c r="A2820" t="n">
        <v>19747</v>
      </c>
      <c r="B2820" s="35" t="n">
        <v>16</v>
      </c>
      <c r="C2820" s="7" t="n">
        <v>0</v>
      </c>
    </row>
    <row r="2821" spans="1:6">
      <c r="A2821" t="s">
        <v>4</v>
      </c>
      <c r="B2821" s="4" t="s">
        <v>5</v>
      </c>
      <c r="C2821" s="4" t="s">
        <v>10</v>
      </c>
      <c r="D2821" s="4" t="s">
        <v>13</v>
      </c>
      <c r="E2821" s="4" t="s">
        <v>13</v>
      </c>
      <c r="F2821" s="4" t="s">
        <v>6</v>
      </c>
    </row>
    <row r="2822" spans="1:6">
      <c r="A2822" t="n">
        <v>19750</v>
      </c>
      <c r="B2822" s="38" t="n">
        <v>20</v>
      </c>
      <c r="C2822" s="7" t="n">
        <v>7032</v>
      </c>
      <c r="D2822" s="7" t="n">
        <v>3</v>
      </c>
      <c r="E2822" s="7" t="n">
        <v>10</v>
      </c>
      <c r="F2822" s="7" t="s">
        <v>45</v>
      </c>
    </row>
    <row r="2823" spans="1:6">
      <c r="A2823" t="s">
        <v>4</v>
      </c>
      <c r="B2823" s="4" t="s">
        <v>5</v>
      </c>
      <c r="C2823" s="4" t="s">
        <v>10</v>
      </c>
    </row>
    <row r="2824" spans="1:6">
      <c r="A2824" t="n">
        <v>19768</v>
      </c>
      <c r="B2824" s="35" t="n">
        <v>16</v>
      </c>
      <c r="C2824" s="7" t="n">
        <v>0</v>
      </c>
    </row>
    <row r="2825" spans="1:6">
      <c r="A2825" t="s">
        <v>4</v>
      </c>
      <c r="B2825" s="4" t="s">
        <v>5</v>
      </c>
      <c r="C2825" s="4" t="s">
        <v>13</v>
      </c>
    </row>
    <row r="2826" spans="1:6">
      <c r="A2826" t="n">
        <v>19771</v>
      </c>
      <c r="B2826" s="43" t="n">
        <v>116</v>
      </c>
      <c r="C2826" s="7" t="n">
        <v>0</v>
      </c>
    </row>
    <row r="2827" spans="1:6">
      <c r="A2827" t="s">
        <v>4</v>
      </c>
      <c r="B2827" s="4" t="s">
        <v>5</v>
      </c>
      <c r="C2827" s="4" t="s">
        <v>13</v>
      </c>
      <c r="D2827" s="4" t="s">
        <v>10</v>
      </c>
    </row>
    <row r="2828" spans="1:6">
      <c r="A2828" t="n">
        <v>19773</v>
      </c>
      <c r="B2828" s="43" t="n">
        <v>116</v>
      </c>
      <c r="C2828" s="7" t="n">
        <v>2</v>
      </c>
      <c r="D2828" s="7" t="n">
        <v>1</v>
      </c>
    </row>
    <row r="2829" spans="1:6">
      <c r="A2829" t="s">
        <v>4</v>
      </c>
      <c r="B2829" s="4" t="s">
        <v>5</v>
      </c>
      <c r="C2829" s="4" t="s">
        <v>13</v>
      </c>
      <c r="D2829" s="4" t="s">
        <v>9</v>
      </c>
    </row>
    <row r="2830" spans="1:6">
      <c r="A2830" t="n">
        <v>19777</v>
      </c>
      <c r="B2830" s="43" t="n">
        <v>116</v>
      </c>
      <c r="C2830" s="7" t="n">
        <v>5</v>
      </c>
      <c r="D2830" s="7" t="n">
        <v>1133903872</v>
      </c>
    </row>
    <row r="2831" spans="1:6">
      <c r="A2831" t="s">
        <v>4</v>
      </c>
      <c r="B2831" s="4" t="s">
        <v>5</v>
      </c>
      <c r="C2831" s="4" t="s">
        <v>13</v>
      </c>
      <c r="D2831" s="4" t="s">
        <v>10</v>
      </c>
    </row>
    <row r="2832" spans="1:6">
      <c r="A2832" t="n">
        <v>19783</v>
      </c>
      <c r="B2832" s="43" t="n">
        <v>116</v>
      </c>
      <c r="C2832" s="7" t="n">
        <v>6</v>
      </c>
      <c r="D2832" s="7" t="n">
        <v>1</v>
      </c>
    </row>
    <row r="2833" spans="1:6">
      <c r="A2833" t="s">
        <v>4</v>
      </c>
      <c r="B2833" s="4" t="s">
        <v>5</v>
      </c>
      <c r="C2833" s="4" t="s">
        <v>10</v>
      </c>
      <c r="D2833" s="4" t="s">
        <v>23</v>
      </c>
      <c r="E2833" s="4" t="s">
        <v>23</v>
      </c>
      <c r="F2833" s="4" t="s">
        <v>23</v>
      </c>
      <c r="G2833" s="4" t="s">
        <v>23</v>
      </c>
    </row>
    <row r="2834" spans="1:6">
      <c r="A2834" t="n">
        <v>19787</v>
      </c>
      <c r="B2834" s="42" t="n">
        <v>46</v>
      </c>
      <c r="C2834" s="7" t="n">
        <v>0</v>
      </c>
      <c r="D2834" s="7" t="n">
        <v>-2.09999990463257</v>
      </c>
      <c r="E2834" s="7" t="n">
        <v>23.3700008392334</v>
      </c>
      <c r="F2834" s="7" t="n">
        <v>-64.9499969482422</v>
      </c>
      <c r="G2834" s="7" t="n">
        <v>315</v>
      </c>
    </row>
    <row r="2835" spans="1:6">
      <c r="A2835" t="s">
        <v>4</v>
      </c>
      <c r="B2835" s="4" t="s">
        <v>5</v>
      </c>
      <c r="C2835" s="4" t="s">
        <v>10</v>
      </c>
      <c r="D2835" s="4" t="s">
        <v>23</v>
      </c>
      <c r="E2835" s="4" t="s">
        <v>23</v>
      </c>
      <c r="F2835" s="4" t="s">
        <v>23</v>
      </c>
      <c r="G2835" s="4" t="s">
        <v>23</v>
      </c>
    </row>
    <row r="2836" spans="1:6">
      <c r="A2836" t="n">
        <v>19806</v>
      </c>
      <c r="B2836" s="42" t="n">
        <v>46</v>
      </c>
      <c r="C2836" s="7" t="n">
        <v>7032</v>
      </c>
      <c r="D2836" s="7" t="n">
        <v>-2.69000005722046</v>
      </c>
      <c r="E2836" s="7" t="n">
        <v>23.3700008392334</v>
      </c>
      <c r="F2836" s="7" t="n">
        <v>-65.3600006103516</v>
      </c>
      <c r="G2836" s="7" t="n">
        <v>2.29999995231628</v>
      </c>
    </row>
    <row r="2837" spans="1:6">
      <c r="A2837" t="s">
        <v>4</v>
      </c>
      <c r="B2837" s="4" t="s">
        <v>5</v>
      </c>
      <c r="C2837" s="4" t="s">
        <v>10</v>
      </c>
      <c r="D2837" s="4" t="s">
        <v>23</v>
      </c>
      <c r="E2837" s="4" t="s">
        <v>23</v>
      </c>
      <c r="F2837" s="4" t="s">
        <v>23</v>
      </c>
      <c r="G2837" s="4" t="s">
        <v>23</v>
      </c>
    </row>
    <row r="2838" spans="1:6">
      <c r="A2838" t="n">
        <v>19825</v>
      </c>
      <c r="B2838" s="42" t="n">
        <v>46</v>
      </c>
      <c r="C2838" s="7" t="n">
        <v>3</v>
      </c>
      <c r="D2838" s="7" t="n">
        <v>-1.60000002384186</v>
      </c>
      <c r="E2838" s="7" t="n">
        <v>23.3700008392334</v>
      </c>
      <c r="F2838" s="7" t="n">
        <v>-64.0500030517578</v>
      </c>
      <c r="G2838" s="7" t="n">
        <v>-98.8000030517578</v>
      </c>
    </row>
    <row r="2839" spans="1:6">
      <c r="A2839" t="s">
        <v>4</v>
      </c>
      <c r="B2839" s="4" t="s">
        <v>5</v>
      </c>
      <c r="C2839" s="4" t="s">
        <v>10</v>
      </c>
      <c r="D2839" s="4" t="s">
        <v>23</v>
      </c>
      <c r="E2839" s="4" t="s">
        <v>23</v>
      </c>
      <c r="F2839" s="4" t="s">
        <v>23</v>
      </c>
      <c r="G2839" s="4" t="s">
        <v>23</v>
      </c>
    </row>
    <row r="2840" spans="1:6">
      <c r="A2840" t="n">
        <v>19844</v>
      </c>
      <c r="B2840" s="42" t="n">
        <v>46</v>
      </c>
      <c r="C2840" s="7" t="n">
        <v>5</v>
      </c>
      <c r="D2840" s="7" t="n">
        <v>-3</v>
      </c>
      <c r="E2840" s="7" t="n">
        <v>23.3700008392334</v>
      </c>
      <c r="F2840" s="7" t="n">
        <v>-65.5</v>
      </c>
      <c r="G2840" s="7" t="n">
        <v>348.5</v>
      </c>
    </row>
    <row r="2841" spans="1:6">
      <c r="A2841" t="s">
        <v>4</v>
      </c>
      <c r="B2841" s="4" t="s">
        <v>5</v>
      </c>
      <c r="C2841" s="4" t="s">
        <v>10</v>
      </c>
      <c r="D2841" s="4" t="s">
        <v>23</v>
      </c>
      <c r="E2841" s="4" t="s">
        <v>23</v>
      </c>
      <c r="F2841" s="4" t="s">
        <v>23</v>
      </c>
      <c r="G2841" s="4" t="s">
        <v>23</v>
      </c>
    </row>
    <row r="2842" spans="1:6">
      <c r="A2842" t="n">
        <v>19863</v>
      </c>
      <c r="B2842" s="42" t="n">
        <v>46</v>
      </c>
      <c r="C2842" s="7" t="n">
        <v>61491</v>
      </c>
      <c r="D2842" s="7" t="n">
        <v>-3.40000009536743</v>
      </c>
      <c r="E2842" s="7" t="n">
        <v>23</v>
      </c>
      <c r="F2842" s="7" t="n">
        <v>-63.6500015258789</v>
      </c>
      <c r="G2842" s="7" t="n">
        <v>135</v>
      </c>
    </row>
    <row r="2843" spans="1:6">
      <c r="A2843" t="s">
        <v>4</v>
      </c>
      <c r="B2843" s="4" t="s">
        <v>5</v>
      </c>
      <c r="C2843" s="4" t="s">
        <v>10</v>
      </c>
      <c r="D2843" s="4" t="s">
        <v>23</v>
      </c>
      <c r="E2843" s="4" t="s">
        <v>23</v>
      </c>
      <c r="F2843" s="4" t="s">
        <v>23</v>
      </c>
      <c r="G2843" s="4" t="s">
        <v>23</v>
      </c>
    </row>
    <row r="2844" spans="1:6">
      <c r="A2844" t="n">
        <v>19882</v>
      </c>
      <c r="B2844" s="42" t="n">
        <v>46</v>
      </c>
      <c r="C2844" s="7" t="n">
        <v>61492</v>
      </c>
      <c r="D2844" s="7" t="n">
        <v>-2.59999990463257</v>
      </c>
      <c r="E2844" s="7" t="n">
        <v>23</v>
      </c>
      <c r="F2844" s="7" t="n">
        <v>-62.9500007629395</v>
      </c>
      <c r="G2844" s="7" t="n">
        <v>157</v>
      </c>
    </row>
    <row r="2845" spans="1:6">
      <c r="A2845" t="s">
        <v>4</v>
      </c>
      <c r="B2845" s="4" t="s">
        <v>5</v>
      </c>
      <c r="C2845" s="4" t="s">
        <v>10</v>
      </c>
      <c r="D2845" s="4" t="s">
        <v>23</v>
      </c>
      <c r="E2845" s="4" t="s">
        <v>23</v>
      </c>
      <c r="F2845" s="4" t="s">
        <v>23</v>
      </c>
      <c r="G2845" s="4" t="s">
        <v>23</v>
      </c>
    </row>
    <row r="2846" spans="1:6">
      <c r="A2846" t="n">
        <v>19901</v>
      </c>
      <c r="B2846" s="42" t="n">
        <v>46</v>
      </c>
      <c r="C2846" s="7" t="n">
        <v>61493</v>
      </c>
      <c r="D2846" s="7" t="n">
        <v>-4.05000019073486</v>
      </c>
      <c r="E2846" s="7" t="n">
        <v>23</v>
      </c>
      <c r="F2846" s="7" t="n">
        <v>-64.4300003051758</v>
      </c>
      <c r="G2846" s="7" t="n">
        <v>115.5</v>
      </c>
    </row>
    <row r="2847" spans="1:6">
      <c r="A2847" t="s">
        <v>4</v>
      </c>
      <c r="B2847" s="4" t="s">
        <v>5</v>
      </c>
      <c r="C2847" s="4" t="s">
        <v>10</v>
      </c>
      <c r="D2847" s="4" t="s">
        <v>10</v>
      </c>
      <c r="E2847" s="4" t="s">
        <v>23</v>
      </c>
      <c r="F2847" s="4" t="s">
        <v>13</v>
      </c>
    </row>
    <row r="2848" spans="1:6">
      <c r="A2848" t="n">
        <v>19920</v>
      </c>
      <c r="B2848" s="64" t="n">
        <v>53</v>
      </c>
      <c r="C2848" s="7" t="n">
        <v>7032</v>
      </c>
      <c r="D2848" s="7" t="n">
        <v>0</v>
      </c>
      <c r="E2848" s="7" t="n">
        <v>0</v>
      </c>
      <c r="F2848" s="7" t="n">
        <v>0</v>
      </c>
    </row>
    <row r="2849" spans="1:7">
      <c r="A2849" t="s">
        <v>4</v>
      </c>
      <c r="B2849" s="4" t="s">
        <v>5</v>
      </c>
      <c r="C2849" s="4" t="s">
        <v>10</v>
      </c>
      <c r="D2849" s="4" t="s">
        <v>10</v>
      </c>
      <c r="E2849" s="4" t="s">
        <v>23</v>
      </c>
      <c r="F2849" s="4" t="s">
        <v>13</v>
      </c>
    </row>
    <row r="2850" spans="1:7">
      <c r="A2850" t="n">
        <v>19930</v>
      </c>
      <c r="B2850" s="64" t="n">
        <v>53</v>
      </c>
      <c r="C2850" s="7" t="n">
        <v>3</v>
      </c>
      <c r="D2850" s="7" t="n">
        <v>0</v>
      </c>
      <c r="E2850" s="7" t="n">
        <v>0</v>
      </c>
      <c r="F2850" s="7" t="n">
        <v>0</v>
      </c>
    </row>
    <row r="2851" spans="1:7">
      <c r="A2851" t="s">
        <v>4</v>
      </c>
      <c r="B2851" s="4" t="s">
        <v>5</v>
      </c>
      <c r="C2851" s="4" t="s">
        <v>10</v>
      </c>
      <c r="D2851" s="4" t="s">
        <v>10</v>
      </c>
      <c r="E2851" s="4" t="s">
        <v>23</v>
      </c>
      <c r="F2851" s="4" t="s">
        <v>13</v>
      </c>
    </row>
    <row r="2852" spans="1:7">
      <c r="A2852" t="n">
        <v>19940</v>
      </c>
      <c r="B2852" s="64" t="n">
        <v>53</v>
      </c>
      <c r="C2852" s="7" t="n">
        <v>5</v>
      </c>
      <c r="D2852" s="7" t="n">
        <v>0</v>
      </c>
      <c r="E2852" s="7" t="n">
        <v>0</v>
      </c>
      <c r="F2852" s="7" t="n">
        <v>0</v>
      </c>
    </row>
    <row r="2853" spans="1:7">
      <c r="A2853" t="s">
        <v>4</v>
      </c>
      <c r="B2853" s="4" t="s">
        <v>5</v>
      </c>
      <c r="C2853" s="4" t="s">
        <v>10</v>
      </c>
      <c r="D2853" s="4" t="s">
        <v>10</v>
      </c>
      <c r="E2853" s="4" t="s">
        <v>23</v>
      </c>
      <c r="F2853" s="4" t="s">
        <v>13</v>
      </c>
    </row>
    <row r="2854" spans="1:7">
      <c r="A2854" t="n">
        <v>19950</v>
      </c>
      <c r="B2854" s="64" t="n">
        <v>53</v>
      </c>
      <c r="C2854" s="7" t="n">
        <v>61491</v>
      </c>
      <c r="D2854" s="7" t="n">
        <v>0</v>
      </c>
      <c r="E2854" s="7" t="n">
        <v>0</v>
      </c>
      <c r="F2854" s="7" t="n">
        <v>0</v>
      </c>
    </row>
    <row r="2855" spans="1:7">
      <c r="A2855" t="s">
        <v>4</v>
      </c>
      <c r="B2855" s="4" t="s">
        <v>5</v>
      </c>
      <c r="C2855" s="4" t="s">
        <v>10</v>
      </c>
      <c r="D2855" s="4" t="s">
        <v>10</v>
      </c>
      <c r="E2855" s="4" t="s">
        <v>23</v>
      </c>
      <c r="F2855" s="4" t="s">
        <v>13</v>
      </c>
    </row>
    <row r="2856" spans="1:7">
      <c r="A2856" t="n">
        <v>19960</v>
      </c>
      <c r="B2856" s="64" t="n">
        <v>53</v>
      </c>
      <c r="C2856" s="7" t="n">
        <v>61492</v>
      </c>
      <c r="D2856" s="7" t="n">
        <v>0</v>
      </c>
      <c r="E2856" s="7" t="n">
        <v>0</v>
      </c>
      <c r="F2856" s="7" t="n">
        <v>0</v>
      </c>
    </row>
    <row r="2857" spans="1:7">
      <c r="A2857" t="s">
        <v>4</v>
      </c>
      <c r="B2857" s="4" t="s">
        <v>5</v>
      </c>
      <c r="C2857" s="4" t="s">
        <v>10</v>
      </c>
      <c r="D2857" s="4" t="s">
        <v>10</v>
      </c>
      <c r="E2857" s="4" t="s">
        <v>23</v>
      </c>
      <c r="F2857" s="4" t="s">
        <v>13</v>
      </c>
    </row>
    <row r="2858" spans="1:7">
      <c r="A2858" t="n">
        <v>19970</v>
      </c>
      <c r="B2858" s="64" t="n">
        <v>53</v>
      </c>
      <c r="C2858" s="7" t="n">
        <v>61493</v>
      </c>
      <c r="D2858" s="7" t="n">
        <v>0</v>
      </c>
      <c r="E2858" s="7" t="n">
        <v>0</v>
      </c>
      <c r="F2858" s="7" t="n">
        <v>0</v>
      </c>
    </row>
    <row r="2859" spans="1:7">
      <c r="A2859" t="s">
        <v>4</v>
      </c>
      <c r="B2859" s="4" t="s">
        <v>5</v>
      </c>
      <c r="C2859" s="4" t="s">
        <v>10</v>
      </c>
      <c r="D2859" s="4" t="s">
        <v>10</v>
      </c>
      <c r="E2859" s="4" t="s">
        <v>10</v>
      </c>
    </row>
    <row r="2860" spans="1:7">
      <c r="A2860" t="n">
        <v>19980</v>
      </c>
      <c r="B2860" s="21" t="n">
        <v>61</v>
      </c>
      <c r="C2860" s="7" t="n">
        <v>7032</v>
      </c>
      <c r="D2860" s="7" t="n">
        <v>0</v>
      </c>
      <c r="E2860" s="7" t="n">
        <v>0</v>
      </c>
    </row>
    <row r="2861" spans="1:7">
      <c r="A2861" t="s">
        <v>4</v>
      </c>
      <c r="B2861" s="4" t="s">
        <v>5</v>
      </c>
      <c r="C2861" s="4" t="s">
        <v>10</v>
      </c>
      <c r="D2861" s="4" t="s">
        <v>10</v>
      </c>
      <c r="E2861" s="4" t="s">
        <v>10</v>
      </c>
    </row>
    <row r="2862" spans="1:7">
      <c r="A2862" t="n">
        <v>19987</v>
      </c>
      <c r="B2862" s="21" t="n">
        <v>61</v>
      </c>
      <c r="C2862" s="7" t="n">
        <v>3</v>
      </c>
      <c r="D2862" s="7" t="n">
        <v>0</v>
      </c>
      <c r="E2862" s="7" t="n">
        <v>0</v>
      </c>
    </row>
    <row r="2863" spans="1:7">
      <c r="A2863" t="s">
        <v>4</v>
      </c>
      <c r="B2863" s="4" t="s">
        <v>5</v>
      </c>
      <c r="C2863" s="4" t="s">
        <v>10</v>
      </c>
      <c r="D2863" s="4" t="s">
        <v>10</v>
      </c>
      <c r="E2863" s="4" t="s">
        <v>10</v>
      </c>
    </row>
    <row r="2864" spans="1:7">
      <c r="A2864" t="n">
        <v>19994</v>
      </c>
      <c r="B2864" s="21" t="n">
        <v>61</v>
      </c>
      <c r="C2864" s="7" t="n">
        <v>5</v>
      </c>
      <c r="D2864" s="7" t="n">
        <v>0</v>
      </c>
      <c r="E2864" s="7" t="n">
        <v>0</v>
      </c>
    </row>
    <row r="2865" spans="1:6">
      <c r="A2865" t="s">
        <v>4</v>
      </c>
      <c r="B2865" s="4" t="s">
        <v>5</v>
      </c>
      <c r="C2865" s="4" t="s">
        <v>10</v>
      </c>
      <c r="D2865" s="4" t="s">
        <v>10</v>
      </c>
      <c r="E2865" s="4" t="s">
        <v>10</v>
      </c>
    </row>
    <row r="2866" spans="1:6">
      <c r="A2866" t="n">
        <v>20001</v>
      </c>
      <c r="B2866" s="21" t="n">
        <v>61</v>
      </c>
      <c r="C2866" s="7" t="n">
        <v>61491</v>
      </c>
      <c r="D2866" s="7" t="n">
        <v>0</v>
      </c>
      <c r="E2866" s="7" t="n">
        <v>0</v>
      </c>
    </row>
    <row r="2867" spans="1:6">
      <c r="A2867" t="s">
        <v>4</v>
      </c>
      <c r="B2867" s="4" t="s">
        <v>5</v>
      </c>
      <c r="C2867" s="4" t="s">
        <v>10</v>
      </c>
      <c r="D2867" s="4" t="s">
        <v>10</v>
      </c>
      <c r="E2867" s="4" t="s">
        <v>10</v>
      </c>
    </row>
    <row r="2868" spans="1:6">
      <c r="A2868" t="n">
        <v>20008</v>
      </c>
      <c r="B2868" s="21" t="n">
        <v>61</v>
      </c>
      <c r="C2868" s="7" t="n">
        <v>61492</v>
      </c>
      <c r="D2868" s="7" t="n">
        <v>0</v>
      </c>
      <c r="E2868" s="7" t="n">
        <v>0</v>
      </c>
    </row>
    <row r="2869" spans="1:6">
      <c r="A2869" t="s">
        <v>4</v>
      </c>
      <c r="B2869" s="4" t="s">
        <v>5</v>
      </c>
      <c r="C2869" s="4" t="s">
        <v>10</v>
      </c>
      <c r="D2869" s="4" t="s">
        <v>10</v>
      </c>
      <c r="E2869" s="4" t="s">
        <v>10</v>
      </c>
    </row>
    <row r="2870" spans="1:6">
      <c r="A2870" t="n">
        <v>20015</v>
      </c>
      <c r="B2870" s="21" t="n">
        <v>61</v>
      </c>
      <c r="C2870" s="7" t="n">
        <v>61493</v>
      </c>
      <c r="D2870" s="7" t="n">
        <v>0</v>
      </c>
      <c r="E2870" s="7" t="n">
        <v>0</v>
      </c>
    </row>
    <row r="2871" spans="1:6">
      <c r="A2871" t="s">
        <v>4</v>
      </c>
      <c r="B2871" s="4" t="s">
        <v>5</v>
      </c>
      <c r="C2871" s="4" t="s">
        <v>13</v>
      </c>
      <c r="D2871" s="4" t="s">
        <v>13</v>
      </c>
      <c r="E2871" s="4" t="s">
        <v>23</v>
      </c>
      <c r="F2871" s="4" t="s">
        <v>23</v>
      </c>
      <c r="G2871" s="4" t="s">
        <v>23</v>
      </c>
      <c r="H2871" s="4" t="s">
        <v>10</v>
      </c>
    </row>
    <row r="2872" spans="1:6">
      <c r="A2872" t="n">
        <v>20022</v>
      </c>
      <c r="B2872" s="26" t="n">
        <v>45</v>
      </c>
      <c r="C2872" s="7" t="n">
        <v>2</v>
      </c>
      <c r="D2872" s="7" t="n">
        <v>3</v>
      </c>
      <c r="E2872" s="7" t="n">
        <v>-1.49000000953674</v>
      </c>
      <c r="F2872" s="7" t="n">
        <v>25.6299991607666</v>
      </c>
      <c r="G2872" s="7" t="n">
        <v>-65.5299987792969</v>
      </c>
      <c r="H2872" s="7" t="n">
        <v>0</v>
      </c>
    </row>
    <row r="2873" spans="1:6">
      <c r="A2873" t="s">
        <v>4</v>
      </c>
      <c r="B2873" s="4" t="s">
        <v>5</v>
      </c>
      <c r="C2873" s="4" t="s">
        <v>13</v>
      </c>
      <c r="D2873" s="4" t="s">
        <v>13</v>
      </c>
      <c r="E2873" s="4" t="s">
        <v>23</v>
      </c>
      <c r="F2873" s="4" t="s">
        <v>23</v>
      </c>
      <c r="G2873" s="4" t="s">
        <v>23</v>
      </c>
      <c r="H2873" s="4" t="s">
        <v>10</v>
      </c>
      <c r="I2873" s="4" t="s">
        <v>13</v>
      </c>
    </row>
    <row r="2874" spans="1:6">
      <c r="A2874" t="n">
        <v>20039</v>
      </c>
      <c r="B2874" s="26" t="n">
        <v>45</v>
      </c>
      <c r="C2874" s="7" t="n">
        <v>4</v>
      </c>
      <c r="D2874" s="7" t="n">
        <v>3</v>
      </c>
      <c r="E2874" s="7" t="n">
        <v>8</v>
      </c>
      <c r="F2874" s="7" t="n">
        <v>324.779998779297</v>
      </c>
      <c r="G2874" s="7" t="n">
        <v>0</v>
      </c>
      <c r="H2874" s="7" t="n">
        <v>0</v>
      </c>
      <c r="I2874" s="7" t="n">
        <v>0</v>
      </c>
    </row>
    <row r="2875" spans="1:6">
      <c r="A2875" t="s">
        <v>4</v>
      </c>
      <c r="B2875" s="4" t="s">
        <v>5</v>
      </c>
      <c r="C2875" s="4" t="s">
        <v>13</v>
      </c>
      <c r="D2875" s="4" t="s">
        <v>13</v>
      </c>
      <c r="E2875" s="4" t="s">
        <v>23</v>
      </c>
      <c r="F2875" s="4" t="s">
        <v>10</v>
      </c>
    </row>
    <row r="2876" spans="1:6">
      <c r="A2876" t="n">
        <v>20057</v>
      </c>
      <c r="B2876" s="26" t="n">
        <v>45</v>
      </c>
      <c r="C2876" s="7" t="n">
        <v>5</v>
      </c>
      <c r="D2876" s="7" t="n">
        <v>3</v>
      </c>
      <c r="E2876" s="7" t="n">
        <v>3.79999995231628</v>
      </c>
      <c r="F2876" s="7" t="n">
        <v>0</v>
      </c>
    </row>
    <row r="2877" spans="1:6">
      <c r="A2877" t="s">
        <v>4</v>
      </c>
      <c r="B2877" s="4" t="s">
        <v>5</v>
      </c>
      <c r="C2877" s="4" t="s">
        <v>13</v>
      </c>
      <c r="D2877" s="4" t="s">
        <v>13</v>
      </c>
      <c r="E2877" s="4" t="s">
        <v>23</v>
      </c>
      <c r="F2877" s="4" t="s">
        <v>10</v>
      </c>
    </row>
    <row r="2878" spans="1:6">
      <c r="A2878" t="n">
        <v>20066</v>
      </c>
      <c r="B2878" s="26" t="n">
        <v>45</v>
      </c>
      <c r="C2878" s="7" t="n">
        <v>11</v>
      </c>
      <c r="D2878" s="7" t="n">
        <v>3</v>
      </c>
      <c r="E2878" s="7" t="n">
        <v>40</v>
      </c>
      <c r="F2878" s="7" t="n">
        <v>0</v>
      </c>
    </row>
    <row r="2879" spans="1:6">
      <c r="A2879" t="s">
        <v>4</v>
      </c>
      <c r="B2879" s="4" t="s">
        <v>5</v>
      </c>
      <c r="C2879" s="4" t="s">
        <v>13</v>
      </c>
      <c r="D2879" s="4" t="s">
        <v>10</v>
      </c>
      <c r="E2879" s="4" t="s">
        <v>23</v>
      </c>
      <c r="F2879" s="4" t="s">
        <v>10</v>
      </c>
      <c r="G2879" s="4" t="s">
        <v>9</v>
      </c>
      <c r="H2879" s="4" t="s">
        <v>9</v>
      </c>
      <c r="I2879" s="4" t="s">
        <v>10</v>
      </c>
      <c r="J2879" s="4" t="s">
        <v>10</v>
      </c>
      <c r="K2879" s="4" t="s">
        <v>9</v>
      </c>
      <c r="L2879" s="4" t="s">
        <v>9</v>
      </c>
      <c r="M2879" s="4" t="s">
        <v>9</v>
      </c>
      <c r="N2879" s="4" t="s">
        <v>9</v>
      </c>
      <c r="O2879" s="4" t="s">
        <v>6</v>
      </c>
    </row>
    <row r="2880" spans="1:6">
      <c r="A2880" t="n">
        <v>20075</v>
      </c>
      <c r="B2880" s="15" t="n">
        <v>50</v>
      </c>
      <c r="C2880" s="7" t="n">
        <v>0</v>
      </c>
      <c r="D2880" s="7" t="n">
        <v>12010</v>
      </c>
      <c r="E2880" s="7" t="n">
        <v>1</v>
      </c>
      <c r="F2880" s="7" t="n">
        <v>0</v>
      </c>
      <c r="G2880" s="7" t="n">
        <v>0</v>
      </c>
      <c r="H2880" s="7" t="n">
        <v>0</v>
      </c>
      <c r="I2880" s="7" t="n">
        <v>0</v>
      </c>
      <c r="J2880" s="7" t="n">
        <v>65533</v>
      </c>
      <c r="K2880" s="7" t="n">
        <v>0</v>
      </c>
      <c r="L2880" s="7" t="n">
        <v>0</v>
      </c>
      <c r="M2880" s="7" t="n">
        <v>0</v>
      </c>
      <c r="N2880" s="7" t="n">
        <v>0</v>
      </c>
      <c r="O2880" s="7" t="s">
        <v>12</v>
      </c>
    </row>
    <row r="2881" spans="1:15">
      <c r="A2881" t="s">
        <v>4</v>
      </c>
      <c r="B2881" s="4" t="s">
        <v>5</v>
      </c>
      <c r="C2881" s="4" t="s">
        <v>13</v>
      </c>
      <c r="D2881" s="4" t="s">
        <v>10</v>
      </c>
      <c r="E2881" s="4" t="s">
        <v>10</v>
      </c>
    </row>
    <row r="2882" spans="1:15">
      <c r="A2882" t="n">
        <v>20114</v>
      </c>
      <c r="B2882" s="15" t="n">
        <v>50</v>
      </c>
      <c r="C2882" s="7" t="n">
        <v>1</v>
      </c>
      <c r="D2882" s="7" t="n">
        <v>8122</v>
      </c>
      <c r="E2882" s="7" t="n">
        <v>500</v>
      </c>
    </row>
    <row r="2883" spans="1:15">
      <c r="A2883" t="s">
        <v>4</v>
      </c>
      <c r="B2883" s="4" t="s">
        <v>5</v>
      </c>
      <c r="C2883" s="4" t="s">
        <v>13</v>
      </c>
      <c r="D2883" s="4" t="s">
        <v>10</v>
      </c>
      <c r="E2883" s="4" t="s">
        <v>10</v>
      </c>
      <c r="F2883" s="4" t="s">
        <v>10</v>
      </c>
      <c r="G2883" s="4" t="s">
        <v>10</v>
      </c>
      <c r="H2883" s="4" t="s">
        <v>13</v>
      </c>
    </row>
    <row r="2884" spans="1:15">
      <c r="A2884" t="n">
        <v>20120</v>
      </c>
      <c r="B2884" s="51" t="n">
        <v>25</v>
      </c>
      <c r="C2884" s="7" t="n">
        <v>5</v>
      </c>
      <c r="D2884" s="7" t="n">
        <v>65535</v>
      </c>
      <c r="E2884" s="7" t="n">
        <v>65535</v>
      </c>
      <c r="F2884" s="7" t="n">
        <v>65535</v>
      </c>
      <c r="G2884" s="7" t="n">
        <v>65535</v>
      </c>
      <c r="H2884" s="7" t="n">
        <v>0</v>
      </c>
    </row>
    <row r="2885" spans="1:15">
      <c r="A2885" t="s">
        <v>4</v>
      </c>
      <c r="B2885" s="4" t="s">
        <v>5</v>
      </c>
      <c r="C2885" s="4" t="s">
        <v>10</v>
      </c>
      <c r="D2885" s="4" t="s">
        <v>50</v>
      </c>
      <c r="E2885" s="4" t="s">
        <v>13</v>
      </c>
      <c r="F2885" s="4" t="s">
        <v>13</v>
      </c>
      <c r="G2885" s="4" t="s">
        <v>10</v>
      </c>
      <c r="H2885" s="4" t="s">
        <v>13</v>
      </c>
      <c r="I2885" s="4" t="s">
        <v>50</v>
      </c>
      <c r="J2885" s="4" t="s">
        <v>13</v>
      </c>
      <c r="K2885" s="4" t="s">
        <v>13</v>
      </c>
      <c r="L2885" s="4" t="s">
        <v>13</v>
      </c>
    </row>
    <row r="2886" spans="1:15">
      <c r="A2886" t="n">
        <v>20131</v>
      </c>
      <c r="B2886" s="61" t="n">
        <v>24</v>
      </c>
      <c r="C2886" s="7" t="n">
        <v>65533</v>
      </c>
      <c r="D2886" s="7" t="s">
        <v>121</v>
      </c>
      <c r="E2886" s="7" t="n">
        <v>12</v>
      </c>
      <c r="F2886" s="7" t="n">
        <v>16</v>
      </c>
      <c r="G2886" s="7" t="n">
        <v>103</v>
      </c>
      <c r="H2886" s="7" t="n">
        <v>7</v>
      </c>
      <c r="I2886" s="7" t="s">
        <v>122</v>
      </c>
      <c r="J2886" s="7" t="n">
        <v>6</v>
      </c>
      <c r="K2886" s="7" t="n">
        <v>2</v>
      </c>
      <c r="L2886" s="7" t="n">
        <v>0</v>
      </c>
    </row>
    <row r="2887" spans="1:15">
      <c r="A2887" t="s">
        <v>4</v>
      </c>
      <c r="B2887" s="4" t="s">
        <v>5</v>
      </c>
    </row>
    <row r="2888" spans="1:15">
      <c r="A2888" t="n">
        <v>20152</v>
      </c>
      <c r="B2888" s="48" t="n">
        <v>28</v>
      </c>
    </row>
    <row r="2889" spans="1:15">
      <c r="A2889" t="s">
        <v>4</v>
      </c>
      <c r="B2889" s="4" t="s">
        <v>5</v>
      </c>
      <c r="C2889" s="4" t="s">
        <v>13</v>
      </c>
    </row>
    <row r="2890" spans="1:15">
      <c r="A2890" t="n">
        <v>20153</v>
      </c>
      <c r="B2890" s="62" t="n">
        <v>27</v>
      </c>
      <c r="C2890" s="7" t="n">
        <v>0</v>
      </c>
    </row>
    <row r="2891" spans="1:15">
      <c r="A2891" t="s">
        <v>4</v>
      </c>
      <c r="B2891" s="4" t="s">
        <v>5</v>
      </c>
      <c r="C2891" s="4" t="s">
        <v>13</v>
      </c>
    </row>
    <row r="2892" spans="1:15">
      <c r="A2892" t="n">
        <v>20155</v>
      </c>
      <c r="B2892" s="62" t="n">
        <v>27</v>
      </c>
      <c r="C2892" s="7" t="n">
        <v>1</v>
      </c>
    </row>
    <row r="2893" spans="1:15">
      <c r="A2893" t="s">
        <v>4</v>
      </c>
      <c r="B2893" s="4" t="s">
        <v>5</v>
      </c>
      <c r="C2893" s="4" t="s">
        <v>13</v>
      </c>
      <c r="D2893" s="4" t="s">
        <v>10</v>
      </c>
      <c r="E2893" s="4" t="s">
        <v>10</v>
      </c>
      <c r="F2893" s="4" t="s">
        <v>10</v>
      </c>
      <c r="G2893" s="4" t="s">
        <v>10</v>
      </c>
      <c r="H2893" s="4" t="s">
        <v>13</v>
      </c>
    </row>
    <row r="2894" spans="1:15">
      <c r="A2894" t="n">
        <v>20157</v>
      </c>
      <c r="B2894" s="51" t="n">
        <v>25</v>
      </c>
      <c r="C2894" s="7" t="n">
        <v>5</v>
      </c>
      <c r="D2894" s="7" t="n">
        <v>65535</v>
      </c>
      <c r="E2894" s="7" t="n">
        <v>65535</v>
      </c>
      <c r="F2894" s="7" t="n">
        <v>65535</v>
      </c>
      <c r="G2894" s="7" t="n">
        <v>65535</v>
      </c>
      <c r="H2894" s="7" t="n">
        <v>0</v>
      </c>
    </row>
    <row r="2895" spans="1:15">
      <c r="A2895" t="s">
        <v>4</v>
      </c>
      <c r="B2895" s="4" t="s">
        <v>5</v>
      </c>
      <c r="C2895" s="4" t="s">
        <v>13</v>
      </c>
      <c r="D2895" s="4" t="s">
        <v>10</v>
      </c>
      <c r="E2895" s="4" t="s">
        <v>9</v>
      </c>
    </row>
    <row r="2896" spans="1:15">
      <c r="A2896" t="n">
        <v>20168</v>
      </c>
      <c r="B2896" s="63" t="n">
        <v>101</v>
      </c>
      <c r="C2896" s="7" t="n">
        <v>0</v>
      </c>
      <c r="D2896" s="7" t="n">
        <v>103</v>
      </c>
      <c r="E2896" s="7" t="n">
        <v>1</v>
      </c>
    </row>
    <row r="2897" spans="1:12">
      <c r="A2897" t="s">
        <v>4</v>
      </c>
      <c r="B2897" s="4" t="s">
        <v>5</v>
      </c>
      <c r="C2897" s="4" t="s">
        <v>13</v>
      </c>
      <c r="D2897" s="4" t="s">
        <v>6</v>
      </c>
      <c r="E2897" s="4" t="s">
        <v>10</v>
      </c>
    </row>
    <row r="2898" spans="1:12">
      <c r="A2898" t="n">
        <v>20176</v>
      </c>
      <c r="B2898" s="18" t="n">
        <v>94</v>
      </c>
      <c r="C2898" s="7" t="n">
        <v>1</v>
      </c>
      <c r="D2898" s="7" t="s">
        <v>27</v>
      </c>
      <c r="E2898" s="7" t="n">
        <v>1</v>
      </c>
    </row>
    <row r="2899" spans="1:12">
      <c r="A2899" t="s">
        <v>4</v>
      </c>
      <c r="B2899" s="4" t="s">
        <v>5</v>
      </c>
      <c r="C2899" s="4" t="s">
        <v>13</v>
      </c>
      <c r="D2899" s="4" t="s">
        <v>6</v>
      </c>
      <c r="E2899" s="4" t="s">
        <v>10</v>
      </c>
    </row>
    <row r="2900" spans="1:12">
      <c r="A2900" t="n">
        <v>20192</v>
      </c>
      <c r="B2900" s="18" t="n">
        <v>94</v>
      </c>
      <c r="C2900" s="7" t="n">
        <v>1</v>
      </c>
      <c r="D2900" s="7" t="s">
        <v>27</v>
      </c>
      <c r="E2900" s="7" t="n">
        <v>2</v>
      </c>
    </row>
    <row r="2901" spans="1:12">
      <c r="A2901" t="s">
        <v>4</v>
      </c>
      <c r="B2901" s="4" t="s">
        <v>5</v>
      </c>
      <c r="C2901" s="4" t="s">
        <v>13</v>
      </c>
      <c r="D2901" s="4" t="s">
        <v>6</v>
      </c>
      <c r="E2901" s="4" t="s">
        <v>10</v>
      </c>
    </row>
    <row r="2902" spans="1:12">
      <c r="A2902" t="n">
        <v>20208</v>
      </c>
      <c r="B2902" s="18" t="n">
        <v>94</v>
      </c>
      <c r="C2902" s="7" t="n">
        <v>0</v>
      </c>
      <c r="D2902" s="7" t="s">
        <v>27</v>
      </c>
      <c r="E2902" s="7" t="n">
        <v>4</v>
      </c>
    </row>
    <row r="2903" spans="1:12">
      <c r="A2903" t="s">
        <v>4</v>
      </c>
      <c r="B2903" s="4" t="s">
        <v>5</v>
      </c>
      <c r="C2903" s="4" t="s">
        <v>13</v>
      </c>
      <c r="D2903" s="4" t="s">
        <v>13</v>
      </c>
      <c r="E2903" s="4" t="s">
        <v>23</v>
      </c>
      <c r="F2903" s="4" t="s">
        <v>23</v>
      </c>
      <c r="G2903" s="4" t="s">
        <v>23</v>
      </c>
      <c r="H2903" s="4" t="s">
        <v>10</v>
      </c>
    </row>
    <row r="2904" spans="1:12">
      <c r="A2904" t="n">
        <v>20224</v>
      </c>
      <c r="B2904" s="26" t="n">
        <v>45</v>
      </c>
      <c r="C2904" s="7" t="n">
        <v>2</v>
      </c>
      <c r="D2904" s="7" t="n">
        <v>3</v>
      </c>
      <c r="E2904" s="7" t="n">
        <v>-2.69000005722046</v>
      </c>
      <c r="F2904" s="7" t="n">
        <v>24.6000003814697</v>
      </c>
      <c r="G2904" s="7" t="n">
        <v>-64.6699981689453</v>
      </c>
      <c r="H2904" s="7" t="n">
        <v>5000</v>
      </c>
    </row>
    <row r="2905" spans="1:12">
      <c r="A2905" t="s">
        <v>4</v>
      </c>
      <c r="B2905" s="4" t="s">
        <v>5</v>
      </c>
      <c r="C2905" s="4" t="s">
        <v>13</v>
      </c>
      <c r="D2905" s="4" t="s">
        <v>13</v>
      </c>
      <c r="E2905" s="4" t="s">
        <v>23</v>
      </c>
      <c r="F2905" s="4" t="s">
        <v>23</v>
      </c>
      <c r="G2905" s="4" t="s">
        <v>23</v>
      </c>
      <c r="H2905" s="4" t="s">
        <v>10</v>
      </c>
      <c r="I2905" s="4" t="s">
        <v>13</v>
      </c>
    </row>
    <row r="2906" spans="1:12">
      <c r="A2906" t="n">
        <v>20241</v>
      </c>
      <c r="B2906" s="26" t="n">
        <v>45</v>
      </c>
      <c r="C2906" s="7" t="n">
        <v>4</v>
      </c>
      <c r="D2906" s="7" t="n">
        <v>3</v>
      </c>
      <c r="E2906" s="7" t="n">
        <v>4.94999980926514</v>
      </c>
      <c r="F2906" s="7" t="n">
        <v>347.589996337891</v>
      </c>
      <c r="G2906" s="7" t="n">
        <v>0</v>
      </c>
      <c r="H2906" s="7" t="n">
        <v>5000</v>
      </c>
      <c r="I2906" s="7" t="n">
        <v>1</v>
      </c>
    </row>
    <row r="2907" spans="1:12">
      <c r="A2907" t="s">
        <v>4</v>
      </c>
      <c r="B2907" s="4" t="s">
        <v>5</v>
      </c>
      <c r="C2907" s="4" t="s">
        <v>13</v>
      </c>
      <c r="D2907" s="4" t="s">
        <v>13</v>
      </c>
      <c r="E2907" s="4" t="s">
        <v>23</v>
      </c>
      <c r="F2907" s="4" t="s">
        <v>10</v>
      </c>
    </row>
    <row r="2908" spans="1:12">
      <c r="A2908" t="n">
        <v>20259</v>
      </c>
      <c r="B2908" s="26" t="n">
        <v>45</v>
      </c>
      <c r="C2908" s="7" t="n">
        <v>5</v>
      </c>
      <c r="D2908" s="7" t="n">
        <v>3</v>
      </c>
      <c r="E2908" s="7" t="n">
        <v>3.79999995231628</v>
      </c>
      <c r="F2908" s="7" t="n">
        <v>5000</v>
      </c>
    </row>
    <row r="2909" spans="1:12">
      <c r="A2909" t="s">
        <v>4</v>
      </c>
      <c r="B2909" s="4" t="s">
        <v>5</v>
      </c>
      <c r="C2909" s="4" t="s">
        <v>10</v>
      </c>
      <c r="D2909" s="4" t="s">
        <v>13</v>
      </c>
      <c r="E2909" s="4" t="s">
        <v>6</v>
      </c>
      <c r="F2909" s="4" t="s">
        <v>23</v>
      </c>
      <c r="G2909" s="4" t="s">
        <v>23</v>
      </c>
      <c r="H2909" s="4" t="s">
        <v>23</v>
      </c>
    </row>
    <row r="2910" spans="1:12">
      <c r="A2910" t="n">
        <v>20268</v>
      </c>
      <c r="B2910" s="56" t="n">
        <v>48</v>
      </c>
      <c r="C2910" s="7" t="n">
        <v>0</v>
      </c>
      <c r="D2910" s="7" t="n">
        <v>0</v>
      </c>
      <c r="E2910" s="7" t="s">
        <v>47</v>
      </c>
      <c r="F2910" s="7" t="n">
        <v>0</v>
      </c>
      <c r="G2910" s="7" t="n">
        <v>1</v>
      </c>
      <c r="H2910" s="7" t="n">
        <v>0</v>
      </c>
    </row>
    <row r="2911" spans="1:12">
      <c r="A2911" t="s">
        <v>4</v>
      </c>
      <c r="B2911" s="4" t="s">
        <v>5</v>
      </c>
      <c r="C2911" s="4" t="s">
        <v>13</v>
      </c>
      <c r="D2911" s="4" t="s">
        <v>10</v>
      </c>
      <c r="E2911" s="4" t="s">
        <v>23</v>
      </c>
    </row>
    <row r="2912" spans="1:12">
      <c r="A2912" t="n">
        <v>20293</v>
      </c>
      <c r="B2912" s="24" t="n">
        <v>58</v>
      </c>
      <c r="C2912" s="7" t="n">
        <v>100</v>
      </c>
      <c r="D2912" s="7" t="n">
        <v>1000</v>
      </c>
      <c r="E2912" s="7" t="n">
        <v>1</v>
      </c>
    </row>
    <row r="2913" spans="1:9">
      <c r="A2913" t="s">
        <v>4</v>
      </c>
      <c r="B2913" s="4" t="s">
        <v>5</v>
      </c>
      <c r="C2913" s="4" t="s">
        <v>13</v>
      </c>
      <c r="D2913" s="4" t="s">
        <v>10</v>
      </c>
    </row>
    <row r="2914" spans="1:9">
      <c r="A2914" t="n">
        <v>20301</v>
      </c>
      <c r="B2914" s="24" t="n">
        <v>58</v>
      </c>
      <c r="C2914" s="7" t="n">
        <v>255</v>
      </c>
      <c r="D2914" s="7" t="n">
        <v>0</v>
      </c>
    </row>
    <row r="2915" spans="1:9">
      <c r="A2915" t="s">
        <v>4</v>
      </c>
      <c r="B2915" s="4" t="s">
        <v>5</v>
      </c>
      <c r="C2915" s="4" t="s">
        <v>13</v>
      </c>
      <c r="D2915" s="4" t="s">
        <v>10</v>
      </c>
    </row>
    <row r="2916" spans="1:9">
      <c r="A2916" t="n">
        <v>20305</v>
      </c>
      <c r="B2916" s="26" t="n">
        <v>45</v>
      </c>
      <c r="C2916" s="7" t="n">
        <v>7</v>
      </c>
      <c r="D2916" s="7" t="n">
        <v>255</v>
      </c>
    </row>
    <row r="2917" spans="1:9">
      <c r="A2917" t="s">
        <v>4</v>
      </c>
      <c r="B2917" s="4" t="s">
        <v>5</v>
      </c>
      <c r="C2917" s="4" t="s">
        <v>13</v>
      </c>
      <c r="D2917" s="4" t="s">
        <v>10</v>
      </c>
      <c r="E2917" s="4" t="s">
        <v>6</v>
      </c>
    </row>
    <row r="2918" spans="1:9">
      <c r="A2918" t="n">
        <v>20309</v>
      </c>
      <c r="B2918" s="46" t="n">
        <v>51</v>
      </c>
      <c r="C2918" s="7" t="n">
        <v>4</v>
      </c>
      <c r="D2918" s="7" t="n">
        <v>3</v>
      </c>
      <c r="E2918" s="7" t="s">
        <v>158</v>
      </c>
    </row>
    <row r="2919" spans="1:9">
      <c r="A2919" t="s">
        <v>4</v>
      </c>
      <c r="B2919" s="4" t="s">
        <v>5</v>
      </c>
      <c r="C2919" s="4" t="s">
        <v>10</v>
      </c>
    </row>
    <row r="2920" spans="1:9">
      <c r="A2920" t="n">
        <v>20322</v>
      </c>
      <c r="B2920" s="35" t="n">
        <v>16</v>
      </c>
      <c r="C2920" s="7" t="n">
        <v>0</v>
      </c>
    </row>
    <row r="2921" spans="1:9">
      <c r="A2921" t="s">
        <v>4</v>
      </c>
      <c r="B2921" s="4" t="s">
        <v>5</v>
      </c>
      <c r="C2921" s="4" t="s">
        <v>10</v>
      </c>
      <c r="D2921" s="4" t="s">
        <v>50</v>
      </c>
      <c r="E2921" s="4" t="s">
        <v>13</v>
      </c>
      <c r="F2921" s="4" t="s">
        <v>13</v>
      </c>
    </row>
    <row r="2922" spans="1:9">
      <c r="A2922" t="n">
        <v>20325</v>
      </c>
      <c r="B2922" s="47" t="n">
        <v>26</v>
      </c>
      <c r="C2922" s="7" t="n">
        <v>3</v>
      </c>
      <c r="D2922" s="7" t="s">
        <v>166</v>
      </c>
      <c r="E2922" s="7" t="n">
        <v>2</v>
      </c>
      <c r="F2922" s="7" t="n">
        <v>0</v>
      </c>
    </row>
    <row r="2923" spans="1:9">
      <c r="A2923" t="s">
        <v>4</v>
      </c>
      <c r="B2923" s="4" t="s">
        <v>5</v>
      </c>
    </row>
    <row r="2924" spans="1:9">
      <c r="A2924" t="n">
        <v>20409</v>
      </c>
      <c r="B2924" s="48" t="n">
        <v>28</v>
      </c>
    </row>
    <row r="2925" spans="1:9">
      <c r="A2925" t="s">
        <v>4</v>
      </c>
      <c r="B2925" s="4" t="s">
        <v>5</v>
      </c>
      <c r="C2925" s="4" t="s">
        <v>10</v>
      </c>
      <c r="D2925" s="4" t="s">
        <v>23</v>
      </c>
      <c r="E2925" s="4" t="s">
        <v>23</v>
      </c>
      <c r="F2925" s="4" t="s">
        <v>23</v>
      </c>
      <c r="G2925" s="4" t="s">
        <v>10</v>
      </c>
      <c r="H2925" s="4" t="s">
        <v>10</v>
      </c>
    </row>
    <row r="2926" spans="1:9">
      <c r="A2926" t="n">
        <v>20410</v>
      </c>
      <c r="B2926" s="20" t="n">
        <v>60</v>
      </c>
      <c r="C2926" s="7" t="n">
        <v>0</v>
      </c>
      <c r="D2926" s="7" t="n">
        <v>0</v>
      </c>
      <c r="E2926" s="7" t="n">
        <v>0</v>
      </c>
      <c r="F2926" s="7" t="n">
        <v>0</v>
      </c>
      <c r="G2926" s="7" t="n">
        <v>300</v>
      </c>
      <c r="H2926" s="7" t="n">
        <v>0</v>
      </c>
    </row>
    <row r="2927" spans="1:9">
      <c r="A2927" t="s">
        <v>4</v>
      </c>
      <c r="B2927" s="4" t="s">
        <v>5</v>
      </c>
      <c r="C2927" s="4" t="s">
        <v>10</v>
      </c>
      <c r="D2927" s="4" t="s">
        <v>10</v>
      </c>
      <c r="E2927" s="4" t="s">
        <v>10</v>
      </c>
    </row>
    <row r="2928" spans="1:9">
      <c r="A2928" t="n">
        <v>20429</v>
      </c>
      <c r="B2928" s="21" t="n">
        <v>61</v>
      </c>
      <c r="C2928" s="7" t="n">
        <v>0</v>
      </c>
      <c r="D2928" s="7" t="n">
        <v>3</v>
      </c>
      <c r="E2928" s="7" t="n">
        <v>1000</v>
      </c>
    </row>
    <row r="2929" spans="1:8">
      <c r="A2929" t="s">
        <v>4</v>
      </c>
      <c r="B2929" s="4" t="s">
        <v>5</v>
      </c>
      <c r="C2929" s="4" t="s">
        <v>10</v>
      </c>
    </row>
    <row r="2930" spans="1:8">
      <c r="A2930" t="n">
        <v>20436</v>
      </c>
      <c r="B2930" s="35" t="n">
        <v>16</v>
      </c>
      <c r="C2930" s="7" t="n">
        <v>300</v>
      </c>
    </row>
    <row r="2931" spans="1:8">
      <c r="A2931" t="s">
        <v>4</v>
      </c>
      <c r="B2931" s="4" t="s">
        <v>5</v>
      </c>
      <c r="C2931" s="4" t="s">
        <v>13</v>
      </c>
      <c r="D2931" s="4" t="s">
        <v>10</v>
      </c>
      <c r="E2931" s="4" t="s">
        <v>6</v>
      </c>
    </row>
    <row r="2932" spans="1:8">
      <c r="A2932" t="n">
        <v>20439</v>
      </c>
      <c r="B2932" s="46" t="n">
        <v>51</v>
      </c>
      <c r="C2932" s="7" t="n">
        <v>4</v>
      </c>
      <c r="D2932" s="7" t="n">
        <v>0</v>
      </c>
      <c r="E2932" s="7" t="s">
        <v>167</v>
      </c>
    </row>
    <row r="2933" spans="1:8">
      <c r="A2933" t="s">
        <v>4</v>
      </c>
      <c r="B2933" s="4" t="s">
        <v>5</v>
      </c>
      <c r="C2933" s="4" t="s">
        <v>10</v>
      </c>
    </row>
    <row r="2934" spans="1:8">
      <c r="A2934" t="n">
        <v>20452</v>
      </c>
      <c r="B2934" s="35" t="n">
        <v>16</v>
      </c>
      <c r="C2934" s="7" t="n">
        <v>0</v>
      </c>
    </row>
    <row r="2935" spans="1:8">
      <c r="A2935" t="s">
        <v>4</v>
      </c>
      <c r="B2935" s="4" t="s">
        <v>5</v>
      </c>
      <c r="C2935" s="4" t="s">
        <v>10</v>
      </c>
      <c r="D2935" s="4" t="s">
        <v>50</v>
      </c>
      <c r="E2935" s="4" t="s">
        <v>13</v>
      </c>
      <c r="F2935" s="4" t="s">
        <v>13</v>
      </c>
    </row>
    <row r="2936" spans="1:8">
      <c r="A2936" t="n">
        <v>20455</v>
      </c>
      <c r="B2936" s="47" t="n">
        <v>26</v>
      </c>
      <c r="C2936" s="7" t="n">
        <v>0</v>
      </c>
      <c r="D2936" s="7" t="s">
        <v>168</v>
      </c>
      <c r="E2936" s="7" t="n">
        <v>2</v>
      </c>
      <c r="F2936" s="7" t="n">
        <v>0</v>
      </c>
    </row>
    <row r="2937" spans="1:8">
      <c r="A2937" t="s">
        <v>4</v>
      </c>
      <c r="B2937" s="4" t="s">
        <v>5</v>
      </c>
    </row>
    <row r="2938" spans="1:8">
      <c r="A2938" t="n">
        <v>20524</v>
      </c>
      <c r="B2938" s="48" t="n">
        <v>28</v>
      </c>
    </row>
    <row r="2939" spans="1:8">
      <c r="A2939" t="s">
        <v>4</v>
      </c>
      <c r="B2939" s="4" t="s">
        <v>5</v>
      </c>
      <c r="C2939" s="4" t="s">
        <v>10</v>
      </c>
      <c r="D2939" s="4" t="s">
        <v>23</v>
      </c>
      <c r="E2939" s="4" t="s">
        <v>23</v>
      </c>
      <c r="F2939" s="4" t="s">
        <v>23</v>
      </c>
      <c r="G2939" s="4" t="s">
        <v>10</v>
      </c>
      <c r="H2939" s="4" t="s">
        <v>10</v>
      </c>
    </row>
    <row r="2940" spans="1:8">
      <c r="A2940" t="n">
        <v>20525</v>
      </c>
      <c r="B2940" s="20" t="n">
        <v>60</v>
      </c>
      <c r="C2940" s="7" t="n">
        <v>0</v>
      </c>
      <c r="D2940" s="7" t="n">
        <v>0</v>
      </c>
      <c r="E2940" s="7" t="n">
        <v>-4</v>
      </c>
      <c r="F2940" s="7" t="n">
        <v>0</v>
      </c>
      <c r="G2940" s="7" t="n">
        <v>300</v>
      </c>
      <c r="H2940" s="7" t="n">
        <v>0</v>
      </c>
    </row>
    <row r="2941" spans="1:8">
      <c r="A2941" t="s">
        <v>4</v>
      </c>
      <c r="B2941" s="4" t="s">
        <v>5</v>
      </c>
      <c r="C2941" s="4" t="s">
        <v>10</v>
      </c>
      <c r="D2941" s="4" t="s">
        <v>10</v>
      </c>
      <c r="E2941" s="4" t="s">
        <v>10</v>
      </c>
    </row>
    <row r="2942" spans="1:8">
      <c r="A2942" t="n">
        <v>20544</v>
      </c>
      <c r="B2942" s="21" t="n">
        <v>61</v>
      </c>
      <c r="C2942" s="7" t="n">
        <v>0</v>
      </c>
      <c r="D2942" s="7" t="n">
        <v>65533</v>
      </c>
      <c r="E2942" s="7" t="n">
        <v>1000</v>
      </c>
    </row>
    <row r="2943" spans="1:8">
      <c r="A2943" t="s">
        <v>4</v>
      </c>
      <c r="B2943" s="4" t="s">
        <v>5</v>
      </c>
      <c r="C2943" s="4" t="s">
        <v>10</v>
      </c>
    </row>
    <row r="2944" spans="1:8">
      <c r="A2944" t="n">
        <v>20551</v>
      </c>
      <c r="B2944" s="35" t="n">
        <v>16</v>
      </c>
      <c r="C2944" s="7" t="n">
        <v>300</v>
      </c>
    </row>
    <row r="2945" spans="1:8">
      <c r="A2945" t="s">
        <v>4</v>
      </c>
      <c r="B2945" s="4" t="s">
        <v>5</v>
      </c>
      <c r="C2945" s="4" t="s">
        <v>13</v>
      </c>
      <c r="D2945" s="4" t="s">
        <v>10</v>
      </c>
      <c r="E2945" s="4" t="s">
        <v>6</v>
      </c>
    </row>
    <row r="2946" spans="1:8">
      <c r="A2946" t="n">
        <v>20554</v>
      </c>
      <c r="B2946" s="46" t="n">
        <v>51</v>
      </c>
      <c r="C2946" s="7" t="n">
        <v>4</v>
      </c>
      <c r="D2946" s="7" t="n">
        <v>0</v>
      </c>
      <c r="E2946" s="7" t="s">
        <v>169</v>
      </c>
    </row>
    <row r="2947" spans="1:8">
      <c r="A2947" t="s">
        <v>4</v>
      </c>
      <c r="B2947" s="4" t="s">
        <v>5</v>
      </c>
      <c r="C2947" s="4" t="s">
        <v>10</v>
      </c>
    </row>
    <row r="2948" spans="1:8">
      <c r="A2948" t="n">
        <v>20568</v>
      </c>
      <c r="B2948" s="35" t="n">
        <v>16</v>
      </c>
      <c r="C2948" s="7" t="n">
        <v>0</v>
      </c>
    </row>
    <row r="2949" spans="1:8">
      <c r="A2949" t="s">
        <v>4</v>
      </c>
      <c r="B2949" s="4" t="s">
        <v>5</v>
      </c>
      <c r="C2949" s="4" t="s">
        <v>10</v>
      </c>
      <c r="D2949" s="4" t="s">
        <v>50</v>
      </c>
      <c r="E2949" s="4" t="s">
        <v>13</v>
      </c>
      <c r="F2949" s="4" t="s">
        <v>13</v>
      </c>
    </row>
    <row r="2950" spans="1:8">
      <c r="A2950" t="n">
        <v>20571</v>
      </c>
      <c r="B2950" s="47" t="n">
        <v>26</v>
      </c>
      <c r="C2950" s="7" t="n">
        <v>0</v>
      </c>
      <c r="D2950" s="7" t="s">
        <v>170</v>
      </c>
      <c r="E2950" s="7" t="n">
        <v>2</v>
      </c>
      <c r="F2950" s="7" t="n">
        <v>0</v>
      </c>
    </row>
    <row r="2951" spans="1:8">
      <c r="A2951" t="s">
        <v>4</v>
      </c>
      <c r="B2951" s="4" t="s">
        <v>5</v>
      </c>
    </row>
    <row r="2952" spans="1:8">
      <c r="A2952" t="n">
        <v>20643</v>
      </c>
      <c r="B2952" s="48" t="n">
        <v>28</v>
      </c>
    </row>
    <row r="2953" spans="1:8">
      <c r="A2953" t="s">
        <v>4</v>
      </c>
      <c r="B2953" s="4" t="s">
        <v>5</v>
      </c>
      <c r="C2953" s="4" t="s">
        <v>13</v>
      </c>
      <c r="D2953" s="4" t="s">
        <v>10</v>
      </c>
      <c r="E2953" s="4" t="s">
        <v>6</v>
      </c>
    </row>
    <row r="2954" spans="1:8">
      <c r="A2954" t="n">
        <v>20644</v>
      </c>
      <c r="B2954" s="46" t="n">
        <v>51</v>
      </c>
      <c r="C2954" s="7" t="n">
        <v>4</v>
      </c>
      <c r="D2954" s="7" t="n">
        <v>7032</v>
      </c>
      <c r="E2954" s="7" t="s">
        <v>171</v>
      </c>
    </row>
    <row r="2955" spans="1:8">
      <c r="A2955" t="s">
        <v>4</v>
      </c>
      <c r="B2955" s="4" t="s">
        <v>5</v>
      </c>
      <c r="C2955" s="4" t="s">
        <v>10</v>
      </c>
    </row>
    <row r="2956" spans="1:8">
      <c r="A2956" t="n">
        <v>20658</v>
      </c>
      <c r="B2956" s="35" t="n">
        <v>16</v>
      </c>
      <c r="C2956" s="7" t="n">
        <v>0</v>
      </c>
    </row>
    <row r="2957" spans="1:8">
      <c r="A2957" t="s">
        <v>4</v>
      </c>
      <c r="B2957" s="4" t="s">
        <v>5</v>
      </c>
      <c r="C2957" s="4" t="s">
        <v>10</v>
      </c>
      <c r="D2957" s="4" t="s">
        <v>50</v>
      </c>
      <c r="E2957" s="4" t="s">
        <v>13</v>
      </c>
      <c r="F2957" s="4" t="s">
        <v>13</v>
      </c>
    </row>
    <row r="2958" spans="1:8">
      <c r="A2958" t="n">
        <v>20661</v>
      </c>
      <c r="B2958" s="47" t="n">
        <v>26</v>
      </c>
      <c r="C2958" s="7" t="n">
        <v>7032</v>
      </c>
      <c r="D2958" s="7" t="s">
        <v>172</v>
      </c>
      <c r="E2958" s="7" t="n">
        <v>2</v>
      </c>
      <c r="F2958" s="7" t="n">
        <v>0</v>
      </c>
    </row>
    <row r="2959" spans="1:8">
      <c r="A2959" t="s">
        <v>4</v>
      </c>
      <c r="B2959" s="4" t="s">
        <v>5</v>
      </c>
    </row>
    <row r="2960" spans="1:8">
      <c r="A2960" t="n">
        <v>20708</v>
      </c>
      <c r="B2960" s="48" t="n">
        <v>28</v>
      </c>
    </row>
    <row r="2961" spans="1:6">
      <c r="A2961" t="s">
        <v>4</v>
      </c>
      <c r="B2961" s="4" t="s">
        <v>5</v>
      </c>
      <c r="C2961" s="4" t="s">
        <v>13</v>
      </c>
      <c r="D2961" s="4" t="s">
        <v>10</v>
      </c>
      <c r="E2961" s="4" t="s">
        <v>23</v>
      </c>
    </row>
    <row r="2962" spans="1:6">
      <c r="A2962" t="n">
        <v>20709</v>
      </c>
      <c r="B2962" s="24" t="n">
        <v>58</v>
      </c>
      <c r="C2962" s="7" t="n">
        <v>0</v>
      </c>
      <c r="D2962" s="7" t="n">
        <v>1000</v>
      </c>
      <c r="E2962" s="7" t="n">
        <v>1</v>
      </c>
    </row>
    <row r="2963" spans="1:6">
      <c r="A2963" t="s">
        <v>4</v>
      </c>
      <c r="B2963" s="4" t="s">
        <v>5</v>
      </c>
      <c r="C2963" s="4" t="s">
        <v>13</v>
      </c>
      <c r="D2963" s="4" t="s">
        <v>10</v>
      </c>
    </row>
    <row r="2964" spans="1:6">
      <c r="A2964" t="n">
        <v>20717</v>
      </c>
      <c r="B2964" s="24" t="n">
        <v>58</v>
      </c>
      <c r="C2964" s="7" t="n">
        <v>255</v>
      </c>
      <c r="D2964" s="7" t="n">
        <v>0</v>
      </c>
    </row>
    <row r="2965" spans="1:6">
      <c r="A2965" t="s">
        <v>4</v>
      </c>
      <c r="B2965" s="4" t="s">
        <v>5</v>
      </c>
      <c r="C2965" s="4" t="s">
        <v>10</v>
      </c>
    </row>
    <row r="2966" spans="1:6">
      <c r="A2966" t="n">
        <v>20721</v>
      </c>
      <c r="B2966" s="36" t="n">
        <v>12</v>
      </c>
      <c r="C2966" s="7" t="n">
        <v>9244</v>
      </c>
    </row>
    <row r="2967" spans="1:6">
      <c r="A2967" t="s">
        <v>4</v>
      </c>
      <c r="B2967" s="4" t="s">
        <v>5</v>
      </c>
      <c r="C2967" s="4" t="s">
        <v>10</v>
      </c>
    </row>
    <row r="2968" spans="1:6">
      <c r="A2968" t="n">
        <v>20724</v>
      </c>
      <c r="B2968" s="36" t="n">
        <v>12</v>
      </c>
      <c r="C2968" s="7" t="n">
        <v>9271</v>
      </c>
    </row>
    <row r="2969" spans="1:6">
      <c r="A2969" t="s">
        <v>4</v>
      </c>
      <c r="B2969" s="4" t="s">
        <v>5</v>
      </c>
      <c r="C2969" s="4" t="s">
        <v>10</v>
      </c>
      <c r="D2969" s="4" t="s">
        <v>13</v>
      </c>
      <c r="E2969" s="4" t="s">
        <v>10</v>
      </c>
    </row>
    <row r="2970" spans="1:6">
      <c r="A2970" t="n">
        <v>20727</v>
      </c>
      <c r="B2970" s="59" t="n">
        <v>104</v>
      </c>
      <c r="C2970" s="7" t="n">
        <v>125</v>
      </c>
      <c r="D2970" s="7" t="n">
        <v>1</v>
      </c>
      <c r="E2970" s="7" t="n">
        <v>4</v>
      </c>
    </row>
    <row r="2971" spans="1:6">
      <c r="A2971" t="s">
        <v>4</v>
      </c>
      <c r="B2971" s="4" t="s">
        <v>5</v>
      </c>
    </row>
    <row r="2972" spans="1:6">
      <c r="A2972" t="n">
        <v>20733</v>
      </c>
      <c r="B2972" s="5" t="n">
        <v>1</v>
      </c>
    </row>
    <row r="2973" spans="1:6">
      <c r="A2973" t="s">
        <v>4</v>
      </c>
      <c r="B2973" s="4" t="s">
        <v>5</v>
      </c>
      <c r="C2973" s="4" t="s">
        <v>13</v>
      </c>
      <c r="D2973" s="4" t="s">
        <v>10</v>
      </c>
      <c r="E2973" s="4" t="s">
        <v>13</v>
      </c>
      <c r="F2973" s="4" t="s">
        <v>24</v>
      </c>
    </row>
    <row r="2974" spans="1:6">
      <c r="A2974" t="n">
        <v>20734</v>
      </c>
      <c r="B2974" s="12" t="n">
        <v>5</v>
      </c>
      <c r="C2974" s="7" t="n">
        <v>30</v>
      </c>
      <c r="D2974" s="7" t="n">
        <v>9269</v>
      </c>
      <c r="E2974" s="7" t="n">
        <v>1</v>
      </c>
      <c r="F2974" s="13" t="n">
        <f t="normal" ca="1">A2980</f>
        <v>0</v>
      </c>
    </row>
    <row r="2975" spans="1:6">
      <c r="A2975" t="s">
        <v>4</v>
      </c>
      <c r="B2975" s="4" t="s">
        <v>5</v>
      </c>
      <c r="C2975" s="4" t="s">
        <v>10</v>
      </c>
    </row>
    <row r="2976" spans="1:6">
      <c r="A2976" t="n">
        <v>20743</v>
      </c>
      <c r="B2976" s="36" t="n">
        <v>12</v>
      </c>
      <c r="C2976" s="7" t="n">
        <v>9638</v>
      </c>
    </row>
    <row r="2977" spans="1:6">
      <c r="A2977" t="s">
        <v>4</v>
      </c>
      <c r="B2977" s="4" t="s">
        <v>5</v>
      </c>
      <c r="C2977" s="4" t="s">
        <v>24</v>
      </c>
    </row>
    <row r="2978" spans="1:6">
      <c r="A2978" t="n">
        <v>20746</v>
      </c>
      <c r="B2978" s="17" t="n">
        <v>3</v>
      </c>
      <c r="C2978" s="13" t="n">
        <f t="normal" ca="1">A2982</f>
        <v>0</v>
      </c>
    </row>
    <row r="2979" spans="1:6">
      <c r="A2979" t="s">
        <v>4</v>
      </c>
      <c r="B2979" s="4" t="s">
        <v>5</v>
      </c>
      <c r="C2979" s="4" t="s">
        <v>10</v>
      </c>
    </row>
    <row r="2980" spans="1:6">
      <c r="A2980" t="n">
        <v>20751</v>
      </c>
      <c r="B2980" s="57" t="n">
        <v>13</v>
      </c>
      <c r="C2980" s="7" t="n">
        <v>9638</v>
      </c>
    </row>
    <row r="2981" spans="1:6">
      <c r="A2981" t="s">
        <v>4</v>
      </c>
      <c r="B2981" s="4" t="s">
        <v>5</v>
      </c>
      <c r="C2981" s="4" t="s">
        <v>13</v>
      </c>
      <c r="D2981" s="4" t="s">
        <v>10</v>
      </c>
      <c r="E2981" s="4" t="s">
        <v>13</v>
      </c>
      <c r="F2981" s="4" t="s">
        <v>24</v>
      </c>
    </row>
    <row r="2982" spans="1:6">
      <c r="A2982" t="n">
        <v>20754</v>
      </c>
      <c r="B2982" s="12" t="n">
        <v>5</v>
      </c>
      <c r="C2982" s="7" t="n">
        <v>30</v>
      </c>
      <c r="D2982" s="7" t="n">
        <v>9270</v>
      </c>
      <c r="E2982" s="7" t="n">
        <v>1</v>
      </c>
      <c r="F2982" s="13" t="n">
        <f t="normal" ca="1">A2988</f>
        <v>0</v>
      </c>
    </row>
    <row r="2983" spans="1:6">
      <c r="A2983" t="s">
        <v>4</v>
      </c>
      <c r="B2983" s="4" t="s">
        <v>5</v>
      </c>
      <c r="C2983" s="4" t="s">
        <v>10</v>
      </c>
    </row>
    <row r="2984" spans="1:6">
      <c r="A2984" t="n">
        <v>20763</v>
      </c>
      <c r="B2984" s="36" t="n">
        <v>12</v>
      </c>
      <c r="C2984" s="7" t="n">
        <v>9639</v>
      </c>
    </row>
    <row r="2985" spans="1:6">
      <c r="A2985" t="s">
        <v>4</v>
      </c>
      <c r="B2985" s="4" t="s">
        <v>5</v>
      </c>
      <c r="C2985" s="4" t="s">
        <v>24</v>
      </c>
    </row>
    <row r="2986" spans="1:6">
      <c r="A2986" t="n">
        <v>20766</v>
      </c>
      <c r="B2986" s="17" t="n">
        <v>3</v>
      </c>
      <c r="C2986" s="13" t="n">
        <f t="normal" ca="1">A2990</f>
        <v>0</v>
      </c>
    </row>
    <row r="2987" spans="1:6">
      <c r="A2987" t="s">
        <v>4</v>
      </c>
      <c r="B2987" s="4" t="s">
        <v>5</v>
      </c>
      <c r="C2987" s="4" t="s">
        <v>10</v>
      </c>
    </row>
    <row r="2988" spans="1:6">
      <c r="A2988" t="n">
        <v>20771</v>
      </c>
      <c r="B2988" s="57" t="n">
        <v>13</v>
      </c>
      <c r="C2988" s="7" t="n">
        <v>9639</v>
      </c>
    </row>
    <row r="2989" spans="1:6">
      <c r="A2989" t="s">
        <v>4</v>
      </c>
      <c r="B2989" s="4" t="s">
        <v>5</v>
      </c>
      <c r="C2989" s="4" t="s">
        <v>13</v>
      </c>
      <c r="D2989" s="4" t="s">
        <v>10</v>
      </c>
      <c r="E2989" s="4" t="s">
        <v>13</v>
      </c>
      <c r="F2989" s="4" t="s">
        <v>24</v>
      </c>
    </row>
    <row r="2990" spans="1:6">
      <c r="A2990" t="n">
        <v>20774</v>
      </c>
      <c r="B2990" s="12" t="n">
        <v>5</v>
      </c>
      <c r="C2990" s="7" t="n">
        <v>30</v>
      </c>
      <c r="D2990" s="7" t="n">
        <v>9271</v>
      </c>
      <c r="E2990" s="7" t="n">
        <v>1</v>
      </c>
      <c r="F2990" s="13" t="n">
        <f t="normal" ca="1">A2996</f>
        <v>0</v>
      </c>
    </row>
    <row r="2991" spans="1:6">
      <c r="A2991" t="s">
        <v>4</v>
      </c>
      <c r="B2991" s="4" t="s">
        <v>5</v>
      </c>
      <c r="C2991" s="4" t="s">
        <v>10</v>
      </c>
    </row>
    <row r="2992" spans="1:6">
      <c r="A2992" t="n">
        <v>20783</v>
      </c>
      <c r="B2992" s="36" t="n">
        <v>12</v>
      </c>
      <c r="C2992" s="7" t="n">
        <v>9640</v>
      </c>
    </row>
    <row r="2993" spans="1:6">
      <c r="A2993" t="s">
        <v>4</v>
      </c>
      <c r="B2993" s="4" t="s">
        <v>5</v>
      </c>
      <c r="C2993" s="4" t="s">
        <v>24</v>
      </c>
    </row>
    <row r="2994" spans="1:6">
      <c r="A2994" t="n">
        <v>20786</v>
      </c>
      <c r="B2994" s="17" t="n">
        <v>3</v>
      </c>
      <c r="C2994" s="13" t="n">
        <f t="normal" ca="1">A2998</f>
        <v>0</v>
      </c>
    </row>
    <row r="2995" spans="1:6">
      <c r="A2995" t="s">
        <v>4</v>
      </c>
      <c r="B2995" s="4" t="s">
        <v>5</v>
      </c>
      <c r="C2995" s="4" t="s">
        <v>10</v>
      </c>
    </row>
    <row r="2996" spans="1:6">
      <c r="A2996" t="n">
        <v>20791</v>
      </c>
      <c r="B2996" s="57" t="n">
        <v>13</v>
      </c>
      <c r="C2996" s="7" t="n">
        <v>9640</v>
      </c>
    </row>
    <row r="2997" spans="1:6">
      <c r="A2997" t="s">
        <v>4</v>
      </c>
      <c r="B2997" s="4" t="s">
        <v>5</v>
      </c>
      <c r="C2997" s="4" t="s">
        <v>13</v>
      </c>
      <c r="D2997" s="4" t="s">
        <v>10</v>
      </c>
      <c r="E2997" s="4" t="s">
        <v>13</v>
      </c>
      <c r="F2997" s="4" t="s">
        <v>24</v>
      </c>
    </row>
    <row r="2998" spans="1:6">
      <c r="A2998" t="n">
        <v>20794</v>
      </c>
      <c r="B2998" s="12" t="n">
        <v>5</v>
      </c>
      <c r="C2998" s="7" t="n">
        <v>30</v>
      </c>
      <c r="D2998" s="7" t="n">
        <v>9272</v>
      </c>
      <c r="E2998" s="7" t="n">
        <v>1</v>
      </c>
      <c r="F2998" s="13" t="n">
        <f t="normal" ca="1">A3004</f>
        <v>0</v>
      </c>
    </row>
    <row r="2999" spans="1:6">
      <c r="A2999" t="s">
        <v>4</v>
      </c>
      <c r="B2999" s="4" t="s">
        <v>5</v>
      </c>
      <c r="C2999" s="4" t="s">
        <v>10</v>
      </c>
    </row>
    <row r="3000" spans="1:6">
      <c r="A3000" t="n">
        <v>20803</v>
      </c>
      <c r="B3000" s="36" t="n">
        <v>12</v>
      </c>
      <c r="C3000" s="7" t="n">
        <v>9641</v>
      </c>
    </row>
    <row r="3001" spans="1:6">
      <c r="A3001" t="s">
        <v>4</v>
      </c>
      <c r="B3001" s="4" t="s">
        <v>5</v>
      </c>
      <c r="C3001" s="4" t="s">
        <v>24</v>
      </c>
    </row>
    <row r="3002" spans="1:6">
      <c r="A3002" t="n">
        <v>20806</v>
      </c>
      <c r="B3002" s="17" t="n">
        <v>3</v>
      </c>
      <c r="C3002" s="13" t="n">
        <f t="normal" ca="1">A3006</f>
        <v>0</v>
      </c>
    </row>
    <row r="3003" spans="1:6">
      <c r="A3003" t="s">
        <v>4</v>
      </c>
      <c r="B3003" s="4" t="s">
        <v>5</v>
      </c>
      <c r="C3003" s="4" t="s">
        <v>10</v>
      </c>
    </row>
    <row r="3004" spans="1:6">
      <c r="A3004" t="n">
        <v>20811</v>
      </c>
      <c r="B3004" s="57" t="n">
        <v>13</v>
      </c>
      <c r="C3004" s="7" t="n">
        <v>9641</v>
      </c>
    </row>
    <row r="3005" spans="1:6">
      <c r="A3005" t="s">
        <v>4</v>
      </c>
      <c r="B3005" s="4" t="s">
        <v>5</v>
      </c>
      <c r="C3005" s="4" t="s">
        <v>10</v>
      </c>
    </row>
    <row r="3006" spans="1:6">
      <c r="A3006" t="n">
        <v>20814</v>
      </c>
      <c r="B3006" s="57" t="n">
        <v>13</v>
      </c>
      <c r="C3006" s="7" t="n">
        <v>6713</v>
      </c>
    </row>
    <row r="3007" spans="1:6">
      <c r="A3007" t="s">
        <v>4</v>
      </c>
      <c r="B3007" s="4" t="s">
        <v>5</v>
      </c>
      <c r="C3007" s="4" t="s">
        <v>10</v>
      </c>
      <c r="D3007" s="4" t="s">
        <v>23</v>
      </c>
      <c r="E3007" s="4" t="s">
        <v>23</v>
      </c>
      <c r="F3007" s="4" t="s">
        <v>23</v>
      </c>
      <c r="G3007" s="4" t="s">
        <v>23</v>
      </c>
    </row>
    <row r="3008" spans="1:6">
      <c r="A3008" t="n">
        <v>20817</v>
      </c>
      <c r="B3008" s="42" t="n">
        <v>46</v>
      </c>
      <c r="C3008" s="7" t="n">
        <v>61456</v>
      </c>
      <c r="D3008" s="7" t="n">
        <v>-2.09999990463257</v>
      </c>
      <c r="E3008" s="7" t="n">
        <v>23.3700008392334</v>
      </c>
      <c r="F3008" s="7" t="n">
        <v>-64.9499969482422</v>
      </c>
      <c r="G3008" s="7" t="n">
        <v>315</v>
      </c>
    </row>
    <row r="3009" spans="1:7">
      <c r="A3009" t="s">
        <v>4</v>
      </c>
      <c r="B3009" s="4" t="s">
        <v>5</v>
      </c>
      <c r="C3009" s="4" t="s">
        <v>13</v>
      </c>
      <c r="D3009" s="4" t="s">
        <v>13</v>
      </c>
      <c r="E3009" s="4" t="s">
        <v>23</v>
      </c>
      <c r="F3009" s="4" t="s">
        <v>23</v>
      </c>
      <c r="G3009" s="4" t="s">
        <v>23</v>
      </c>
      <c r="H3009" s="4" t="s">
        <v>10</v>
      </c>
      <c r="I3009" s="4" t="s">
        <v>13</v>
      </c>
    </row>
    <row r="3010" spans="1:7">
      <c r="A3010" t="n">
        <v>20836</v>
      </c>
      <c r="B3010" s="26" t="n">
        <v>45</v>
      </c>
      <c r="C3010" s="7" t="n">
        <v>4</v>
      </c>
      <c r="D3010" s="7" t="n">
        <v>3</v>
      </c>
      <c r="E3010" s="7" t="n">
        <v>8.23999977111816</v>
      </c>
      <c r="F3010" s="7" t="n">
        <v>343.019989013672</v>
      </c>
      <c r="G3010" s="7" t="n">
        <v>0</v>
      </c>
      <c r="H3010" s="7" t="n">
        <v>0</v>
      </c>
      <c r="I3010" s="7" t="n">
        <v>0</v>
      </c>
    </row>
    <row r="3011" spans="1:7">
      <c r="A3011" t="s">
        <v>4</v>
      </c>
      <c r="B3011" s="4" t="s">
        <v>5</v>
      </c>
      <c r="C3011" s="4" t="s">
        <v>13</v>
      </c>
      <c r="D3011" s="4" t="s">
        <v>6</v>
      </c>
    </row>
    <row r="3012" spans="1:7">
      <c r="A3012" t="n">
        <v>20854</v>
      </c>
      <c r="B3012" s="8" t="n">
        <v>2</v>
      </c>
      <c r="C3012" s="7" t="n">
        <v>10</v>
      </c>
      <c r="D3012" s="7" t="s">
        <v>111</v>
      </c>
    </row>
    <row r="3013" spans="1:7">
      <c r="A3013" t="s">
        <v>4</v>
      </c>
      <c r="B3013" s="4" t="s">
        <v>5</v>
      </c>
      <c r="C3013" s="4" t="s">
        <v>10</v>
      </c>
    </row>
    <row r="3014" spans="1:7">
      <c r="A3014" t="n">
        <v>20869</v>
      </c>
      <c r="B3014" s="35" t="n">
        <v>16</v>
      </c>
      <c r="C3014" s="7" t="n">
        <v>0</v>
      </c>
    </row>
    <row r="3015" spans="1:7">
      <c r="A3015" t="s">
        <v>4</v>
      </c>
      <c r="B3015" s="4" t="s">
        <v>5</v>
      </c>
      <c r="C3015" s="4" t="s">
        <v>13</v>
      </c>
      <c r="D3015" s="4" t="s">
        <v>10</v>
      </c>
    </row>
    <row r="3016" spans="1:7">
      <c r="A3016" t="n">
        <v>20872</v>
      </c>
      <c r="B3016" s="24" t="n">
        <v>58</v>
      </c>
      <c r="C3016" s="7" t="n">
        <v>105</v>
      </c>
      <c r="D3016" s="7" t="n">
        <v>300</v>
      </c>
    </row>
    <row r="3017" spans="1:7">
      <c r="A3017" t="s">
        <v>4</v>
      </c>
      <c r="B3017" s="4" t="s">
        <v>5</v>
      </c>
      <c r="C3017" s="4" t="s">
        <v>23</v>
      </c>
      <c r="D3017" s="4" t="s">
        <v>10</v>
      </c>
    </row>
    <row r="3018" spans="1:7">
      <c r="A3018" t="n">
        <v>20876</v>
      </c>
      <c r="B3018" s="32" t="n">
        <v>103</v>
      </c>
      <c r="C3018" s="7" t="n">
        <v>1</v>
      </c>
      <c r="D3018" s="7" t="n">
        <v>300</v>
      </c>
    </row>
    <row r="3019" spans="1:7">
      <c r="A3019" t="s">
        <v>4</v>
      </c>
      <c r="B3019" s="4" t="s">
        <v>5</v>
      </c>
      <c r="C3019" s="4" t="s">
        <v>13</v>
      </c>
      <c r="D3019" s="4" t="s">
        <v>10</v>
      </c>
    </row>
    <row r="3020" spans="1:7">
      <c r="A3020" t="n">
        <v>20883</v>
      </c>
      <c r="B3020" s="34" t="n">
        <v>72</v>
      </c>
      <c r="C3020" s="7" t="n">
        <v>4</v>
      </c>
      <c r="D3020" s="7" t="n">
        <v>0</v>
      </c>
    </row>
    <row r="3021" spans="1:7">
      <c r="A3021" t="s">
        <v>4</v>
      </c>
      <c r="B3021" s="4" t="s">
        <v>5</v>
      </c>
      <c r="C3021" s="4" t="s">
        <v>9</v>
      </c>
    </row>
    <row r="3022" spans="1:7">
      <c r="A3022" t="n">
        <v>20887</v>
      </c>
      <c r="B3022" s="60" t="n">
        <v>15</v>
      </c>
      <c r="C3022" s="7" t="n">
        <v>1073741824</v>
      </c>
    </row>
    <row r="3023" spans="1:7">
      <c r="A3023" t="s">
        <v>4</v>
      </c>
      <c r="B3023" s="4" t="s">
        <v>5</v>
      </c>
      <c r="C3023" s="4" t="s">
        <v>13</v>
      </c>
    </row>
    <row r="3024" spans="1:7">
      <c r="A3024" t="n">
        <v>20892</v>
      </c>
      <c r="B3024" s="33" t="n">
        <v>64</v>
      </c>
      <c r="C3024" s="7" t="n">
        <v>3</v>
      </c>
    </row>
    <row r="3025" spans="1:9">
      <c r="A3025" t="s">
        <v>4</v>
      </c>
      <c r="B3025" s="4" t="s">
        <v>5</v>
      </c>
      <c r="C3025" s="4" t="s">
        <v>13</v>
      </c>
    </row>
    <row r="3026" spans="1:9">
      <c r="A3026" t="n">
        <v>20894</v>
      </c>
      <c r="B3026" s="11" t="n">
        <v>74</v>
      </c>
      <c r="C3026" s="7" t="n">
        <v>67</v>
      </c>
    </row>
    <row r="3027" spans="1:9">
      <c r="A3027" t="s">
        <v>4</v>
      </c>
      <c r="B3027" s="4" t="s">
        <v>5</v>
      </c>
      <c r="C3027" s="4" t="s">
        <v>13</v>
      </c>
      <c r="D3027" s="4" t="s">
        <v>13</v>
      </c>
      <c r="E3027" s="4" t="s">
        <v>10</v>
      </c>
    </row>
    <row r="3028" spans="1:9">
      <c r="A3028" t="n">
        <v>20896</v>
      </c>
      <c r="B3028" s="26" t="n">
        <v>45</v>
      </c>
      <c r="C3028" s="7" t="n">
        <v>8</v>
      </c>
      <c r="D3028" s="7" t="n">
        <v>1</v>
      </c>
      <c r="E3028" s="7" t="n">
        <v>0</v>
      </c>
    </row>
    <row r="3029" spans="1:9">
      <c r="A3029" t="s">
        <v>4</v>
      </c>
      <c r="B3029" s="4" t="s">
        <v>5</v>
      </c>
      <c r="C3029" s="4" t="s">
        <v>10</v>
      </c>
    </row>
    <row r="3030" spans="1:9">
      <c r="A3030" t="n">
        <v>20901</v>
      </c>
      <c r="B3030" s="57" t="n">
        <v>13</v>
      </c>
      <c r="C3030" s="7" t="n">
        <v>6409</v>
      </c>
    </row>
    <row r="3031" spans="1:9">
      <c r="A3031" t="s">
        <v>4</v>
      </c>
      <c r="B3031" s="4" t="s">
        <v>5</v>
      </c>
      <c r="C3031" s="4" t="s">
        <v>10</v>
      </c>
    </row>
    <row r="3032" spans="1:9">
      <c r="A3032" t="n">
        <v>20904</v>
      </c>
      <c r="B3032" s="57" t="n">
        <v>13</v>
      </c>
      <c r="C3032" s="7" t="n">
        <v>6408</v>
      </c>
    </row>
    <row r="3033" spans="1:9">
      <c r="A3033" t="s">
        <v>4</v>
      </c>
      <c r="B3033" s="4" t="s">
        <v>5</v>
      </c>
      <c r="C3033" s="4" t="s">
        <v>10</v>
      </c>
    </row>
    <row r="3034" spans="1:9">
      <c r="A3034" t="n">
        <v>20907</v>
      </c>
      <c r="B3034" s="36" t="n">
        <v>12</v>
      </c>
      <c r="C3034" s="7" t="n">
        <v>6464</v>
      </c>
    </row>
    <row r="3035" spans="1:9">
      <c r="A3035" t="s">
        <v>4</v>
      </c>
      <c r="B3035" s="4" t="s">
        <v>5</v>
      </c>
      <c r="C3035" s="4" t="s">
        <v>10</v>
      </c>
    </row>
    <row r="3036" spans="1:9">
      <c r="A3036" t="n">
        <v>20910</v>
      </c>
      <c r="B3036" s="57" t="n">
        <v>13</v>
      </c>
      <c r="C3036" s="7" t="n">
        <v>6465</v>
      </c>
    </row>
    <row r="3037" spans="1:9">
      <c r="A3037" t="s">
        <v>4</v>
      </c>
      <c r="B3037" s="4" t="s">
        <v>5</v>
      </c>
      <c r="C3037" s="4" t="s">
        <v>10</v>
      </c>
    </row>
    <row r="3038" spans="1:9">
      <c r="A3038" t="n">
        <v>20913</v>
      </c>
      <c r="B3038" s="57" t="n">
        <v>13</v>
      </c>
      <c r="C3038" s="7" t="n">
        <v>6466</v>
      </c>
    </row>
    <row r="3039" spans="1:9">
      <c r="A3039" t="s">
        <v>4</v>
      </c>
      <c r="B3039" s="4" t="s">
        <v>5</v>
      </c>
      <c r="C3039" s="4" t="s">
        <v>10</v>
      </c>
    </row>
    <row r="3040" spans="1:9">
      <c r="A3040" t="n">
        <v>20916</v>
      </c>
      <c r="B3040" s="57" t="n">
        <v>13</v>
      </c>
      <c r="C3040" s="7" t="n">
        <v>6467</v>
      </c>
    </row>
    <row r="3041" spans="1:5">
      <c r="A3041" t="s">
        <v>4</v>
      </c>
      <c r="B3041" s="4" t="s">
        <v>5</v>
      </c>
      <c r="C3041" s="4" t="s">
        <v>10</v>
      </c>
    </row>
    <row r="3042" spans="1:5">
      <c r="A3042" t="n">
        <v>20919</v>
      </c>
      <c r="B3042" s="57" t="n">
        <v>13</v>
      </c>
      <c r="C3042" s="7" t="n">
        <v>6468</v>
      </c>
    </row>
    <row r="3043" spans="1:5">
      <c r="A3043" t="s">
        <v>4</v>
      </c>
      <c r="B3043" s="4" t="s">
        <v>5</v>
      </c>
      <c r="C3043" s="4" t="s">
        <v>10</v>
      </c>
    </row>
    <row r="3044" spans="1:5">
      <c r="A3044" t="n">
        <v>20922</v>
      </c>
      <c r="B3044" s="57" t="n">
        <v>13</v>
      </c>
      <c r="C3044" s="7" t="n">
        <v>6469</v>
      </c>
    </row>
    <row r="3045" spans="1:5">
      <c r="A3045" t="s">
        <v>4</v>
      </c>
      <c r="B3045" s="4" t="s">
        <v>5</v>
      </c>
      <c r="C3045" s="4" t="s">
        <v>10</v>
      </c>
    </row>
    <row r="3046" spans="1:5">
      <c r="A3046" t="n">
        <v>20925</v>
      </c>
      <c r="B3046" s="57" t="n">
        <v>13</v>
      </c>
      <c r="C3046" s="7" t="n">
        <v>6470</v>
      </c>
    </row>
    <row r="3047" spans="1:5">
      <c r="A3047" t="s">
        <v>4</v>
      </c>
      <c r="B3047" s="4" t="s">
        <v>5</v>
      </c>
      <c r="C3047" s="4" t="s">
        <v>10</v>
      </c>
    </row>
    <row r="3048" spans="1:5">
      <c r="A3048" t="n">
        <v>20928</v>
      </c>
      <c r="B3048" s="57" t="n">
        <v>13</v>
      </c>
      <c r="C3048" s="7" t="n">
        <v>6471</v>
      </c>
    </row>
    <row r="3049" spans="1:5">
      <c r="A3049" t="s">
        <v>4</v>
      </c>
      <c r="B3049" s="4" t="s">
        <v>5</v>
      </c>
      <c r="C3049" s="4" t="s">
        <v>13</v>
      </c>
    </row>
    <row r="3050" spans="1:5">
      <c r="A3050" t="n">
        <v>20931</v>
      </c>
      <c r="B3050" s="11" t="n">
        <v>74</v>
      </c>
      <c r="C3050" s="7" t="n">
        <v>18</v>
      </c>
    </row>
    <row r="3051" spans="1:5">
      <c r="A3051" t="s">
        <v>4</v>
      </c>
      <c r="B3051" s="4" t="s">
        <v>5</v>
      </c>
      <c r="C3051" s="4" t="s">
        <v>13</v>
      </c>
    </row>
    <row r="3052" spans="1:5">
      <c r="A3052" t="n">
        <v>20933</v>
      </c>
      <c r="B3052" s="11" t="n">
        <v>74</v>
      </c>
      <c r="C3052" s="7" t="n">
        <v>45</v>
      </c>
    </row>
    <row r="3053" spans="1:5">
      <c r="A3053" t="s">
        <v>4</v>
      </c>
      <c r="B3053" s="4" t="s">
        <v>5</v>
      </c>
      <c r="C3053" s="4" t="s">
        <v>10</v>
      </c>
    </row>
    <row r="3054" spans="1:5">
      <c r="A3054" t="n">
        <v>20935</v>
      </c>
      <c r="B3054" s="35" t="n">
        <v>16</v>
      </c>
      <c r="C3054" s="7" t="n">
        <v>0</v>
      </c>
    </row>
    <row r="3055" spans="1:5">
      <c r="A3055" t="s">
        <v>4</v>
      </c>
      <c r="B3055" s="4" t="s">
        <v>5</v>
      </c>
      <c r="C3055" s="4" t="s">
        <v>13</v>
      </c>
      <c r="D3055" s="4" t="s">
        <v>13</v>
      </c>
      <c r="E3055" s="4" t="s">
        <v>13</v>
      </c>
      <c r="F3055" s="4" t="s">
        <v>13</v>
      </c>
    </row>
    <row r="3056" spans="1:5">
      <c r="A3056" t="n">
        <v>20938</v>
      </c>
      <c r="B3056" s="19" t="n">
        <v>14</v>
      </c>
      <c r="C3056" s="7" t="n">
        <v>0</v>
      </c>
      <c r="D3056" s="7" t="n">
        <v>8</v>
      </c>
      <c r="E3056" s="7" t="n">
        <v>0</v>
      </c>
      <c r="F3056" s="7" t="n">
        <v>0</v>
      </c>
    </row>
    <row r="3057" spans="1:6">
      <c r="A3057" t="s">
        <v>4</v>
      </c>
      <c r="B3057" s="4" t="s">
        <v>5</v>
      </c>
      <c r="C3057" s="4" t="s">
        <v>13</v>
      </c>
      <c r="D3057" s="4" t="s">
        <v>6</v>
      </c>
    </row>
    <row r="3058" spans="1:6">
      <c r="A3058" t="n">
        <v>20943</v>
      </c>
      <c r="B3058" s="8" t="n">
        <v>2</v>
      </c>
      <c r="C3058" s="7" t="n">
        <v>11</v>
      </c>
      <c r="D3058" s="7" t="s">
        <v>25</v>
      </c>
    </row>
    <row r="3059" spans="1:6">
      <c r="A3059" t="s">
        <v>4</v>
      </c>
      <c r="B3059" s="4" t="s">
        <v>5</v>
      </c>
      <c r="C3059" s="4" t="s">
        <v>10</v>
      </c>
    </row>
    <row r="3060" spans="1:6">
      <c r="A3060" t="n">
        <v>20957</v>
      </c>
      <c r="B3060" s="35" t="n">
        <v>16</v>
      </c>
      <c r="C3060" s="7" t="n">
        <v>0</v>
      </c>
    </row>
    <row r="3061" spans="1:6">
      <c r="A3061" t="s">
        <v>4</v>
      </c>
      <c r="B3061" s="4" t="s">
        <v>5</v>
      </c>
      <c r="C3061" s="4" t="s">
        <v>13</v>
      </c>
      <c r="D3061" s="4" t="s">
        <v>6</v>
      </c>
    </row>
    <row r="3062" spans="1:6">
      <c r="A3062" t="n">
        <v>20960</v>
      </c>
      <c r="B3062" s="8" t="n">
        <v>2</v>
      </c>
      <c r="C3062" s="7" t="n">
        <v>11</v>
      </c>
      <c r="D3062" s="7" t="s">
        <v>112</v>
      </c>
    </row>
    <row r="3063" spans="1:6">
      <c r="A3063" t="s">
        <v>4</v>
      </c>
      <c r="B3063" s="4" t="s">
        <v>5</v>
      </c>
      <c r="C3063" s="4" t="s">
        <v>10</v>
      </c>
    </row>
    <row r="3064" spans="1:6">
      <c r="A3064" t="n">
        <v>20969</v>
      </c>
      <c r="B3064" s="35" t="n">
        <v>16</v>
      </c>
      <c r="C3064" s="7" t="n">
        <v>0</v>
      </c>
    </row>
    <row r="3065" spans="1:6">
      <c r="A3065" t="s">
        <v>4</v>
      </c>
      <c r="B3065" s="4" t="s">
        <v>5</v>
      </c>
      <c r="C3065" s="4" t="s">
        <v>9</v>
      </c>
    </row>
    <row r="3066" spans="1:6">
      <c r="A3066" t="n">
        <v>20972</v>
      </c>
      <c r="B3066" s="60" t="n">
        <v>15</v>
      </c>
      <c r="C3066" s="7" t="n">
        <v>2048</v>
      </c>
    </row>
    <row r="3067" spans="1:6">
      <c r="A3067" t="s">
        <v>4</v>
      </c>
      <c r="B3067" s="4" t="s">
        <v>5</v>
      </c>
      <c r="C3067" s="4" t="s">
        <v>13</v>
      </c>
      <c r="D3067" s="4" t="s">
        <v>6</v>
      </c>
    </row>
    <row r="3068" spans="1:6">
      <c r="A3068" t="n">
        <v>20977</v>
      </c>
      <c r="B3068" s="8" t="n">
        <v>2</v>
      </c>
      <c r="C3068" s="7" t="n">
        <v>10</v>
      </c>
      <c r="D3068" s="7" t="s">
        <v>113</v>
      </c>
    </row>
    <row r="3069" spans="1:6">
      <c r="A3069" t="s">
        <v>4</v>
      </c>
      <c r="B3069" s="4" t="s">
        <v>5</v>
      </c>
      <c r="C3069" s="4" t="s">
        <v>10</v>
      </c>
    </row>
    <row r="3070" spans="1:6">
      <c r="A3070" t="n">
        <v>20995</v>
      </c>
      <c r="B3070" s="35" t="n">
        <v>16</v>
      </c>
      <c r="C3070" s="7" t="n">
        <v>0</v>
      </c>
    </row>
    <row r="3071" spans="1:6">
      <c r="A3071" t="s">
        <v>4</v>
      </c>
      <c r="B3071" s="4" t="s">
        <v>5</v>
      </c>
      <c r="C3071" s="4" t="s">
        <v>13</v>
      </c>
      <c r="D3071" s="4" t="s">
        <v>6</v>
      </c>
    </row>
    <row r="3072" spans="1:6">
      <c r="A3072" t="n">
        <v>20998</v>
      </c>
      <c r="B3072" s="8" t="n">
        <v>2</v>
      </c>
      <c r="C3072" s="7" t="n">
        <v>10</v>
      </c>
      <c r="D3072" s="7" t="s">
        <v>114</v>
      </c>
    </row>
    <row r="3073" spans="1:4">
      <c r="A3073" t="s">
        <v>4</v>
      </c>
      <c r="B3073" s="4" t="s">
        <v>5</v>
      </c>
      <c r="C3073" s="4" t="s">
        <v>10</v>
      </c>
    </row>
    <row r="3074" spans="1:4">
      <c r="A3074" t="n">
        <v>21017</v>
      </c>
      <c r="B3074" s="35" t="n">
        <v>16</v>
      </c>
      <c r="C3074" s="7" t="n">
        <v>0</v>
      </c>
    </row>
    <row r="3075" spans="1:4">
      <c r="A3075" t="s">
        <v>4</v>
      </c>
      <c r="B3075" s="4" t="s">
        <v>5</v>
      </c>
      <c r="C3075" s="4" t="s">
        <v>13</v>
      </c>
      <c r="D3075" s="4" t="s">
        <v>10</v>
      </c>
      <c r="E3075" s="4" t="s">
        <v>23</v>
      </c>
    </row>
    <row r="3076" spans="1:4">
      <c r="A3076" t="n">
        <v>21020</v>
      </c>
      <c r="B3076" s="24" t="n">
        <v>58</v>
      </c>
      <c r="C3076" s="7" t="n">
        <v>100</v>
      </c>
      <c r="D3076" s="7" t="n">
        <v>300</v>
      </c>
      <c r="E3076" s="7" t="n">
        <v>1</v>
      </c>
    </row>
    <row r="3077" spans="1:4">
      <c r="A3077" t="s">
        <v>4</v>
      </c>
      <c r="B3077" s="4" t="s">
        <v>5</v>
      </c>
      <c r="C3077" s="4" t="s">
        <v>13</v>
      </c>
      <c r="D3077" s="4" t="s">
        <v>10</v>
      </c>
    </row>
    <row r="3078" spans="1:4">
      <c r="A3078" t="n">
        <v>21028</v>
      </c>
      <c r="B3078" s="24" t="n">
        <v>58</v>
      </c>
      <c r="C3078" s="7" t="n">
        <v>255</v>
      </c>
      <c r="D3078" s="7" t="n">
        <v>0</v>
      </c>
    </row>
    <row r="3079" spans="1:4">
      <c r="A3079" t="s">
        <v>4</v>
      </c>
      <c r="B3079" s="4" t="s">
        <v>5</v>
      </c>
      <c r="C3079" s="4" t="s">
        <v>13</v>
      </c>
    </row>
    <row r="3080" spans="1:4">
      <c r="A3080" t="n">
        <v>21032</v>
      </c>
      <c r="B3080" s="28" t="n">
        <v>23</v>
      </c>
      <c r="C3080" s="7" t="n">
        <v>0</v>
      </c>
    </row>
    <row r="3081" spans="1:4">
      <c r="A3081" t="s">
        <v>4</v>
      </c>
      <c r="B3081" s="4" t="s">
        <v>5</v>
      </c>
    </row>
    <row r="3082" spans="1:4">
      <c r="A3082" t="n">
        <v>21034</v>
      </c>
      <c r="B3082" s="5" t="n">
        <v>1</v>
      </c>
    </row>
    <row r="3083" spans="1:4" s="3" customFormat="1" customHeight="0">
      <c r="A3083" s="3" t="s">
        <v>2</v>
      </c>
      <c r="B3083" s="3" t="s">
        <v>173</v>
      </c>
    </row>
    <row r="3084" spans="1:4">
      <c r="A3084" t="s">
        <v>4</v>
      </c>
      <c r="B3084" s="4" t="s">
        <v>5</v>
      </c>
      <c r="C3084" s="4" t="s">
        <v>13</v>
      </c>
      <c r="D3084" s="4" t="s">
        <v>13</v>
      </c>
      <c r="E3084" s="4" t="s">
        <v>13</v>
      </c>
      <c r="F3084" s="4" t="s">
        <v>13</v>
      </c>
    </row>
    <row r="3085" spans="1:4">
      <c r="A3085" t="n">
        <v>21036</v>
      </c>
      <c r="B3085" s="19" t="n">
        <v>14</v>
      </c>
      <c r="C3085" s="7" t="n">
        <v>2</v>
      </c>
      <c r="D3085" s="7" t="n">
        <v>0</v>
      </c>
      <c r="E3085" s="7" t="n">
        <v>0</v>
      </c>
      <c r="F3085" s="7" t="n">
        <v>0</v>
      </c>
    </row>
    <row r="3086" spans="1:4">
      <c r="A3086" t="s">
        <v>4</v>
      </c>
      <c r="B3086" s="4" t="s">
        <v>5</v>
      </c>
      <c r="C3086" s="4" t="s">
        <v>13</v>
      </c>
      <c r="D3086" s="30" t="s">
        <v>34</v>
      </c>
      <c r="E3086" s="4" t="s">
        <v>5</v>
      </c>
      <c r="F3086" s="4" t="s">
        <v>13</v>
      </c>
      <c r="G3086" s="4" t="s">
        <v>10</v>
      </c>
      <c r="H3086" s="30" t="s">
        <v>35</v>
      </c>
      <c r="I3086" s="4" t="s">
        <v>13</v>
      </c>
      <c r="J3086" s="4" t="s">
        <v>9</v>
      </c>
      <c r="K3086" s="4" t="s">
        <v>13</v>
      </c>
      <c r="L3086" s="4" t="s">
        <v>13</v>
      </c>
      <c r="M3086" s="30" t="s">
        <v>34</v>
      </c>
      <c r="N3086" s="4" t="s">
        <v>5</v>
      </c>
      <c r="O3086" s="4" t="s">
        <v>13</v>
      </c>
      <c r="P3086" s="4" t="s">
        <v>10</v>
      </c>
      <c r="Q3086" s="30" t="s">
        <v>35</v>
      </c>
      <c r="R3086" s="4" t="s">
        <v>13</v>
      </c>
      <c r="S3086" s="4" t="s">
        <v>9</v>
      </c>
      <c r="T3086" s="4" t="s">
        <v>13</v>
      </c>
      <c r="U3086" s="4" t="s">
        <v>13</v>
      </c>
      <c r="V3086" s="4" t="s">
        <v>13</v>
      </c>
      <c r="W3086" s="4" t="s">
        <v>24</v>
      </c>
    </row>
    <row r="3087" spans="1:4">
      <c r="A3087" t="n">
        <v>21041</v>
      </c>
      <c r="B3087" s="12" t="n">
        <v>5</v>
      </c>
      <c r="C3087" s="7" t="n">
        <v>28</v>
      </c>
      <c r="D3087" s="30" t="s">
        <v>3</v>
      </c>
      <c r="E3087" s="9" t="n">
        <v>162</v>
      </c>
      <c r="F3087" s="7" t="n">
        <v>3</v>
      </c>
      <c r="G3087" s="7" t="n">
        <v>12422</v>
      </c>
      <c r="H3087" s="30" t="s">
        <v>3</v>
      </c>
      <c r="I3087" s="7" t="n">
        <v>0</v>
      </c>
      <c r="J3087" s="7" t="n">
        <v>1</v>
      </c>
      <c r="K3087" s="7" t="n">
        <v>2</v>
      </c>
      <c r="L3087" s="7" t="n">
        <v>28</v>
      </c>
      <c r="M3087" s="30" t="s">
        <v>3</v>
      </c>
      <c r="N3087" s="9" t="n">
        <v>162</v>
      </c>
      <c r="O3087" s="7" t="n">
        <v>3</v>
      </c>
      <c r="P3087" s="7" t="n">
        <v>12422</v>
      </c>
      <c r="Q3087" s="30" t="s">
        <v>3</v>
      </c>
      <c r="R3087" s="7" t="n">
        <v>0</v>
      </c>
      <c r="S3087" s="7" t="n">
        <v>2</v>
      </c>
      <c r="T3087" s="7" t="n">
        <v>2</v>
      </c>
      <c r="U3087" s="7" t="n">
        <v>11</v>
      </c>
      <c r="V3087" s="7" t="n">
        <v>1</v>
      </c>
      <c r="W3087" s="13" t="n">
        <f t="normal" ca="1">A3091</f>
        <v>0</v>
      </c>
    </row>
    <row r="3088" spans="1:4">
      <c r="A3088" t="s">
        <v>4</v>
      </c>
      <c r="B3088" s="4" t="s">
        <v>5</v>
      </c>
      <c r="C3088" s="4" t="s">
        <v>13</v>
      </c>
      <c r="D3088" s="4" t="s">
        <v>10</v>
      </c>
      <c r="E3088" s="4" t="s">
        <v>23</v>
      </c>
    </row>
    <row r="3089" spans="1:23">
      <c r="A3089" t="n">
        <v>21070</v>
      </c>
      <c r="B3089" s="24" t="n">
        <v>58</v>
      </c>
      <c r="C3089" s="7" t="n">
        <v>0</v>
      </c>
      <c r="D3089" s="7" t="n">
        <v>0</v>
      </c>
      <c r="E3089" s="7" t="n">
        <v>1</v>
      </c>
    </row>
    <row r="3090" spans="1:23">
      <c r="A3090" t="s">
        <v>4</v>
      </c>
      <c r="B3090" s="4" t="s">
        <v>5</v>
      </c>
      <c r="C3090" s="4" t="s">
        <v>13</v>
      </c>
      <c r="D3090" s="30" t="s">
        <v>34</v>
      </c>
      <c r="E3090" s="4" t="s">
        <v>5</v>
      </c>
      <c r="F3090" s="4" t="s">
        <v>13</v>
      </c>
      <c r="G3090" s="4" t="s">
        <v>10</v>
      </c>
      <c r="H3090" s="30" t="s">
        <v>35</v>
      </c>
      <c r="I3090" s="4" t="s">
        <v>13</v>
      </c>
      <c r="J3090" s="4" t="s">
        <v>9</v>
      </c>
      <c r="K3090" s="4" t="s">
        <v>13</v>
      </c>
      <c r="L3090" s="4" t="s">
        <v>13</v>
      </c>
      <c r="M3090" s="30" t="s">
        <v>34</v>
      </c>
      <c r="N3090" s="4" t="s">
        <v>5</v>
      </c>
      <c r="O3090" s="4" t="s">
        <v>13</v>
      </c>
      <c r="P3090" s="4" t="s">
        <v>10</v>
      </c>
      <c r="Q3090" s="30" t="s">
        <v>35</v>
      </c>
      <c r="R3090" s="4" t="s">
        <v>13</v>
      </c>
      <c r="S3090" s="4" t="s">
        <v>9</v>
      </c>
      <c r="T3090" s="4" t="s">
        <v>13</v>
      </c>
      <c r="U3090" s="4" t="s">
        <v>13</v>
      </c>
      <c r="V3090" s="4" t="s">
        <v>13</v>
      </c>
      <c r="W3090" s="4" t="s">
        <v>24</v>
      </c>
    </row>
    <row r="3091" spans="1:23">
      <c r="A3091" t="n">
        <v>21078</v>
      </c>
      <c r="B3091" s="12" t="n">
        <v>5</v>
      </c>
      <c r="C3091" s="7" t="n">
        <v>28</v>
      </c>
      <c r="D3091" s="30" t="s">
        <v>3</v>
      </c>
      <c r="E3091" s="9" t="n">
        <v>162</v>
      </c>
      <c r="F3091" s="7" t="n">
        <v>3</v>
      </c>
      <c r="G3091" s="7" t="n">
        <v>12422</v>
      </c>
      <c r="H3091" s="30" t="s">
        <v>3</v>
      </c>
      <c r="I3091" s="7" t="n">
        <v>0</v>
      </c>
      <c r="J3091" s="7" t="n">
        <v>1</v>
      </c>
      <c r="K3091" s="7" t="n">
        <v>3</v>
      </c>
      <c r="L3091" s="7" t="n">
        <v>28</v>
      </c>
      <c r="M3091" s="30" t="s">
        <v>3</v>
      </c>
      <c r="N3091" s="9" t="n">
        <v>162</v>
      </c>
      <c r="O3091" s="7" t="n">
        <v>3</v>
      </c>
      <c r="P3091" s="7" t="n">
        <v>12422</v>
      </c>
      <c r="Q3091" s="30" t="s">
        <v>3</v>
      </c>
      <c r="R3091" s="7" t="n">
        <v>0</v>
      </c>
      <c r="S3091" s="7" t="n">
        <v>2</v>
      </c>
      <c r="T3091" s="7" t="n">
        <v>3</v>
      </c>
      <c r="U3091" s="7" t="n">
        <v>9</v>
      </c>
      <c r="V3091" s="7" t="n">
        <v>1</v>
      </c>
      <c r="W3091" s="13" t="n">
        <f t="normal" ca="1">A3101</f>
        <v>0</v>
      </c>
    </row>
    <row r="3092" spans="1:23">
      <c r="A3092" t="s">
        <v>4</v>
      </c>
      <c r="B3092" s="4" t="s">
        <v>5</v>
      </c>
      <c r="C3092" s="4" t="s">
        <v>13</v>
      </c>
      <c r="D3092" s="30" t="s">
        <v>34</v>
      </c>
      <c r="E3092" s="4" t="s">
        <v>5</v>
      </c>
      <c r="F3092" s="4" t="s">
        <v>10</v>
      </c>
      <c r="G3092" s="4" t="s">
        <v>13</v>
      </c>
      <c r="H3092" s="4" t="s">
        <v>13</v>
      </c>
      <c r="I3092" s="4" t="s">
        <v>6</v>
      </c>
      <c r="J3092" s="30" t="s">
        <v>35</v>
      </c>
      <c r="K3092" s="4" t="s">
        <v>13</v>
      </c>
      <c r="L3092" s="4" t="s">
        <v>13</v>
      </c>
      <c r="M3092" s="30" t="s">
        <v>34</v>
      </c>
      <c r="N3092" s="4" t="s">
        <v>5</v>
      </c>
      <c r="O3092" s="4" t="s">
        <v>13</v>
      </c>
      <c r="P3092" s="30" t="s">
        <v>35</v>
      </c>
      <c r="Q3092" s="4" t="s">
        <v>13</v>
      </c>
      <c r="R3092" s="4" t="s">
        <v>9</v>
      </c>
      <c r="S3092" s="4" t="s">
        <v>13</v>
      </c>
      <c r="T3092" s="4" t="s">
        <v>13</v>
      </c>
      <c r="U3092" s="4" t="s">
        <v>13</v>
      </c>
      <c r="V3092" s="30" t="s">
        <v>34</v>
      </c>
      <c r="W3092" s="4" t="s">
        <v>5</v>
      </c>
      <c r="X3092" s="4" t="s">
        <v>13</v>
      </c>
      <c r="Y3092" s="30" t="s">
        <v>35</v>
      </c>
      <c r="Z3092" s="4" t="s">
        <v>13</v>
      </c>
      <c r="AA3092" s="4" t="s">
        <v>9</v>
      </c>
      <c r="AB3092" s="4" t="s">
        <v>13</v>
      </c>
      <c r="AC3092" s="4" t="s">
        <v>13</v>
      </c>
      <c r="AD3092" s="4" t="s">
        <v>13</v>
      </c>
      <c r="AE3092" s="4" t="s">
        <v>24</v>
      </c>
    </row>
    <row r="3093" spans="1:23">
      <c r="A3093" t="n">
        <v>21107</v>
      </c>
      <c r="B3093" s="12" t="n">
        <v>5</v>
      </c>
      <c r="C3093" s="7" t="n">
        <v>28</v>
      </c>
      <c r="D3093" s="30" t="s">
        <v>3</v>
      </c>
      <c r="E3093" s="31" t="n">
        <v>47</v>
      </c>
      <c r="F3093" s="7" t="n">
        <v>61456</v>
      </c>
      <c r="G3093" s="7" t="n">
        <v>2</v>
      </c>
      <c r="H3093" s="7" t="n">
        <v>0</v>
      </c>
      <c r="I3093" s="7" t="s">
        <v>36</v>
      </c>
      <c r="J3093" s="30" t="s">
        <v>3</v>
      </c>
      <c r="K3093" s="7" t="n">
        <v>8</v>
      </c>
      <c r="L3093" s="7" t="n">
        <v>28</v>
      </c>
      <c r="M3093" s="30" t="s">
        <v>3</v>
      </c>
      <c r="N3093" s="11" t="n">
        <v>74</v>
      </c>
      <c r="O3093" s="7" t="n">
        <v>65</v>
      </c>
      <c r="P3093" s="30" t="s">
        <v>3</v>
      </c>
      <c r="Q3093" s="7" t="n">
        <v>0</v>
      </c>
      <c r="R3093" s="7" t="n">
        <v>1</v>
      </c>
      <c r="S3093" s="7" t="n">
        <v>3</v>
      </c>
      <c r="T3093" s="7" t="n">
        <v>9</v>
      </c>
      <c r="U3093" s="7" t="n">
        <v>28</v>
      </c>
      <c r="V3093" s="30" t="s">
        <v>3</v>
      </c>
      <c r="W3093" s="11" t="n">
        <v>74</v>
      </c>
      <c r="X3093" s="7" t="n">
        <v>65</v>
      </c>
      <c r="Y3093" s="30" t="s">
        <v>3</v>
      </c>
      <c r="Z3093" s="7" t="n">
        <v>0</v>
      </c>
      <c r="AA3093" s="7" t="n">
        <v>2</v>
      </c>
      <c r="AB3093" s="7" t="n">
        <v>3</v>
      </c>
      <c r="AC3093" s="7" t="n">
        <v>9</v>
      </c>
      <c r="AD3093" s="7" t="n">
        <v>1</v>
      </c>
      <c r="AE3093" s="13" t="n">
        <f t="normal" ca="1">A3097</f>
        <v>0</v>
      </c>
    </row>
    <row r="3094" spans="1:23">
      <c r="A3094" t="s">
        <v>4</v>
      </c>
      <c r="B3094" s="4" t="s">
        <v>5</v>
      </c>
      <c r="C3094" s="4" t="s">
        <v>10</v>
      </c>
      <c r="D3094" s="4" t="s">
        <v>13</v>
      </c>
      <c r="E3094" s="4" t="s">
        <v>13</v>
      </c>
      <c r="F3094" s="4" t="s">
        <v>6</v>
      </c>
    </row>
    <row r="3095" spans="1:23">
      <c r="A3095" t="n">
        <v>21155</v>
      </c>
      <c r="B3095" s="31" t="n">
        <v>47</v>
      </c>
      <c r="C3095" s="7" t="n">
        <v>61456</v>
      </c>
      <c r="D3095" s="7" t="n">
        <v>0</v>
      </c>
      <c r="E3095" s="7" t="n">
        <v>0</v>
      </c>
      <c r="F3095" s="7" t="s">
        <v>37</v>
      </c>
    </row>
    <row r="3096" spans="1:23">
      <c r="A3096" t="s">
        <v>4</v>
      </c>
      <c r="B3096" s="4" t="s">
        <v>5</v>
      </c>
      <c r="C3096" s="4" t="s">
        <v>13</v>
      </c>
      <c r="D3096" s="4" t="s">
        <v>10</v>
      </c>
      <c r="E3096" s="4" t="s">
        <v>23</v>
      </c>
    </row>
    <row r="3097" spans="1:23">
      <c r="A3097" t="n">
        <v>21168</v>
      </c>
      <c r="B3097" s="24" t="n">
        <v>58</v>
      </c>
      <c r="C3097" s="7" t="n">
        <v>0</v>
      </c>
      <c r="D3097" s="7" t="n">
        <v>300</v>
      </c>
      <c r="E3097" s="7" t="n">
        <v>1</v>
      </c>
    </row>
    <row r="3098" spans="1:23">
      <c r="A3098" t="s">
        <v>4</v>
      </c>
      <c r="B3098" s="4" t="s">
        <v>5</v>
      </c>
      <c r="C3098" s="4" t="s">
        <v>13</v>
      </c>
      <c r="D3098" s="4" t="s">
        <v>10</v>
      </c>
    </row>
    <row r="3099" spans="1:23">
      <c r="A3099" t="n">
        <v>21176</v>
      </c>
      <c r="B3099" s="24" t="n">
        <v>58</v>
      </c>
      <c r="C3099" s="7" t="n">
        <v>255</v>
      </c>
      <c r="D3099" s="7" t="n">
        <v>0</v>
      </c>
    </row>
    <row r="3100" spans="1:23">
      <c r="A3100" t="s">
        <v>4</v>
      </c>
      <c r="B3100" s="4" t="s">
        <v>5</v>
      </c>
      <c r="C3100" s="4" t="s">
        <v>13</v>
      </c>
      <c r="D3100" s="4" t="s">
        <v>13</v>
      </c>
      <c r="E3100" s="4" t="s">
        <v>13</v>
      </c>
      <c r="F3100" s="4" t="s">
        <v>13</v>
      </c>
    </row>
    <row r="3101" spans="1:23">
      <c r="A3101" t="n">
        <v>21180</v>
      </c>
      <c r="B3101" s="19" t="n">
        <v>14</v>
      </c>
      <c r="C3101" s="7" t="n">
        <v>0</v>
      </c>
      <c r="D3101" s="7" t="n">
        <v>0</v>
      </c>
      <c r="E3101" s="7" t="n">
        <v>0</v>
      </c>
      <c r="F3101" s="7" t="n">
        <v>64</v>
      </c>
    </row>
    <row r="3102" spans="1:23">
      <c r="A3102" t="s">
        <v>4</v>
      </c>
      <c r="B3102" s="4" t="s">
        <v>5</v>
      </c>
      <c r="C3102" s="4" t="s">
        <v>13</v>
      </c>
      <c r="D3102" s="4" t="s">
        <v>10</v>
      </c>
    </row>
    <row r="3103" spans="1:23">
      <c r="A3103" t="n">
        <v>21185</v>
      </c>
      <c r="B3103" s="25" t="n">
        <v>22</v>
      </c>
      <c r="C3103" s="7" t="n">
        <v>0</v>
      </c>
      <c r="D3103" s="7" t="n">
        <v>12422</v>
      </c>
    </row>
    <row r="3104" spans="1:23">
      <c r="A3104" t="s">
        <v>4</v>
      </c>
      <c r="B3104" s="4" t="s">
        <v>5</v>
      </c>
      <c r="C3104" s="4" t="s">
        <v>13</v>
      </c>
      <c r="D3104" s="4" t="s">
        <v>10</v>
      </c>
    </row>
    <row r="3105" spans="1:31">
      <c r="A3105" t="n">
        <v>21189</v>
      </c>
      <c r="B3105" s="24" t="n">
        <v>58</v>
      </c>
      <c r="C3105" s="7" t="n">
        <v>5</v>
      </c>
      <c r="D3105" s="7" t="n">
        <v>300</v>
      </c>
    </row>
    <row r="3106" spans="1:31">
      <c r="A3106" t="s">
        <v>4</v>
      </c>
      <c r="B3106" s="4" t="s">
        <v>5</v>
      </c>
      <c r="C3106" s="4" t="s">
        <v>23</v>
      </c>
      <c r="D3106" s="4" t="s">
        <v>10</v>
      </c>
    </row>
    <row r="3107" spans="1:31">
      <c r="A3107" t="n">
        <v>21193</v>
      </c>
      <c r="B3107" s="32" t="n">
        <v>103</v>
      </c>
      <c r="C3107" s="7" t="n">
        <v>0</v>
      </c>
      <c r="D3107" s="7" t="n">
        <v>300</v>
      </c>
    </row>
    <row r="3108" spans="1:31">
      <c r="A3108" t="s">
        <v>4</v>
      </c>
      <c r="B3108" s="4" t="s">
        <v>5</v>
      </c>
      <c r="C3108" s="4" t="s">
        <v>13</v>
      </c>
    </row>
    <row r="3109" spans="1:31">
      <c r="A3109" t="n">
        <v>21200</v>
      </c>
      <c r="B3109" s="33" t="n">
        <v>64</v>
      </c>
      <c r="C3109" s="7" t="n">
        <v>7</v>
      </c>
    </row>
    <row r="3110" spans="1:31">
      <c r="A3110" t="s">
        <v>4</v>
      </c>
      <c r="B3110" s="4" t="s">
        <v>5</v>
      </c>
      <c r="C3110" s="4" t="s">
        <v>13</v>
      </c>
      <c r="D3110" s="4" t="s">
        <v>10</v>
      </c>
    </row>
    <row r="3111" spans="1:31">
      <c r="A3111" t="n">
        <v>21202</v>
      </c>
      <c r="B3111" s="34" t="n">
        <v>72</v>
      </c>
      <c r="C3111" s="7" t="n">
        <v>5</v>
      </c>
      <c r="D3111" s="7" t="n">
        <v>0</v>
      </c>
    </row>
    <row r="3112" spans="1:31">
      <c r="A3112" t="s">
        <v>4</v>
      </c>
      <c r="B3112" s="4" t="s">
        <v>5</v>
      </c>
      <c r="C3112" s="4" t="s">
        <v>13</v>
      </c>
      <c r="D3112" s="30" t="s">
        <v>34</v>
      </c>
      <c r="E3112" s="4" t="s">
        <v>5</v>
      </c>
      <c r="F3112" s="4" t="s">
        <v>13</v>
      </c>
      <c r="G3112" s="4" t="s">
        <v>10</v>
      </c>
      <c r="H3112" s="30" t="s">
        <v>35</v>
      </c>
      <c r="I3112" s="4" t="s">
        <v>13</v>
      </c>
      <c r="J3112" s="4" t="s">
        <v>9</v>
      </c>
      <c r="K3112" s="4" t="s">
        <v>13</v>
      </c>
      <c r="L3112" s="4" t="s">
        <v>13</v>
      </c>
      <c r="M3112" s="4" t="s">
        <v>24</v>
      </c>
    </row>
    <row r="3113" spans="1:31">
      <c r="A3113" t="n">
        <v>21206</v>
      </c>
      <c r="B3113" s="12" t="n">
        <v>5</v>
      </c>
      <c r="C3113" s="7" t="n">
        <v>28</v>
      </c>
      <c r="D3113" s="30" t="s">
        <v>3</v>
      </c>
      <c r="E3113" s="9" t="n">
        <v>162</v>
      </c>
      <c r="F3113" s="7" t="n">
        <v>4</v>
      </c>
      <c r="G3113" s="7" t="n">
        <v>12422</v>
      </c>
      <c r="H3113" s="30" t="s">
        <v>3</v>
      </c>
      <c r="I3113" s="7" t="n">
        <v>0</v>
      </c>
      <c r="J3113" s="7" t="n">
        <v>1</v>
      </c>
      <c r="K3113" s="7" t="n">
        <v>2</v>
      </c>
      <c r="L3113" s="7" t="n">
        <v>1</v>
      </c>
      <c r="M3113" s="13" t="n">
        <f t="normal" ca="1">A3119</f>
        <v>0</v>
      </c>
    </row>
    <row r="3114" spans="1:31">
      <c r="A3114" t="s">
        <v>4</v>
      </c>
      <c r="B3114" s="4" t="s">
        <v>5</v>
      </c>
      <c r="C3114" s="4" t="s">
        <v>13</v>
      </c>
      <c r="D3114" s="4" t="s">
        <v>6</v>
      </c>
    </row>
    <row r="3115" spans="1:31">
      <c r="A3115" t="n">
        <v>21223</v>
      </c>
      <c r="B3115" s="8" t="n">
        <v>2</v>
      </c>
      <c r="C3115" s="7" t="n">
        <v>10</v>
      </c>
      <c r="D3115" s="7" t="s">
        <v>38</v>
      </c>
    </row>
    <row r="3116" spans="1:31">
      <c r="A3116" t="s">
        <v>4</v>
      </c>
      <c r="B3116" s="4" t="s">
        <v>5</v>
      </c>
      <c r="C3116" s="4" t="s">
        <v>10</v>
      </c>
    </row>
    <row r="3117" spans="1:31">
      <c r="A3117" t="n">
        <v>21240</v>
      </c>
      <c r="B3117" s="35" t="n">
        <v>16</v>
      </c>
      <c r="C3117" s="7" t="n">
        <v>0</v>
      </c>
    </row>
    <row r="3118" spans="1:31">
      <c r="A3118" t="s">
        <v>4</v>
      </c>
      <c r="B3118" s="4" t="s">
        <v>5</v>
      </c>
      <c r="C3118" s="4" t="s">
        <v>10</v>
      </c>
    </row>
    <row r="3119" spans="1:31">
      <c r="A3119" t="n">
        <v>21243</v>
      </c>
      <c r="B3119" s="36" t="n">
        <v>12</v>
      </c>
      <c r="C3119" s="7" t="n">
        <v>6713</v>
      </c>
    </row>
    <row r="3120" spans="1:31">
      <c r="A3120" t="s">
        <v>4</v>
      </c>
      <c r="B3120" s="4" t="s">
        <v>5</v>
      </c>
      <c r="C3120" s="4" t="s">
        <v>13</v>
      </c>
      <c r="D3120" s="30" t="s">
        <v>34</v>
      </c>
      <c r="E3120" s="4" t="s">
        <v>5</v>
      </c>
      <c r="F3120" s="4" t="s">
        <v>13</v>
      </c>
      <c r="G3120" s="4" t="s">
        <v>10</v>
      </c>
      <c r="H3120" s="30" t="s">
        <v>35</v>
      </c>
      <c r="I3120" s="4" t="s">
        <v>13</v>
      </c>
      <c r="J3120" s="4" t="s">
        <v>24</v>
      </c>
    </row>
    <row r="3121" spans="1:13">
      <c r="A3121" t="n">
        <v>21246</v>
      </c>
      <c r="B3121" s="12" t="n">
        <v>5</v>
      </c>
      <c r="C3121" s="7" t="n">
        <v>28</v>
      </c>
      <c r="D3121" s="30" t="s">
        <v>3</v>
      </c>
      <c r="E3121" s="33" t="n">
        <v>64</v>
      </c>
      <c r="F3121" s="7" t="n">
        <v>5</v>
      </c>
      <c r="G3121" s="7" t="n">
        <v>9</v>
      </c>
      <c r="H3121" s="30" t="s">
        <v>3</v>
      </c>
      <c r="I3121" s="7" t="n">
        <v>1</v>
      </c>
      <c r="J3121" s="13" t="n">
        <f t="normal" ca="1">A3125</f>
        <v>0</v>
      </c>
    </row>
    <row r="3122" spans="1:13">
      <c r="A3122" t="s">
        <v>4</v>
      </c>
      <c r="B3122" s="4" t="s">
        <v>5</v>
      </c>
      <c r="C3122" s="4" t="s">
        <v>13</v>
      </c>
      <c r="D3122" s="4" t="s">
        <v>10</v>
      </c>
      <c r="E3122" s="4" t="s">
        <v>13</v>
      </c>
      <c r="F3122" s="4" t="s">
        <v>6</v>
      </c>
    </row>
    <row r="3123" spans="1:13">
      <c r="A3123" t="n">
        <v>21257</v>
      </c>
      <c r="B3123" s="10" t="n">
        <v>39</v>
      </c>
      <c r="C3123" s="7" t="n">
        <v>10</v>
      </c>
      <c r="D3123" s="7" t="n">
        <v>65533</v>
      </c>
      <c r="E3123" s="7" t="n">
        <v>203</v>
      </c>
      <c r="F3123" s="7" t="s">
        <v>174</v>
      </c>
    </row>
    <row r="3124" spans="1:13">
      <c r="A3124" t="s">
        <v>4</v>
      </c>
      <c r="B3124" s="4" t="s">
        <v>5</v>
      </c>
      <c r="C3124" s="4" t="s">
        <v>13</v>
      </c>
      <c r="D3124" s="4" t="s">
        <v>10</v>
      </c>
      <c r="E3124" s="4" t="s">
        <v>13</v>
      </c>
      <c r="F3124" s="4" t="s">
        <v>6</v>
      </c>
    </row>
    <row r="3125" spans="1:13">
      <c r="A3125" t="n">
        <v>21282</v>
      </c>
      <c r="B3125" s="10" t="n">
        <v>39</v>
      </c>
      <c r="C3125" s="7" t="n">
        <v>10</v>
      </c>
      <c r="D3125" s="7" t="n">
        <v>65533</v>
      </c>
      <c r="E3125" s="7" t="n">
        <v>204</v>
      </c>
      <c r="F3125" s="7" t="s">
        <v>39</v>
      </c>
    </row>
    <row r="3126" spans="1:13">
      <c r="A3126" t="s">
        <v>4</v>
      </c>
      <c r="B3126" s="4" t="s">
        <v>5</v>
      </c>
      <c r="C3126" s="4" t="s">
        <v>13</v>
      </c>
      <c r="D3126" s="4" t="s">
        <v>10</v>
      </c>
      <c r="E3126" s="4" t="s">
        <v>13</v>
      </c>
      <c r="F3126" s="4" t="s">
        <v>6</v>
      </c>
    </row>
    <row r="3127" spans="1:13">
      <c r="A3127" t="n">
        <v>21306</v>
      </c>
      <c r="B3127" s="10" t="n">
        <v>39</v>
      </c>
      <c r="C3127" s="7" t="n">
        <v>10</v>
      </c>
      <c r="D3127" s="7" t="n">
        <v>65533</v>
      </c>
      <c r="E3127" s="7" t="n">
        <v>205</v>
      </c>
      <c r="F3127" s="7" t="s">
        <v>40</v>
      </c>
    </row>
    <row r="3128" spans="1:13">
      <c r="A3128" t="s">
        <v>4</v>
      </c>
      <c r="B3128" s="4" t="s">
        <v>5</v>
      </c>
      <c r="C3128" s="4" t="s">
        <v>10</v>
      </c>
      <c r="D3128" s="4" t="s">
        <v>6</v>
      </c>
      <c r="E3128" s="4" t="s">
        <v>6</v>
      </c>
      <c r="F3128" s="4" t="s">
        <v>6</v>
      </c>
      <c r="G3128" s="4" t="s">
        <v>13</v>
      </c>
      <c r="H3128" s="4" t="s">
        <v>9</v>
      </c>
      <c r="I3128" s="4" t="s">
        <v>23</v>
      </c>
      <c r="J3128" s="4" t="s">
        <v>23</v>
      </c>
      <c r="K3128" s="4" t="s">
        <v>23</v>
      </c>
      <c r="L3128" s="4" t="s">
        <v>23</v>
      </c>
      <c r="M3128" s="4" t="s">
        <v>23</v>
      </c>
      <c r="N3128" s="4" t="s">
        <v>23</v>
      </c>
      <c r="O3128" s="4" t="s">
        <v>23</v>
      </c>
      <c r="P3128" s="4" t="s">
        <v>6</v>
      </c>
      <c r="Q3128" s="4" t="s">
        <v>6</v>
      </c>
      <c r="R3128" s="4" t="s">
        <v>9</v>
      </c>
      <c r="S3128" s="4" t="s">
        <v>13</v>
      </c>
      <c r="T3128" s="4" t="s">
        <v>9</v>
      </c>
      <c r="U3128" s="4" t="s">
        <v>9</v>
      </c>
      <c r="V3128" s="4" t="s">
        <v>10</v>
      </c>
    </row>
    <row r="3129" spans="1:13">
      <c r="A3129" t="n">
        <v>21330</v>
      </c>
      <c r="B3129" s="37" t="n">
        <v>19</v>
      </c>
      <c r="C3129" s="7" t="n">
        <v>7032</v>
      </c>
      <c r="D3129" s="7" t="s">
        <v>41</v>
      </c>
      <c r="E3129" s="7" t="s">
        <v>42</v>
      </c>
      <c r="F3129" s="7" t="s">
        <v>12</v>
      </c>
      <c r="G3129" s="7" t="n">
        <v>0</v>
      </c>
      <c r="H3129" s="7" t="n">
        <v>1</v>
      </c>
      <c r="I3129" s="7" t="n">
        <v>0</v>
      </c>
      <c r="J3129" s="7" t="n">
        <v>0</v>
      </c>
      <c r="K3129" s="7" t="n">
        <v>0</v>
      </c>
      <c r="L3129" s="7" t="n">
        <v>0</v>
      </c>
      <c r="M3129" s="7" t="n">
        <v>1</v>
      </c>
      <c r="N3129" s="7" t="n">
        <v>1.60000002384186</v>
      </c>
      <c r="O3129" s="7" t="n">
        <v>0.0900000035762787</v>
      </c>
      <c r="P3129" s="7" t="s">
        <v>12</v>
      </c>
      <c r="Q3129" s="7" t="s">
        <v>12</v>
      </c>
      <c r="R3129" s="7" t="n">
        <v>-1</v>
      </c>
      <c r="S3129" s="7" t="n">
        <v>0</v>
      </c>
      <c r="T3129" s="7" t="n">
        <v>0</v>
      </c>
      <c r="U3129" s="7" t="n">
        <v>0</v>
      </c>
      <c r="V3129" s="7" t="n">
        <v>0</v>
      </c>
    </row>
    <row r="3130" spans="1:13">
      <c r="A3130" t="s">
        <v>4</v>
      </c>
      <c r="B3130" s="4" t="s">
        <v>5</v>
      </c>
      <c r="C3130" s="4" t="s">
        <v>10</v>
      </c>
      <c r="D3130" s="4" t="s">
        <v>6</v>
      </c>
      <c r="E3130" s="4" t="s">
        <v>6</v>
      </c>
      <c r="F3130" s="4" t="s">
        <v>6</v>
      </c>
      <c r="G3130" s="4" t="s">
        <v>13</v>
      </c>
      <c r="H3130" s="4" t="s">
        <v>9</v>
      </c>
      <c r="I3130" s="4" t="s">
        <v>23</v>
      </c>
      <c r="J3130" s="4" t="s">
        <v>23</v>
      </c>
      <c r="K3130" s="4" t="s">
        <v>23</v>
      </c>
      <c r="L3130" s="4" t="s">
        <v>23</v>
      </c>
      <c r="M3130" s="4" t="s">
        <v>23</v>
      </c>
      <c r="N3130" s="4" t="s">
        <v>23</v>
      </c>
      <c r="O3130" s="4" t="s">
        <v>23</v>
      </c>
      <c r="P3130" s="4" t="s">
        <v>6</v>
      </c>
      <c r="Q3130" s="4" t="s">
        <v>6</v>
      </c>
      <c r="R3130" s="4" t="s">
        <v>9</v>
      </c>
      <c r="S3130" s="4" t="s">
        <v>13</v>
      </c>
      <c r="T3130" s="4" t="s">
        <v>9</v>
      </c>
      <c r="U3130" s="4" t="s">
        <v>9</v>
      </c>
      <c r="V3130" s="4" t="s">
        <v>10</v>
      </c>
    </row>
    <row r="3131" spans="1:13">
      <c r="A3131" t="n">
        <v>21400</v>
      </c>
      <c r="B3131" s="37" t="n">
        <v>19</v>
      </c>
      <c r="C3131" s="7" t="n">
        <v>1660</v>
      </c>
      <c r="D3131" s="7" t="s">
        <v>175</v>
      </c>
      <c r="E3131" s="7" t="s">
        <v>176</v>
      </c>
      <c r="F3131" s="7" t="s">
        <v>12</v>
      </c>
      <c r="G3131" s="7" t="n">
        <v>0</v>
      </c>
      <c r="H3131" s="7" t="n">
        <v>1</v>
      </c>
      <c r="I3131" s="7" t="n">
        <v>0</v>
      </c>
      <c r="J3131" s="7" t="n">
        <v>0</v>
      </c>
      <c r="K3131" s="7" t="n">
        <v>0</v>
      </c>
      <c r="L3131" s="7" t="n">
        <v>0</v>
      </c>
      <c r="M3131" s="7" t="n">
        <v>1</v>
      </c>
      <c r="N3131" s="7" t="n">
        <v>1.60000002384186</v>
      </c>
      <c r="O3131" s="7" t="n">
        <v>0.0900000035762787</v>
      </c>
      <c r="P3131" s="7" t="s">
        <v>16</v>
      </c>
      <c r="Q3131" s="7" t="s">
        <v>12</v>
      </c>
      <c r="R3131" s="7" t="n">
        <v>-1</v>
      </c>
      <c r="S3131" s="7" t="n">
        <v>0</v>
      </c>
      <c r="T3131" s="7" t="n">
        <v>0</v>
      </c>
      <c r="U3131" s="7" t="n">
        <v>0</v>
      </c>
      <c r="V3131" s="7" t="n">
        <v>0</v>
      </c>
    </row>
    <row r="3132" spans="1:13">
      <c r="A3132" t="s">
        <v>4</v>
      </c>
      <c r="B3132" s="4" t="s">
        <v>5</v>
      </c>
      <c r="C3132" s="4" t="s">
        <v>10</v>
      </c>
      <c r="D3132" s="4" t="s">
        <v>13</v>
      </c>
      <c r="E3132" s="4" t="s">
        <v>13</v>
      </c>
      <c r="F3132" s="4" t="s">
        <v>6</v>
      </c>
    </row>
    <row r="3133" spans="1:13">
      <c r="A3133" t="n">
        <v>21493</v>
      </c>
      <c r="B3133" s="38" t="n">
        <v>20</v>
      </c>
      <c r="C3133" s="7" t="n">
        <v>0</v>
      </c>
      <c r="D3133" s="7" t="n">
        <v>3</v>
      </c>
      <c r="E3133" s="7" t="n">
        <v>10</v>
      </c>
      <c r="F3133" s="7" t="s">
        <v>45</v>
      </c>
    </row>
    <row r="3134" spans="1:13">
      <c r="A3134" t="s">
        <v>4</v>
      </c>
      <c r="B3134" s="4" t="s">
        <v>5</v>
      </c>
      <c r="C3134" s="4" t="s">
        <v>10</v>
      </c>
    </row>
    <row r="3135" spans="1:13">
      <c r="A3135" t="n">
        <v>21511</v>
      </c>
      <c r="B3135" s="35" t="n">
        <v>16</v>
      </c>
      <c r="C3135" s="7" t="n">
        <v>0</v>
      </c>
    </row>
    <row r="3136" spans="1:13">
      <c r="A3136" t="s">
        <v>4</v>
      </c>
      <c r="B3136" s="4" t="s">
        <v>5</v>
      </c>
      <c r="C3136" s="4" t="s">
        <v>10</v>
      </c>
      <c r="D3136" s="4" t="s">
        <v>13</v>
      </c>
      <c r="E3136" s="4" t="s">
        <v>13</v>
      </c>
      <c r="F3136" s="4" t="s">
        <v>6</v>
      </c>
    </row>
    <row r="3137" spans="1:22">
      <c r="A3137" t="n">
        <v>21514</v>
      </c>
      <c r="B3137" s="38" t="n">
        <v>20</v>
      </c>
      <c r="C3137" s="7" t="n">
        <v>3</v>
      </c>
      <c r="D3137" s="7" t="n">
        <v>3</v>
      </c>
      <c r="E3137" s="7" t="n">
        <v>10</v>
      </c>
      <c r="F3137" s="7" t="s">
        <v>45</v>
      </c>
    </row>
    <row r="3138" spans="1:22">
      <c r="A3138" t="s">
        <v>4</v>
      </c>
      <c r="B3138" s="4" t="s">
        <v>5</v>
      </c>
      <c r="C3138" s="4" t="s">
        <v>10</v>
      </c>
    </row>
    <row r="3139" spans="1:22">
      <c r="A3139" t="n">
        <v>21532</v>
      </c>
      <c r="B3139" s="35" t="n">
        <v>16</v>
      </c>
      <c r="C3139" s="7" t="n">
        <v>0</v>
      </c>
    </row>
    <row r="3140" spans="1:22">
      <c r="A3140" t="s">
        <v>4</v>
      </c>
      <c r="B3140" s="4" t="s">
        <v>5</v>
      </c>
      <c r="C3140" s="4" t="s">
        <v>10</v>
      </c>
      <c r="D3140" s="4" t="s">
        <v>13</v>
      </c>
      <c r="E3140" s="4" t="s">
        <v>13</v>
      </c>
      <c r="F3140" s="4" t="s">
        <v>6</v>
      </c>
    </row>
    <row r="3141" spans="1:22">
      <c r="A3141" t="n">
        <v>21535</v>
      </c>
      <c r="B3141" s="38" t="n">
        <v>20</v>
      </c>
      <c r="C3141" s="7" t="n">
        <v>5</v>
      </c>
      <c r="D3141" s="7" t="n">
        <v>3</v>
      </c>
      <c r="E3141" s="7" t="n">
        <v>10</v>
      </c>
      <c r="F3141" s="7" t="s">
        <v>45</v>
      </c>
    </row>
    <row r="3142" spans="1:22">
      <c r="A3142" t="s">
        <v>4</v>
      </c>
      <c r="B3142" s="4" t="s">
        <v>5</v>
      </c>
      <c r="C3142" s="4" t="s">
        <v>10</v>
      </c>
    </row>
    <row r="3143" spans="1:22">
      <c r="A3143" t="n">
        <v>21553</v>
      </c>
      <c r="B3143" s="35" t="n">
        <v>16</v>
      </c>
      <c r="C3143" s="7" t="n">
        <v>0</v>
      </c>
    </row>
    <row r="3144" spans="1:22">
      <c r="A3144" t="s">
        <v>4</v>
      </c>
      <c r="B3144" s="4" t="s">
        <v>5</v>
      </c>
      <c r="C3144" s="4" t="s">
        <v>10</v>
      </c>
      <c r="D3144" s="4" t="s">
        <v>13</v>
      </c>
      <c r="E3144" s="4" t="s">
        <v>13</v>
      </c>
      <c r="F3144" s="4" t="s">
        <v>6</v>
      </c>
    </row>
    <row r="3145" spans="1:22">
      <c r="A3145" t="n">
        <v>21556</v>
      </c>
      <c r="B3145" s="38" t="n">
        <v>20</v>
      </c>
      <c r="C3145" s="7" t="n">
        <v>61491</v>
      </c>
      <c r="D3145" s="7" t="n">
        <v>3</v>
      </c>
      <c r="E3145" s="7" t="n">
        <v>10</v>
      </c>
      <c r="F3145" s="7" t="s">
        <v>45</v>
      </c>
    </row>
    <row r="3146" spans="1:22">
      <c r="A3146" t="s">
        <v>4</v>
      </c>
      <c r="B3146" s="4" t="s">
        <v>5</v>
      </c>
      <c r="C3146" s="4" t="s">
        <v>10</v>
      </c>
    </row>
    <row r="3147" spans="1:22">
      <c r="A3147" t="n">
        <v>21574</v>
      </c>
      <c r="B3147" s="35" t="n">
        <v>16</v>
      </c>
      <c r="C3147" s="7" t="n">
        <v>0</v>
      </c>
    </row>
    <row r="3148" spans="1:22">
      <c r="A3148" t="s">
        <v>4</v>
      </c>
      <c r="B3148" s="4" t="s">
        <v>5</v>
      </c>
      <c r="C3148" s="4" t="s">
        <v>10</v>
      </c>
      <c r="D3148" s="4" t="s">
        <v>13</v>
      </c>
      <c r="E3148" s="4" t="s">
        <v>13</v>
      </c>
      <c r="F3148" s="4" t="s">
        <v>6</v>
      </c>
    </row>
    <row r="3149" spans="1:22">
      <c r="A3149" t="n">
        <v>21577</v>
      </c>
      <c r="B3149" s="38" t="n">
        <v>20</v>
      </c>
      <c r="C3149" s="7" t="n">
        <v>61492</v>
      </c>
      <c r="D3149" s="7" t="n">
        <v>3</v>
      </c>
      <c r="E3149" s="7" t="n">
        <v>10</v>
      </c>
      <c r="F3149" s="7" t="s">
        <v>45</v>
      </c>
    </row>
    <row r="3150" spans="1:22">
      <c r="A3150" t="s">
        <v>4</v>
      </c>
      <c r="B3150" s="4" t="s">
        <v>5</v>
      </c>
      <c r="C3150" s="4" t="s">
        <v>10</v>
      </c>
    </row>
    <row r="3151" spans="1:22">
      <c r="A3151" t="n">
        <v>21595</v>
      </c>
      <c r="B3151" s="35" t="n">
        <v>16</v>
      </c>
      <c r="C3151" s="7" t="n">
        <v>0</v>
      </c>
    </row>
    <row r="3152" spans="1:22">
      <c r="A3152" t="s">
        <v>4</v>
      </c>
      <c r="B3152" s="4" t="s">
        <v>5</v>
      </c>
      <c r="C3152" s="4" t="s">
        <v>10</v>
      </c>
      <c r="D3152" s="4" t="s">
        <v>13</v>
      </c>
      <c r="E3152" s="4" t="s">
        <v>13</v>
      </c>
      <c r="F3152" s="4" t="s">
        <v>6</v>
      </c>
    </row>
    <row r="3153" spans="1:6">
      <c r="A3153" t="n">
        <v>21598</v>
      </c>
      <c r="B3153" s="38" t="n">
        <v>20</v>
      </c>
      <c r="C3153" s="7" t="n">
        <v>61493</v>
      </c>
      <c r="D3153" s="7" t="n">
        <v>3</v>
      </c>
      <c r="E3153" s="7" t="n">
        <v>10</v>
      </c>
      <c r="F3153" s="7" t="s">
        <v>45</v>
      </c>
    </row>
    <row r="3154" spans="1:6">
      <c r="A3154" t="s">
        <v>4</v>
      </c>
      <c r="B3154" s="4" t="s">
        <v>5</v>
      </c>
      <c r="C3154" s="4" t="s">
        <v>10</v>
      </c>
    </row>
    <row r="3155" spans="1:6">
      <c r="A3155" t="n">
        <v>21616</v>
      </c>
      <c r="B3155" s="35" t="n">
        <v>16</v>
      </c>
      <c r="C3155" s="7" t="n">
        <v>0</v>
      </c>
    </row>
    <row r="3156" spans="1:6">
      <c r="A3156" t="s">
        <v>4</v>
      </c>
      <c r="B3156" s="4" t="s">
        <v>5</v>
      </c>
      <c r="C3156" s="4" t="s">
        <v>10</v>
      </c>
      <c r="D3156" s="4" t="s">
        <v>13</v>
      </c>
      <c r="E3156" s="4" t="s">
        <v>13</v>
      </c>
      <c r="F3156" s="4" t="s">
        <v>6</v>
      </c>
    </row>
    <row r="3157" spans="1:6">
      <c r="A3157" t="n">
        <v>21619</v>
      </c>
      <c r="B3157" s="38" t="n">
        <v>20</v>
      </c>
      <c r="C3157" s="7" t="n">
        <v>7032</v>
      </c>
      <c r="D3157" s="7" t="n">
        <v>3</v>
      </c>
      <c r="E3157" s="7" t="n">
        <v>10</v>
      </c>
      <c r="F3157" s="7" t="s">
        <v>45</v>
      </c>
    </row>
    <row r="3158" spans="1:6">
      <c r="A3158" t="s">
        <v>4</v>
      </c>
      <c r="B3158" s="4" t="s">
        <v>5</v>
      </c>
      <c r="C3158" s="4" t="s">
        <v>10</v>
      </c>
    </row>
    <row r="3159" spans="1:6">
      <c r="A3159" t="n">
        <v>21637</v>
      </c>
      <c r="B3159" s="35" t="n">
        <v>16</v>
      </c>
      <c r="C3159" s="7" t="n">
        <v>0</v>
      </c>
    </row>
    <row r="3160" spans="1:6">
      <c r="A3160" t="s">
        <v>4</v>
      </c>
      <c r="B3160" s="4" t="s">
        <v>5</v>
      </c>
      <c r="C3160" s="4" t="s">
        <v>10</v>
      </c>
      <c r="D3160" s="4" t="s">
        <v>13</v>
      </c>
      <c r="E3160" s="4" t="s">
        <v>13</v>
      </c>
      <c r="F3160" s="4" t="s">
        <v>6</v>
      </c>
    </row>
    <row r="3161" spans="1:6">
      <c r="A3161" t="n">
        <v>21640</v>
      </c>
      <c r="B3161" s="38" t="n">
        <v>20</v>
      </c>
      <c r="C3161" s="7" t="n">
        <v>1660</v>
      </c>
      <c r="D3161" s="7" t="n">
        <v>3</v>
      </c>
      <c r="E3161" s="7" t="n">
        <v>10</v>
      </c>
      <c r="F3161" s="7" t="s">
        <v>45</v>
      </c>
    </row>
    <row r="3162" spans="1:6">
      <c r="A3162" t="s">
        <v>4</v>
      </c>
      <c r="B3162" s="4" t="s">
        <v>5</v>
      </c>
      <c r="C3162" s="4" t="s">
        <v>10</v>
      </c>
    </row>
    <row r="3163" spans="1:6">
      <c r="A3163" t="n">
        <v>21658</v>
      </c>
      <c r="B3163" s="35" t="n">
        <v>16</v>
      </c>
      <c r="C3163" s="7" t="n">
        <v>0</v>
      </c>
    </row>
    <row r="3164" spans="1:6">
      <c r="A3164" t="s">
        <v>4</v>
      </c>
      <c r="B3164" s="4" t="s">
        <v>5</v>
      </c>
      <c r="C3164" s="4" t="s">
        <v>13</v>
      </c>
      <c r="D3164" s="30" t="s">
        <v>34</v>
      </c>
      <c r="E3164" s="4" t="s">
        <v>5</v>
      </c>
      <c r="F3164" s="4" t="s">
        <v>13</v>
      </c>
      <c r="G3164" s="4" t="s">
        <v>10</v>
      </c>
      <c r="H3164" s="30" t="s">
        <v>35</v>
      </c>
      <c r="I3164" s="4" t="s">
        <v>13</v>
      </c>
      <c r="J3164" s="4" t="s">
        <v>24</v>
      </c>
    </row>
    <row r="3165" spans="1:6">
      <c r="A3165" t="n">
        <v>21661</v>
      </c>
      <c r="B3165" s="12" t="n">
        <v>5</v>
      </c>
      <c r="C3165" s="7" t="n">
        <v>28</v>
      </c>
      <c r="D3165" s="30" t="s">
        <v>3</v>
      </c>
      <c r="E3165" s="33" t="n">
        <v>64</v>
      </c>
      <c r="F3165" s="7" t="n">
        <v>5</v>
      </c>
      <c r="G3165" s="7" t="n">
        <v>9</v>
      </c>
      <c r="H3165" s="30" t="s">
        <v>3</v>
      </c>
      <c r="I3165" s="7" t="n">
        <v>1</v>
      </c>
      <c r="J3165" s="13" t="n">
        <f t="normal" ca="1">A3175</f>
        <v>0</v>
      </c>
    </row>
    <row r="3166" spans="1:6">
      <c r="A3166" t="s">
        <v>4</v>
      </c>
      <c r="B3166" s="4" t="s">
        <v>5</v>
      </c>
      <c r="C3166" s="4" t="s">
        <v>10</v>
      </c>
      <c r="D3166" s="4" t="s">
        <v>6</v>
      </c>
      <c r="E3166" s="4" t="s">
        <v>6</v>
      </c>
      <c r="F3166" s="4" t="s">
        <v>6</v>
      </c>
      <c r="G3166" s="4" t="s">
        <v>13</v>
      </c>
      <c r="H3166" s="4" t="s">
        <v>9</v>
      </c>
      <c r="I3166" s="4" t="s">
        <v>23</v>
      </c>
      <c r="J3166" s="4" t="s">
        <v>23</v>
      </c>
      <c r="K3166" s="4" t="s">
        <v>23</v>
      </c>
      <c r="L3166" s="4" t="s">
        <v>23</v>
      </c>
      <c r="M3166" s="4" t="s">
        <v>23</v>
      </c>
      <c r="N3166" s="4" t="s">
        <v>23</v>
      </c>
      <c r="O3166" s="4" t="s">
        <v>23</v>
      </c>
      <c r="P3166" s="4" t="s">
        <v>6</v>
      </c>
      <c r="Q3166" s="4" t="s">
        <v>6</v>
      </c>
      <c r="R3166" s="4" t="s">
        <v>9</v>
      </c>
      <c r="S3166" s="4" t="s">
        <v>13</v>
      </c>
      <c r="T3166" s="4" t="s">
        <v>9</v>
      </c>
      <c r="U3166" s="4" t="s">
        <v>9</v>
      </c>
      <c r="V3166" s="4" t="s">
        <v>10</v>
      </c>
    </row>
    <row r="3167" spans="1:6">
      <c r="A3167" t="n">
        <v>21672</v>
      </c>
      <c r="B3167" s="37" t="n">
        <v>19</v>
      </c>
      <c r="C3167" s="7" t="n">
        <v>7030</v>
      </c>
      <c r="D3167" s="7" t="s">
        <v>177</v>
      </c>
      <c r="E3167" s="7" t="s">
        <v>178</v>
      </c>
      <c r="F3167" s="7" t="s">
        <v>12</v>
      </c>
      <c r="G3167" s="7" t="n">
        <v>0</v>
      </c>
      <c r="H3167" s="7" t="n">
        <v>1</v>
      </c>
      <c r="I3167" s="7" t="n">
        <v>0</v>
      </c>
      <c r="J3167" s="7" t="n">
        <v>0</v>
      </c>
      <c r="K3167" s="7" t="n">
        <v>0</v>
      </c>
      <c r="L3167" s="7" t="n">
        <v>0</v>
      </c>
      <c r="M3167" s="7" t="n">
        <v>1</v>
      </c>
      <c r="N3167" s="7" t="n">
        <v>1.60000002384186</v>
      </c>
      <c r="O3167" s="7" t="n">
        <v>0.0900000035762787</v>
      </c>
      <c r="P3167" s="7" t="s">
        <v>12</v>
      </c>
      <c r="Q3167" s="7" t="s">
        <v>12</v>
      </c>
      <c r="R3167" s="7" t="n">
        <v>-1</v>
      </c>
      <c r="S3167" s="7" t="n">
        <v>0</v>
      </c>
      <c r="T3167" s="7" t="n">
        <v>0</v>
      </c>
      <c r="U3167" s="7" t="n">
        <v>0</v>
      </c>
      <c r="V3167" s="7" t="n">
        <v>0</v>
      </c>
    </row>
    <row r="3168" spans="1:6">
      <c r="A3168" t="s">
        <v>4</v>
      </c>
      <c r="B3168" s="4" t="s">
        <v>5</v>
      </c>
      <c r="C3168" s="4" t="s">
        <v>10</v>
      </c>
      <c r="D3168" s="4" t="s">
        <v>13</v>
      </c>
      <c r="E3168" s="4" t="s">
        <v>13</v>
      </c>
      <c r="F3168" s="4" t="s">
        <v>6</v>
      </c>
    </row>
    <row r="3169" spans="1:22">
      <c r="A3169" t="n">
        <v>21745</v>
      </c>
      <c r="B3169" s="38" t="n">
        <v>20</v>
      </c>
      <c r="C3169" s="7" t="n">
        <v>7030</v>
      </c>
      <c r="D3169" s="7" t="n">
        <v>3</v>
      </c>
      <c r="E3169" s="7" t="n">
        <v>10</v>
      </c>
      <c r="F3169" s="7" t="s">
        <v>45</v>
      </c>
    </row>
    <row r="3170" spans="1:22">
      <c r="A3170" t="s">
        <v>4</v>
      </c>
      <c r="B3170" s="4" t="s">
        <v>5</v>
      </c>
      <c r="C3170" s="4" t="s">
        <v>10</v>
      </c>
    </row>
    <row r="3171" spans="1:22">
      <c r="A3171" t="n">
        <v>21763</v>
      </c>
      <c r="B3171" s="35" t="n">
        <v>16</v>
      </c>
      <c r="C3171" s="7" t="n">
        <v>0</v>
      </c>
    </row>
    <row r="3172" spans="1:22">
      <c r="A3172" t="s">
        <v>4</v>
      </c>
      <c r="B3172" s="4" t="s">
        <v>5</v>
      </c>
      <c r="C3172" s="4" t="s">
        <v>10</v>
      </c>
      <c r="D3172" s="4" t="s">
        <v>9</v>
      </c>
      <c r="E3172" s="4" t="s">
        <v>9</v>
      </c>
      <c r="F3172" s="4" t="s">
        <v>9</v>
      </c>
      <c r="G3172" s="4" t="s">
        <v>9</v>
      </c>
      <c r="H3172" s="4" t="s">
        <v>10</v>
      </c>
      <c r="I3172" s="4" t="s">
        <v>13</v>
      </c>
    </row>
    <row r="3173" spans="1:22">
      <c r="A3173" t="n">
        <v>21766</v>
      </c>
      <c r="B3173" s="40" t="n">
        <v>66</v>
      </c>
      <c r="C3173" s="7" t="n">
        <v>7030</v>
      </c>
      <c r="D3173" s="7" t="n">
        <v>1065353216</v>
      </c>
      <c r="E3173" s="7" t="n">
        <v>1065353216</v>
      </c>
      <c r="F3173" s="7" t="n">
        <v>1065353216</v>
      </c>
      <c r="G3173" s="7" t="n">
        <v>0</v>
      </c>
      <c r="H3173" s="7" t="n">
        <v>0</v>
      </c>
      <c r="I3173" s="7" t="n">
        <v>3</v>
      </c>
    </row>
    <row r="3174" spans="1:22">
      <c r="A3174" t="s">
        <v>4</v>
      </c>
      <c r="B3174" s="4" t="s">
        <v>5</v>
      </c>
      <c r="C3174" s="4" t="s">
        <v>10</v>
      </c>
      <c r="D3174" s="4" t="s">
        <v>9</v>
      </c>
    </row>
    <row r="3175" spans="1:22">
      <c r="A3175" t="n">
        <v>21788</v>
      </c>
      <c r="B3175" s="39" t="n">
        <v>43</v>
      </c>
      <c r="C3175" s="7" t="n">
        <v>1660</v>
      </c>
      <c r="D3175" s="7" t="n">
        <v>1</v>
      </c>
    </row>
    <row r="3176" spans="1:22">
      <c r="A3176" t="s">
        <v>4</v>
      </c>
      <c r="B3176" s="4" t="s">
        <v>5</v>
      </c>
      <c r="C3176" s="4" t="s">
        <v>10</v>
      </c>
      <c r="D3176" s="4" t="s">
        <v>9</v>
      </c>
      <c r="E3176" s="4" t="s">
        <v>9</v>
      </c>
      <c r="F3176" s="4" t="s">
        <v>9</v>
      </c>
      <c r="G3176" s="4" t="s">
        <v>9</v>
      </c>
      <c r="H3176" s="4" t="s">
        <v>10</v>
      </c>
      <c r="I3176" s="4" t="s">
        <v>13</v>
      </c>
    </row>
    <row r="3177" spans="1:22">
      <c r="A3177" t="n">
        <v>21795</v>
      </c>
      <c r="B3177" s="40" t="n">
        <v>66</v>
      </c>
      <c r="C3177" s="7" t="n">
        <v>1660</v>
      </c>
      <c r="D3177" s="7" t="n">
        <v>1065353216</v>
      </c>
      <c r="E3177" s="7" t="n">
        <v>1065353216</v>
      </c>
      <c r="F3177" s="7" t="n">
        <v>1065353216</v>
      </c>
      <c r="G3177" s="7" t="n">
        <v>0</v>
      </c>
      <c r="H3177" s="7" t="n">
        <v>0</v>
      </c>
      <c r="I3177" s="7" t="n">
        <v>3</v>
      </c>
    </row>
    <row r="3178" spans="1:22">
      <c r="A3178" t="s">
        <v>4</v>
      </c>
      <c r="B3178" s="4" t="s">
        <v>5</v>
      </c>
      <c r="C3178" s="4" t="s">
        <v>13</v>
      </c>
      <c r="D3178" s="4" t="s">
        <v>10</v>
      </c>
      <c r="E3178" s="4" t="s">
        <v>13</v>
      </c>
      <c r="F3178" s="4" t="s">
        <v>6</v>
      </c>
      <c r="G3178" s="4" t="s">
        <v>6</v>
      </c>
      <c r="H3178" s="4" t="s">
        <v>6</v>
      </c>
      <c r="I3178" s="4" t="s">
        <v>6</v>
      </c>
      <c r="J3178" s="4" t="s">
        <v>6</v>
      </c>
      <c r="K3178" s="4" t="s">
        <v>6</v>
      </c>
      <c r="L3178" s="4" t="s">
        <v>6</v>
      </c>
      <c r="M3178" s="4" t="s">
        <v>6</v>
      </c>
      <c r="N3178" s="4" t="s">
        <v>6</v>
      </c>
      <c r="O3178" s="4" t="s">
        <v>6</v>
      </c>
      <c r="P3178" s="4" t="s">
        <v>6</v>
      </c>
      <c r="Q3178" s="4" t="s">
        <v>6</v>
      </c>
      <c r="R3178" s="4" t="s">
        <v>6</v>
      </c>
      <c r="S3178" s="4" t="s">
        <v>6</v>
      </c>
      <c r="T3178" s="4" t="s">
        <v>6</v>
      </c>
      <c r="U3178" s="4" t="s">
        <v>6</v>
      </c>
    </row>
    <row r="3179" spans="1:22">
      <c r="A3179" t="n">
        <v>21817</v>
      </c>
      <c r="B3179" s="41" t="n">
        <v>36</v>
      </c>
      <c r="C3179" s="7" t="n">
        <v>8</v>
      </c>
      <c r="D3179" s="7" t="n">
        <v>0</v>
      </c>
      <c r="E3179" s="7" t="n">
        <v>0</v>
      </c>
      <c r="F3179" s="7" t="s">
        <v>46</v>
      </c>
      <c r="G3179" s="7" t="s">
        <v>12</v>
      </c>
      <c r="H3179" s="7" t="s">
        <v>12</v>
      </c>
      <c r="I3179" s="7" t="s">
        <v>12</v>
      </c>
      <c r="J3179" s="7" t="s">
        <v>12</v>
      </c>
      <c r="K3179" s="7" t="s">
        <v>12</v>
      </c>
      <c r="L3179" s="7" t="s">
        <v>12</v>
      </c>
      <c r="M3179" s="7" t="s">
        <v>12</v>
      </c>
      <c r="N3179" s="7" t="s">
        <v>12</v>
      </c>
      <c r="O3179" s="7" t="s">
        <v>12</v>
      </c>
      <c r="P3179" s="7" t="s">
        <v>12</v>
      </c>
      <c r="Q3179" s="7" t="s">
        <v>12</v>
      </c>
      <c r="R3179" s="7" t="s">
        <v>12</v>
      </c>
      <c r="S3179" s="7" t="s">
        <v>12</v>
      </c>
      <c r="T3179" s="7" t="s">
        <v>12</v>
      </c>
      <c r="U3179" s="7" t="s">
        <v>12</v>
      </c>
    </row>
    <row r="3180" spans="1:22">
      <c r="A3180" t="s">
        <v>4</v>
      </c>
      <c r="B3180" s="4" t="s">
        <v>5</v>
      </c>
      <c r="C3180" s="4" t="s">
        <v>13</v>
      </c>
      <c r="D3180" s="4" t="s">
        <v>10</v>
      </c>
      <c r="E3180" s="4" t="s">
        <v>13</v>
      </c>
      <c r="F3180" s="4" t="s">
        <v>6</v>
      </c>
      <c r="G3180" s="4" t="s">
        <v>6</v>
      </c>
      <c r="H3180" s="4" t="s">
        <v>6</v>
      </c>
      <c r="I3180" s="4" t="s">
        <v>6</v>
      </c>
      <c r="J3180" s="4" t="s">
        <v>6</v>
      </c>
      <c r="K3180" s="4" t="s">
        <v>6</v>
      </c>
      <c r="L3180" s="4" t="s">
        <v>6</v>
      </c>
      <c r="M3180" s="4" t="s">
        <v>6</v>
      </c>
      <c r="N3180" s="4" t="s">
        <v>6</v>
      </c>
      <c r="O3180" s="4" t="s">
        <v>6</v>
      </c>
      <c r="P3180" s="4" t="s">
        <v>6</v>
      </c>
      <c r="Q3180" s="4" t="s">
        <v>6</v>
      </c>
      <c r="R3180" s="4" t="s">
        <v>6</v>
      </c>
      <c r="S3180" s="4" t="s">
        <v>6</v>
      </c>
      <c r="T3180" s="4" t="s">
        <v>6</v>
      </c>
      <c r="U3180" s="4" t="s">
        <v>6</v>
      </c>
    </row>
    <row r="3181" spans="1:22">
      <c r="A3181" t="n">
        <v>21847</v>
      </c>
      <c r="B3181" s="41" t="n">
        <v>36</v>
      </c>
      <c r="C3181" s="7" t="n">
        <v>8</v>
      </c>
      <c r="D3181" s="7" t="n">
        <v>3</v>
      </c>
      <c r="E3181" s="7" t="n">
        <v>0</v>
      </c>
      <c r="F3181" s="7" t="s">
        <v>46</v>
      </c>
      <c r="G3181" s="7" t="s">
        <v>12</v>
      </c>
      <c r="H3181" s="7" t="s">
        <v>12</v>
      </c>
      <c r="I3181" s="7" t="s">
        <v>12</v>
      </c>
      <c r="J3181" s="7" t="s">
        <v>12</v>
      </c>
      <c r="K3181" s="7" t="s">
        <v>12</v>
      </c>
      <c r="L3181" s="7" t="s">
        <v>12</v>
      </c>
      <c r="M3181" s="7" t="s">
        <v>12</v>
      </c>
      <c r="N3181" s="7" t="s">
        <v>12</v>
      </c>
      <c r="O3181" s="7" t="s">
        <v>12</v>
      </c>
      <c r="P3181" s="7" t="s">
        <v>12</v>
      </c>
      <c r="Q3181" s="7" t="s">
        <v>12</v>
      </c>
      <c r="R3181" s="7" t="s">
        <v>12</v>
      </c>
      <c r="S3181" s="7" t="s">
        <v>12</v>
      </c>
      <c r="T3181" s="7" t="s">
        <v>12</v>
      </c>
      <c r="U3181" s="7" t="s">
        <v>12</v>
      </c>
    </row>
    <row r="3182" spans="1:22">
      <c r="A3182" t="s">
        <v>4</v>
      </c>
      <c r="B3182" s="4" t="s">
        <v>5</v>
      </c>
      <c r="C3182" s="4" t="s">
        <v>13</v>
      </c>
      <c r="D3182" s="4" t="s">
        <v>10</v>
      </c>
      <c r="E3182" s="4" t="s">
        <v>13</v>
      </c>
      <c r="F3182" s="4" t="s">
        <v>6</v>
      </c>
      <c r="G3182" s="4" t="s">
        <v>6</v>
      </c>
      <c r="H3182" s="4" t="s">
        <v>6</v>
      </c>
      <c r="I3182" s="4" t="s">
        <v>6</v>
      </c>
      <c r="J3182" s="4" t="s">
        <v>6</v>
      </c>
      <c r="K3182" s="4" t="s">
        <v>6</v>
      </c>
      <c r="L3182" s="4" t="s">
        <v>6</v>
      </c>
      <c r="M3182" s="4" t="s">
        <v>6</v>
      </c>
      <c r="N3182" s="4" t="s">
        <v>6</v>
      </c>
      <c r="O3182" s="4" t="s">
        <v>6</v>
      </c>
      <c r="P3182" s="4" t="s">
        <v>6</v>
      </c>
      <c r="Q3182" s="4" t="s">
        <v>6</v>
      </c>
      <c r="R3182" s="4" t="s">
        <v>6</v>
      </c>
      <c r="S3182" s="4" t="s">
        <v>6</v>
      </c>
      <c r="T3182" s="4" t="s">
        <v>6</v>
      </c>
      <c r="U3182" s="4" t="s">
        <v>6</v>
      </c>
    </row>
    <row r="3183" spans="1:22">
      <c r="A3183" t="n">
        <v>21877</v>
      </c>
      <c r="B3183" s="41" t="n">
        <v>36</v>
      </c>
      <c r="C3183" s="7" t="n">
        <v>8</v>
      </c>
      <c r="D3183" s="7" t="n">
        <v>5</v>
      </c>
      <c r="E3183" s="7" t="n">
        <v>0</v>
      </c>
      <c r="F3183" s="7" t="s">
        <v>46</v>
      </c>
      <c r="G3183" s="7" t="s">
        <v>12</v>
      </c>
      <c r="H3183" s="7" t="s">
        <v>12</v>
      </c>
      <c r="I3183" s="7" t="s">
        <v>12</v>
      </c>
      <c r="J3183" s="7" t="s">
        <v>12</v>
      </c>
      <c r="K3183" s="7" t="s">
        <v>12</v>
      </c>
      <c r="L3183" s="7" t="s">
        <v>12</v>
      </c>
      <c r="M3183" s="7" t="s">
        <v>12</v>
      </c>
      <c r="N3183" s="7" t="s">
        <v>12</v>
      </c>
      <c r="O3183" s="7" t="s">
        <v>12</v>
      </c>
      <c r="P3183" s="7" t="s">
        <v>12</v>
      </c>
      <c r="Q3183" s="7" t="s">
        <v>12</v>
      </c>
      <c r="R3183" s="7" t="s">
        <v>12</v>
      </c>
      <c r="S3183" s="7" t="s">
        <v>12</v>
      </c>
      <c r="T3183" s="7" t="s">
        <v>12</v>
      </c>
      <c r="U3183" s="7" t="s">
        <v>12</v>
      </c>
    </row>
    <row r="3184" spans="1:22">
      <c r="A3184" t="s">
        <v>4</v>
      </c>
      <c r="B3184" s="4" t="s">
        <v>5</v>
      </c>
      <c r="C3184" s="4" t="s">
        <v>13</v>
      </c>
      <c r="D3184" s="4" t="s">
        <v>10</v>
      </c>
      <c r="E3184" s="4" t="s">
        <v>13</v>
      </c>
      <c r="F3184" s="4" t="s">
        <v>6</v>
      </c>
      <c r="G3184" s="4" t="s">
        <v>6</v>
      </c>
      <c r="H3184" s="4" t="s">
        <v>6</v>
      </c>
      <c r="I3184" s="4" t="s">
        <v>6</v>
      </c>
      <c r="J3184" s="4" t="s">
        <v>6</v>
      </c>
      <c r="K3184" s="4" t="s">
        <v>6</v>
      </c>
      <c r="L3184" s="4" t="s">
        <v>6</v>
      </c>
      <c r="M3184" s="4" t="s">
        <v>6</v>
      </c>
      <c r="N3184" s="4" t="s">
        <v>6</v>
      </c>
      <c r="O3184" s="4" t="s">
        <v>6</v>
      </c>
      <c r="P3184" s="4" t="s">
        <v>6</v>
      </c>
      <c r="Q3184" s="4" t="s">
        <v>6</v>
      </c>
      <c r="R3184" s="4" t="s">
        <v>6</v>
      </c>
      <c r="S3184" s="4" t="s">
        <v>6</v>
      </c>
      <c r="T3184" s="4" t="s">
        <v>6</v>
      </c>
      <c r="U3184" s="4" t="s">
        <v>6</v>
      </c>
    </row>
    <row r="3185" spans="1:21">
      <c r="A3185" t="n">
        <v>21907</v>
      </c>
      <c r="B3185" s="41" t="n">
        <v>36</v>
      </c>
      <c r="C3185" s="7" t="n">
        <v>8</v>
      </c>
      <c r="D3185" s="7" t="n">
        <v>61491</v>
      </c>
      <c r="E3185" s="7" t="n">
        <v>0</v>
      </c>
      <c r="F3185" s="7" t="s">
        <v>46</v>
      </c>
      <c r="G3185" s="7" t="s">
        <v>12</v>
      </c>
      <c r="H3185" s="7" t="s">
        <v>12</v>
      </c>
      <c r="I3185" s="7" t="s">
        <v>12</v>
      </c>
      <c r="J3185" s="7" t="s">
        <v>12</v>
      </c>
      <c r="K3185" s="7" t="s">
        <v>12</v>
      </c>
      <c r="L3185" s="7" t="s">
        <v>12</v>
      </c>
      <c r="M3185" s="7" t="s">
        <v>12</v>
      </c>
      <c r="N3185" s="7" t="s">
        <v>12</v>
      </c>
      <c r="O3185" s="7" t="s">
        <v>12</v>
      </c>
      <c r="P3185" s="7" t="s">
        <v>12</v>
      </c>
      <c r="Q3185" s="7" t="s">
        <v>12</v>
      </c>
      <c r="R3185" s="7" t="s">
        <v>12</v>
      </c>
      <c r="S3185" s="7" t="s">
        <v>12</v>
      </c>
      <c r="T3185" s="7" t="s">
        <v>12</v>
      </c>
      <c r="U3185" s="7" t="s">
        <v>12</v>
      </c>
    </row>
    <row r="3186" spans="1:21">
      <c r="A3186" t="s">
        <v>4</v>
      </c>
      <c r="B3186" s="4" t="s">
        <v>5</v>
      </c>
      <c r="C3186" s="4" t="s">
        <v>13</v>
      </c>
      <c r="D3186" s="4" t="s">
        <v>10</v>
      </c>
      <c r="E3186" s="4" t="s">
        <v>13</v>
      </c>
      <c r="F3186" s="4" t="s">
        <v>6</v>
      </c>
      <c r="G3186" s="4" t="s">
        <v>6</v>
      </c>
      <c r="H3186" s="4" t="s">
        <v>6</v>
      </c>
      <c r="I3186" s="4" t="s">
        <v>6</v>
      </c>
      <c r="J3186" s="4" t="s">
        <v>6</v>
      </c>
      <c r="K3186" s="4" t="s">
        <v>6</v>
      </c>
      <c r="L3186" s="4" t="s">
        <v>6</v>
      </c>
      <c r="M3186" s="4" t="s">
        <v>6</v>
      </c>
      <c r="N3186" s="4" t="s">
        <v>6</v>
      </c>
      <c r="O3186" s="4" t="s">
        <v>6</v>
      </c>
      <c r="P3186" s="4" t="s">
        <v>6</v>
      </c>
      <c r="Q3186" s="4" t="s">
        <v>6</v>
      </c>
      <c r="R3186" s="4" t="s">
        <v>6</v>
      </c>
      <c r="S3186" s="4" t="s">
        <v>6</v>
      </c>
      <c r="T3186" s="4" t="s">
        <v>6</v>
      </c>
      <c r="U3186" s="4" t="s">
        <v>6</v>
      </c>
    </row>
    <row r="3187" spans="1:21">
      <c r="A3187" t="n">
        <v>21937</v>
      </c>
      <c r="B3187" s="41" t="n">
        <v>36</v>
      </c>
      <c r="C3187" s="7" t="n">
        <v>8</v>
      </c>
      <c r="D3187" s="7" t="n">
        <v>61492</v>
      </c>
      <c r="E3187" s="7" t="n">
        <v>0</v>
      </c>
      <c r="F3187" s="7" t="s">
        <v>46</v>
      </c>
      <c r="G3187" s="7" t="s">
        <v>12</v>
      </c>
      <c r="H3187" s="7" t="s">
        <v>12</v>
      </c>
      <c r="I3187" s="7" t="s">
        <v>12</v>
      </c>
      <c r="J3187" s="7" t="s">
        <v>12</v>
      </c>
      <c r="K3187" s="7" t="s">
        <v>12</v>
      </c>
      <c r="L3187" s="7" t="s">
        <v>12</v>
      </c>
      <c r="M3187" s="7" t="s">
        <v>12</v>
      </c>
      <c r="N3187" s="7" t="s">
        <v>12</v>
      </c>
      <c r="O3187" s="7" t="s">
        <v>12</v>
      </c>
      <c r="P3187" s="7" t="s">
        <v>12</v>
      </c>
      <c r="Q3187" s="7" t="s">
        <v>12</v>
      </c>
      <c r="R3187" s="7" t="s">
        <v>12</v>
      </c>
      <c r="S3187" s="7" t="s">
        <v>12</v>
      </c>
      <c r="T3187" s="7" t="s">
        <v>12</v>
      </c>
      <c r="U3187" s="7" t="s">
        <v>12</v>
      </c>
    </row>
    <row r="3188" spans="1:21">
      <c r="A3188" t="s">
        <v>4</v>
      </c>
      <c r="B3188" s="4" t="s">
        <v>5</v>
      </c>
      <c r="C3188" s="4" t="s">
        <v>13</v>
      </c>
      <c r="D3188" s="4" t="s">
        <v>10</v>
      </c>
      <c r="E3188" s="4" t="s">
        <v>13</v>
      </c>
      <c r="F3188" s="4" t="s">
        <v>6</v>
      </c>
      <c r="G3188" s="4" t="s">
        <v>6</v>
      </c>
      <c r="H3188" s="4" t="s">
        <v>6</v>
      </c>
      <c r="I3188" s="4" t="s">
        <v>6</v>
      </c>
      <c r="J3188" s="4" t="s">
        <v>6</v>
      </c>
      <c r="K3188" s="4" t="s">
        <v>6</v>
      </c>
      <c r="L3188" s="4" t="s">
        <v>6</v>
      </c>
      <c r="M3188" s="4" t="s">
        <v>6</v>
      </c>
      <c r="N3188" s="4" t="s">
        <v>6</v>
      </c>
      <c r="O3188" s="4" t="s">
        <v>6</v>
      </c>
      <c r="P3188" s="4" t="s">
        <v>6</v>
      </c>
      <c r="Q3188" s="4" t="s">
        <v>6</v>
      </c>
      <c r="R3188" s="4" t="s">
        <v>6</v>
      </c>
      <c r="S3188" s="4" t="s">
        <v>6</v>
      </c>
      <c r="T3188" s="4" t="s">
        <v>6</v>
      </c>
      <c r="U3188" s="4" t="s">
        <v>6</v>
      </c>
    </row>
    <row r="3189" spans="1:21">
      <c r="A3189" t="n">
        <v>21967</v>
      </c>
      <c r="B3189" s="41" t="n">
        <v>36</v>
      </c>
      <c r="C3189" s="7" t="n">
        <v>8</v>
      </c>
      <c r="D3189" s="7" t="n">
        <v>61493</v>
      </c>
      <c r="E3189" s="7" t="n">
        <v>0</v>
      </c>
      <c r="F3189" s="7" t="s">
        <v>46</v>
      </c>
      <c r="G3189" s="7" t="s">
        <v>12</v>
      </c>
      <c r="H3189" s="7" t="s">
        <v>12</v>
      </c>
      <c r="I3189" s="7" t="s">
        <v>12</v>
      </c>
      <c r="J3189" s="7" t="s">
        <v>12</v>
      </c>
      <c r="K3189" s="7" t="s">
        <v>12</v>
      </c>
      <c r="L3189" s="7" t="s">
        <v>12</v>
      </c>
      <c r="M3189" s="7" t="s">
        <v>12</v>
      </c>
      <c r="N3189" s="7" t="s">
        <v>12</v>
      </c>
      <c r="O3189" s="7" t="s">
        <v>12</v>
      </c>
      <c r="P3189" s="7" t="s">
        <v>12</v>
      </c>
      <c r="Q3189" s="7" t="s">
        <v>12</v>
      </c>
      <c r="R3189" s="7" t="s">
        <v>12</v>
      </c>
      <c r="S3189" s="7" t="s">
        <v>12</v>
      </c>
      <c r="T3189" s="7" t="s">
        <v>12</v>
      </c>
      <c r="U3189" s="7" t="s">
        <v>12</v>
      </c>
    </row>
    <row r="3190" spans="1:21">
      <c r="A3190" t="s">
        <v>4</v>
      </c>
      <c r="B3190" s="4" t="s">
        <v>5</v>
      </c>
      <c r="C3190" s="4" t="s">
        <v>13</v>
      </c>
      <c r="D3190" s="4" t="s">
        <v>10</v>
      </c>
      <c r="E3190" s="4" t="s">
        <v>13</v>
      </c>
      <c r="F3190" s="4" t="s">
        <v>6</v>
      </c>
      <c r="G3190" s="4" t="s">
        <v>6</v>
      </c>
      <c r="H3190" s="4" t="s">
        <v>6</v>
      </c>
      <c r="I3190" s="4" t="s">
        <v>6</v>
      </c>
      <c r="J3190" s="4" t="s">
        <v>6</v>
      </c>
      <c r="K3190" s="4" t="s">
        <v>6</v>
      </c>
      <c r="L3190" s="4" t="s">
        <v>6</v>
      </c>
      <c r="M3190" s="4" t="s">
        <v>6</v>
      </c>
      <c r="N3190" s="4" t="s">
        <v>6</v>
      </c>
      <c r="O3190" s="4" t="s">
        <v>6</v>
      </c>
      <c r="P3190" s="4" t="s">
        <v>6</v>
      </c>
      <c r="Q3190" s="4" t="s">
        <v>6</v>
      </c>
      <c r="R3190" s="4" t="s">
        <v>6</v>
      </c>
      <c r="S3190" s="4" t="s">
        <v>6</v>
      </c>
      <c r="T3190" s="4" t="s">
        <v>6</v>
      </c>
      <c r="U3190" s="4" t="s">
        <v>6</v>
      </c>
    </row>
    <row r="3191" spans="1:21">
      <c r="A3191" t="n">
        <v>21997</v>
      </c>
      <c r="B3191" s="41" t="n">
        <v>36</v>
      </c>
      <c r="C3191" s="7" t="n">
        <v>8</v>
      </c>
      <c r="D3191" s="7" t="n">
        <v>7032</v>
      </c>
      <c r="E3191" s="7" t="n">
        <v>0</v>
      </c>
      <c r="F3191" s="7" t="s">
        <v>47</v>
      </c>
      <c r="G3191" s="7" t="s">
        <v>12</v>
      </c>
      <c r="H3191" s="7" t="s">
        <v>12</v>
      </c>
      <c r="I3191" s="7" t="s">
        <v>12</v>
      </c>
      <c r="J3191" s="7" t="s">
        <v>12</v>
      </c>
      <c r="K3191" s="7" t="s">
        <v>12</v>
      </c>
      <c r="L3191" s="7" t="s">
        <v>12</v>
      </c>
      <c r="M3191" s="7" t="s">
        <v>12</v>
      </c>
      <c r="N3191" s="7" t="s">
        <v>12</v>
      </c>
      <c r="O3191" s="7" t="s">
        <v>12</v>
      </c>
      <c r="P3191" s="7" t="s">
        <v>12</v>
      </c>
      <c r="Q3191" s="7" t="s">
        <v>12</v>
      </c>
      <c r="R3191" s="7" t="s">
        <v>12</v>
      </c>
      <c r="S3191" s="7" t="s">
        <v>12</v>
      </c>
      <c r="T3191" s="7" t="s">
        <v>12</v>
      </c>
      <c r="U3191" s="7" t="s">
        <v>12</v>
      </c>
    </row>
    <row r="3192" spans="1:21">
      <c r="A3192" t="s">
        <v>4</v>
      </c>
      <c r="B3192" s="4" t="s">
        <v>5</v>
      </c>
      <c r="C3192" s="4" t="s">
        <v>13</v>
      </c>
      <c r="D3192" s="4" t="s">
        <v>10</v>
      </c>
      <c r="E3192" s="4" t="s">
        <v>13</v>
      </c>
      <c r="F3192" s="4" t="s">
        <v>6</v>
      </c>
      <c r="G3192" s="4" t="s">
        <v>6</v>
      </c>
      <c r="H3192" s="4" t="s">
        <v>6</v>
      </c>
      <c r="I3192" s="4" t="s">
        <v>6</v>
      </c>
      <c r="J3192" s="4" t="s">
        <v>6</v>
      </c>
      <c r="K3192" s="4" t="s">
        <v>6</v>
      </c>
      <c r="L3192" s="4" t="s">
        <v>6</v>
      </c>
      <c r="M3192" s="4" t="s">
        <v>6</v>
      </c>
      <c r="N3192" s="4" t="s">
        <v>6</v>
      </c>
      <c r="O3192" s="4" t="s">
        <v>6</v>
      </c>
      <c r="P3192" s="4" t="s">
        <v>6</v>
      </c>
      <c r="Q3192" s="4" t="s">
        <v>6</v>
      </c>
      <c r="R3192" s="4" t="s">
        <v>6</v>
      </c>
      <c r="S3192" s="4" t="s">
        <v>6</v>
      </c>
      <c r="T3192" s="4" t="s">
        <v>6</v>
      </c>
      <c r="U3192" s="4" t="s">
        <v>6</v>
      </c>
    </row>
    <row r="3193" spans="1:21">
      <c r="A3193" t="n">
        <v>22026</v>
      </c>
      <c r="B3193" s="41" t="n">
        <v>36</v>
      </c>
      <c r="C3193" s="7" t="n">
        <v>8</v>
      </c>
      <c r="D3193" s="7" t="n">
        <v>1660</v>
      </c>
      <c r="E3193" s="7" t="n">
        <v>0</v>
      </c>
      <c r="F3193" s="7" t="s">
        <v>48</v>
      </c>
      <c r="G3193" s="7" t="s">
        <v>12</v>
      </c>
      <c r="H3193" s="7" t="s">
        <v>12</v>
      </c>
      <c r="I3193" s="7" t="s">
        <v>12</v>
      </c>
      <c r="J3193" s="7" t="s">
        <v>12</v>
      </c>
      <c r="K3193" s="7" t="s">
        <v>12</v>
      </c>
      <c r="L3193" s="7" t="s">
        <v>12</v>
      </c>
      <c r="M3193" s="7" t="s">
        <v>12</v>
      </c>
      <c r="N3193" s="7" t="s">
        <v>12</v>
      </c>
      <c r="O3193" s="7" t="s">
        <v>12</v>
      </c>
      <c r="P3193" s="7" t="s">
        <v>12</v>
      </c>
      <c r="Q3193" s="7" t="s">
        <v>12</v>
      </c>
      <c r="R3193" s="7" t="s">
        <v>12</v>
      </c>
      <c r="S3193" s="7" t="s">
        <v>12</v>
      </c>
      <c r="T3193" s="7" t="s">
        <v>12</v>
      </c>
      <c r="U3193" s="7" t="s">
        <v>12</v>
      </c>
    </row>
    <row r="3194" spans="1:21">
      <c r="A3194" t="s">
        <v>4</v>
      </c>
      <c r="B3194" s="4" t="s">
        <v>5</v>
      </c>
      <c r="C3194" s="4" t="s">
        <v>10</v>
      </c>
      <c r="D3194" s="4" t="s">
        <v>23</v>
      </c>
      <c r="E3194" s="4" t="s">
        <v>23</v>
      </c>
      <c r="F3194" s="4" t="s">
        <v>23</v>
      </c>
      <c r="G3194" s="4" t="s">
        <v>23</v>
      </c>
    </row>
    <row r="3195" spans="1:21">
      <c r="A3195" t="n">
        <v>22057</v>
      </c>
      <c r="B3195" s="42" t="n">
        <v>46</v>
      </c>
      <c r="C3195" s="7" t="n">
        <v>0</v>
      </c>
      <c r="D3195" s="7" t="n">
        <v>0</v>
      </c>
      <c r="E3195" s="7" t="n">
        <v>1</v>
      </c>
      <c r="F3195" s="7" t="n">
        <v>18.5</v>
      </c>
      <c r="G3195" s="7" t="n">
        <v>180</v>
      </c>
    </row>
    <row r="3196" spans="1:21">
      <c r="A3196" t="s">
        <v>4</v>
      </c>
      <c r="B3196" s="4" t="s">
        <v>5</v>
      </c>
      <c r="C3196" s="4" t="s">
        <v>10</v>
      </c>
      <c r="D3196" s="4" t="s">
        <v>23</v>
      </c>
      <c r="E3196" s="4" t="s">
        <v>23</v>
      </c>
      <c r="F3196" s="4" t="s">
        <v>23</v>
      </c>
      <c r="G3196" s="4" t="s">
        <v>23</v>
      </c>
    </row>
    <row r="3197" spans="1:21">
      <c r="A3197" t="n">
        <v>22076</v>
      </c>
      <c r="B3197" s="42" t="n">
        <v>46</v>
      </c>
      <c r="C3197" s="7" t="n">
        <v>7032</v>
      </c>
      <c r="D3197" s="7" t="n">
        <v>-0.850000023841858</v>
      </c>
      <c r="E3197" s="7" t="n">
        <v>1</v>
      </c>
      <c r="F3197" s="7" t="n">
        <v>19.6000003814697</v>
      </c>
      <c r="G3197" s="7" t="n">
        <v>180</v>
      </c>
    </row>
    <row r="3198" spans="1:21">
      <c r="A3198" t="s">
        <v>4</v>
      </c>
      <c r="B3198" s="4" t="s">
        <v>5</v>
      </c>
      <c r="C3198" s="4" t="s">
        <v>10</v>
      </c>
      <c r="D3198" s="4" t="s">
        <v>23</v>
      </c>
      <c r="E3198" s="4" t="s">
        <v>23</v>
      </c>
      <c r="F3198" s="4" t="s">
        <v>23</v>
      </c>
      <c r="G3198" s="4" t="s">
        <v>23</v>
      </c>
    </row>
    <row r="3199" spans="1:21">
      <c r="A3199" t="n">
        <v>22095</v>
      </c>
      <c r="B3199" s="42" t="n">
        <v>46</v>
      </c>
      <c r="C3199" s="7" t="n">
        <v>3</v>
      </c>
      <c r="D3199" s="7" t="n">
        <v>1.5</v>
      </c>
      <c r="E3199" s="7" t="n">
        <v>1</v>
      </c>
      <c r="F3199" s="7" t="n">
        <v>19.5</v>
      </c>
      <c r="G3199" s="7" t="n">
        <v>180</v>
      </c>
    </row>
    <row r="3200" spans="1:21">
      <c r="A3200" t="s">
        <v>4</v>
      </c>
      <c r="B3200" s="4" t="s">
        <v>5</v>
      </c>
      <c r="C3200" s="4" t="s">
        <v>10</v>
      </c>
      <c r="D3200" s="4" t="s">
        <v>23</v>
      </c>
      <c r="E3200" s="4" t="s">
        <v>23</v>
      </c>
      <c r="F3200" s="4" t="s">
        <v>23</v>
      </c>
      <c r="G3200" s="4" t="s">
        <v>23</v>
      </c>
    </row>
    <row r="3201" spans="1:21">
      <c r="A3201" t="n">
        <v>22114</v>
      </c>
      <c r="B3201" s="42" t="n">
        <v>46</v>
      </c>
      <c r="C3201" s="7" t="n">
        <v>5</v>
      </c>
      <c r="D3201" s="7" t="n">
        <v>-1.54999995231628</v>
      </c>
      <c r="E3201" s="7" t="n">
        <v>1</v>
      </c>
      <c r="F3201" s="7" t="n">
        <v>19.8999996185303</v>
      </c>
      <c r="G3201" s="7" t="n">
        <v>180</v>
      </c>
    </row>
    <row r="3202" spans="1:21">
      <c r="A3202" t="s">
        <v>4</v>
      </c>
      <c r="B3202" s="4" t="s">
        <v>5</v>
      </c>
      <c r="C3202" s="4" t="s">
        <v>10</v>
      </c>
      <c r="D3202" s="4" t="s">
        <v>23</v>
      </c>
      <c r="E3202" s="4" t="s">
        <v>23</v>
      </c>
      <c r="F3202" s="4" t="s">
        <v>23</v>
      </c>
      <c r="G3202" s="4" t="s">
        <v>23</v>
      </c>
    </row>
    <row r="3203" spans="1:21">
      <c r="A3203" t="n">
        <v>22133</v>
      </c>
      <c r="B3203" s="42" t="n">
        <v>46</v>
      </c>
      <c r="C3203" s="7" t="n">
        <v>61491</v>
      </c>
      <c r="D3203" s="7" t="n">
        <v>-0.25</v>
      </c>
      <c r="E3203" s="7" t="n">
        <v>1</v>
      </c>
      <c r="F3203" s="7" t="n">
        <v>20.3999996185303</v>
      </c>
      <c r="G3203" s="7" t="n">
        <v>180</v>
      </c>
    </row>
    <row r="3204" spans="1:21">
      <c r="A3204" t="s">
        <v>4</v>
      </c>
      <c r="B3204" s="4" t="s">
        <v>5</v>
      </c>
      <c r="C3204" s="4" t="s">
        <v>10</v>
      </c>
      <c r="D3204" s="4" t="s">
        <v>23</v>
      </c>
      <c r="E3204" s="4" t="s">
        <v>23</v>
      </c>
      <c r="F3204" s="4" t="s">
        <v>23</v>
      </c>
      <c r="G3204" s="4" t="s">
        <v>23</v>
      </c>
    </row>
    <row r="3205" spans="1:21">
      <c r="A3205" t="n">
        <v>22152</v>
      </c>
      <c r="B3205" s="42" t="n">
        <v>46</v>
      </c>
      <c r="C3205" s="7" t="n">
        <v>61492</v>
      </c>
      <c r="D3205" s="7" t="n">
        <v>0.850000023841858</v>
      </c>
      <c r="E3205" s="7" t="n">
        <v>1</v>
      </c>
      <c r="F3205" s="7" t="n">
        <v>21.5499992370605</v>
      </c>
      <c r="G3205" s="7" t="n">
        <v>180</v>
      </c>
    </row>
    <row r="3206" spans="1:21">
      <c r="A3206" t="s">
        <v>4</v>
      </c>
      <c r="B3206" s="4" t="s">
        <v>5</v>
      </c>
      <c r="C3206" s="4" t="s">
        <v>10</v>
      </c>
      <c r="D3206" s="4" t="s">
        <v>23</v>
      </c>
      <c r="E3206" s="4" t="s">
        <v>23</v>
      </c>
      <c r="F3206" s="4" t="s">
        <v>23</v>
      </c>
      <c r="G3206" s="4" t="s">
        <v>23</v>
      </c>
    </row>
    <row r="3207" spans="1:21">
      <c r="A3207" t="n">
        <v>22171</v>
      </c>
      <c r="B3207" s="42" t="n">
        <v>46</v>
      </c>
      <c r="C3207" s="7" t="n">
        <v>61493</v>
      </c>
      <c r="D3207" s="7" t="n">
        <v>-0.649999976158142</v>
      </c>
      <c r="E3207" s="7" t="n">
        <v>1</v>
      </c>
      <c r="F3207" s="7" t="n">
        <v>21.7999992370605</v>
      </c>
      <c r="G3207" s="7" t="n">
        <v>180</v>
      </c>
    </row>
    <row r="3208" spans="1:21">
      <c r="A3208" t="s">
        <v>4</v>
      </c>
      <c r="B3208" s="4" t="s">
        <v>5</v>
      </c>
      <c r="C3208" s="4" t="s">
        <v>10</v>
      </c>
      <c r="D3208" s="4" t="s">
        <v>23</v>
      </c>
      <c r="E3208" s="4" t="s">
        <v>23</v>
      </c>
      <c r="F3208" s="4" t="s">
        <v>23</v>
      </c>
      <c r="G3208" s="4" t="s">
        <v>23</v>
      </c>
    </row>
    <row r="3209" spans="1:21">
      <c r="A3209" t="n">
        <v>22190</v>
      </c>
      <c r="B3209" s="42" t="n">
        <v>46</v>
      </c>
      <c r="C3209" s="7" t="n">
        <v>1660</v>
      </c>
      <c r="D3209" s="7" t="n">
        <v>0</v>
      </c>
      <c r="E3209" s="7" t="n">
        <v>1</v>
      </c>
      <c r="F3209" s="7" t="n">
        <v>5</v>
      </c>
      <c r="G3209" s="7" t="n">
        <v>0</v>
      </c>
    </row>
    <row r="3210" spans="1:21">
      <c r="A3210" t="s">
        <v>4</v>
      </c>
      <c r="B3210" s="4" t="s">
        <v>5</v>
      </c>
      <c r="C3210" s="4" t="s">
        <v>13</v>
      </c>
      <c r="D3210" s="4" t="s">
        <v>10</v>
      </c>
      <c r="E3210" s="4" t="s">
        <v>13</v>
      </c>
      <c r="F3210" s="4" t="s">
        <v>13</v>
      </c>
      <c r="G3210" s="4" t="s">
        <v>9</v>
      </c>
      <c r="H3210" s="4" t="s">
        <v>13</v>
      </c>
      <c r="I3210" s="4" t="s">
        <v>13</v>
      </c>
      <c r="J3210" s="4" t="s">
        <v>24</v>
      </c>
    </row>
    <row r="3211" spans="1:21">
      <c r="A3211" t="n">
        <v>22209</v>
      </c>
      <c r="B3211" s="12" t="n">
        <v>5</v>
      </c>
      <c r="C3211" s="7" t="n">
        <v>33</v>
      </c>
      <c r="D3211" s="7" t="n">
        <v>61491</v>
      </c>
      <c r="E3211" s="7" t="n">
        <v>8</v>
      </c>
      <c r="F3211" s="7" t="n">
        <v>0</v>
      </c>
      <c r="G3211" s="7" t="n">
        <v>9</v>
      </c>
      <c r="H3211" s="7" t="n">
        <v>2</v>
      </c>
      <c r="I3211" s="7" t="n">
        <v>1</v>
      </c>
      <c r="J3211" s="13" t="n">
        <f t="normal" ca="1">A3217</f>
        <v>0</v>
      </c>
    </row>
    <row r="3212" spans="1:21">
      <c r="A3212" t="s">
        <v>4</v>
      </c>
      <c r="B3212" s="4" t="s">
        <v>5</v>
      </c>
      <c r="C3212" s="4" t="s">
        <v>10</v>
      </c>
      <c r="D3212" s="4" t="s">
        <v>23</v>
      </c>
      <c r="E3212" s="4" t="s">
        <v>23</v>
      </c>
      <c r="F3212" s="4" t="s">
        <v>23</v>
      </c>
      <c r="G3212" s="4" t="s">
        <v>23</v>
      </c>
    </row>
    <row r="3213" spans="1:21">
      <c r="A3213" t="n">
        <v>22225</v>
      </c>
      <c r="B3213" s="42" t="n">
        <v>46</v>
      </c>
      <c r="C3213" s="7" t="n">
        <v>7030</v>
      </c>
      <c r="D3213" s="7" t="n">
        <v>-0.25</v>
      </c>
      <c r="E3213" s="7" t="n">
        <v>1</v>
      </c>
      <c r="F3213" s="7" t="n">
        <v>16.3999996185303</v>
      </c>
      <c r="G3213" s="7" t="n">
        <v>180</v>
      </c>
    </row>
    <row r="3214" spans="1:21">
      <c r="A3214" t="s">
        <v>4</v>
      </c>
      <c r="B3214" s="4" t="s">
        <v>5</v>
      </c>
      <c r="C3214" s="4" t="s">
        <v>24</v>
      </c>
    </row>
    <row r="3215" spans="1:21">
      <c r="A3215" t="n">
        <v>22244</v>
      </c>
      <c r="B3215" s="17" t="n">
        <v>3</v>
      </c>
      <c r="C3215" s="13" t="n">
        <f t="normal" ca="1">A3227</f>
        <v>0</v>
      </c>
    </row>
    <row r="3216" spans="1:21">
      <c r="A3216" t="s">
        <v>4</v>
      </c>
      <c r="B3216" s="4" t="s">
        <v>5</v>
      </c>
      <c r="C3216" s="4" t="s">
        <v>13</v>
      </c>
      <c r="D3216" s="4" t="s">
        <v>10</v>
      </c>
      <c r="E3216" s="4" t="s">
        <v>13</v>
      </c>
      <c r="F3216" s="4" t="s">
        <v>13</v>
      </c>
      <c r="G3216" s="4" t="s">
        <v>9</v>
      </c>
      <c r="H3216" s="4" t="s">
        <v>13</v>
      </c>
      <c r="I3216" s="4" t="s">
        <v>13</v>
      </c>
      <c r="J3216" s="4" t="s">
        <v>24</v>
      </c>
    </row>
    <row r="3217" spans="1:10">
      <c r="A3217" t="n">
        <v>22249</v>
      </c>
      <c r="B3217" s="12" t="n">
        <v>5</v>
      </c>
      <c r="C3217" s="7" t="n">
        <v>33</v>
      </c>
      <c r="D3217" s="7" t="n">
        <v>61492</v>
      </c>
      <c r="E3217" s="7" t="n">
        <v>8</v>
      </c>
      <c r="F3217" s="7" t="n">
        <v>0</v>
      </c>
      <c r="G3217" s="7" t="n">
        <v>9</v>
      </c>
      <c r="H3217" s="7" t="n">
        <v>2</v>
      </c>
      <c r="I3217" s="7" t="n">
        <v>1</v>
      </c>
      <c r="J3217" s="13" t="n">
        <f t="normal" ca="1">A3223</f>
        <v>0</v>
      </c>
    </row>
    <row r="3218" spans="1:10">
      <c r="A3218" t="s">
        <v>4</v>
      </c>
      <c r="B3218" s="4" t="s">
        <v>5</v>
      </c>
      <c r="C3218" s="4" t="s">
        <v>10</v>
      </c>
      <c r="D3218" s="4" t="s">
        <v>23</v>
      </c>
      <c r="E3218" s="4" t="s">
        <v>23</v>
      </c>
      <c r="F3218" s="4" t="s">
        <v>23</v>
      </c>
      <c r="G3218" s="4" t="s">
        <v>23</v>
      </c>
    </row>
    <row r="3219" spans="1:10">
      <c r="A3219" t="n">
        <v>22265</v>
      </c>
      <c r="B3219" s="42" t="n">
        <v>46</v>
      </c>
      <c r="C3219" s="7" t="n">
        <v>7030</v>
      </c>
      <c r="D3219" s="7" t="n">
        <v>0.850000023841858</v>
      </c>
      <c r="E3219" s="7" t="n">
        <v>1</v>
      </c>
      <c r="F3219" s="7" t="n">
        <v>17.5499992370605</v>
      </c>
      <c r="G3219" s="7" t="n">
        <v>180</v>
      </c>
    </row>
    <row r="3220" spans="1:10">
      <c r="A3220" t="s">
        <v>4</v>
      </c>
      <c r="B3220" s="4" t="s">
        <v>5</v>
      </c>
      <c r="C3220" s="4" t="s">
        <v>24</v>
      </c>
    </row>
    <row r="3221" spans="1:10">
      <c r="A3221" t="n">
        <v>22284</v>
      </c>
      <c r="B3221" s="17" t="n">
        <v>3</v>
      </c>
      <c r="C3221" s="13" t="n">
        <f t="normal" ca="1">A3227</f>
        <v>0</v>
      </c>
    </row>
    <row r="3222" spans="1:10">
      <c r="A3222" t="s">
        <v>4</v>
      </c>
      <c r="B3222" s="4" t="s">
        <v>5</v>
      </c>
      <c r="C3222" s="4" t="s">
        <v>13</v>
      </c>
      <c r="D3222" s="4" t="s">
        <v>10</v>
      </c>
      <c r="E3222" s="4" t="s">
        <v>13</v>
      </c>
      <c r="F3222" s="4" t="s">
        <v>13</v>
      </c>
      <c r="G3222" s="4" t="s">
        <v>9</v>
      </c>
      <c r="H3222" s="4" t="s">
        <v>13</v>
      </c>
      <c r="I3222" s="4" t="s">
        <v>13</v>
      </c>
      <c r="J3222" s="4" t="s">
        <v>24</v>
      </c>
    </row>
    <row r="3223" spans="1:10">
      <c r="A3223" t="n">
        <v>22289</v>
      </c>
      <c r="B3223" s="12" t="n">
        <v>5</v>
      </c>
      <c r="C3223" s="7" t="n">
        <v>33</v>
      </c>
      <c r="D3223" s="7" t="n">
        <v>61493</v>
      </c>
      <c r="E3223" s="7" t="n">
        <v>8</v>
      </c>
      <c r="F3223" s="7" t="n">
        <v>0</v>
      </c>
      <c r="G3223" s="7" t="n">
        <v>9</v>
      </c>
      <c r="H3223" s="7" t="n">
        <v>2</v>
      </c>
      <c r="I3223" s="7" t="n">
        <v>1</v>
      </c>
      <c r="J3223" s="13" t="n">
        <f t="normal" ca="1">A3227</f>
        <v>0</v>
      </c>
    </row>
    <row r="3224" spans="1:10">
      <c r="A3224" t="s">
        <v>4</v>
      </c>
      <c r="B3224" s="4" t="s">
        <v>5</v>
      </c>
      <c r="C3224" s="4" t="s">
        <v>10</v>
      </c>
      <c r="D3224" s="4" t="s">
        <v>23</v>
      </c>
      <c r="E3224" s="4" t="s">
        <v>23</v>
      </c>
      <c r="F3224" s="4" t="s">
        <v>23</v>
      </c>
      <c r="G3224" s="4" t="s">
        <v>23</v>
      </c>
    </row>
    <row r="3225" spans="1:10">
      <c r="A3225" t="n">
        <v>22305</v>
      </c>
      <c r="B3225" s="42" t="n">
        <v>46</v>
      </c>
      <c r="C3225" s="7" t="n">
        <v>7030</v>
      </c>
      <c r="D3225" s="7" t="n">
        <v>-0.649999976158142</v>
      </c>
      <c r="E3225" s="7" t="n">
        <v>1</v>
      </c>
      <c r="F3225" s="7" t="n">
        <v>17.7999992370605</v>
      </c>
      <c r="G3225" s="7" t="n">
        <v>180</v>
      </c>
    </row>
    <row r="3226" spans="1:10">
      <c r="A3226" t="s">
        <v>4</v>
      </c>
      <c r="B3226" s="4" t="s">
        <v>5</v>
      </c>
      <c r="C3226" s="4" t="s">
        <v>13</v>
      </c>
      <c r="D3226" s="4" t="s">
        <v>13</v>
      </c>
      <c r="E3226" s="4" t="s">
        <v>23</v>
      </c>
      <c r="F3226" s="4" t="s">
        <v>23</v>
      </c>
      <c r="G3226" s="4" t="s">
        <v>23</v>
      </c>
      <c r="H3226" s="4" t="s">
        <v>10</v>
      </c>
    </row>
    <row r="3227" spans="1:10">
      <c r="A3227" t="n">
        <v>22324</v>
      </c>
      <c r="B3227" s="26" t="n">
        <v>45</v>
      </c>
      <c r="C3227" s="7" t="n">
        <v>2</v>
      </c>
      <c r="D3227" s="7" t="n">
        <v>3</v>
      </c>
      <c r="E3227" s="7" t="n">
        <v>0</v>
      </c>
      <c r="F3227" s="7" t="n">
        <v>3.29999995231628</v>
      </c>
      <c r="G3227" s="7" t="n">
        <v>13.3999996185303</v>
      </c>
      <c r="H3227" s="7" t="n">
        <v>0</v>
      </c>
    </row>
    <row r="3228" spans="1:10">
      <c r="A3228" t="s">
        <v>4</v>
      </c>
      <c r="B3228" s="4" t="s">
        <v>5</v>
      </c>
      <c r="C3228" s="4" t="s">
        <v>13</v>
      </c>
      <c r="D3228" s="4" t="s">
        <v>13</v>
      </c>
      <c r="E3228" s="4" t="s">
        <v>23</v>
      </c>
      <c r="F3228" s="4" t="s">
        <v>23</v>
      </c>
      <c r="G3228" s="4" t="s">
        <v>23</v>
      </c>
      <c r="H3228" s="4" t="s">
        <v>10</v>
      </c>
      <c r="I3228" s="4" t="s">
        <v>13</v>
      </c>
    </row>
    <row r="3229" spans="1:10">
      <c r="A3229" t="n">
        <v>22341</v>
      </c>
      <c r="B3229" s="26" t="n">
        <v>45</v>
      </c>
      <c r="C3229" s="7" t="n">
        <v>4</v>
      </c>
      <c r="D3229" s="7" t="n">
        <v>3</v>
      </c>
      <c r="E3229" s="7" t="n">
        <v>5</v>
      </c>
      <c r="F3229" s="7" t="n">
        <v>6.75</v>
      </c>
      <c r="G3229" s="7" t="n">
        <v>0</v>
      </c>
      <c r="H3229" s="7" t="n">
        <v>0</v>
      </c>
      <c r="I3229" s="7" t="n">
        <v>0</v>
      </c>
    </row>
    <row r="3230" spans="1:10">
      <c r="A3230" t="s">
        <v>4</v>
      </c>
      <c r="B3230" s="4" t="s">
        <v>5</v>
      </c>
      <c r="C3230" s="4" t="s">
        <v>13</v>
      </c>
      <c r="D3230" s="4" t="s">
        <v>13</v>
      </c>
      <c r="E3230" s="4" t="s">
        <v>23</v>
      </c>
      <c r="F3230" s="4" t="s">
        <v>10</v>
      </c>
    </row>
    <row r="3231" spans="1:10">
      <c r="A3231" t="n">
        <v>22359</v>
      </c>
      <c r="B3231" s="26" t="n">
        <v>45</v>
      </c>
      <c r="C3231" s="7" t="n">
        <v>5</v>
      </c>
      <c r="D3231" s="7" t="n">
        <v>3</v>
      </c>
      <c r="E3231" s="7" t="n">
        <v>9</v>
      </c>
      <c r="F3231" s="7" t="n">
        <v>0</v>
      </c>
    </row>
    <row r="3232" spans="1:10">
      <c r="A3232" t="s">
        <v>4</v>
      </c>
      <c r="B3232" s="4" t="s">
        <v>5</v>
      </c>
      <c r="C3232" s="4" t="s">
        <v>13</v>
      </c>
      <c r="D3232" s="4" t="s">
        <v>13</v>
      </c>
      <c r="E3232" s="4" t="s">
        <v>23</v>
      </c>
      <c r="F3232" s="4" t="s">
        <v>10</v>
      </c>
    </row>
    <row r="3233" spans="1:10">
      <c r="A3233" t="n">
        <v>22368</v>
      </c>
      <c r="B3233" s="26" t="n">
        <v>45</v>
      </c>
      <c r="C3233" s="7" t="n">
        <v>11</v>
      </c>
      <c r="D3233" s="7" t="n">
        <v>3</v>
      </c>
      <c r="E3233" s="7" t="n">
        <v>28.7000007629395</v>
      </c>
      <c r="F3233" s="7" t="n">
        <v>0</v>
      </c>
    </row>
    <row r="3234" spans="1:10">
      <c r="A3234" t="s">
        <v>4</v>
      </c>
      <c r="B3234" s="4" t="s">
        <v>5</v>
      </c>
      <c r="C3234" s="4" t="s">
        <v>13</v>
      </c>
    </row>
    <row r="3235" spans="1:10">
      <c r="A3235" t="n">
        <v>22377</v>
      </c>
      <c r="B3235" s="43" t="n">
        <v>116</v>
      </c>
      <c r="C3235" s="7" t="n">
        <v>0</v>
      </c>
    </row>
    <row r="3236" spans="1:10">
      <c r="A3236" t="s">
        <v>4</v>
      </c>
      <c r="B3236" s="4" t="s">
        <v>5</v>
      </c>
      <c r="C3236" s="4" t="s">
        <v>13</v>
      </c>
      <c r="D3236" s="4" t="s">
        <v>10</v>
      </c>
    </row>
    <row r="3237" spans="1:10">
      <c r="A3237" t="n">
        <v>22379</v>
      </c>
      <c r="B3237" s="43" t="n">
        <v>116</v>
      </c>
      <c r="C3237" s="7" t="n">
        <v>2</v>
      </c>
      <c r="D3237" s="7" t="n">
        <v>1</v>
      </c>
    </row>
    <row r="3238" spans="1:10">
      <c r="A3238" t="s">
        <v>4</v>
      </c>
      <c r="B3238" s="4" t="s">
        <v>5</v>
      </c>
      <c r="C3238" s="4" t="s">
        <v>13</v>
      </c>
      <c r="D3238" s="4" t="s">
        <v>9</v>
      </c>
    </row>
    <row r="3239" spans="1:10">
      <c r="A3239" t="n">
        <v>22383</v>
      </c>
      <c r="B3239" s="43" t="n">
        <v>116</v>
      </c>
      <c r="C3239" s="7" t="n">
        <v>5</v>
      </c>
      <c r="D3239" s="7" t="n">
        <v>1120403456</v>
      </c>
    </row>
    <row r="3240" spans="1:10">
      <c r="A3240" t="s">
        <v>4</v>
      </c>
      <c r="B3240" s="4" t="s">
        <v>5</v>
      </c>
      <c r="C3240" s="4" t="s">
        <v>13</v>
      </c>
      <c r="D3240" s="4" t="s">
        <v>10</v>
      </c>
    </row>
    <row r="3241" spans="1:10">
      <c r="A3241" t="n">
        <v>22389</v>
      </c>
      <c r="B3241" s="43" t="n">
        <v>116</v>
      </c>
      <c r="C3241" s="7" t="n">
        <v>6</v>
      </c>
      <c r="D3241" s="7" t="n">
        <v>1</v>
      </c>
    </row>
    <row r="3242" spans="1:10">
      <c r="A3242" t="s">
        <v>4</v>
      </c>
      <c r="B3242" s="4" t="s">
        <v>5</v>
      </c>
      <c r="C3242" s="4" t="s">
        <v>13</v>
      </c>
      <c r="D3242" s="4" t="s">
        <v>13</v>
      </c>
      <c r="E3242" s="4" t="s">
        <v>23</v>
      </c>
      <c r="F3242" s="4" t="s">
        <v>23</v>
      </c>
      <c r="G3242" s="4" t="s">
        <v>23</v>
      </c>
      <c r="H3242" s="4" t="s">
        <v>10</v>
      </c>
    </row>
    <row r="3243" spans="1:10">
      <c r="A3243" t="n">
        <v>22393</v>
      </c>
      <c r="B3243" s="26" t="n">
        <v>45</v>
      </c>
      <c r="C3243" s="7" t="n">
        <v>2</v>
      </c>
      <c r="D3243" s="7" t="n">
        <v>3</v>
      </c>
      <c r="E3243" s="7" t="n">
        <v>0</v>
      </c>
      <c r="F3243" s="7" t="n">
        <v>3.59999990463257</v>
      </c>
      <c r="G3243" s="7" t="n">
        <v>13.3999996185303</v>
      </c>
      <c r="H3243" s="7" t="n">
        <v>5000</v>
      </c>
    </row>
    <row r="3244" spans="1:10">
      <c r="A3244" t="s">
        <v>4</v>
      </c>
      <c r="B3244" s="4" t="s">
        <v>5</v>
      </c>
      <c r="C3244" s="4" t="s">
        <v>13</v>
      </c>
      <c r="D3244" s="4" t="s">
        <v>13</v>
      </c>
      <c r="E3244" s="4" t="s">
        <v>23</v>
      </c>
      <c r="F3244" s="4" t="s">
        <v>23</v>
      </c>
      <c r="G3244" s="4" t="s">
        <v>23</v>
      </c>
      <c r="H3244" s="4" t="s">
        <v>10</v>
      </c>
      <c r="I3244" s="4" t="s">
        <v>13</v>
      </c>
    </row>
    <row r="3245" spans="1:10">
      <c r="A3245" t="n">
        <v>22410</v>
      </c>
      <c r="B3245" s="26" t="n">
        <v>45</v>
      </c>
      <c r="C3245" s="7" t="n">
        <v>4</v>
      </c>
      <c r="D3245" s="7" t="n">
        <v>3</v>
      </c>
      <c r="E3245" s="7" t="n">
        <v>355</v>
      </c>
      <c r="F3245" s="7" t="n">
        <v>6.75</v>
      </c>
      <c r="G3245" s="7" t="n">
        <v>0</v>
      </c>
      <c r="H3245" s="7" t="n">
        <v>5000</v>
      </c>
      <c r="I3245" s="7" t="n">
        <v>1</v>
      </c>
    </row>
    <row r="3246" spans="1:10">
      <c r="A3246" t="s">
        <v>4</v>
      </c>
      <c r="B3246" s="4" t="s">
        <v>5</v>
      </c>
      <c r="C3246" s="4" t="s">
        <v>13</v>
      </c>
      <c r="D3246" s="4" t="s">
        <v>13</v>
      </c>
      <c r="E3246" s="4" t="s">
        <v>23</v>
      </c>
      <c r="F3246" s="4" t="s">
        <v>10</v>
      </c>
    </row>
    <row r="3247" spans="1:10">
      <c r="A3247" t="n">
        <v>22428</v>
      </c>
      <c r="B3247" s="26" t="n">
        <v>45</v>
      </c>
      <c r="C3247" s="7" t="n">
        <v>5</v>
      </c>
      <c r="D3247" s="7" t="n">
        <v>3</v>
      </c>
      <c r="E3247" s="7" t="n">
        <v>12</v>
      </c>
      <c r="F3247" s="7" t="n">
        <v>5000</v>
      </c>
    </row>
    <row r="3248" spans="1:10">
      <c r="A3248" t="s">
        <v>4</v>
      </c>
      <c r="B3248" s="4" t="s">
        <v>5</v>
      </c>
      <c r="C3248" s="4" t="s">
        <v>10</v>
      </c>
      <c r="D3248" s="4" t="s">
        <v>10</v>
      </c>
      <c r="E3248" s="4" t="s">
        <v>23</v>
      </c>
      <c r="F3248" s="4" t="s">
        <v>23</v>
      </c>
      <c r="G3248" s="4" t="s">
        <v>23</v>
      </c>
      <c r="H3248" s="4" t="s">
        <v>23</v>
      </c>
      <c r="I3248" s="4" t="s">
        <v>13</v>
      </c>
      <c r="J3248" s="4" t="s">
        <v>10</v>
      </c>
    </row>
    <row r="3249" spans="1:10">
      <c r="A3249" t="n">
        <v>22437</v>
      </c>
      <c r="B3249" s="44" t="n">
        <v>55</v>
      </c>
      <c r="C3249" s="7" t="n">
        <v>0</v>
      </c>
      <c r="D3249" s="7" t="n">
        <v>65533</v>
      </c>
      <c r="E3249" s="7" t="n">
        <v>0</v>
      </c>
      <c r="F3249" s="7" t="n">
        <v>1</v>
      </c>
      <c r="G3249" s="7" t="n">
        <v>13.5</v>
      </c>
      <c r="H3249" s="7" t="n">
        <v>1.20000004768372</v>
      </c>
      <c r="I3249" s="7" t="n">
        <v>1</v>
      </c>
      <c r="J3249" s="7" t="n">
        <v>0</v>
      </c>
    </row>
    <row r="3250" spans="1:10">
      <c r="A3250" t="s">
        <v>4</v>
      </c>
      <c r="B3250" s="4" t="s">
        <v>5</v>
      </c>
      <c r="C3250" s="4" t="s">
        <v>10</v>
      </c>
    </row>
    <row r="3251" spans="1:10">
      <c r="A3251" t="n">
        <v>22461</v>
      </c>
      <c r="B3251" s="35" t="n">
        <v>16</v>
      </c>
      <c r="C3251" s="7" t="n">
        <v>100</v>
      </c>
    </row>
    <row r="3252" spans="1:10">
      <c r="A3252" t="s">
        <v>4</v>
      </c>
      <c r="B3252" s="4" t="s">
        <v>5</v>
      </c>
      <c r="C3252" s="4" t="s">
        <v>10</v>
      </c>
      <c r="D3252" s="4" t="s">
        <v>10</v>
      </c>
      <c r="E3252" s="4" t="s">
        <v>23</v>
      </c>
      <c r="F3252" s="4" t="s">
        <v>23</v>
      </c>
      <c r="G3252" s="4" t="s">
        <v>23</v>
      </c>
      <c r="H3252" s="4" t="s">
        <v>23</v>
      </c>
      <c r="I3252" s="4" t="s">
        <v>13</v>
      </c>
      <c r="J3252" s="4" t="s">
        <v>10</v>
      </c>
    </row>
    <row r="3253" spans="1:10">
      <c r="A3253" t="n">
        <v>22464</v>
      </c>
      <c r="B3253" s="44" t="n">
        <v>55</v>
      </c>
      <c r="C3253" s="7" t="n">
        <v>7032</v>
      </c>
      <c r="D3253" s="7" t="n">
        <v>65533</v>
      </c>
      <c r="E3253" s="7" t="n">
        <v>-0.850000023841858</v>
      </c>
      <c r="F3253" s="7" t="n">
        <v>1</v>
      </c>
      <c r="G3253" s="7" t="n">
        <v>14.6000003814697</v>
      </c>
      <c r="H3253" s="7" t="n">
        <v>1.20000004768372</v>
      </c>
      <c r="I3253" s="7" t="n">
        <v>1</v>
      </c>
      <c r="J3253" s="7" t="n">
        <v>0</v>
      </c>
    </row>
    <row r="3254" spans="1:10">
      <c r="A3254" t="s">
        <v>4</v>
      </c>
      <c r="B3254" s="4" t="s">
        <v>5</v>
      </c>
      <c r="C3254" s="4" t="s">
        <v>10</v>
      </c>
    </row>
    <row r="3255" spans="1:10">
      <c r="A3255" t="n">
        <v>22488</v>
      </c>
      <c r="B3255" s="35" t="n">
        <v>16</v>
      </c>
      <c r="C3255" s="7" t="n">
        <v>100</v>
      </c>
    </row>
    <row r="3256" spans="1:10">
      <c r="A3256" t="s">
        <v>4</v>
      </c>
      <c r="B3256" s="4" t="s">
        <v>5</v>
      </c>
      <c r="C3256" s="4" t="s">
        <v>10</v>
      </c>
      <c r="D3256" s="4" t="s">
        <v>10</v>
      </c>
      <c r="E3256" s="4" t="s">
        <v>23</v>
      </c>
      <c r="F3256" s="4" t="s">
        <v>23</v>
      </c>
      <c r="G3256" s="4" t="s">
        <v>23</v>
      </c>
      <c r="H3256" s="4" t="s">
        <v>23</v>
      </c>
      <c r="I3256" s="4" t="s">
        <v>13</v>
      </c>
      <c r="J3256" s="4" t="s">
        <v>10</v>
      </c>
    </row>
    <row r="3257" spans="1:10">
      <c r="A3257" t="n">
        <v>22491</v>
      </c>
      <c r="B3257" s="44" t="n">
        <v>55</v>
      </c>
      <c r="C3257" s="7" t="n">
        <v>3</v>
      </c>
      <c r="D3257" s="7" t="n">
        <v>65533</v>
      </c>
      <c r="E3257" s="7" t="n">
        <v>1.5</v>
      </c>
      <c r="F3257" s="7" t="n">
        <v>1</v>
      </c>
      <c r="G3257" s="7" t="n">
        <v>14.5</v>
      </c>
      <c r="H3257" s="7" t="n">
        <v>1.20000004768372</v>
      </c>
      <c r="I3257" s="7" t="n">
        <v>1</v>
      </c>
      <c r="J3257" s="7" t="n">
        <v>0</v>
      </c>
    </row>
    <row r="3258" spans="1:10">
      <c r="A3258" t="s">
        <v>4</v>
      </c>
      <c r="B3258" s="4" t="s">
        <v>5</v>
      </c>
      <c r="C3258" s="4" t="s">
        <v>10</v>
      </c>
    </row>
    <row r="3259" spans="1:10">
      <c r="A3259" t="n">
        <v>22515</v>
      </c>
      <c r="B3259" s="35" t="n">
        <v>16</v>
      </c>
      <c r="C3259" s="7" t="n">
        <v>100</v>
      </c>
    </row>
    <row r="3260" spans="1:10">
      <c r="A3260" t="s">
        <v>4</v>
      </c>
      <c r="B3260" s="4" t="s">
        <v>5</v>
      </c>
      <c r="C3260" s="4" t="s">
        <v>10</v>
      </c>
      <c r="D3260" s="4" t="s">
        <v>10</v>
      </c>
      <c r="E3260" s="4" t="s">
        <v>23</v>
      </c>
      <c r="F3260" s="4" t="s">
        <v>23</v>
      </c>
      <c r="G3260" s="4" t="s">
        <v>23</v>
      </c>
      <c r="H3260" s="4" t="s">
        <v>23</v>
      </c>
      <c r="I3260" s="4" t="s">
        <v>13</v>
      </c>
      <c r="J3260" s="4" t="s">
        <v>10</v>
      </c>
    </row>
    <row r="3261" spans="1:10">
      <c r="A3261" t="n">
        <v>22518</v>
      </c>
      <c r="B3261" s="44" t="n">
        <v>55</v>
      </c>
      <c r="C3261" s="7" t="n">
        <v>5</v>
      </c>
      <c r="D3261" s="7" t="n">
        <v>65533</v>
      </c>
      <c r="E3261" s="7" t="n">
        <v>-1.54999995231628</v>
      </c>
      <c r="F3261" s="7" t="n">
        <v>1</v>
      </c>
      <c r="G3261" s="7" t="n">
        <v>14.8999996185303</v>
      </c>
      <c r="H3261" s="7" t="n">
        <v>1.20000004768372</v>
      </c>
      <c r="I3261" s="7" t="n">
        <v>1</v>
      </c>
      <c r="J3261" s="7" t="n">
        <v>0</v>
      </c>
    </row>
    <row r="3262" spans="1:10">
      <c r="A3262" t="s">
        <v>4</v>
      </c>
      <c r="B3262" s="4" t="s">
        <v>5</v>
      </c>
      <c r="C3262" s="4" t="s">
        <v>10</v>
      </c>
    </row>
    <row r="3263" spans="1:10">
      <c r="A3263" t="n">
        <v>22542</v>
      </c>
      <c r="B3263" s="35" t="n">
        <v>16</v>
      </c>
      <c r="C3263" s="7" t="n">
        <v>100</v>
      </c>
    </row>
    <row r="3264" spans="1:10">
      <c r="A3264" t="s">
        <v>4</v>
      </c>
      <c r="B3264" s="4" t="s">
        <v>5</v>
      </c>
      <c r="C3264" s="4" t="s">
        <v>10</v>
      </c>
      <c r="D3264" s="4" t="s">
        <v>10</v>
      </c>
      <c r="E3264" s="4" t="s">
        <v>23</v>
      </c>
      <c r="F3264" s="4" t="s">
        <v>23</v>
      </c>
      <c r="G3264" s="4" t="s">
        <v>23</v>
      </c>
      <c r="H3264" s="4" t="s">
        <v>23</v>
      </c>
      <c r="I3264" s="4" t="s">
        <v>13</v>
      </c>
      <c r="J3264" s="4" t="s">
        <v>10</v>
      </c>
    </row>
    <row r="3265" spans="1:10">
      <c r="A3265" t="n">
        <v>22545</v>
      </c>
      <c r="B3265" s="44" t="n">
        <v>55</v>
      </c>
      <c r="C3265" s="7" t="n">
        <v>61491</v>
      </c>
      <c r="D3265" s="7" t="n">
        <v>65533</v>
      </c>
      <c r="E3265" s="7" t="n">
        <v>-0.25</v>
      </c>
      <c r="F3265" s="7" t="n">
        <v>1</v>
      </c>
      <c r="G3265" s="7" t="n">
        <v>15.3999996185303</v>
      </c>
      <c r="H3265" s="7" t="n">
        <v>1.20000004768372</v>
      </c>
      <c r="I3265" s="7" t="n">
        <v>1</v>
      </c>
      <c r="J3265" s="7" t="n">
        <v>0</v>
      </c>
    </row>
    <row r="3266" spans="1:10">
      <c r="A3266" t="s">
        <v>4</v>
      </c>
      <c r="B3266" s="4" t="s">
        <v>5</v>
      </c>
      <c r="C3266" s="4" t="s">
        <v>10</v>
      </c>
    </row>
    <row r="3267" spans="1:10">
      <c r="A3267" t="n">
        <v>22569</v>
      </c>
      <c r="B3267" s="35" t="n">
        <v>16</v>
      </c>
      <c r="C3267" s="7" t="n">
        <v>100</v>
      </c>
    </row>
    <row r="3268" spans="1:10">
      <c r="A3268" t="s">
        <v>4</v>
      </c>
      <c r="B3268" s="4" t="s">
        <v>5</v>
      </c>
      <c r="C3268" s="4" t="s">
        <v>10</v>
      </c>
      <c r="D3268" s="4" t="s">
        <v>10</v>
      </c>
      <c r="E3268" s="4" t="s">
        <v>23</v>
      </c>
      <c r="F3268" s="4" t="s">
        <v>23</v>
      </c>
      <c r="G3268" s="4" t="s">
        <v>23</v>
      </c>
      <c r="H3268" s="4" t="s">
        <v>23</v>
      </c>
      <c r="I3268" s="4" t="s">
        <v>13</v>
      </c>
      <c r="J3268" s="4" t="s">
        <v>10</v>
      </c>
    </row>
    <row r="3269" spans="1:10">
      <c r="A3269" t="n">
        <v>22572</v>
      </c>
      <c r="B3269" s="44" t="n">
        <v>55</v>
      </c>
      <c r="C3269" s="7" t="n">
        <v>61492</v>
      </c>
      <c r="D3269" s="7" t="n">
        <v>65533</v>
      </c>
      <c r="E3269" s="7" t="n">
        <v>0.850000023841858</v>
      </c>
      <c r="F3269" s="7" t="n">
        <v>1</v>
      </c>
      <c r="G3269" s="7" t="n">
        <v>16.5499992370605</v>
      </c>
      <c r="H3269" s="7" t="n">
        <v>1.20000004768372</v>
      </c>
      <c r="I3269" s="7" t="n">
        <v>1</v>
      </c>
      <c r="J3269" s="7" t="n">
        <v>0</v>
      </c>
    </row>
    <row r="3270" spans="1:10">
      <c r="A3270" t="s">
        <v>4</v>
      </c>
      <c r="B3270" s="4" t="s">
        <v>5</v>
      </c>
      <c r="C3270" s="4" t="s">
        <v>10</v>
      </c>
    </row>
    <row r="3271" spans="1:10">
      <c r="A3271" t="n">
        <v>22596</v>
      </c>
      <c r="B3271" s="35" t="n">
        <v>16</v>
      </c>
      <c r="C3271" s="7" t="n">
        <v>100</v>
      </c>
    </row>
    <row r="3272" spans="1:10">
      <c r="A3272" t="s">
        <v>4</v>
      </c>
      <c r="B3272" s="4" t="s">
        <v>5</v>
      </c>
      <c r="C3272" s="4" t="s">
        <v>10</v>
      </c>
      <c r="D3272" s="4" t="s">
        <v>10</v>
      </c>
      <c r="E3272" s="4" t="s">
        <v>23</v>
      </c>
      <c r="F3272" s="4" t="s">
        <v>23</v>
      </c>
      <c r="G3272" s="4" t="s">
        <v>23</v>
      </c>
      <c r="H3272" s="4" t="s">
        <v>23</v>
      </c>
      <c r="I3272" s="4" t="s">
        <v>13</v>
      </c>
      <c r="J3272" s="4" t="s">
        <v>10</v>
      </c>
    </row>
    <row r="3273" spans="1:10">
      <c r="A3273" t="n">
        <v>22599</v>
      </c>
      <c r="B3273" s="44" t="n">
        <v>55</v>
      </c>
      <c r="C3273" s="7" t="n">
        <v>61493</v>
      </c>
      <c r="D3273" s="7" t="n">
        <v>65533</v>
      </c>
      <c r="E3273" s="7" t="n">
        <v>-0.649999976158142</v>
      </c>
      <c r="F3273" s="7" t="n">
        <v>1</v>
      </c>
      <c r="G3273" s="7" t="n">
        <v>16.7999992370605</v>
      </c>
      <c r="H3273" s="7" t="n">
        <v>1.20000004768372</v>
      </c>
      <c r="I3273" s="7" t="n">
        <v>1</v>
      </c>
      <c r="J3273" s="7" t="n">
        <v>0</v>
      </c>
    </row>
    <row r="3274" spans="1:10">
      <c r="A3274" t="s">
        <v>4</v>
      </c>
      <c r="B3274" s="4" t="s">
        <v>5</v>
      </c>
      <c r="C3274" s="4" t="s">
        <v>13</v>
      </c>
      <c r="D3274" s="4" t="s">
        <v>10</v>
      </c>
      <c r="E3274" s="4" t="s">
        <v>23</v>
      </c>
    </row>
    <row r="3275" spans="1:10">
      <c r="A3275" t="n">
        <v>22623</v>
      </c>
      <c r="B3275" s="24" t="n">
        <v>58</v>
      </c>
      <c r="C3275" s="7" t="n">
        <v>100</v>
      </c>
      <c r="D3275" s="7" t="n">
        <v>1000</v>
      </c>
      <c r="E3275" s="7" t="n">
        <v>1</v>
      </c>
    </row>
    <row r="3276" spans="1:10">
      <c r="A3276" t="s">
        <v>4</v>
      </c>
      <c r="B3276" s="4" t="s">
        <v>5</v>
      </c>
      <c r="C3276" s="4" t="s">
        <v>13</v>
      </c>
      <c r="D3276" s="4" t="s">
        <v>10</v>
      </c>
    </row>
    <row r="3277" spans="1:10">
      <c r="A3277" t="n">
        <v>22631</v>
      </c>
      <c r="B3277" s="24" t="n">
        <v>58</v>
      </c>
      <c r="C3277" s="7" t="n">
        <v>255</v>
      </c>
      <c r="D3277" s="7" t="n">
        <v>0</v>
      </c>
    </row>
    <row r="3278" spans="1:10">
      <c r="A3278" t="s">
        <v>4</v>
      </c>
      <c r="B3278" s="4" t="s">
        <v>5</v>
      </c>
      <c r="C3278" s="4" t="s">
        <v>10</v>
      </c>
      <c r="D3278" s="4" t="s">
        <v>13</v>
      </c>
    </row>
    <row r="3279" spans="1:10">
      <c r="A3279" t="n">
        <v>22635</v>
      </c>
      <c r="B3279" s="45" t="n">
        <v>56</v>
      </c>
      <c r="C3279" s="7" t="n">
        <v>0</v>
      </c>
      <c r="D3279" s="7" t="n">
        <v>0</v>
      </c>
    </row>
    <row r="3280" spans="1:10">
      <c r="A3280" t="s">
        <v>4</v>
      </c>
      <c r="B3280" s="4" t="s">
        <v>5</v>
      </c>
      <c r="C3280" s="4" t="s">
        <v>10</v>
      </c>
      <c r="D3280" s="4" t="s">
        <v>13</v>
      </c>
    </row>
    <row r="3281" spans="1:10">
      <c r="A3281" t="n">
        <v>22639</v>
      </c>
      <c r="B3281" s="45" t="n">
        <v>56</v>
      </c>
      <c r="C3281" s="7" t="n">
        <v>7032</v>
      </c>
      <c r="D3281" s="7" t="n">
        <v>0</v>
      </c>
    </row>
    <row r="3282" spans="1:10">
      <c r="A3282" t="s">
        <v>4</v>
      </c>
      <c r="B3282" s="4" t="s">
        <v>5</v>
      </c>
      <c r="C3282" s="4" t="s">
        <v>10</v>
      </c>
      <c r="D3282" s="4" t="s">
        <v>13</v>
      </c>
    </row>
    <row r="3283" spans="1:10">
      <c r="A3283" t="n">
        <v>22643</v>
      </c>
      <c r="B3283" s="45" t="n">
        <v>56</v>
      </c>
      <c r="C3283" s="7" t="n">
        <v>3</v>
      </c>
      <c r="D3283" s="7" t="n">
        <v>0</v>
      </c>
    </row>
    <row r="3284" spans="1:10">
      <c r="A3284" t="s">
        <v>4</v>
      </c>
      <c r="B3284" s="4" t="s">
        <v>5</v>
      </c>
      <c r="C3284" s="4" t="s">
        <v>10</v>
      </c>
      <c r="D3284" s="4" t="s">
        <v>13</v>
      </c>
    </row>
    <row r="3285" spans="1:10">
      <c r="A3285" t="n">
        <v>22647</v>
      </c>
      <c r="B3285" s="45" t="n">
        <v>56</v>
      </c>
      <c r="C3285" s="7" t="n">
        <v>5</v>
      </c>
      <c r="D3285" s="7" t="n">
        <v>0</v>
      </c>
    </row>
    <row r="3286" spans="1:10">
      <c r="A3286" t="s">
        <v>4</v>
      </c>
      <c r="B3286" s="4" t="s">
        <v>5</v>
      </c>
      <c r="C3286" s="4" t="s">
        <v>10</v>
      </c>
      <c r="D3286" s="4" t="s">
        <v>13</v>
      </c>
    </row>
    <row r="3287" spans="1:10">
      <c r="A3287" t="n">
        <v>22651</v>
      </c>
      <c r="B3287" s="45" t="n">
        <v>56</v>
      </c>
      <c r="C3287" s="7" t="n">
        <v>61491</v>
      </c>
      <c r="D3287" s="7" t="n">
        <v>0</v>
      </c>
    </row>
    <row r="3288" spans="1:10">
      <c r="A3288" t="s">
        <v>4</v>
      </c>
      <c r="B3288" s="4" t="s">
        <v>5</v>
      </c>
      <c r="C3288" s="4" t="s">
        <v>10</v>
      </c>
      <c r="D3288" s="4" t="s">
        <v>13</v>
      </c>
    </row>
    <row r="3289" spans="1:10">
      <c r="A3289" t="n">
        <v>22655</v>
      </c>
      <c r="B3289" s="45" t="n">
        <v>56</v>
      </c>
      <c r="C3289" s="7" t="n">
        <v>61492</v>
      </c>
      <c r="D3289" s="7" t="n">
        <v>0</v>
      </c>
    </row>
    <row r="3290" spans="1:10">
      <c r="A3290" t="s">
        <v>4</v>
      </c>
      <c r="B3290" s="4" t="s">
        <v>5</v>
      </c>
      <c r="C3290" s="4" t="s">
        <v>10</v>
      </c>
      <c r="D3290" s="4" t="s">
        <v>13</v>
      </c>
    </row>
    <row r="3291" spans="1:10">
      <c r="A3291" t="n">
        <v>22659</v>
      </c>
      <c r="B3291" s="45" t="n">
        <v>56</v>
      </c>
      <c r="C3291" s="7" t="n">
        <v>61493</v>
      </c>
      <c r="D3291" s="7" t="n">
        <v>0</v>
      </c>
    </row>
    <row r="3292" spans="1:10">
      <c r="A3292" t="s">
        <v>4</v>
      </c>
      <c r="B3292" s="4" t="s">
        <v>5</v>
      </c>
      <c r="C3292" s="4" t="s">
        <v>10</v>
      </c>
    </row>
    <row r="3293" spans="1:10">
      <c r="A3293" t="n">
        <v>22663</v>
      </c>
      <c r="B3293" s="35" t="n">
        <v>16</v>
      </c>
      <c r="C3293" s="7" t="n">
        <v>1000</v>
      </c>
    </row>
    <row r="3294" spans="1:10">
      <c r="A3294" t="s">
        <v>4</v>
      </c>
      <c r="B3294" s="4" t="s">
        <v>5</v>
      </c>
      <c r="C3294" s="4" t="s">
        <v>13</v>
      </c>
      <c r="D3294" s="4" t="s">
        <v>10</v>
      </c>
    </row>
    <row r="3295" spans="1:10">
      <c r="A3295" t="n">
        <v>22666</v>
      </c>
      <c r="B3295" s="26" t="n">
        <v>45</v>
      </c>
      <c r="C3295" s="7" t="n">
        <v>7</v>
      </c>
      <c r="D3295" s="7" t="n">
        <v>255</v>
      </c>
    </row>
    <row r="3296" spans="1:10">
      <c r="A3296" t="s">
        <v>4</v>
      </c>
      <c r="B3296" s="4" t="s">
        <v>5</v>
      </c>
      <c r="C3296" s="4" t="s">
        <v>13</v>
      </c>
      <c r="D3296" s="30" t="s">
        <v>34</v>
      </c>
      <c r="E3296" s="4" t="s">
        <v>5</v>
      </c>
      <c r="F3296" s="4" t="s">
        <v>13</v>
      </c>
      <c r="G3296" s="4" t="s">
        <v>10</v>
      </c>
      <c r="H3296" s="30" t="s">
        <v>35</v>
      </c>
      <c r="I3296" s="4" t="s">
        <v>13</v>
      </c>
      <c r="J3296" s="4" t="s">
        <v>24</v>
      </c>
    </row>
    <row r="3297" spans="1:10">
      <c r="A3297" t="n">
        <v>22670</v>
      </c>
      <c r="B3297" s="12" t="n">
        <v>5</v>
      </c>
      <c r="C3297" s="7" t="n">
        <v>28</v>
      </c>
      <c r="D3297" s="30" t="s">
        <v>3</v>
      </c>
      <c r="E3297" s="33" t="n">
        <v>64</v>
      </c>
      <c r="F3297" s="7" t="n">
        <v>5</v>
      </c>
      <c r="G3297" s="7" t="n">
        <v>6</v>
      </c>
      <c r="H3297" s="30" t="s">
        <v>3</v>
      </c>
      <c r="I3297" s="7" t="n">
        <v>1</v>
      </c>
      <c r="J3297" s="13" t="n">
        <f t="normal" ca="1">A3307</f>
        <v>0</v>
      </c>
    </row>
    <row r="3298" spans="1:10">
      <c r="A3298" t="s">
        <v>4</v>
      </c>
      <c r="B3298" s="4" t="s">
        <v>5</v>
      </c>
      <c r="C3298" s="4" t="s">
        <v>13</v>
      </c>
      <c r="D3298" s="4" t="s">
        <v>10</v>
      </c>
      <c r="E3298" s="4" t="s">
        <v>6</v>
      </c>
    </row>
    <row r="3299" spans="1:10">
      <c r="A3299" t="n">
        <v>22681</v>
      </c>
      <c r="B3299" s="46" t="n">
        <v>51</v>
      </c>
      <c r="C3299" s="7" t="n">
        <v>4</v>
      </c>
      <c r="D3299" s="7" t="n">
        <v>6</v>
      </c>
      <c r="E3299" s="7" t="s">
        <v>169</v>
      </c>
    </row>
    <row r="3300" spans="1:10">
      <c r="A3300" t="s">
        <v>4</v>
      </c>
      <c r="B3300" s="4" t="s">
        <v>5</v>
      </c>
      <c r="C3300" s="4" t="s">
        <v>10</v>
      </c>
    </row>
    <row r="3301" spans="1:10">
      <c r="A3301" t="n">
        <v>22695</v>
      </c>
      <c r="B3301" s="35" t="n">
        <v>16</v>
      </c>
      <c r="C3301" s="7" t="n">
        <v>0</v>
      </c>
    </row>
    <row r="3302" spans="1:10">
      <c r="A3302" t="s">
        <v>4</v>
      </c>
      <c r="B3302" s="4" t="s">
        <v>5</v>
      </c>
      <c r="C3302" s="4" t="s">
        <v>10</v>
      </c>
      <c r="D3302" s="4" t="s">
        <v>50</v>
      </c>
      <c r="E3302" s="4" t="s">
        <v>13</v>
      </c>
      <c r="F3302" s="4" t="s">
        <v>13</v>
      </c>
    </row>
    <row r="3303" spans="1:10">
      <c r="A3303" t="n">
        <v>22698</v>
      </c>
      <c r="B3303" s="47" t="n">
        <v>26</v>
      </c>
      <c r="C3303" s="7" t="n">
        <v>6</v>
      </c>
      <c r="D3303" s="7" t="s">
        <v>179</v>
      </c>
      <c r="E3303" s="7" t="n">
        <v>2</v>
      </c>
      <c r="F3303" s="7" t="n">
        <v>0</v>
      </c>
    </row>
    <row r="3304" spans="1:10">
      <c r="A3304" t="s">
        <v>4</v>
      </c>
      <c r="B3304" s="4" t="s">
        <v>5</v>
      </c>
    </row>
    <row r="3305" spans="1:10">
      <c r="A3305" t="n">
        <v>22719</v>
      </c>
      <c r="B3305" s="48" t="n">
        <v>28</v>
      </c>
    </row>
    <row r="3306" spans="1:10">
      <c r="A3306" t="s">
        <v>4</v>
      </c>
      <c r="B3306" s="4" t="s">
        <v>5</v>
      </c>
      <c r="C3306" s="4" t="s">
        <v>10</v>
      </c>
      <c r="D3306" s="4" t="s">
        <v>13</v>
      </c>
    </row>
    <row r="3307" spans="1:10">
      <c r="A3307" t="n">
        <v>22720</v>
      </c>
      <c r="B3307" s="50" t="n">
        <v>89</v>
      </c>
      <c r="C3307" s="7" t="n">
        <v>65533</v>
      </c>
      <c r="D3307" s="7" t="n">
        <v>1</v>
      </c>
    </row>
    <row r="3308" spans="1:10">
      <c r="A3308" t="s">
        <v>4</v>
      </c>
      <c r="B3308" s="4" t="s">
        <v>5</v>
      </c>
      <c r="C3308" s="4" t="s">
        <v>13</v>
      </c>
      <c r="D3308" s="4" t="s">
        <v>10</v>
      </c>
      <c r="E3308" s="4" t="s">
        <v>23</v>
      </c>
    </row>
    <row r="3309" spans="1:10">
      <c r="A3309" t="n">
        <v>22724</v>
      </c>
      <c r="B3309" s="24" t="n">
        <v>58</v>
      </c>
      <c r="C3309" s="7" t="n">
        <v>101</v>
      </c>
      <c r="D3309" s="7" t="n">
        <v>500</v>
      </c>
      <c r="E3309" s="7" t="n">
        <v>1</v>
      </c>
    </row>
    <row r="3310" spans="1:10">
      <c r="A3310" t="s">
        <v>4</v>
      </c>
      <c r="B3310" s="4" t="s">
        <v>5</v>
      </c>
      <c r="C3310" s="4" t="s">
        <v>13</v>
      </c>
      <c r="D3310" s="4" t="s">
        <v>10</v>
      </c>
    </row>
    <row r="3311" spans="1:10">
      <c r="A3311" t="n">
        <v>22732</v>
      </c>
      <c r="B3311" s="24" t="n">
        <v>58</v>
      </c>
      <c r="C3311" s="7" t="n">
        <v>254</v>
      </c>
      <c r="D3311" s="7" t="n">
        <v>0</v>
      </c>
    </row>
    <row r="3312" spans="1:10">
      <c r="A3312" t="s">
        <v>4</v>
      </c>
      <c r="B3312" s="4" t="s">
        <v>5</v>
      </c>
      <c r="C3312" s="4" t="s">
        <v>13</v>
      </c>
    </row>
    <row r="3313" spans="1:10">
      <c r="A3313" t="n">
        <v>22736</v>
      </c>
      <c r="B3313" s="43" t="n">
        <v>116</v>
      </c>
      <c r="C3313" s="7" t="n">
        <v>0</v>
      </c>
    </row>
    <row r="3314" spans="1:10">
      <c r="A3314" t="s">
        <v>4</v>
      </c>
      <c r="B3314" s="4" t="s">
        <v>5</v>
      </c>
      <c r="C3314" s="4" t="s">
        <v>13</v>
      </c>
      <c r="D3314" s="4" t="s">
        <v>10</v>
      </c>
    </row>
    <row r="3315" spans="1:10">
      <c r="A3315" t="n">
        <v>22738</v>
      </c>
      <c r="B3315" s="43" t="n">
        <v>116</v>
      </c>
      <c r="C3315" s="7" t="n">
        <v>2</v>
      </c>
      <c r="D3315" s="7" t="n">
        <v>1</v>
      </c>
    </row>
    <row r="3316" spans="1:10">
      <c r="A3316" t="s">
        <v>4</v>
      </c>
      <c r="B3316" s="4" t="s">
        <v>5</v>
      </c>
      <c r="C3316" s="4" t="s">
        <v>13</v>
      </c>
      <c r="D3316" s="4" t="s">
        <v>9</v>
      </c>
    </row>
    <row r="3317" spans="1:10">
      <c r="A3317" t="n">
        <v>22742</v>
      </c>
      <c r="B3317" s="43" t="n">
        <v>116</v>
      </c>
      <c r="C3317" s="7" t="n">
        <v>5</v>
      </c>
      <c r="D3317" s="7" t="n">
        <v>1106247680</v>
      </c>
    </row>
    <row r="3318" spans="1:10">
      <c r="A3318" t="s">
        <v>4</v>
      </c>
      <c r="B3318" s="4" t="s">
        <v>5</v>
      </c>
      <c r="C3318" s="4" t="s">
        <v>13</v>
      </c>
      <c r="D3318" s="4" t="s">
        <v>10</v>
      </c>
    </row>
    <row r="3319" spans="1:10">
      <c r="A3319" t="n">
        <v>22748</v>
      </c>
      <c r="B3319" s="43" t="n">
        <v>116</v>
      </c>
      <c r="C3319" s="7" t="n">
        <v>6</v>
      </c>
      <c r="D3319" s="7" t="n">
        <v>1</v>
      </c>
    </row>
    <row r="3320" spans="1:10">
      <c r="A3320" t="s">
        <v>4</v>
      </c>
      <c r="B3320" s="4" t="s">
        <v>5</v>
      </c>
      <c r="C3320" s="4" t="s">
        <v>13</v>
      </c>
      <c r="D3320" s="4" t="s">
        <v>13</v>
      </c>
      <c r="E3320" s="4" t="s">
        <v>23</v>
      </c>
      <c r="F3320" s="4" t="s">
        <v>23</v>
      </c>
      <c r="G3320" s="4" t="s">
        <v>23</v>
      </c>
      <c r="H3320" s="4" t="s">
        <v>10</v>
      </c>
    </row>
    <row r="3321" spans="1:10">
      <c r="A3321" t="n">
        <v>22752</v>
      </c>
      <c r="B3321" s="26" t="n">
        <v>45</v>
      </c>
      <c r="C3321" s="7" t="n">
        <v>2</v>
      </c>
      <c r="D3321" s="7" t="n">
        <v>3</v>
      </c>
      <c r="E3321" s="7" t="n">
        <v>0</v>
      </c>
      <c r="F3321" s="7" t="n">
        <v>25.25</v>
      </c>
      <c r="G3321" s="7" t="n">
        <v>-67.1999969482422</v>
      </c>
      <c r="H3321" s="7" t="n">
        <v>0</v>
      </c>
    </row>
    <row r="3322" spans="1:10">
      <c r="A3322" t="s">
        <v>4</v>
      </c>
      <c r="B3322" s="4" t="s">
        <v>5</v>
      </c>
      <c r="C3322" s="4" t="s">
        <v>13</v>
      </c>
      <c r="D3322" s="4" t="s">
        <v>13</v>
      </c>
      <c r="E3322" s="4" t="s">
        <v>23</v>
      </c>
      <c r="F3322" s="4" t="s">
        <v>23</v>
      </c>
      <c r="G3322" s="4" t="s">
        <v>23</v>
      </c>
      <c r="H3322" s="4" t="s">
        <v>10</v>
      </c>
      <c r="I3322" s="4" t="s">
        <v>13</v>
      </c>
    </row>
    <row r="3323" spans="1:10">
      <c r="A3323" t="n">
        <v>22769</v>
      </c>
      <c r="B3323" s="26" t="n">
        <v>45</v>
      </c>
      <c r="C3323" s="7" t="n">
        <v>4</v>
      </c>
      <c r="D3323" s="7" t="n">
        <v>3</v>
      </c>
      <c r="E3323" s="7" t="n">
        <v>10</v>
      </c>
      <c r="F3323" s="7" t="n">
        <v>8.44999980926514</v>
      </c>
      <c r="G3323" s="7" t="n">
        <v>0</v>
      </c>
      <c r="H3323" s="7" t="n">
        <v>0</v>
      </c>
      <c r="I3323" s="7" t="n">
        <v>0</v>
      </c>
    </row>
    <row r="3324" spans="1:10">
      <c r="A3324" t="s">
        <v>4</v>
      </c>
      <c r="B3324" s="4" t="s">
        <v>5</v>
      </c>
      <c r="C3324" s="4" t="s">
        <v>13</v>
      </c>
      <c r="D3324" s="4" t="s">
        <v>13</v>
      </c>
      <c r="E3324" s="4" t="s">
        <v>23</v>
      </c>
      <c r="F3324" s="4" t="s">
        <v>10</v>
      </c>
    </row>
    <row r="3325" spans="1:10">
      <c r="A3325" t="n">
        <v>22787</v>
      </c>
      <c r="B3325" s="26" t="n">
        <v>45</v>
      </c>
      <c r="C3325" s="7" t="n">
        <v>5</v>
      </c>
      <c r="D3325" s="7" t="n">
        <v>3</v>
      </c>
      <c r="E3325" s="7" t="n">
        <v>10</v>
      </c>
      <c r="F3325" s="7" t="n">
        <v>0</v>
      </c>
    </row>
    <row r="3326" spans="1:10">
      <c r="A3326" t="s">
        <v>4</v>
      </c>
      <c r="B3326" s="4" t="s">
        <v>5</v>
      </c>
      <c r="C3326" s="4" t="s">
        <v>13</v>
      </c>
      <c r="D3326" s="4" t="s">
        <v>13</v>
      </c>
      <c r="E3326" s="4" t="s">
        <v>23</v>
      </c>
      <c r="F3326" s="4" t="s">
        <v>10</v>
      </c>
    </row>
    <row r="3327" spans="1:10">
      <c r="A3327" t="n">
        <v>22796</v>
      </c>
      <c r="B3327" s="26" t="n">
        <v>45</v>
      </c>
      <c r="C3327" s="7" t="n">
        <v>11</v>
      </c>
      <c r="D3327" s="7" t="n">
        <v>3</v>
      </c>
      <c r="E3327" s="7" t="n">
        <v>42.5</v>
      </c>
      <c r="F3327" s="7" t="n">
        <v>0</v>
      </c>
    </row>
    <row r="3328" spans="1:10">
      <c r="A3328" t="s">
        <v>4</v>
      </c>
      <c r="B3328" s="4" t="s">
        <v>5</v>
      </c>
      <c r="C3328" s="4" t="s">
        <v>13</v>
      </c>
      <c r="D3328" s="4" t="s">
        <v>13</v>
      </c>
      <c r="E3328" s="4" t="s">
        <v>23</v>
      </c>
      <c r="F3328" s="4" t="s">
        <v>23</v>
      </c>
      <c r="G3328" s="4" t="s">
        <v>23</v>
      </c>
      <c r="H3328" s="4" t="s">
        <v>10</v>
      </c>
      <c r="I3328" s="4" t="s">
        <v>13</v>
      </c>
    </row>
    <row r="3329" spans="1:9">
      <c r="A3329" t="n">
        <v>22805</v>
      </c>
      <c r="B3329" s="26" t="n">
        <v>45</v>
      </c>
      <c r="C3329" s="7" t="n">
        <v>4</v>
      </c>
      <c r="D3329" s="7" t="n">
        <v>0</v>
      </c>
      <c r="E3329" s="7" t="n">
        <v>10</v>
      </c>
      <c r="F3329" s="7" t="n">
        <v>38.4500007629395</v>
      </c>
      <c r="G3329" s="7" t="n">
        <v>0</v>
      </c>
      <c r="H3329" s="7" t="n">
        <v>30000</v>
      </c>
      <c r="I3329" s="7" t="n">
        <v>0</v>
      </c>
    </row>
    <row r="3330" spans="1:9">
      <c r="A3330" t="s">
        <v>4</v>
      </c>
      <c r="B3330" s="4" t="s">
        <v>5</v>
      </c>
      <c r="C3330" s="4" t="s">
        <v>13</v>
      </c>
      <c r="D3330" s="4" t="s">
        <v>10</v>
      </c>
    </row>
    <row r="3331" spans="1:9">
      <c r="A3331" t="n">
        <v>22823</v>
      </c>
      <c r="B3331" s="24" t="n">
        <v>58</v>
      </c>
      <c r="C3331" s="7" t="n">
        <v>255</v>
      </c>
      <c r="D3331" s="7" t="n">
        <v>0</v>
      </c>
    </row>
    <row r="3332" spans="1:9">
      <c r="A3332" t="s">
        <v>4</v>
      </c>
      <c r="B3332" s="4" t="s">
        <v>5</v>
      </c>
      <c r="C3332" s="4" t="s">
        <v>13</v>
      </c>
      <c r="D3332" s="30" t="s">
        <v>34</v>
      </c>
      <c r="E3332" s="4" t="s">
        <v>5</v>
      </c>
      <c r="F3332" s="4" t="s">
        <v>13</v>
      </c>
      <c r="G3332" s="4" t="s">
        <v>10</v>
      </c>
      <c r="H3332" s="30" t="s">
        <v>35</v>
      </c>
      <c r="I3332" s="4" t="s">
        <v>13</v>
      </c>
      <c r="J3332" s="4" t="s">
        <v>24</v>
      </c>
    </row>
    <row r="3333" spans="1:9">
      <c r="A3333" t="n">
        <v>22827</v>
      </c>
      <c r="B3333" s="12" t="n">
        <v>5</v>
      </c>
      <c r="C3333" s="7" t="n">
        <v>28</v>
      </c>
      <c r="D3333" s="30" t="s">
        <v>3</v>
      </c>
      <c r="E3333" s="33" t="n">
        <v>64</v>
      </c>
      <c r="F3333" s="7" t="n">
        <v>5</v>
      </c>
      <c r="G3333" s="7" t="n">
        <v>7</v>
      </c>
      <c r="H3333" s="30" t="s">
        <v>3</v>
      </c>
      <c r="I3333" s="7" t="n">
        <v>1</v>
      </c>
      <c r="J3333" s="13" t="n">
        <f t="normal" ca="1">A3349</f>
        <v>0</v>
      </c>
    </row>
    <row r="3334" spans="1:9">
      <c r="A3334" t="s">
        <v>4</v>
      </c>
      <c r="B3334" s="4" t="s">
        <v>5</v>
      </c>
      <c r="C3334" s="4" t="s">
        <v>13</v>
      </c>
      <c r="D3334" s="4" t="s">
        <v>10</v>
      </c>
      <c r="E3334" s="4" t="s">
        <v>10</v>
      </c>
      <c r="F3334" s="4" t="s">
        <v>13</v>
      </c>
    </row>
    <row r="3335" spans="1:9">
      <c r="A3335" t="n">
        <v>22838</v>
      </c>
      <c r="B3335" s="51" t="n">
        <v>25</v>
      </c>
      <c r="C3335" s="7" t="n">
        <v>1</v>
      </c>
      <c r="D3335" s="7" t="n">
        <v>260</v>
      </c>
      <c r="E3335" s="7" t="n">
        <v>640</v>
      </c>
      <c r="F3335" s="7" t="n">
        <v>2</v>
      </c>
    </row>
    <row r="3336" spans="1:9">
      <c r="A3336" t="s">
        <v>4</v>
      </c>
      <c r="B3336" s="4" t="s">
        <v>5</v>
      </c>
      <c r="C3336" s="4" t="s">
        <v>13</v>
      </c>
      <c r="D3336" s="4" t="s">
        <v>10</v>
      </c>
      <c r="E3336" s="4" t="s">
        <v>6</v>
      </c>
    </row>
    <row r="3337" spans="1:9">
      <c r="A3337" t="n">
        <v>22845</v>
      </c>
      <c r="B3337" s="46" t="n">
        <v>51</v>
      </c>
      <c r="C3337" s="7" t="n">
        <v>4</v>
      </c>
      <c r="D3337" s="7" t="n">
        <v>7</v>
      </c>
      <c r="E3337" s="7" t="s">
        <v>102</v>
      </c>
    </row>
    <row r="3338" spans="1:9">
      <c r="A3338" t="s">
        <v>4</v>
      </c>
      <c r="B3338" s="4" t="s">
        <v>5</v>
      </c>
      <c r="C3338" s="4" t="s">
        <v>10</v>
      </c>
    </row>
    <row r="3339" spans="1:9">
      <c r="A3339" t="n">
        <v>22858</v>
      </c>
      <c r="B3339" s="35" t="n">
        <v>16</v>
      </c>
      <c r="C3339" s="7" t="n">
        <v>0</v>
      </c>
    </row>
    <row r="3340" spans="1:9">
      <c r="A3340" t="s">
        <v>4</v>
      </c>
      <c r="B3340" s="4" t="s">
        <v>5</v>
      </c>
      <c r="C3340" s="4" t="s">
        <v>10</v>
      </c>
      <c r="D3340" s="4" t="s">
        <v>50</v>
      </c>
      <c r="E3340" s="4" t="s">
        <v>13</v>
      </c>
      <c r="F3340" s="4" t="s">
        <v>13</v>
      </c>
    </row>
    <row r="3341" spans="1:9">
      <c r="A3341" t="n">
        <v>22861</v>
      </c>
      <c r="B3341" s="47" t="n">
        <v>26</v>
      </c>
      <c r="C3341" s="7" t="n">
        <v>7</v>
      </c>
      <c r="D3341" s="7" t="s">
        <v>180</v>
      </c>
      <c r="E3341" s="7" t="n">
        <v>2</v>
      </c>
      <c r="F3341" s="7" t="n">
        <v>0</v>
      </c>
    </row>
    <row r="3342" spans="1:9">
      <c r="A3342" t="s">
        <v>4</v>
      </c>
      <c r="B3342" s="4" t="s">
        <v>5</v>
      </c>
    </row>
    <row r="3343" spans="1:9">
      <c r="A3343" t="n">
        <v>22904</v>
      </c>
      <c r="B3343" s="48" t="n">
        <v>28</v>
      </c>
    </row>
    <row r="3344" spans="1:9">
      <c r="A3344" t="s">
        <v>4</v>
      </c>
      <c r="B3344" s="4" t="s">
        <v>5</v>
      </c>
      <c r="C3344" s="4" t="s">
        <v>13</v>
      </c>
      <c r="D3344" s="4" t="s">
        <v>10</v>
      </c>
      <c r="E3344" s="4" t="s">
        <v>10</v>
      </c>
      <c r="F3344" s="4" t="s">
        <v>13</v>
      </c>
    </row>
    <row r="3345" spans="1:10">
      <c r="A3345" t="n">
        <v>22905</v>
      </c>
      <c r="B3345" s="51" t="n">
        <v>25</v>
      </c>
      <c r="C3345" s="7" t="n">
        <v>1</v>
      </c>
      <c r="D3345" s="7" t="n">
        <v>65535</v>
      </c>
      <c r="E3345" s="7" t="n">
        <v>65535</v>
      </c>
      <c r="F3345" s="7" t="n">
        <v>0</v>
      </c>
    </row>
    <row r="3346" spans="1:10">
      <c r="A3346" t="s">
        <v>4</v>
      </c>
      <c r="B3346" s="4" t="s">
        <v>5</v>
      </c>
      <c r="C3346" s="4" t="s">
        <v>24</v>
      </c>
    </row>
    <row r="3347" spans="1:10">
      <c r="A3347" t="n">
        <v>22912</v>
      </c>
      <c r="B3347" s="17" t="n">
        <v>3</v>
      </c>
      <c r="C3347" s="13" t="n">
        <f t="normal" ca="1">A3361</f>
        <v>0</v>
      </c>
    </row>
    <row r="3348" spans="1:10">
      <c r="A3348" t="s">
        <v>4</v>
      </c>
      <c r="B3348" s="4" t="s">
        <v>5</v>
      </c>
      <c r="C3348" s="4" t="s">
        <v>13</v>
      </c>
      <c r="D3348" s="4" t="s">
        <v>10</v>
      </c>
      <c r="E3348" s="4" t="s">
        <v>10</v>
      </c>
      <c r="F3348" s="4" t="s">
        <v>13</v>
      </c>
    </row>
    <row r="3349" spans="1:10">
      <c r="A3349" t="n">
        <v>22917</v>
      </c>
      <c r="B3349" s="51" t="n">
        <v>25</v>
      </c>
      <c r="C3349" s="7" t="n">
        <v>1</v>
      </c>
      <c r="D3349" s="7" t="n">
        <v>260</v>
      </c>
      <c r="E3349" s="7" t="n">
        <v>640</v>
      </c>
      <c r="F3349" s="7" t="n">
        <v>2</v>
      </c>
    </row>
    <row r="3350" spans="1:10">
      <c r="A3350" t="s">
        <v>4</v>
      </c>
      <c r="B3350" s="4" t="s">
        <v>5</v>
      </c>
      <c r="C3350" s="4" t="s">
        <v>13</v>
      </c>
      <c r="D3350" s="4" t="s">
        <v>10</v>
      </c>
      <c r="E3350" s="4" t="s">
        <v>6</v>
      </c>
    </row>
    <row r="3351" spans="1:10">
      <c r="A3351" t="n">
        <v>22924</v>
      </c>
      <c r="B3351" s="46" t="n">
        <v>51</v>
      </c>
      <c r="C3351" s="7" t="n">
        <v>4</v>
      </c>
      <c r="D3351" s="7" t="n">
        <v>3</v>
      </c>
      <c r="E3351" s="7" t="s">
        <v>102</v>
      </c>
    </row>
    <row r="3352" spans="1:10">
      <c r="A3352" t="s">
        <v>4</v>
      </c>
      <c r="B3352" s="4" t="s">
        <v>5</v>
      </c>
      <c r="C3352" s="4" t="s">
        <v>10</v>
      </c>
    </row>
    <row r="3353" spans="1:10">
      <c r="A3353" t="n">
        <v>22937</v>
      </c>
      <c r="B3353" s="35" t="n">
        <v>16</v>
      </c>
      <c r="C3353" s="7" t="n">
        <v>0</v>
      </c>
    </row>
    <row r="3354" spans="1:10">
      <c r="A3354" t="s">
        <v>4</v>
      </c>
      <c r="B3354" s="4" t="s">
        <v>5</v>
      </c>
      <c r="C3354" s="4" t="s">
        <v>10</v>
      </c>
      <c r="D3354" s="4" t="s">
        <v>50</v>
      </c>
      <c r="E3354" s="4" t="s">
        <v>13</v>
      </c>
      <c r="F3354" s="4" t="s">
        <v>13</v>
      </c>
    </row>
    <row r="3355" spans="1:10">
      <c r="A3355" t="n">
        <v>22940</v>
      </c>
      <c r="B3355" s="47" t="n">
        <v>26</v>
      </c>
      <c r="C3355" s="7" t="n">
        <v>3</v>
      </c>
      <c r="D3355" s="7" t="s">
        <v>181</v>
      </c>
      <c r="E3355" s="7" t="n">
        <v>2</v>
      </c>
      <c r="F3355" s="7" t="n">
        <v>0</v>
      </c>
    </row>
    <row r="3356" spans="1:10">
      <c r="A3356" t="s">
        <v>4</v>
      </c>
      <c r="B3356" s="4" t="s">
        <v>5</v>
      </c>
    </row>
    <row r="3357" spans="1:10">
      <c r="A3357" t="n">
        <v>22989</v>
      </c>
      <c r="B3357" s="48" t="n">
        <v>28</v>
      </c>
    </row>
    <row r="3358" spans="1:10">
      <c r="A3358" t="s">
        <v>4</v>
      </c>
      <c r="B3358" s="4" t="s">
        <v>5</v>
      </c>
      <c r="C3358" s="4" t="s">
        <v>13</v>
      </c>
      <c r="D3358" s="4" t="s">
        <v>10</v>
      </c>
      <c r="E3358" s="4" t="s">
        <v>10</v>
      </c>
      <c r="F3358" s="4" t="s">
        <v>13</v>
      </c>
    </row>
    <row r="3359" spans="1:10">
      <c r="A3359" t="n">
        <v>22990</v>
      </c>
      <c r="B3359" s="51" t="n">
        <v>25</v>
      </c>
      <c r="C3359" s="7" t="n">
        <v>1</v>
      </c>
      <c r="D3359" s="7" t="n">
        <v>65535</v>
      </c>
      <c r="E3359" s="7" t="n">
        <v>65535</v>
      </c>
      <c r="F3359" s="7" t="n">
        <v>0</v>
      </c>
    </row>
    <row r="3360" spans="1:10">
      <c r="A3360" t="s">
        <v>4</v>
      </c>
      <c r="B3360" s="4" t="s">
        <v>5</v>
      </c>
      <c r="C3360" s="4" t="s">
        <v>13</v>
      </c>
      <c r="D3360" s="4" t="s">
        <v>10</v>
      </c>
      <c r="E3360" s="4" t="s">
        <v>10</v>
      </c>
      <c r="F3360" s="4" t="s">
        <v>13</v>
      </c>
    </row>
    <row r="3361" spans="1:6">
      <c r="A3361" t="n">
        <v>22997</v>
      </c>
      <c r="B3361" s="51" t="n">
        <v>25</v>
      </c>
      <c r="C3361" s="7" t="n">
        <v>1</v>
      </c>
      <c r="D3361" s="7" t="n">
        <v>60</v>
      </c>
      <c r="E3361" s="7" t="n">
        <v>640</v>
      </c>
      <c r="F3361" s="7" t="n">
        <v>1</v>
      </c>
    </row>
    <row r="3362" spans="1:6">
      <c r="A3362" t="s">
        <v>4</v>
      </c>
      <c r="B3362" s="4" t="s">
        <v>5</v>
      </c>
      <c r="C3362" s="4" t="s">
        <v>13</v>
      </c>
      <c r="D3362" s="4" t="s">
        <v>10</v>
      </c>
      <c r="E3362" s="4" t="s">
        <v>6</v>
      </c>
    </row>
    <row r="3363" spans="1:6">
      <c r="A3363" t="n">
        <v>23004</v>
      </c>
      <c r="B3363" s="46" t="n">
        <v>51</v>
      </c>
      <c r="C3363" s="7" t="n">
        <v>4</v>
      </c>
      <c r="D3363" s="7" t="n">
        <v>7032</v>
      </c>
      <c r="E3363" s="7" t="s">
        <v>106</v>
      </c>
    </row>
    <row r="3364" spans="1:6">
      <c r="A3364" t="s">
        <v>4</v>
      </c>
      <c r="B3364" s="4" t="s">
        <v>5</v>
      </c>
      <c r="C3364" s="4" t="s">
        <v>10</v>
      </c>
    </row>
    <row r="3365" spans="1:6">
      <c r="A3365" t="n">
        <v>23018</v>
      </c>
      <c r="B3365" s="35" t="n">
        <v>16</v>
      </c>
      <c r="C3365" s="7" t="n">
        <v>0</v>
      </c>
    </row>
    <row r="3366" spans="1:6">
      <c r="A3366" t="s">
        <v>4</v>
      </c>
      <c r="B3366" s="4" t="s">
        <v>5</v>
      </c>
      <c r="C3366" s="4" t="s">
        <v>10</v>
      </c>
      <c r="D3366" s="4" t="s">
        <v>50</v>
      </c>
      <c r="E3366" s="4" t="s">
        <v>13</v>
      </c>
      <c r="F3366" s="4" t="s">
        <v>13</v>
      </c>
    </row>
    <row r="3367" spans="1:6">
      <c r="A3367" t="n">
        <v>23021</v>
      </c>
      <c r="B3367" s="47" t="n">
        <v>26</v>
      </c>
      <c r="C3367" s="7" t="n">
        <v>7032</v>
      </c>
      <c r="D3367" s="7" t="s">
        <v>182</v>
      </c>
      <c r="E3367" s="7" t="n">
        <v>2</v>
      </c>
      <c r="F3367" s="7" t="n">
        <v>0</v>
      </c>
    </row>
    <row r="3368" spans="1:6">
      <c r="A3368" t="s">
        <v>4</v>
      </c>
      <c r="B3368" s="4" t="s">
        <v>5</v>
      </c>
    </row>
    <row r="3369" spans="1:6">
      <c r="A3369" t="n">
        <v>23063</v>
      </c>
      <c r="B3369" s="48" t="n">
        <v>28</v>
      </c>
    </row>
    <row r="3370" spans="1:6">
      <c r="A3370" t="s">
        <v>4</v>
      </c>
      <c r="B3370" s="4" t="s">
        <v>5</v>
      </c>
      <c r="C3370" s="4" t="s">
        <v>13</v>
      </c>
      <c r="D3370" s="4" t="s">
        <v>10</v>
      </c>
      <c r="E3370" s="4" t="s">
        <v>10</v>
      </c>
      <c r="F3370" s="4" t="s">
        <v>13</v>
      </c>
    </row>
    <row r="3371" spans="1:6">
      <c r="A3371" t="n">
        <v>23064</v>
      </c>
      <c r="B3371" s="51" t="n">
        <v>25</v>
      </c>
      <c r="C3371" s="7" t="n">
        <v>1</v>
      </c>
      <c r="D3371" s="7" t="n">
        <v>65535</v>
      </c>
      <c r="E3371" s="7" t="n">
        <v>65535</v>
      </c>
      <c r="F3371" s="7" t="n">
        <v>0</v>
      </c>
    </row>
    <row r="3372" spans="1:6">
      <c r="A3372" t="s">
        <v>4</v>
      </c>
      <c r="B3372" s="4" t="s">
        <v>5</v>
      </c>
      <c r="C3372" s="4" t="s">
        <v>13</v>
      </c>
      <c r="D3372" s="30" t="s">
        <v>34</v>
      </c>
      <c r="E3372" s="4" t="s">
        <v>5</v>
      </c>
      <c r="F3372" s="4" t="s">
        <v>13</v>
      </c>
      <c r="G3372" s="4" t="s">
        <v>10</v>
      </c>
      <c r="H3372" s="30" t="s">
        <v>35</v>
      </c>
      <c r="I3372" s="4" t="s">
        <v>13</v>
      </c>
      <c r="J3372" s="4" t="s">
        <v>24</v>
      </c>
    </row>
    <row r="3373" spans="1:6">
      <c r="A3373" t="n">
        <v>23071</v>
      </c>
      <c r="B3373" s="12" t="n">
        <v>5</v>
      </c>
      <c r="C3373" s="7" t="n">
        <v>28</v>
      </c>
      <c r="D3373" s="30" t="s">
        <v>3</v>
      </c>
      <c r="E3373" s="33" t="n">
        <v>64</v>
      </c>
      <c r="F3373" s="7" t="n">
        <v>5</v>
      </c>
      <c r="G3373" s="7" t="n">
        <v>8</v>
      </c>
      <c r="H3373" s="30" t="s">
        <v>3</v>
      </c>
      <c r="I3373" s="7" t="n">
        <v>1</v>
      </c>
      <c r="J3373" s="13" t="n">
        <f t="normal" ca="1">A3389</f>
        <v>0</v>
      </c>
    </row>
    <row r="3374" spans="1:6">
      <c r="A3374" t="s">
        <v>4</v>
      </c>
      <c r="B3374" s="4" t="s">
        <v>5</v>
      </c>
      <c r="C3374" s="4" t="s">
        <v>13</v>
      </c>
      <c r="D3374" s="4" t="s">
        <v>10</v>
      </c>
      <c r="E3374" s="4" t="s">
        <v>10</v>
      </c>
      <c r="F3374" s="4" t="s">
        <v>13</v>
      </c>
    </row>
    <row r="3375" spans="1:6">
      <c r="A3375" t="n">
        <v>23082</v>
      </c>
      <c r="B3375" s="51" t="n">
        <v>25</v>
      </c>
      <c r="C3375" s="7" t="n">
        <v>1</v>
      </c>
      <c r="D3375" s="7" t="n">
        <v>260</v>
      </c>
      <c r="E3375" s="7" t="n">
        <v>640</v>
      </c>
      <c r="F3375" s="7" t="n">
        <v>1</v>
      </c>
    </row>
    <row r="3376" spans="1:6">
      <c r="A3376" t="s">
        <v>4</v>
      </c>
      <c r="B3376" s="4" t="s">
        <v>5</v>
      </c>
      <c r="C3376" s="4" t="s">
        <v>13</v>
      </c>
      <c r="D3376" s="4" t="s">
        <v>10</v>
      </c>
      <c r="E3376" s="4" t="s">
        <v>6</v>
      </c>
    </row>
    <row r="3377" spans="1:10">
      <c r="A3377" t="n">
        <v>23089</v>
      </c>
      <c r="B3377" s="46" t="n">
        <v>51</v>
      </c>
      <c r="C3377" s="7" t="n">
        <v>4</v>
      </c>
      <c r="D3377" s="7" t="n">
        <v>8</v>
      </c>
      <c r="E3377" s="7" t="s">
        <v>76</v>
      </c>
    </row>
    <row r="3378" spans="1:10">
      <c r="A3378" t="s">
        <v>4</v>
      </c>
      <c r="B3378" s="4" t="s">
        <v>5</v>
      </c>
      <c r="C3378" s="4" t="s">
        <v>10</v>
      </c>
    </row>
    <row r="3379" spans="1:10">
      <c r="A3379" t="n">
        <v>23102</v>
      </c>
      <c r="B3379" s="35" t="n">
        <v>16</v>
      </c>
      <c r="C3379" s="7" t="n">
        <v>0</v>
      </c>
    </row>
    <row r="3380" spans="1:10">
      <c r="A3380" t="s">
        <v>4</v>
      </c>
      <c r="B3380" s="4" t="s">
        <v>5</v>
      </c>
      <c r="C3380" s="4" t="s">
        <v>10</v>
      </c>
      <c r="D3380" s="4" t="s">
        <v>50</v>
      </c>
      <c r="E3380" s="4" t="s">
        <v>13</v>
      </c>
      <c r="F3380" s="4" t="s">
        <v>13</v>
      </c>
    </row>
    <row r="3381" spans="1:10">
      <c r="A3381" t="n">
        <v>23105</v>
      </c>
      <c r="B3381" s="47" t="n">
        <v>26</v>
      </c>
      <c r="C3381" s="7" t="n">
        <v>8</v>
      </c>
      <c r="D3381" s="7" t="s">
        <v>183</v>
      </c>
      <c r="E3381" s="7" t="n">
        <v>2</v>
      </c>
      <c r="F3381" s="7" t="n">
        <v>0</v>
      </c>
    </row>
    <row r="3382" spans="1:10">
      <c r="A3382" t="s">
        <v>4</v>
      </c>
      <c r="B3382" s="4" t="s">
        <v>5</v>
      </c>
    </row>
    <row r="3383" spans="1:10">
      <c r="A3383" t="n">
        <v>23146</v>
      </c>
      <c r="B3383" s="48" t="n">
        <v>28</v>
      </c>
    </row>
    <row r="3384" spans="1:10">
      <c r="A3384" t="s">
        <v>4</v>
      </c>
      <c r="B3384" s="4" t="s">
        <v>5</v>
      </c>
      <c r="C3384" s="4" t="s">
        <v>13</v>
      </c>
      <c r="D3384" s="4" t="s">
        <v>10</v>
      </c>
      <c r="E3384" s="4" t="s">
        <v>10</v>
      </c>
      <c r="F3384" s="4" t="s">
        <v>13</v>
      </c>
    </row>
    <row r="3385" spans="1:10">
      <c r="A3385" t="n">
        <v>23147</v>
      </c>
      <c r="B3385" s="51" t="n">
        <v>25</v>
      </c>
      <c r="C3385" s="7" t="n">
        <v>1</v>
      </c>
      <c r="D3385" s="7" t="n">
        <v>65535</v>
      </c>
      <c r="E3385" s="7" t="n">
        <v>65535</v>
      </c>
      <c r="F3385" s="7" t="n">
        <v>0</v>
      </c>
    </row>
    <row r="3386" spans="1:10">
      <c r="A3386" t="s">
        <v>4</v>
      </c>
      <c r="B3386" s="4" t="s">
        <v>5</v>
      </c>
      <c r="C3386" s="4" t="s">
        <v>24</v>
      </c>
    </row>
    <row r="3387" spans="1:10">
      <c r="A3387" t="n">
        <v>23154</v>
      </c>
      <c r="B3387" s="17" t="n">
        <v>3</v>
      </c>
      <c r="C3387" s="13" t="n">
        <f t="normal" ca="1">A3401</f>
        <v>0</v>
      </c>
    </row>
    <row r="3388" spans="1:10">
      <c r="A3388" t="s">
        <v>4</v>
      </c>
      <c r="B3388" s="4" t="s">
        <v>5</v>
      </c>
      <c r="C3388" s="4" t="s">
        <v>13</v>
      </c>
      <c r="D3388" s="4" t="s">
        <v>10</v>
      </c>
      <c r="E3388" s="4" t="s">
        <v>10</v>
      </c>
      <c r="F3388" s="4" t="s">
        <v>13</v>
      </c>
    </row>
    <row r="3389" spans="1:10">
      <c r="A3389" t="n">
        <v>23159</v>
      </c>
      <c r="B3389" s="51" t="n">
        <v>25</v>
      </c>
      <c r="C3389" s="7" t="n">
        <v>1</v>
      </c>
      <c r="D3389" s="7" t="n">
        <v>260</v>
      </c>
      <c r="E3389" s="7" t="n">
        <v>640</v>
      </c>
      <c r="F3389" s="7" t="n">
        <v>1</v>
      </c>
    </row>
    <row r="3390" spans="1:10">
      <c r="A3390" t="s">
        <v>4</v>
      </c>
      <c r="B3390" s="4" t="s">
        <v>5</v>
      </c>
      <c r="C3390" s="4" t="s">
        <v>13</v>
      </c>
      <c r="D3390" s="4" t="s">
        <v>10</v>
      </c>
      <c r="E3390" s="4" t="s">
        <v>6</v>
      </c>
    </row>
    <row r="3391" spans="1:10">
      <c r="A3391" t="n">
        <v>23166</v>
      </c>
      <c r="B3391" s="46" t="n">
        <v>51</v>
      </c>
      <c r="C3391" s="7" t="n">
        <v>4</v>
      </c>
      <c r="D3391" s="7" t="n">
        <v>0</v>
      </c>
      <c r="E3391" s="7" t="s">
        <v>76</v>
      </c>
    </row>
    <row r="3392" spans="1:10">
      <c r="A3392" t="s">
        <v>4</v>
      </c>
      <c r="B3392" s="4" t="s">
        <v>5</v>
      </c>
      <c r="C3392" s="4" t="s">
        <v>10</v>
      </c>
    </row>
    <row r="3393" spans="1:6">
      <c r="A3393" t="n">
        <v>23179</v>
      </c>
      <c r="B3393" s="35" t="n">
        <v>16</v>
      </c>
      <c r="C3393" s="7" t="n">
        <v>0</v>
      </c>
    </row>
    <row r="3394" spans="1:6">
      <c r="A3394" t="s">
        <v>4</v>
      </c>
      <c r="B3394" s="4" t="s">
        <v>5</v>
      </c>
      <c r="C3394" s="4" t="s">
        <v>10</v>
      </c>
      <c r="D3394" s="4" t="s">
        <v>50</v>
      </c>
      <c r="E3394" s="4" t="s">
        <v>13</v>
      </c>
      <c r="F3394" s="4" t="s">
        <v>13</v>
      </c>
    </row>
    <row r="3395" spans="1:6">
      <c r="A3395" t="n">
        <v>23182</v>
      </c>
      <c r="B3395" s="47" t="n">
        <v>26</v>
      </c>
      <c r="C3395" s="7" t="n">
        <v>0</v>
      </c>
      <c r="D3395" s="7" t="s">
        <v>183</v>
      </c>
      <c r="E3395" s="7" t="n">
        <v>2</v>
      </c>
      <c r="F3395" s="7" t="n">
        <v>0</v>
      </c>
    </row>
    <row r="3396" spans="1:6">
      <c r="A3396" t="s">
        <v>4</v>
      </c>
      <c r="B3396" s="4" t="s">
        <v>5</v>
      </c>
    </row>
    <row r="3397" spans="1:6">
      <c r="A3397" t="n">
        <v>23223</v>
      </c>
      <c r="B3397" s="48" t="n">
        <v>28</v>
      </c>
    </row>
    <row r="3398" spans="1:6">
      <c r="A3398" t="s">
        <v>4</v>
      </c>
      <c r="B3398" s="4" t="s">
        <v>5</v>
      </c>
      <c r="C3398" s="4" t="s">
        <v>13</v>
      </c>
      <c r="D3398" s="4" t="s">
        <v>10</v>
      </c>
      <c r="E3398" s="4" t="s">
        <v>10</v>
      </c>
      <c r="F3398" s="4" t="s">
        <v>13</v>
      </c>
    </row>
    <row r="3399" spans="1:6">
      <c r="A3399" t="n">
        <v>23224</v>
      </c>
      <c r="B3399" s="51" t="n">
        <v>25</v>
      </c>
      <c r="C3399" s="7" t="n">
        <v>1</v>
      </c>
      <c r="D3399" s="7" t="n">
        <v>65535</v>
      </c>
      <c r="E3399" s="7" t="n">
        <v>65535</v>
      </c>
      <c r="F3399" s="7" t="n">
        <v>0</v>
      </c>
    </row>
    <row r="3400" spans="1:6">
      <c r="A3400" t="s">
        <v>4</v>
      </c>
      <c r="B3400" s="4" t="s">
        <v>5</v>
      </c>
      <c r="C3400" s="4" t="s">
        <v>10</v>
      </c>
      <c r="D3400" s="4" t="s">
        <v>13</v>
      </c>
    </row>
    <row r="3401" spans="1:6">
      <c r="A3401" t="n">
        <v>23231</v>
      </c>
      <c r="B3401" s="50" t="n">
        <v>89</v>
      </c>
      <c r="C3401" s="7" t="n">
        <v>65533</v>
      </c>
      <c r="D3401" s="7" t="n">
        <v>1</v>
      </c>
    </row>
    <row r="3402" spans="1:6">
      <c r="A3402" t="s">
        <v>4</v>
      </c>
      <c r="B3402" s="4" t="s">
        <v>5</v>
      </c>
      <c r="C3402" s="4" t="s">
        <v>13</v>
      </c>
      <c r="D3402" s="4" t="s">
        <v>10</v>
      </c>
      <c r="E3402" s="4" t="s">
        <v>13</v>
      </c>
    </row>
    <row r="3403" spans="1:6">
      <c r="A3403" t="n">
        <v>23235</v>
      </c>
      <c r="B3403" s="14" t="n">
        <v>49</v>
      </c>
      <c r="C3403" s="7" t="n">
        <v>1</v>
      </c>
      <c r="D3403" s="7" t="n">
        <v>4000</v>
      </c>
      <c r="E3403" s="7" t="n">
        <v>0</v>
      </c>
    </row>
    <row r="3404" spans="1:6">
      <c r="A3404" t="s">
        <v>4</v>
      </c>
      <c r="B3404" s="4" t="s">
        <v>5</v>
      </c>
      <c r="C3404" s="4" t="s">
        <v>13</v>
      </c>
      <c r="D3404" s="4" t="s">
        <v>10</v>
      </c>
      <c r="E3404" s="4" t="s">
        <v>23</v>
      </c>
    </row>
    <row r="3405" spans="1:6">
      <c r="A3405" t="n">
        <v>23240</v>
      </c>
      <c r="B3405" s="24" t="n">
        <v>58</v>
      </c>
      <c r="C3405" s="7" t="n">
        <v>101</v>
      </c>
      <c r="D3405" s="7" t="n">
        <v>300</v>
      </c>
      <c r="E3405" s="7" t="n">
        <v>1</v>
      </c>
    </row>
    <row r="3406" spans="1:6">
      <c r="A3406" t="s">
        <v>4</v>
      </c>
      <c r="B3406" s="4" t="s">
        <v>5</v>
      </c>
      <c r="C3406" s="4" t="s">
        <v>13</v>
      </c>
      <c r="D3406" s="4" t="s">
        <v>10</v>
      </c>
    </row>
    <row r="3407" spans="1:6">
      <c r="A3407" t="n">
        <v>23248</v>
      </c>
      <c r="B3407" s="24" t="n">
        <v>58</v>
      </c>
      <c r="C3407" s="7" t="n">
        <v>254</v>
      </c>
      <c r="D3407" s="7" t="n">
        <v>0</v>
      </c>
    </row>
    <row r="3408" spans="1:6">
      <c r="A3408" t="s">
        <v>4</v>
      </c>
      <c r="B3408" s="4" t="s">
        <v>5</v>
      </c>
      <c r="C3408" s="4" t="s">
        <v>13</v>
      </c>
    </row>
    <row r="3409" spans="1:6">
      <c r="A3409" t="n">
        <v>23252</v>
      </c>
      <c r="B3409" s="43" t="n">
        <v>116</v>
      </c>
      <c r="C3409" s="7" t="n">
        <v>0</v>
      </c>
    </row>
    <row r="3410" spans="1:6">
      <c r="A3410" t="s">
        <v>4</v>
      </c>
      <c r="B3410" s="4" t="s">
        <v>5</v>
      </c>
      <c r="C3410" s="4" t="s">
        <v>13</v>
      </c>
      <c r="D3410" s="4" t="s">
        <v>10</v>
      </c>
    </row>
    <row r="3411" spans="1:6">
      <c r="A3411" t="n">
        <v>23254</v>
      </c>
      <c r="B3411" s="43" t="n">
        <v>116</v>
      </c>
      <c r="C3411" s="7" t="n">
        <v>2</v>
      </c>
      <c r="D3411" s="7" t="n">
        <v>1</v>
      </c>
    </row>
    <row r="3412" spans="1:6">
      <c r="A3412" t="s">
        <v>4</v>
      </c>
      <c r="B3412" s="4" t="s">
        <v>5</v>
      </c>
      <c r="C3412" s="4" t="s">
        <v>13</v>
      </c>
      <c r="D3412" s="4" t="s">
        <v>9</v>
      </c>
    </row>
    <row r="3413" spans="1:6">
      <c r="A3413" t="n">
        <v>23258</v>
      </c>
      <c r="B3413" s="43" t="n">
        <v>116</v>
      </c>
      <c r="C3413" s="7" t="n">
        <v>5</v>
      </c>
      <c r="D3413" s="7" t="n">
        <v>1113325568</v>
      </c>
    </row>
    <row r="3414" spans="1:6">
      <c r="A3414" t="s">
        <v>4</v>
      </c>
      <c r="B3414" s="4" t="s">
        <v>5</v>
      </c>
      <c r="C3414" s="4" t="s">
        <v>13</v>
      </c>
      <c r="D3414" s="4" t="s">
        <v>10</v>
      </c>
    </row>
    <row r="3415" spans="1:6">
      <c r="A3415" t="n">
        <v>23264</v>
      </c>
      <c r="B3415" s="43" t="n">
        <v>116</v>
      </c>
      <c r="C3415" s="7" t="n">
        <v>6</v>
      </c>
      <c r="D3415" s="7" t="n">
        <v>1</v>
      </c>
    </row>
    <row r="3416" spans="1:6">
      <c r="A3416" t="s">
        <v>4</v>
      </c>
      <c r="B3416" s="4" t="s">
        <v>5</v>
      </c>
      <c r="C3416" s="4" t="s">
        <v>10</v>
      </c>
      <c r="D3416" s="4" t="s">
        <v>9</v>
      </c>
    </row>
    <row r="3417" spans="1:6">
      <c r="A3417" t="n">
        <v>23268</v>
      </c>
      <c r="B3417" s="52" t="n">
        <v>44</v>
      </c>
      <c r="C3417" s="7" t="n">
        <v>1660</v>
      </c>
      <c r="D3417" s="7" t="n">
        <v>1</v>
      </c>
    </row>
    <row r="3418" spans="1:6">
      <c r="A3418" t="s">
        <v>4</v>
      </c>
      <c r="B3418" s="4" t="s">
        <v>5</v>
      </c>
      <c r="C3418" s="4" t="s">
        <v>13</v>
      </c>
    </row>
    <row r="3419" spans="1:6">
      <c r="A3419" t="n">
        <v>23275</v>
      </c>
      <c r="B3419" s="26" t="n">
        <v>45</v>
      </c>
      <c r="C3419" s="7" t="n">
        <v>0</v>
      </c>
    </row>
    <row r="3420" spans="1:6">
      <c r="A3420" t="s">
        <v>4</v>
      </c>
      <c r="B3420" s="4" t="s">
        <v>5</v>
      </c>
      <c r="C3420" s="4" t="s">
        <v>13</v>
      </c>
      <c r="D3420" s="4" t="s">
        <v>13</v>
      </c>
      <c r="E3420" s="4" t="s">
        <v>23</v>
      </c>
      <c r="F3420" s="4" t="s">
        <v>23</v>
      </c>
      <c r="G3420" s="4" t="s">
        <v>23</v>
      </c>
      <c r="H3420" s="4" t="s">
        <v>10</v>
      </c>
    </row>
    <row r="3421" spans="1:6">
      <c r="A3421" t="n">
        <v>23277</v>
      </c>
      <c r="B3421" s="26" t="n">
        <v>45</v>
      </c>
      <c r="C3421" s="7" t="n">
        <v>2</v>
      </c>
      <c r="D3421" s="7" t="n">
        <v>3</v>
      </c>
      <c r="E3421" s="7" t="n">
        <v>0</v>
      </c>
      <c r="F3421" s="7" t="n">
        <v>2.79999995231628</v>
      </c>
      <c r="G3421" s="7" t="n">
        <v>11.1499996185303</v>
      </c>
      <c r="H3421" s="7" t="n">
        <v>0</v>
      </c>
    </row>
    <row r="3422" spans="1:6">
      <c r="A3422" t="s">
        <v>4</v>
      </c>
      <c r="B3422" s="4" t="s">
        <v>5</v>
      </c>
      <c r="C3422" s="4" t="s">
        <v>13</v>
      </c>
      <c r="D3422" s="4" t="s">
        <v>13</v>
      </c>
      <c r="E3422" s="4" t="s">
        <v>23</v>
      </c>
      <c r="F3422" s="4" t="s">
        <v>23</v>
      </c>
      <c r="G3422" s="4" t="s">
        <v>23</v>
      </c>
      <c r="H3422" s="4" t="s">
        <v>10</v>
      </c>
      <c r="I3422" s="4" t="s">
        <v>13</v>
      </c>
    </row>
    <row r="3423" spans="1:6">
      <c r="A3423" t="n">
        <v>23294</v>
      </c>
      <c r="B3423" s="26" t="n">
        <v>45</v>
      </c>
      <c r="C3423" s="7" t="n">
        <v>4</v>
      </c>
      <c r="D3423" s="7" t="n">
        <v>3</v>
      </c>
      <c r="E3423" s="7" t="n">
        <v>7.19999980926514</v>
      </c>
      <c r="F3423" s="7" t="n">
        <v>0</v>
      </c>
      <c r="G3423" s="7" t="n">
        <v>0</v>
      </c>
      <c r="H3423" s="7" t="n">
        <v>0</v>
      </c>
      <c r="I3423" s="7" t="n">
        <v>0</v>
      </c>
    </row>
    <row r="3424" spans="1:6">
      <c r="A3424" t="s">
        <v>4</v>
      </c>
      <c r="B3424" s="4" t="s">
        <v>5</v>
      </c>
      <c r="C3424" s="4" t="s">
        <v>13</v>
      </c>
      <c r="D3424" s="4" t="s">
        <v>13</v>
      </c>
      <c r="E3424" s="4" t="s">
        <v>23</v>
      </c>
      <c r="F3424" s="4" t="s">
        <v>10</v>
      </c>
    </row>
    <row r="3425" spans="1:9">
      <c r="A3425" t="n">
        <v>23312</v>
      </c>
      <c r="B3425" s="26" t="n">
        <v>45</v>
      </c>
      <c r="C3425" s="7" t="n">
        <v>5</v>
      </c>
      <c r="D3425" s="7" t="n">
        <v>3</v>
      </c>
      <c r="E3425" s="7" t="n">
        <v>10.5</v>
      </c>
      <c r="F3425" s="7" t="n">
        <v>0</v>
      </c>
    </row>
    <row r="3426" spans="1:9">
      <c r="A3426" t="s">
        <v>4</v>
      </c>
      <c r="B3426" s="4" t="s">
        <v>5</v>
      </c>
      <c r="C3426" s="4" t="s">
        <v>13</v>
      </c>
      <c r="D3426" s="4" t="s">
        <v>13</v>
      </c>
      <c r="E3426" s="4" t="s">
        <v>23</v>
      </c>
      <c r="F3426" s="4" t="s">
        <v>10</v>
      </c>
    </row>
    <row r="3427" spans="1:9">
      <c r="A3427" t="n">
        <v>23321</v>
      </c>
      <c r="B3427" s="26" t="n">
        <v>45</v>
      </c>
      <c r="C3427" s="7" t="n">
        <v>11</v>
      </c>
      <c r="D3427" s="7" t="n">
        <v>3</v>
      </c>
      <c r="E3427" s="7" t="n">
        <v>42.5</v>
      </c>
      <c r="F3427" s="7" t="n">
        <v>0</v>
      </c>
    </row>
    <row r="3428" spans="1:9">
      <c r="A3428" t="s">
        <v>4</v>
      </c>
      <c r="B3428" s="4" t="s">
        <v>5</v>
      </c>
      <c r="C3428" s="4" t="s">
        <v>13</v>
      </c>
      <c r="D3428" s="4" t="s">
        <v>10</v>
      </c>
    </row>
    <row r="3429" spans="1:9">
      <c r="A3429" t="n">
        <v>23330</v>
      </c>
      <c r="B3429" s="24" t="n">
        <v>58</v>
      </c>
      <c r="C3429" s="7" t="n">
        <v>255</v>
      </c>
      <c r="D3429" s="7" t="n">
        <v>0</v>
      </c>
    </row>
    <row r="3430" spans="1:9">
      <c r="A3430" t="s">
        <v>4</v>
      </c>
      <c r="B3430" s="4" t="s">
        <v>5</v>
      </c>
      <c r="C3430" s="4" t="s">
        <v>13</v>
      </c>
      <c r="D3430" s="4" t="s">
        <v>10</v>
      </c>
      <c r="E3430" s="4" t="s">
        <v>10</v>
      </c>
      <c r="F3430" s="4" t="s">
        <v>10</v>
      </c>
      <c r="G3430" s="4" t="s">
        <v>10</v>
      </c>
      <c r="H3430" s="4" t="s">
        <v>10</v>
      </c>
      <c r="I3430" s="4" t="s">
        <v>6</v>
      </c>
      <c r="J3430" s="4" t="s">
        <v>23</v>
      </c>
      <c r="K3430" s="4" t="s">
        <v>23</v>
      </c>
      <c r="L3430" s="4" t="s">
        <v>23</v>
      </c>
      <c r="M3430" s="4" t="s">
        <v>9</v>
      </c>
      <c r="N3430" s="4" t="s">
        <v>9</v>
      </c>
      <c r="O3430" s="4" t="s">
        <v>23</v>
      </c>
      <c r="P3430" s="4" t="s">
        <v>23</v>
      </c>
      <c r="Q3430" s="4" t="s">
        <v>23</v>
      </c>
      <c r="R3430" s="4" t="s">
        <v>23</v>
      </c>
      <c r="S3430" s="4" t="s">
        <v>13</v>
      </c>
    </row>
    <row r="3431" spans="1:9">
      <c r="A3431" t="n">
        <v>23334</v>
      </c>
      <c r="B3431" s="10" t="n">
        <v>39</v>
      </c>
      <c r="C3431" s="7" t="n">
        <v>12</v>
      </c>
      <c r="D3431" s="7" t="n">
        <v>65533</v>
      </c>
      <c r="E3431" s="7" t="n">
        <v>204</v>
      </c>
      <c r="F3431" s="7" t="n">
        <v>0</v>
      </c>
      <c r="G3431" s="7" t="n">
        <v>1660</v>
      </c>
      <c r="H3431" s="7" t="n">
        <v>3</v>
      </c>
      <c r="I3431" s="7" t="s">
        <v>74</v>
      </c>
      <c r="J3431" s="7" t="n">
        <v>0</v>
      </c>
      <c r="K3431" s="7" t="n">
        <v>0</v>
      </c>
      <c r="L3431" s="7" t="n">
        <v>0</v>
      </c>
      <c r="M3431" s="7" t="n">
        <v>0</v>
      </c>
      <c r="N3431" s="7" t="n">
        <v>0</v>
      </c>
      <c r="O3431" s="7" t="n">
        <v>0</v>
      </c>
      <c r="P3431" s="7" t="n">
        <v>1</v>
      </c>
      <c r="Q3431" s="7" t="n">
        <v>1</v>
      </c>
      <c r="R3431" s="7" t="n">
        <v>1</v>
      </c>
      <c r="S3431" s="7" t="n">
        <v>103</v>
      </c>
    </row>
    <row r="3432" spans="1:9">
      <c r="A3432" t="s">
        <v>4</v>
      </c>
      <c r="B3432" s="4" t="s">
        <v>5</v>
      </c>
      <c r="C3432" s="4" t="s">
        <v>13</v>
      </c>
      <c r="D3432" s="4" t="s">
        <v>23</v>
      </c>
      <c r="E3432" s="4" t="s">
        <v>23</v>
      </c>
      <c r="F3432" s="4" t="s">
        <v>23</v>
      </c>
    </row>
    <row r="3433" spans="1:9">
      <c r="A3433" t="n">
        <v>23395</v>
      </c>
      <c r="B3433" s="26" t="n">
        <v>45</v>
      </c>
      <c r="C3433" s="7" t="n">
        <v>9</v>
      </c>
      <c r="D3433" s="7" t="n">
        <v>0.0299999993294477</v>
      </c>
      <c r="E3433" s="7" t="n">
        <v>0.0299999993294477</v>
      </c>
      <c r="F3433" s="7" t="n">
        <v>1000</v>
      </c>
    </row>
    <row r="3434" spans="1:9">
      <c r="A3434" t="s">
        <v>4</v>
      </c>
      <c r="B3434" s="4" t="s">
        <v>5</v>
      </c>
      <c r="C3434" s="4" t="s">
        <v>13</v>
      </c>
      <c r="D3434" s="4" t="s">
        <v>10</v>
      </c>
      <c r="E3434" s="4" t="s">
        <v>10</v>
      </c>
      <c r="F3434" s="4" t="s">
        <v>9</v>
      </c>
    </row>
    <row r="3435" spans="1:9">
      <c r="A3435" t="n">
        <v>23409</v>
      </c>
      <c r="B3435" s="53" t="n">
        <v>84</v>
      </c>
      <c r="C3435" s="7" t="n">
        <v>0</v>
      </c>
      <c r="D3435" s="7" t="n">
        <v>2</v>
      </c>
      <c r="E3435" s="7" t="n">
        <v>1000</v>
      </c>
      <c r="F3435" s="7" t="n">
        <v>1050253722</v>
      </c>
    </row>
    <row r="3436" spans="1:9">
      <c r="A3436" t="s">
        <v>4</v>
      </c>
      <c r="B3436" s="4" t="s">
        <v>5</v>
      </c>
      <c r="C3436" s="4" t="s">
        <v>13</v>
      </c>
      <c r="D3436" s="4" t="s">
        <v>10</v>
      </c>
      <c r="E3436" s="4" t="s">
        <v>23</v>
      </c>
      <c r="F3436" s="4" t="s">
        <v>10</v>
      </c>
      <c r="G3436" s="4" t="s">
        <v>9</v>
      </c>
      <c r="H3436" s="4" t="s">
        <v>9</v>
      </c>
      <c r="I3436" s="4" t="s">
        <v>10</v>
      </c>
      <c r="J3436" s="4" t="s">
        <v>10</v>
      </c>
      <c r="K3436" s="4" t="s">
        <v>9</v>
      </c>
      <c r="L3436" s="4" t="s">
        <v>9</v>
      </c>
      <c r="M3436" s="4" t="s">
        <v>9</v>
      </c>
      <c r="N3436" s="4" t="s">
        <v>9</v>
      </c>
      <c r="O3436" s="4" t="s">
        <v>6</v>
      </c>
    </row>
    <row r="3437" spans="1:9">
      <c r="A3437" t="n">
        <v>23419</v>
      </c>
      <c r="B3437" s="15" t="n">
        <v>50</v>
      </c>
      <c r="C3437" s="7" t="n">
        <v>0</v>
      </c>
      <c r="D3437" s="7" t="n">
        <v>2038</v>
      </c>
      <c r="E3437" s="7" t="n">
        <v>1</v>
      </c>
      <c r="F3437" s="7" t="n">
        <v>0</v>
      </c>
      <c r="G3437" s="7" t="n">
        <v>0</v>
      </c>
      <c r="H3437" s="7" t="n">
        <v>0</v>
      </c>
      <c r="I3437" s="7" t="n">
        <v>0</v>
      </c>
      <c r="J3437" s="7" t="n">
        <v>65533</v>
      </c>
      <c r="K3437" s="7" t="n">
        <v>0</v>
      </c>
      <c r="L3437" s="7" t="n">
        <v>0</v>
      </c>
      <c r="M3437" s="7" t="n">
        <v>0</v>
      </c>
      <c r="N3437" s="7" t="n">
        <v>0</v>
      </c>
      <c r="O3437" s="7" t="s">
        <v>12</v>
      </c>
    </row>
    <row r="3438" spans="1:9">
      <c r="A3438" t="s">
        <v>4</v>
      </c>
      <c r="B3438" s="4" t="s">
        <v>5</v>
      </c>
      <c r="C3438" s="4" t="s">
        <v>13</v>
      </c>
      <c r="D3438" s="4" t="s">
        <v>10</v>
      </c>
      <c r="E3438" s="4" t="s">
        <v>23</v>
      </c>
      <c r="F3438" s="4" t="s">
        <v>10</v>
      </c>
      <c r="G3438" s="4" t="s">
        <v>9</v>
      </c>
      <c r="H3438" s="4" t="s">
        <v>9</v>
      </c>
      <c r="I3438" s="4" t="s">
        <v>10</v>
      </c>
      <c r="J3438" s="4" t="s">
        <v>10</v>
      </c>
      <c r="K3438" s="4" t="s">
        <v>9</v>
      </c>
      <c r="L3438" s="4" t="s">
        <v>9</v>
      </c>
      <c r="M3438" s="4" t="s">
        <v>9</v>
      </c>
      <c r="N3438" s="4" t="s">
        <v>9</v>
      </c>
      <c r="O3438" s="4" t="s">
        <v>6</v>
      </c>
    </row>
    <row r="3439" spans="1:9">
      <c r="A3439" t="n">
        <v>23458</v>
      </c>
      <c r="B3439" s="15" t="n">
        <v>50</v>
      </c>
      <c r="C3439" s="7" t="n">
        <v>0</v>
      </c>
      <c r="D3439" s="7" t="n">
        <v>2243</v>
      </c>
      <c r="E3439" s="7" t="n">
        <v>1</v>
      </c>
      <c r="F3439" s="7" t="n">
        <v>1000</v>
      </c>
      <c r="G3439" s="7" t="n">
        <v>0</v>
      </c>
      <c r="H3439" s="7" t="n">
        <v>0</v>
      </c>
      <c r="I3439" s="7" t="n">
        <v>1</v>
      </c>
      <c r="J3439" s="7" t="n">
        <v>1660</v>
      </c>
      <c r="K3439" s="7" t="n">
        <v>0</v>
      </c>
      <c r="L3439" s="7" t="n">
        <v>0</v>
      </c>
      <c r="M3439" s="7" t="n">
        <v>0</v>
      </c>
      <c r="N3439" s="7" t="n">
        <v>1101004800</v>
      </c>
      <c r="O3439" s="7" t="s">
        <v>12</v>
      </c>
    </row>
    <row r="3440" spans="1:9">
      <c r="A3440" t="s">
        <v>4</v>
      </c>
      <c r="B3440" s="4" t="s">
        <v>5</v>
      </c>
      <c r="C3440" s="4" t="s">
        <v>10</v>
      </c>
    </row>
    <row r="3441" spans="1:19">
      <c r="A3441" t="n">
        <v>23497</v>
      </c>
      <c r="B3441" s="35" t="n">
        <v>16</v>
      </c>
      <c r="C3441" s="7" t="n">
        <v>1000</v>
      </c>
    </row>
    <row r="3442" spans="1:19">
      <c r="A3442" t="s">
        <v>4</v>
      </c>
      <c r="B3442" s="4" t="s">
        <v>5</v>
      </c>
      <c r="C3442" s="4" t="s">
        <v>10</v>
      </c>
      <c r="D3442" s="4" t="s">
        <v>13</v>
      </c>
      <c r="E3442" s="4" t="s">
        <v>13</v>
      </c>
      <c r="F3442" s="4" t="s">
        <v>6</v>
      </c>
    </row>
    <row r="3443" spans="1:19">
      <c r="A3443" t="n">
        <v>23500</v>
      </c>
      <c r="B3443" s="38" t="n">
        <v>20</v>
      </c>
      <c r="C3443" s="7" t="n">
        <v>0</v>
      </c>
      <c r="D3443" s="7" t="n">
        <v>3</v>
      </c>
      <c r="E3443" s="7" t="n">
        <v>11</v>
      </c>
      <c r="F3443" s="7" t="s">
        <v>184</v>
      </c>
    </row>
    <row r="3444" spans="1:19">
      <c r="A3444" t="s">
        <v>4</v>
      </c>
      <c r="B3444" s="4" t="s">
        <v>5</v>
      </c>
      <c r="C3444" s="4" t="s">
        <v>10</v>
      </c>
    </row>
    <row r="3445" spans="1:19">
      <c r="A3445" t="n">
        <v>23525</v>
      </c>
      <c r="B3445" s="35" t="n">
        <v>16</v>
      </c>
      <c r="C3445" s="7" t="n">
        <v>100</v>
      </c>
    </row>
    <row r="3446" spans="1:19">
      <c r="A3446" t="s">
        <v>4</v>
      </c>
      <c r="B3446" s="4" t="s">
        <v>5</v>
      </c>
      <c r="C3446" s="4" t="s">
        <v>10</v>
      </c>
      <c r="D3446" s="4" t="s">
        <v>13</v>
      </c>
      <c r="E3446" s="4" t="s">
        <v>13</v>
      </c>
      <c r="F3446" s="4" t="s">
        <v>6</v>
      </c>
    </row>
    <row r="3447" spans="1:19">
      <c r="A3447" t="n">
        <v>23528</v>
      </c>
      <c r="B3447" s="38" t="n">
        <v>20</v>
      </c>
      <c r="C3447" s="7" t="n">
        <v>3</v>
      </c>
      <c r="D3447" s="7" t="n">
        <v>3</v>
      </c>
      <c r="E3447" s="7" t="n">
        <v>11</v>
      </c>
      <c r="F3447" s="7" t="s">
        <v>184</v>
      </c>
    </row>
    <row r="3448" spans="1:19">
      <c r="A3448" t="s">
        <v>4</v>
      </c>
      <c r="B3448" s="4" t="s">
        <v>5</v>
      </c>
      <c r="C3448" s="4" t="s">
        <v>10</v>
      </c>
      <c r="D3448" s="4" t="s">
        <v>13</v>
      </c>
      <c r="E3448" s="4" t="s">
        <v>13</v>
      </c>
      <c r="F3448" s="4" t="s">
        <v>6</v>
      </c>
    </row>
    <row r="3449" spans="1:19">
      <c r="A3449" t="n">
        <v>23553</v>
      </c>
      <c r="B3449" s="38" t="n">
        <v>20</v>
      </c>
      <c r="C3449" s="7" t="n">
        <v>5</v>
      </c>
      <c r="D3449" s="7" t="n">
        <v>3</v>
      </c>
      <c r="E3449" s="7" t="n">
        <v>11</v>
      </c>
      <c r="F3449" s="7" t="s">
        <v>184</v>
      </c>
    </row>
    <row r="3450" spans="1:19">
      <c r="A3450" t="s">
        <v>4</v>
      </c>
      <c r="B3450" s="4" t="s">
        <v>5</v>
      </c>
      <c r="C3450" s="4" t="s">
        <v>10</v>
      </c>
    </row>
    <row r="3451" spans="1:19">
      <c r="A3451" t="n">
        <v>23578</v>
      </c>
      <c r="B3451" s="35" t="n">
        <v>16</v>
      </c>
      <c r="C3451" s="7" t="n">
        <v>100</v>
      </c>
    </row>
    <row r="3452" spans="1:19">
      <c r="A3452" t="s">
        <v>4</v>
      </c>
      <c r="B3452" s="4" t="s">
        <v>5</v>
      </c>
      <c r="C3452" s="4" t="s">
        <v>10</v>
      </c>
      <c r="D3452" s="4" t="s">
        <v>13</v>
      </c>
      <c r="E3452" s="4" t="s">
        <v>13</v>
      </c>
      <c r="F3452" s="4" t="s">
        <v>6</v>
      </c>
    </row>
    <row r="3453" spans="1:19">
      <c r="A3453" t="n">
        <v>23581</v>
      </c>
      <c r="B3453" s="38" t="n">
        <v>20</v>
      </c>
      <c r="C3453" s="7" t="n">
        <v>61491</v>
      </c>
      <c r="D3453" s="7" t="n">
        <v>3</v>
      </c>
      <c r="E3453" s="7" t="n">
        <v>11</v>
      </c>
      <c r="F3453" s="7" t="s">
        <v>184</v>
      </c>
    </row>
    <row r="3454" spans="1:19">
      <c r="A3454" t="s">
        <v>4</v>
      </c>
      <c r="B3454" s="4" t="s">
        <v>5</v>
      </c>
      <c r="C3454" s="4" t="s">
        <v>10</v>
      </c>
      <c r="D3454" s="4" t="s">
        <v>13</v>
      </c>
      <c r="E3454" s="4" t="s">
        <v>13</v>
      </c>
      <c r="F3454" s="4" t="s">
        <v>6</v>
      </c>
    </row>
    <row r="3455" spans="1:19">
      <c r="A3455" t="n">
        <v>23606</v>
      </c>
      <c r="B3455" s="38" t="n">
        <v>20</v>
      </c>
      <c r="C3455" s="7" t="n">
        <v>61492</v>
      </c>
      <c r="D3455" s="7" t="n">
        <v>3</v>
      </c>
      <c r="E3455" s="7" t="n">
        <v>11</v>
      </c>
      <c r="F3455" s="7" t="s">
        <v>184</v>
      </c>
    </row>
    <row r="3456" spans="1:19">
      <c r="A3456" t="s">
        <v>4</v>
      </c>
      <c r="B3456" s="4" t="s">
        <v>5</v>
      </c>
      <c r="C3456" s="4" t="s">
        <v>10</v>
      </c>
      <c r="D3456" s="4" t="s">
        <v>13</v>
      </c>
      <c r="E3456" s="4" t="s">
        <v>13</v>
      </c>
      <c r="F3456" s="4" t="s">
        <v>6</v>
      </c>
    </row>
    <row r="3457" spans="1:6">
      <c r="A3457" t="n">
        <v>23631</v>
      </c>
      <c r="B3457" s="38" t="n">
        <v>20</v>
      </c>
      <c r="C3457" s="7" t="n">
        <v>61493</v>
      </c>
      <c r="D3457" s="7" t="n">
        <v>3</v>
      </c>
      <c r="E3457" s="7" t="n">
        <v>11</v>
      </c>
      <c r="F3457" s="7" t="s">
        <v>184</v>
      </c>
    </row>
    <row r="3458" spans="1:6">
      <c r="A3458" t="s">
        <v>4</v>
      </c>
      <c r="B3458" s="4" t="s">
        <v>5</v>
      </c>
      <c r="C3458" s="4" t="s">
        <v>10</v>
      </c>
      <c r="D3458" s="4" t="s">
        <v>13</v>
      </c>
    </row>
    <row r="3459" spans="1:6">
      <c r="A3459" t="n">
        <v>23656</v>
      </c>
      <c r="B3459" s="54" t="n">
        <v>67</v>
      </c>
      <c r="C3459" s="7" t="n">
        <v>0</v>
      </c>
      <c r="D3459" s="7" t="n">
        <v>3</v>
      </c>
    </row>
    <row r="3460" spans="1:6">
      <c r="A3460" t="s">
        <v>4</v>
      </c>
      <c r="B3460" s="4" t="s">
        <v>5</v>
      </c>
      <c r="C3460" s="4" t="s">
        <v>10</v>
      </c>
      <c r="D3460" s="4" t="s">
        <v>13</v>
      </c>
    </row>
    <row r="3461" spans="1:6">
      <c r="A3461" t="n">
        <v>23660</v>
      </c>
      <c r="B3461" s="54" t="n">
        <v>67</v>
      </c>
      <c r="C3461" s="7" t="n">
        <v>3</v>
      </c>
      <c r="D3461" s="7" t="n">
        <v>3</v>
      </c>
    </row>
    <row r="3462" spans="1:6">
      <c r="A3462" t="s">
        <v>4</v>
      </c>
      <c r="B3462" s="4" t="s">
        <v>5</v>
      </c>
      <c r="C3462" s="4" t="s">
        <v>10</v>
      </c>
      <c r="D3462" s="4" t="s">
        <v>13</v>
      </c>
    </row>
    <row r="3463" spans="1:6">
      <c r="A3463" t="n">
        <v>23664</v>
      </c>
      <c r="B3463" s="54" t="n">
        <v>67</v>
      </c>
      <c r="C3463" s="7" t="n">
        <v>5</v>
      </c>
      <c r="D3463" s="7" t="n">
        <v>3</v>
      </c>
    </row>
    <row r="3464" spans="1:6">
      <c r="A3464" t="s">
        <v>4</v>
      </c>
      <c r="B3464" s="4" t="s">
        <v>5</v>
      </c>
      <c r="C3464" s="4" t="s">
        <v>10</v>
      </c>
      <c r="D3464" s="4" t="s">
        <v>13</v>
      </c>
    </row>
    <row r="3465" spans="1:6">
      <c r="A3465" t="n">
        <v>23668</v>
      </c>
      <c r="B3465" s="54" t="n">
        <v>67</v>
      </c>
      <c r="C3465" s="7" t="n">
        <v>61491</v>
      </c>
      <c r="D3465" s="7" t="n">
        <v>3</v>
      </c>
    </row>
    <row r="3466" spans="1:6">
      <c r="A3466" t="s">
        <v>4</v>
      </c>
      <c r="B3466" s="4" t="s">
        <v>5</v>
      </c>
      <c r="C3466" s="4" t="s">
        <v>10</v>
      </c>
      <c r="D3466" s="4" t="s">
        <v>13</v>
      </c>
    </row>
    <row r="3467" spans="1:6">
      <c r="A3467" t="n">
        <v>23672</v>
      </c>
      <c r="B3467" s="54" t="n">
        <v>67</v>
      </c>
      <c r="C3467" s="7" t="n">
        <v>61492</v>
      </c>
      <c r="D3467" s="7" t="n">
        <v>3</v>
      </c>
    </row>
    <row r="3468" spans="1:6">
      <c r="A3468" t="s">
        <v>4</v>
      </c>
      <c r="B3468" s="4" t="s">
        <v>5</v>
      </c>
      <c r="C3468" s="4" t="s">
        <v>10</v>
      </c>
      <c r="D3468" s="4" t="s">
        <v>13</v>
      </c>
    </row>
    <row r="3469" spans="1:6">
      <c r="A3469" t="n">
        <v>23676</v>
      </c>
      <c r="B3469" s="54" t="n">
        <v>67</v>
      </c>
      <c r="C3469" s="7" t="n">
        <v>61493</v>
      </c>
      <c r="D3469" s="7" t="n">
        <v>3</v>
      </c>
    </row>
    <row r="3470" spans="1:6">
      <c r="A3470" t="s">
        <v>4</v>
      </c>
      <c r="B3470" s="4" t="s">
        <v>5</v>
      </c>
      <c r="C3470" s="4" t="s">
        <v>10</v>
      </c>
    </row>
    <row r="3471" spans="1:6">
      <c r="A3471" t="n">
        <v>23680</v>
      </c>
      <c r="B3471" s="35" t="n">
        <v>16</v>
      </c>
      <c r="C3471" s="7" t="n">
        <v>2000</v>
      </c>
    </row>
    <row r="3472" spans="1:6">
      <c r="A3472" t="s">
        <v>4</v>
      </c>
      <c r="B3472" s="4" t="s">
        <v>5</v>
      </c>
      <c r="C3472" s="4" t="s">
        <v>13</v>
      </c>
      <c r="D3472" s="4" t="s">
        <v>10</v>
      </c>
      <c r="E3472" s="4" t="s">
        <v>23</v>
      </c>
    </row>
    <row r="3473" spans="1:6">
      <c r="A3473" t="n">
        <v>23683</v>
      </c>
      <c r="B3473" s="24" t="n">
        <v>58</v>
      </c>
      <c r="C3473" s="7" t="n">
        <v>101</v>
      </c>
      <c r="D3473" s="7" t="n">
        <v>300</v>
      </c>
      <c r="E3473" s="7" t="n">
        <v>1</v>
      </c>
    </row>
    <row r="3474" spans="1:6">
      <c r="A3474" t="s">
        <v>4</v>
      </c>
      <c r="B3474" s="4" t="s">
        <v>5</v>
      </c>
      <c r="C3474" s="4" t="s">
        <v>13</v>
      </c>
      <c r="D3474" s="4" t="s">
        <v>10</v>
      </c>
    </row>
    <row r="3475" spans="1:6">
      <c r="A3475" t="n">
        <v>23691</v>
      </c>
      <c r="B3475" s="24" t="n">
        <v>58</v>
      </c>
      <c r="C3475" s="7" t="n">
        <v>254</v>
      </c>
      <c r="D3475" s="7" t="n">
        <v>0</v>
      </c>
    </row>
    <row r="3476" spans="1:6">
      <c r="A3476" t="s">
        <v>4</v>
      </c>
      <c r="B3476" s="4" t="s">
        <v>5</v>
      </c>
      <c r="C3476" s="4" t="s">
        <v>13</v>
      </c>
    </row>
    <row r="3477" spans="1:6">
      <c r="A3477" t="n">
        <v>23695</v>
      </c>
      <c r="B3477" s="26" t="n">
        <v>45</v>
      </c>
      <c r="C3477" s="7" t="n">
        <v>0</v>
      </c>
    </row>
    <row r="3478" spans="1:6">
      <c r="A3478" t="s">
        <v>4</v>
      </c>
      <c r="B3478" s="4" t="s">
        <v>5</v>
      </c>
      <c r="C3478" s="4" t="s">
        <v>13</v>
      </c>
      <c r="D3478" s="4" t="s">
        <v>13</v>
      </c>
      <c r="E3478" s="4" t="s">
        <v>23</v>
      </c>
      <c r="F3478" s="4" t="s">
        <v>23</v>
      </c>
      <c r="G3478" s="4" t="s">
        <v>23</v>
      </c>
      <c r="H3478" s="4" t="s">
        <v>10</v>
      </c>
    </row>
    <row r="3479" spans="1:6">
      <c r="A3479" t="n">
        <v>23697</v>
      </c>
      <c r="B3479" s="26" t="n">
        <v>45</v>
      </c>
      <c r="C3479" s="7" t="n">
        <v>2</v>
      </c>
      <c r="D3479" s="7" t="n">
        <v>3</v>
      </c>
      <c r="E3479" s="7" t="n">
        <v>0</v>
      </c>
      <c r="F3479" s="7" t="n">
        <v>5.25</v>
      </c>
      <c r="G3479" s="7" t="n">
        <v>5</v>
      </c>
      <c r="H3479" s="7" t="n">
        <v>0</v>
      </c>
    </row>
    <row r="3480" spans="1:6">
      <c r="A3480" t="s">
        <v>4</v>
      </c>
      <c r="B3480" s="4" t="s">
        <v>5</v>
      </c>
      <c r="C3480" s="4" t="s">
        <v>13</v>
      </c>
      <c r="D3480" s="4" t="s">
        <v>13</v>
      </c>
      <c r="E3480" s="4" t="s">
        <v>23</v>
      </c>
      <c r="F3480" s="4" t="s">
        <v>23</v>
      </c>
      <c r="G3480" s="4" t="s">
        <v>23</v>
      </c>
      <c r="H3480" s="4" t="s">
        <v>10</v>
      </c>
      <c r="I3480" s="4" t="s">
        <v>13</v>
      </c>
    </row>
    <row r="3481" spans="1:6">
      <c r="A3481" t="n">
        <v>23714</v>
      </c>
      <c r="B3481" s="26" t="n">
        <v>45</v>
      </c>
      <c r="C3481" s="7" t="n">
        <v>4</v>
      </c>
      <c r="D3481" s="7" t="n">
        <v>3</v>
      </c>
      <c r="E3481" s="7" t="n">
        <v>15</v>
      </c>
      <c r="F3481" s="7" t="n">
        <v>335</v>
      </c>
      <c r="G3481" s="7" t="n">
        <v>-10</v>
      </c>
      <c r="H3481" s="7" t="n">
        <v>0</v>
      </c>
      <c r="I3481" s="7" t="n">
        <v>0</v>
      </c>
    </row>
    <row r="3482" spans="1:6">
      <c r="A3482" t="s">
        <v>4</v>
      </c>
      <c r="B3482" s="4" t="s">
        <v>5</v>
      </c>
      <c r="C3482" s="4" t="s">
        <v>13</v>
      </c>
      <c r="D3482" s="4" t="s">
        <v>13</v>
      </c>
      <c r="E3482" s="4" t="s">
        <v>23</v>
      </c>
      <c r="F3482" s="4" t="s">
        <v>10</v>
      </c>
    </row>
    <row r="3483" spans="1:6">
      <c r="A3483" t="n">
        <v>23732</v>
      </c>
      <c r="B3483" s="26" t="n">
        <v>45</v>
      </c>
      <c r="C3483" s="7" t="n">
        <v>5</v>
      </c>
      <c r="D3483" s="7" t="n">
        <v>3</v>
      </c>
      <c r="E3483" s="7" t="n">
        <v>5.5</v>
      </c>
      <c r="F3483" s="7" t="n">
        <v>0</v>
      </c>
    </row>
    <row r="3484" spans="1:6">
      <c r="A3484" t="s">
        <v>4</v>
      </c>
      <c r="B3484" s="4" t="s">
        <v>5</v>
      </c>
      <c r="C3484" s="4" t="s">
        <v>13</v>
      </c>
      <c r="D3484" s="4" t="s">
        <v>13</v>
      </c>
      <c r="E3484" s="4" t="s">
        <v>23</v>
      </c>
      <c r="F3484" s="4" t="s">
        <v>10</v>
      </c>
    </row>
    <row r="3485" spans="1:6">
      <c r="A3485" t="n">
        <v>23741</v>
      </c>
      <c r="B3485" s="26" t="n">
        <v>45</v>
      </c>
      <c r="C3485" s="7" t="n">
        <v>11</v>
      </c>
      <c r="D3485" s="7" t="n">
        <v>3</v>
      </c>
      <c r="E3485" s="7" t="n">
        <v>42.5</v>
      </c>
      <c r="F3485" s="7" t="n">
        <v>0</v>
      </c>
    </row>
    <row r="3486" spans="1:6">
      <c r="A3486" t="s">
        <v>4</v>
      </c>
      <c r="B3486" s="4" t="s">
        <v>5</v>
      </c>
      <c r="C3486" s="4" t="s">
        <v>13</v>
      </c>
      <c r="D3486" s="4" t="s">
        <v>13</v>
      </c>
      <c r="E3486" s="4" t="s">
        <v>23</v>
      </c>
      <c r="F3486" s="4" t="s">
        <v>23</v>
      </c>
      <c r="G3486" s="4" t="s">
        <v>23</v>
      </c>
      <c r="H3486" s="4" t="s">
        <v>10</v>
      </c>
      <c r="I3486" s="4" t="s">
        <v>13</v>
      </c>
    </row>
    <row r="3487" spans="1:6">
      <c r="A3487" t="n">
        <v>23750</v>
      </c>
      <c r="B3487" s="26" t="n">
        <v>45</v>
      </c>
      <c r="C3487" s="7" t="n">
        <v>4</v>
      </c>
      <c r="D3487" s="7" t="n">
        <v>3</v>
      </c>
      <c r="E3487" s="7" t="n">
        <v>15</v>
      </c>
      <c r="F3487" s="7" t="n">
        <v>25</v>
      </c>
      <c r="G3487" s="7" t="n">
        <v>-10</v>
      </c>
      <c r="H3487" s="7" t="n">
        <v>30000</v>
      </c>
      <c r="I3487" s="7" t="n">
        <v>1</v>
      </c>
    </row>
    <row r="3488" spans="1:6">
      <c r="A3488" t="s">
        <v>4</v>
      </c>
      <c r="B3488" s="4" t="s">
        <v>5</v>
      </c>
      <c r="C3488" s="4" t="s">
        <v>13</v>
      </c>
      <c r="D3488" s="4" t="s">
        <v>10</v>
      </c>
      <c r="E3488" s="4" t="s">
        <v>10</v>
      </c>
      <c r="F3488" s="4" t="s">
        <v>9</v>
      </c>
    </row>
    <row r="3489" spans="1:9">
      <c r="A3489" t="n">
        <v>23768</v>
      </c>
      <c r="B3489" s="53" t="n">
        <v>84</v>
      </c>
      <c r="C3489" s="7" t="n">
        <v>0</v>
      </c>
      <c r="D3489" s="7" t="n">
        <v>2</v>
      </c>
      <c r="E3489" s="7" t="n">
        <v>0</v>
      </c>
      <c r="F3489" s="7" t="n">
        <v>1056964608</v>
      </c>
    </row>
    <row r="3490" spans="1:9">
      <c r="A3490" t="s">
        <v>4</v>
      </c>
      <c r="B3490" s="4" t="s">
        <v>5</v>
      </c>
      <c r="C3490" s="4" t="s">
        <v>13</v>
      </c>
      <c r="D3490" s="4" t="s">
        <v>23</v>
      </c>
      <c r="E3490" s="4" t="s">
        <v>23</v>
      </c>
      <c r="F3490" s="4" t="s">
        <v>23</v>
      </c>
    </row>
    <row r="3491" spans="1:9">
      <c r="A3491" t="n">
        <v>23778</v>
      </c>
      <c r="B3491" s="26" t="n">
        <v>45</v>
      </c>
      <c r="C3491" s="7" t="n">
        <v>9</v>
      </c>
      <c r="D3491" s="7" t="n">
        <v>0.100000001490116</v>
      </c>
      <c r="E3491" s="7" t="n">
        <v>0.100000001490116</v>
      </c>
      <c r="F3491" s="7" t="n">
        <v>1.29999995231628</v>
      </c>
    </row>
    <row r="3492" spans="1:9">
      <c r="A3492" t="s">
        <v>4</v>
      </c>
      <c r="B3492" s="4" t="s">
        <v>5</v>
      </c>
      <c r="C3492" s="4" t="s">
        <v>13</v>
      </c>
      <c r="D3492" s="4" t="s">
        <v>13</v>
      </c>
      <c r="E3492" s="4" t="s">
        <v>23</v>
      </c>
      <c r="F3492" s="4" t="s">
        <v>10</v>
      </c>
    </row>
    <row r="3493" spans="1:9">
      <c r="A3493" t="n">
        <v>23792</v>
      </c>
      <c r="B3493" s="26" t="n">
        <v>45</v>
      </c>
      <c r="C3493" s="7" t="n">
        <v>5</v>
      </c>
      <c r="D3493" s="7" t="n">
        <v>3</v>
      </c>
      <c r="E3493" s="7" t="n">
        <v>10.5</v>
      </c>
      <c r="F3493" s="7" t="n">
        <v>1300</v>
      </c>
    </row>
    <row r="3494" spans="1:9">
      <c r="A3494" t="s">
        <v>4</v>
      </c>
      <c r="B3494" s="4" t="s">
        <v>5</v>
      </c>
      <c r="C3494" s="4" t="s">
        <v>10</v>
      </c>
      <c r="D3494" s="4" t="s">
        <v>13</v>
      </c>
      <c r="E3494" s="4" t="s">
        <v>13</v>
      </c>
      <c r="F3494" s="4" t="s">
        <v>6</v>
      </c>
    </row>
    <row r="3495" spans="1:9">
      <c r="A3495" t="n">
        <v>23801</v>
      </c>
      <c r="B3495" s="31" t="n">
        <v>47</v>
      </c>
      <c r="C3495" s="7" t="n">
        <v>1660</v>
      </c>
      <c r="D3495" s="7" t="n">
        <v>0</v>
      </c>
      <c r="E3495" s="7" t="n">
        <v>1</v>
      </c>
      <c r="F3495" s="7" t="s">
        <v>37</v>
      </c>
    </row>
    <row r="3496" spans="1:9">
      <c r="A3496" t="s">
        <v>4</v>
      </c>
      <c r="B3496" s="4" t="s">
        <v>5</v>
      </c>
      <c r="C3496" s="4" t="s">
        <v>13</v>
      </c>
      <c r="D3496" s="4" t="s">
        <v>10</v>
      </c>
    </row>
    <row r="3497" spans="1:9">
      <c r="A3497" t="n">
        <v>23814</v>
      </c>
      <c r="B3497" s="24" t="n">
        <v>58</v>
      </c>
      <c r="C3497" s="7" t="n">
        <v>255</v>
      </c>
      <c r="D3497" s="7" t="n">
        <v>0</v>
      </c>
    </row>
    <row r="3498" spans="1:9">
      <c r="A3498" t="s">
        <v>4</v>
      </c>
      <c r="B3498" s="4" t="s">
        <v>5</v>
      </c>
      <c r="C3498" s="4" t="s">
        <v>13</v>
      </c>
      <c r="D3498" s="4" t="s">
        <v>10</v>
      </c>
      <c r="E3498" s="4" t="s">
        <v>9</v>
      </c>
      <c r="F3498" s="4" t="s">
        <v>10</v>
      </c>
      <c r="G3498" s="4" t="s">
        <v>9</v>
      </c>
      <c r="H3498" s="4" t="s">
        <v>13</v>
      </c>
    </row>
    <row r="3499" spans="1:9">
      <c r="A3499" t="n">
        <v>23818</v>
      </c>
      <c r="B3499" s="14" t="n">
        <v>49</v>
      </c>
      <c r="C3499" s="7" t="n">
        <v>0</v>
      </c>
      <c r="D3499" s="7" t="n">
        <v>432</v>
      </c>
      <c r="E3499" s="7" t="n">
        <v>1065353216</v>
      </c>
      <c r="F3499" s="7" t="n">
        <v>0</v>
      </c>
      <c r="G3499" s="7" t="n">
        <v>0</v>
      </c>
      <c r="H3499" s="7" t="n">
        <v>0</v>
      </c>
    </row>
    <row r="3500" spans="1:9">
      <c r="A3500" t="s">
        <v>4</v>
      </c>
      <c r="B3500" s="4" t="s">
        <v>5</v>
      </c>
      <c r="C3500" s="4" t="s">
        <v>13</v>
      </c>
      <c r="D3500" s="4" t="s">
        <v>10</v>
      </c>
      <c r="E3500" s="4" t="s">
        <v>13</v>
      </c>
    </row>
    <row r="3501" spans="1:9">
      <c r="A3501" t="n">
        <v>23833</v>
      </c>
      <c r="B3501" s="10" t="n">
        <v>39</v>
      </c>
      <c r="C3501" s="7" t="n">
        <v>14</v>
      </c>
      <c r="D3501" s="7" t="n">
        <v>65533</v>
      </c>
      <c r="E3501" s="7" t="n">
        <v>103</v>
      </c>
    </row>
    <row r="3502" spans="1:9">
      <c r="A3502" t="s">
        <v>4</v>
      </c>
      <c r="B3502" s="4" t="s">
        <v>5</v>
      </c>
      <c r="C3502" s="4" t="s">
        <v>13</v>
      </c>
      <c r="D3502" s="4" t="s">
        <v>10</v>
      </c>
      <c r="E3502" s="4" t="s">
        <v>10</v>
      </c>
      <c r="F3502" s="4" t="s">
        <v>10</v>
      </c>
      <c r="G3502" s="4" t="s">
        <v>10</v>
      </c>
      <c r="H3502" s="4" t="s">
        <v>10</v>
      </c>
      <c r="I3502" s="4" t="s">
        <v>6</v>
      </c>
      <c r="J3502" s="4" t="s">
        <v>23</v>
      </c>
      <c r="K3502" s="4" t="s">
        <v>23</v>
      </c>
      <c r="L3502" s="4" t="s">
        <v>23</v>
      </c>
      <c r="M3502" s="4" t="s">
        <v>9</v>
      </c>
      <c r="N3502" s="4" t="s">
        <v>9</v>
      </c>
      <c r="O3502" s="4" t="s">
        <v>23</v>
      </c>
      <c r="P3502" s="4" t="s">
        <v>23</v>
      </c>
      <c r="Q3502" s="4" t="s">
        <v>23</v>
      </c>
      <c r="R3502" s="4" t="s">
        <v>23</v>
      </c>
      <c r="S3502" s="4" t="s">
        <v>13</v>
      </c>
    </row>
    <row r="3503" spans="1:9">
      <c r="A3503" t="n">
        <v>23838</v>
      </c>
      <c r="B3503" s="10" t="n">
        <v>39</v>
      </c>
      <c r="C3503" s="7" t="n">
        <v>12</v>
      </c>
      <c r="D3503" s="7" t="n">
        <v>65533</v>
      </c>
      <c r="E3503" s="7" t="n">
        <v>205</v>
      </c>
      <c r="F3503" s="7" t="n">
        <v>0</v>
      </c>
      <c r="G3503" s="7" t="n">
        <v>1660</v>
      </c>
      <c r="H3503" s="7" t="n">
        <v>3</v>
      </c>
      <c r="I3503" s="7" t="s">
        <v>74</v>
      </c>
      <c r="J3503" s="7" t="n">
        <v>0</v>
      </c>
      <c r="K3503" s="7" t="n">
        <v>0</v>
      </c>
      <c r="L3503" s="7" t="n">
        <v>0</v>
      </c>
      <c r="M3503" s="7" t="n">
        <v>0</v>
      </c>
      <c r="N3503" s="7" t="n">
        <v>0</v>
      </c>
      <c r="O3503" s="7" t="n">
        <v>0</v>
      </c>
      <c r="P3503" s="7" t="n">
        <v>1</v>
      </c>
      <c r="Q3503" s="7" t="n">
        <v>1</v>
      </c>
      <c r="R3503" s="7" t="n">
        <v>1</v>
      </c>
      <c r="S3503" s="7" t="n">
        <v>255</v>
      </c>
    </row>
    <row r="3504" spans="1:9">
      <c r="A3504" t="s">
        <v>4</v>
      </c>
      <c r="B3504" s="4" t="s">
        <v>5</v>
      </c>
      <c r="C3504" s="4" t="s">
        <v>10</v>
      </c>
      <c r="D3504" s="4" t="s">
        <v>9</v>
      </c>
      <c r="E3504" s="4" t="s">
        <v>9</v>
      </c>
      <c r="F3504" s="4" t="s">
        <v>9</v>
      </c>
      <c r="G3504" s="4" t="s">
        <v>9</v>
      </c>
      <c r="H3504" s="4" t="s">
        <v>10</v>
      </c>
      <c r="I3504" s="4" t="s">
        <v>13</v>
      </c>
    </row>
    <row r="3505" spans="1:19">
      <c r="A3505" t="n">
        <v>23899</v>
      </c>
      <c r="B3505" s="40" t="n">
        <v>66</v>
      </c>
      <c r="C3505" s="7" t="n">
        <v>1660</v>
      </c>
      <c r="D3505" s="7" t="n">
        <v>1065353216</v>
      </c>
      <c r="E3505" s="7" t="n">
        <v>1065353216</v>
      </c>
      <c r="F3505" s="7" t="n">
        <v>1065353216</v>
      </c>
      <c r="G3505" s="7" t="n">
        <v>1065353216</v>
      </c>
      <c r="H3505" s="7" t="n">
        <v>1000</v>
      </c>
      <c r="I3505" s="7" t="n">
        <v>3</v>
      </c>
    </row>
    <row r="3506" spans="1:19">
      <c r="A3506" t="s">
        <v>4</v>
      </c>
      <c r="B3506" s="4" t="s">
        <v>5</v>
      </c>
      <c r="C3506" s="4" t="s">
        <v>13</v>
      </c>
      <c r="D3506" s="4" t="s">
        <v>10</v>
      </c>
      <c r="E3506" s="4" t="s">
        <v>23</v>
      </c>
      <c r="F3506" s="4" t="s">
        <v>10</v>
      </c>
      <c r="G3506" s="4" t="s">
        <v>9</v>
      </c>
      <c r="H3506" s="4" t="s">
        <v>9</v>
      </c>
      <c r="I3506" s="4" t="s">
        <v>10</v>
      </c>
      <c r="J3506" s="4" t="s">
        <v>10</v>
      </c>
      <c r="K3506" s="4" t="s">
        <v>9</v>
      </c>
      <c r="L3506" s="4" t="s">
        <v>9</v>
      </c>
      <c r="M3506" s="4" t="s">
        <v>9</v>
      </c>
      <c r="N3506" s="4" t="s">
        <v>9</v>
      </c>
      <c r="O3506" s="4" t="s">
        <v>6</v>
      </c>
    </row>
    <row r="3507" spans="1:19">
      <c r="A3507" t="n">
        <v>23921</v>
      </c>
      <c r="B3507" s="15" t="n">
        <v>50</v>
      </c>
      <c r="C3507" s="7" t="n">
        <v>0</v>
      </c>
      <c r="D3507" s="7" t="n">
        <v>2101</v>
      </c>
      <c r="E3507" s="7" t="n">
        <v>1</v>
      </c>
      <c r="F3507" s="7" t="n">
        <v>0</v>
      </c>
      <c r="G3507" s="7" t="n">
        <v>0</v>
      </c>
      <c r="H3507" s="7" t="n">
        <v>0</v>
      </c>
      <c r="I3507" s="7" t="n">
        <v>0</v>
      </c>
      <c r="J3507" s="7" t="n">
        <v>65533</v>
      </c>
      <c r="K3507" s="7" t="n">
        <v>0</v>
      </c>
      <c r="L3507" s="7" t="n">
        <v>0</v>
      </c>
      <c r="M3507" s="7" t="n">
        <v>0</v>
      </c>
      <c r="N3507" s="7" t="n">
        <v>0</v>
      </c>
      <c r="O3507" s="7" t="s">
        <v>12</v>
      </c>
    </row>
    <row r="3508" spans="1:19">
      <c r="A3508" t="s">
        <v>4</v>
      </c>
      <c r="B3508" s="4" t="s">
        <v>5</v>
      </c>
      <c r="C3508" s="4" t="s">
        <v>13</v>
      </c>
      <c r="D3508" s="4" t="s">
        <v>10</v>
      </c>
      <c r="E3508" s="4" t="s">
        <v>10</v>
      </c>
    </row>
    <row r="3509" spans="1:19">
      <c r="A3509" t="n">
        <v>23960</v>
      </c>
      <c r="B3509" s="15" t="n">
        <v>50</v>
      </c>
      <c r="C3509" s="7" t="n">
        <v>1</v>
      </c>
      <c r="D3509" s="7" t="n">
        <v>2243</v>
      </c>
      <c r="E3509" s="7" t="n">
        <v>1000</v>
      </c>
    </row>
    <row r="3510" spans="1:19">
      <c r="A3510" t="s">
        <v>4</v>
      </c>
      <c r="B3510" s="4" t="s">
        <v>5</v>
      </c>
      <c r="C3510" s="4" t="s">
        <v>10</v>
      </c>
    </row>
    <row r="3511" spans="1:19">
      <c r="A3511" t="n">
        <v>23966</v>
      </c>
      <c r="B3511" s="35" t="n">
        <v>16</v>
      </c>
      <c r="C3511" s="7" t="n">
        <v>1000</v>
      </c>
    </row>
    <row r="3512" spans="1:19">
      <c r="A3512" t="s">
        <v>4</v>
      </c>
      <c r="B3512" s="4" t="s">
        <v>5</v>
      </c>
      <c r="C3512" s="4" t="s">
        <v>13</v>
      </c>
      <c r="D3512" s="4" t="s">
        <v>10</v>
      </c>
      <c r="E3512" s="4" t="s">
        <v>10</v>
      </c>
      <c r="F3512" s="4" t="s">
        <v>9</v>
      </c>
    </row>
    <row r="3513" spans="1:19">
      <c r="A3513" t="n">
        <v>23969</v>
      </c>
      <c r="B3513" s="53" t="n">
        <v>84</v>
      </c>
      <c r="C3513" s="7" t="n">
        <v>1</v>
      </c>
      <c r="D3513" s="7" t="n">
        <v>0</v>
      </c>
      <c r="E3513" s="7" t="n">
        <v>1000</v>
      </c>
      <c r="F3513" s="7" t="n">
        <v>0</v>
      </c>
    </row>
    <row r="3514" spans="1:19">
      <c r="A3514" t="s">
        <v>4</v>
      </c>
      <c r="B3514" s="4" t="s">
        <v>5</v>
      </c>
      <c r="C3514" s="4" t="s">
        <v>10</v>
      </c>
    </row>
    <row r="3515" spans="1:19">
      <c r="A3515" t="n">
        <v>23979</v>
      </c>
      <c r="B3515" s="35" t="n">
        <v>16</v>
      </c>
      <c r="C3515" s="7" t="n">
        <v>500</v>
      </c>
    </row>
    <row r="3516" spans="1:19">
      <c r="A3516" t="s">
        <v>4</v>
      </c>
      <c r="B3516" s="4" t="s">
        <v>5</v>
      </c>
      <c r="C3516" s="4" t="s">
        <v>10</v>
      </c>
      <c r="D3516" s="4" t="s">
        <v>10</v>
      </c>
      <c r="E3516" s="4" t="s">
        <v>6</v>
      </c>
      <c r="F3516" s="4" t="s">
        <v>13</v>
      </c>
      <c r="G3516" s="4" t="s">
        <v>10</v>
      </c>
    </row>
    <row r="3517" spans="1:19">
      <c r="A3517" t="n">
        <v>23982</v>
      </c>
      <c r="B3517" s="55" t="n">
        <v>80</v>
      </c>
      <c r="C3517" s="7" t="n">
        <v>744</v>
      </c>
      <c r="D3517" s="7" t="n">
        <v>508</v>
      </c>
      <c r="E3517" s="7" t="s">
        <v>185</v>
      </c>
      <c r="F3517" s="7" t="n">
        <v>1</v>
      </c>
      <c r="G3517" s="7" t="n">
        <v>0</v>
      </c>
    </row>
    <row r="3518" spans="1:19">
      <c r="A3518" t="s">
        <v>4</v>
      </c>
      <c r="B3518" s="4" t="s">
        <v>5</v>
      </c>
      <c r="C3518" s="4" t="s">
        <v>10</v>
      </c>
    </row>
    <row r="3519" spans="1:19">
      <c r="A3519" t="n">
        <v>24000</v>
      </c>
      <c r="B3519" s="35" t="n">
        <v>16</v>
      </c>
      <c r="C3519" s="7" t="n">
        <v>5000</v>
      </c>
    </row>
    <row r="3520" spans="1:19">
      <c r="A3520" t="s">
        <v>4</v>
      </c>
      <c r="B3520" s="4" t="s">
        <v>5</v>
      </c>
      <c r="C3520" s="4" t="s">
        <v>13</v>
      </c>
      <c r="D3520" s="4" t="s">
        <v>10</v>
      </c>
      <c r="E3520" s="4" t="s">
        <v>10</v>
      </c>
      <c r="F3520" s="4" t="s">
        <v>13</v>
      </c>
    </row>
    <row r="3521" spans="1:15">
      <c r="A3521" t="n">
        <v>24003</v>
      </c>
      <c r="B3521" s="51" t="n">
        <v>25</v>
      </c>
      <c r="C3521" s="7" t="n">
        <v>1</v>
      </c>
      <c r="D3521" s="7" t="n">
        <v>60</v>
      </c>
      <c r="E3521" s="7" t="n">
        <v>640</v>
      </c>
      <c r="F3521" s="7" t="n">
        <v>2</v>
      </c>
    </row>
    <row r="3522" spans="1:15">
      <c r="A3522" t="s">
        <v>4</v>
      </c>
      <c r="B3522" s="4" t="s">
        <v>5</v>
      </c>
      <c r="C3522" s="4" t="s">
        <v>13</v>
      </c>
      <c r="D3522" s="4" t="s">
        <v>10</v>
      </c>
      <c r="E3522" s="4" t="s">
        <v>6</v>
      </c>
    </row>
    <row r="3523" spans="1:15">
      <c r="A3523" t="n">
        <v>24010</v>
      </c>
      <c r="B3523" s="46" t="n">
        <v>51</v>
      </c>
      <c r="C3523" s="7" t="n">
        <v>4</v>
      </c>
      <c r="D3523" s="7" t="n">
        <v>5</v>
      </c>
      <c r="E3523" s="7" t="s">
        <v>76</v>
      </c>
    </row>
    <row r="3524" spans="1:15">
      <c r="A3524" t="s">
        <v>4</v>
      </c>
      <c r="B3524" s="4" t="s">
        <v>5</v>
      </c>
      <c r="C3524" s="4" t="s">
        <v>10</v>
      </c>
    </row>
    <row r="3525" spans="1:15">
      <c r="A3525" t="n">
        <v>24023</v>
      </c>
      <c r="B3525" s="35" t="n">
        <v>16</v>
      </c>
      <c r="C3525" s="7" t="n">
        <v>0</v>
      </c>
    </row>
    <row r="3526" spans="1:15">
      <c r="A3526" t="s">
        <v>4</v>
      </c>
      <c r="B3526" s="4" t="s">
        <v>5</v>
      </c>
      <c r="C3526" s="4" t="s">
        <v>10</v>
      </c>
      <c r="D3526" s="4" t="s">
        <v>50</v>
      </c>
      <c r="E3526" s="4" t="s">
        <v>13</v>
      </c>
      <c r="F3526" s="4" t="s">
        <v>13</v>
      </c>
    </row>
    <row r="3527" spans="1:15">
      <c r="A3527" t="n">
        <v>24026</v>
      </c>
      <c r="B3527" s="47" t="n">
        <v>26</v>
      </c>
      <c r="C3527" s="7" t="n">
        <v>5</v>
      </c>
      <c r="D3527" s="7" t="s">
        <v>186</v>
      </c>
      <c r="E3527" s="7" t="n">
        <v>2</v>
      </c>
      <c r="F3527" s="7" t="n">
        <v>0</v>
      </c>
    </row>
    <row r="3528" spans="1:15">
      <c r="A3528" t="s">
        <v>4</v>
      </c>
      <c r="B3528" s="4" t="s">
        <v>5</v>
      </c>
    </row>
    <row r="3529" spans="1:15">
      <c r="A3529" t="n">
        <v>24083</v>
      </c>
      <c r="B3529" s="48" t="n">
        <v>28</v>
      </c>
    </row>
    <row r="3530" spans="1:15">
      <c r="A3530" t="s">
        <v>4</v>
      </c>
      <c r="B3530" s="4" t="s">
        <v>5</v>
      </c>
      <c r="C3530" s="4" t="s">
        <v>10</v>
      </c>
      <c r="D3530" s="4" t="s">
        <v>13</v>
      </c>
    </row>
    <row r="3531" spans="1:15">
      <c r="A3531" t="n">
        <v>24084</v>
      </c>
      <c r="B3531" s="50" t="n">
        <v>89</v>
      </c>
      <c r="C3531" s="7" t="n">
        <v>65533</v>
      </c>
      <c r="D3531" s="7" t="n">
        <v>1</v>
      </c>
    </row>
    <row r="3532" spans="1:15">
      <c r="A3532" t="s">
        <v>4</v>
      </c>
      <c r="B3532" s="4" t="s">
        <v>5</v>
      </c>
      <c r="C3532" s="4" t="s">
        <v>13</v>
      </c>
      <c r="D3532" s="4" t="s">
        <v>10</v>
      </c>
      <c r="E3532" s="4" t="s">
        <v>10</v>
      </c>
      <c r="F3532" s="4" t="s">
        <v>13</v>
      </c>
    </row>
    <row r="3533" spans="1:15">
      <c r="A3533" t="n">
        <v>24088</v>
      </c>
      <c r="B3533" s="51" t="n">
        <v>25</v>
      </c>
      <c r="C3533" s="7" t="n">
        <v>1</v>
      </c>
      <c r="D3533" s="7" t="n">
        <v>260</v>
      </c>
      <c r="E3533" s="7" t="n">
        <v>640</v>
      </c>
      <c r="F3533" s="7" t="n">
        <v>1</v>
      </c>
    </row>
    <row r="3534" spans="1:15">
      <c r="A3534" t="s">
        <v>4</v>
      </c>
      <c r="B3534" s="4" t="s">
        <v>5</v>
      </c>
      <c r="C3534" s="4" t="s">
        <v>13</v>
      </c>
      <c r="D3534" s="4" t="s">
        <v>10</v>
      </c>
      <c r="E3534" s="4" t="s">
        <v>6</v>
      </c>
    </row>
    <row r="3535" spans="1:15">
      <c r="A3535" t="n">
        <v>24095</v>
      </c>
      <c r="B3535" s="46" t="n">
        <v>51</v>
      </c>
      <c r="C3535" s="7" t="n">
        <v>4</v>
      </c>
      <c r="D3535" s="7" t="n">
        <v>3</v>
      </c>
      <c r="E3535" s="7" t="s">
        <v>187</v>
      </c>
    </row>
    <row r="3536" spans="1:15">
      <c r="A3536" t="s">
        <v>4</v>
      </c>
      <c r="B3536" s="4" t="s">
        <v>5</v>
      </c>
      <c r="C3536" s="4" t="s">
        <v>10</v>
      </c>
    </row>
    <row r="3537" spans="1:6">
      <c r="A3537" t="n">
        <v>24108</v>
      </c>
      <c r="B3537" s="35" t="n">
        <v>16</v>
      </c>
      <c r="C3537" s="7" t="n">
        <v>0</v>
      </c>
    </row>
    <row r="3538" spans="1:6">
      <c r="A3538" t="s">
        <v>4</v>
      </c>
      <c r="B3538" s="4" t="s">
        <v>5</v>
      </c>
      <c r="C3538" s="4" t="s">
        <v>10</v>
      </c>
      <c r="D3538" s="4" t="s">
        <v>50</v>
      </c>
      <c r="E3538" s="4" t="s">
        <v>13</v>
      </c>
      <c r="F3538" s="4" t="s">
        <v>13</v>
      </c>
    </row>
    <row r="3539" spans="1:6">
      <c r="A3539" t="n">
        <v>24111</v>
      </c>
      <c r="B3539" s="47" t="n">
        <v>26</v>
      </c>
      <c r="C3539" s="7" t="n">
        <v>3</v>
      </c>
      <c r="D3539" s="7" t="s">
        <v>188</v>
      </c>
      <c r="E3539" s="7" t="n">
        <v>2</v>
      </c>
      <c r="F3539" s="7" t="n">
        <v>0</v>
      </c>
    </row>
    <row r="3540" spans="1:6">
      <c r="A3540" t="s">
        <v>4</v>
      </c>
      <c r="B3540" s="4" t="s">
        <v>5</v>
      </c>
    </row>
    <row r="3541" spans="1:6">
      <c r="A3541" t="n">
        <v>24162</v>
      </c>
      <c r="B3541" s="48" t="n">
        <v>28</v>
      </c>
    </row>
    <row r="3542" spans="1:6">
      <c r="A3542" t="s">
        <v>4</v>
      </c>
      <c r="B3542" s="4" t="s">
        <v>5</v>
      </c>
      <c r="C3542" s="4" t="s">
        <v>10</v>
      </c>
      <c r="D3542" s="4" t="s">
        <v>13</v>
      </c>
    </row>
    <row r="3543" spans="1:6">
      <c r="A3543" t="n">
        <v>24163</v>
      </c>
      <c r="B3543" s="50" t="n">
        <v>89</v>
      </c>
      <c r="C3543" s="7" t="n">
        <v>65533</v>
      </c>
      <c r="D3543" s="7" t="n">
        <v>1</v>
      </c>
    </row>
    <row r="3544" spans="1:6">
      <c r="A3544" t="s">
        <v>4</v>
      </c>
      <c r="B3544" s="4" t="s">
        <v>5</v>
      </c>
      <c r="C3544" s="4" t="s">
        <v>13</v>
      </c>
      <c r="D3544" s="4" t="s">
        <v>10</v>
      </c>
      <c r="E3544" s="4" t="s">
        <v>10</v>
      </c>
      <c r="F3544" s="4" t="s">
        <v>13</v>
      </c>
    </row>
    <row r="3545" spans="1:6">
      <c r="A3545" t="n">
        <v>24167</v>
      </c>
      <c r="B3545" s="51" t="n">
        <v>25</v>
      </c>
      <c r="C3545" s="7" t="n">
        <v>1</v>
      </c>
      <c r="D3545" s="7" t="n">
        <v>65535</v>
      </c>
      <c r="E3545" s="7" t="n">
        <v>65535</v>
      </c>
      <c r="F3545" s="7" t="n">
        <v>0</v>
      </c>
    </row>
    <row r="3546" spans="1:6">
      <c r="A3546" t="s">
        <v>4</v>
      </c>
      <c r="B3546" s="4" t="s">
        <v>5</v>
      </c>
      <c r="C3546" s="4" t="s">
        <v>13</v>
      </c>
      <c r="D3546" s="4" t="s">
        <v>10</v>
      </c>
      <c r="E3546" s="4" t="s">
        <v>23</v>
      </c>
    </row>
    <row r="3547" spans="1:6">
      <c r="A3547" t="n">
        <v>24174</v>
      </c>
      <c r="B3547" s="24" t="n">
        <v>58</v>
      </c>
      <c r="C3547" s="7" t="n">
        <v>101</v>
      </c>
      <c r="D3547" s="7" t="n">
        <v>300</v>
      </c>
      <c r="E3547" s="7" t="n">
        <v>1</v>
      </c>
    </row>
    <row r="3548" spans="1:6">
      <c r="A3548" t="s">
        <v>4</v>
      </c>
      <c r="B3548" s="4" t="s">
        <v>5</v>
      </c>
      <c r="C3548" s="4" t="s">
        <v>13</v>
      </c>
      <c r="D3548" s="4" t="s">
        <v>10</v>
      </c>
    </row>
    <row r="3549" spans="1:6">
      <c r="A3549" t="n">
        <v>24182</v>
      </c>
      <c r="B3549" s="24" t="n">
        <v>58</v>
      </c>
      <c r="C3549" s="7" t="n">
        <v>254</v>
      </c>
      <c r="D3549" s="7" t="n">
        <v>0</v>
      </c>
    </row>
    <row r="3550" spans="1:6">
      <c r="A3550" t="s">
        <v>4</v>
      </c>
      <c r="B3550" s="4" t="s">
        <v>5</v>
      </c>
      <c r="C3550" s="4" t="s">
        <v>13</v>
      </c>
    </row>
    <row r="3551" spans="1:6">
      <c r="A3551" t="n">
        <v>24186</v>
      </c>
      <c r="B3551" s="26" t="n">
        <v>45</v>
      </c>
      <c r="C3551" s="7" t="n">
        <v>0</v>
      </c>
    </row>
    <row r="3552" spans="1:6">
      <c r="A3552" t="s">
        <v>4</v>
      </c>
      <c r="B3552" s="4" t="s">
        <v>5</v>
      </c>
      <c r="C3552" s="4" t="s">
        <v>13</v>
      </c>
      <c r="D3552" s="4" t="s">
        <v>13</v>
      </c>
      <c r="E3552" s="4" t="s">
        <v>23</v>
      </c>
      <c r="F3552" s="4" t="s">
        <v>23</v>
      </c>
      <c r="G3552" s="4" t="s">
        <v>23</v>
      </c>
      <c r="H3552" s="4" t="s">
        <v>10</v>
      </c>
    </row>
    <row r="3553" spans="1:8">
      <c r="A3553" t="n">
        <v>24188</v>
      </c>
      <c r="B3553" s="26" t="n">
        <v>45</v>
      </c>
      <c r="C3553" s="7" t="n">
        <v>2</v>
      </c>
      <c r="D3553" s="7" t="n">
        <v>3</v>
      </c>
      <c r="E3553" s="7" t="n">
        <v>0</v>
      </c>
      <c r="F3553" s="7" t="n">
        <v>2.90000009536743</v>
      </c>
      <c r="G3553" s="7" t="n">
        <v>13.5500001907349</v>
      </c>
      <c r="H3553" s="7" t="n">
        <v>0</v>
      </c>
    </row>
    <row r="3554" spans="1:8">
      <c r="A3554" t="s">
        <v>4</v>
      </c>
      <c r="B3554" s="4" t="s">
        <v>5</v>
      </c>
      <c r="C3554" s="4" t="s">
        <v>13</v>
      </c>
      <c r="D3554" s="4" t="s">
        <v>13</v>
      </c>
      <c r="E3554" s="4" t="s">
        <v>23</v>
      </c>
      <c r="F3554" s="4" t="s">
        <v>23</v>
      </c>
      <c r="G3554" s="4" t="s">
        <v>23</v>
      </c>
      <c r="H3554" s="4" t="s">
        <v>10</v>
      </c>
      <c r="I3554" s="4" t="s">
        <v>13</v>
      </c>
    </row>
    <row r="3555" spans="1:8">
      <c r="A3555" t="n">
        <v>24205</v>
      </c>
      <c r="B3555" s="26" t="n">
        <v>45</v>
      </c>
      <c r="C3555" s="7" t="n">
        <v>4</v>
      </c>
      <c r="D3555" s="7" t="n">
        <v>3</v>
      </c>
      <c r="E3555" s="7" t="n">
        <v>-2.84999990463257</v>
      </c>
      <c r="F3555" s="7" t="n">
        <v>325</v>
      </c>
      <c r="G3555" s="7" t="n">
        <v>-5</v>
      </c>
      <c r="H3555" s="7" t="n">
        <v>0</v>
      </c>
      <c r="I3555" s="7" t="n">
        <v>0</v>
      </c>
    </row>
    <row r="3556" spans="1:8">
      <c r="A3556" t="s">
        <v>4</v>
      </c>
      <c r="B3556" s="4" t="s">
        <v>5</v>
      </c>
      <c r="C3556" s="4" t="s">
        <v>13</v>
      </c>
      <c r="D3556" s="4" t="s">
        <v>13</v>
      </c>
      <c r="E3556" s="4" t="s">
        <v>23</v>
      </c>
      <c r="F3556" s="4" t="s">
        <v>10</v>
      </c>
    </row>
    <row r="3557" spans="1:8">
      <c r="A3557" t="n">
        <v>24223</v>
      </c>
      <c r="B3557" s="26" t="n">
        <v>45</v>
      </c>
      <c r="C3557" s="7" t="n">
        <v>5</v>
      </c>
      <c r="D3557" s="7" t="n">
        <v>3</v>
      </c>
      <c r="E3557" s="7" t="n">
        <v>6.5</v>
      </c>
      <c r="F3557" s="7" t="n">
        <v>0</v>
      </c>
    </row>
    <row r="3558" spans="1:8">
      <c r="A3558" t="s">
        <v>4</v>
      </c>
      <c r="B3558" s="4" t="s">
        <v>5</v>
      </c>
      <c r="C3558" s="4" t="s">
        <v>13</v>
      </c>
      <c r="D3558" s="4" t="s">
        <v>13</v>
      </c>
      <c r="E3558" s="4" t="s">
        <v>23</v>
      </c>
      <c r="F3558" s="4" t="s">
        <v>10</v>
      </c>
    </row>
    <row r="3559" spans="1:8">
      <c r="A3559" t="n">
        <v>24232</v>
      </c>
      <c r="B3559" s="26" t="n">
        <v>45</v>
      </c>
      <c r="C3559" s="7" t="n">
        <v>11</v>
      </c>
      <c r="D3559" s="7" t="n">
        <v>3</v>
      </c>
      <c r="E3559" s="7" t="n">
        <v>42.5</v>
      </c>
      <c r="F3559" s="7" t="n">
        <v>0</v>
      </c>
    </row>
    <row r="3560" spans="1:8">
      <c r="A3560" t="s">
        <v>4</v>
      </c>
      <c r="B3560" s="4" t="s">
        <v>5</v>
      </c>
      <c r="C3560" s="4" t="s">
        <v>13</v>
      </c>
      <c r="D3560" s="4" t="s">
        <v>10</v>
      </c>
    </row>
    <row r="3561" spans="1:8">
      <c r="A3561" t="n">
        <v>24241</v>
      </c>
      <c r="B3561" s="24" t="n">
        <v>58</v>
      </c>
      <c r="C3561" s="7" t="n">
        <v>255</v>
      </c>
      <c r="D3561" s="7" t="n">
        <v>0</v>
      </c>
    </row>
    <row r="3562" spans="1:8">
      <c r="A3562" t="s">
        <v>4</v>
      </c>
      <c r="B3562" s="4" t="s">
        <v>5</v>
      </c>
      <c r="C3562" s="4" t="s">
        <v>10</v>
      </c>
      <c r="D3562" s="4" t="s">
        <v>13</v>
      </c>
      <c r="E3562" s="4" t="s">
        <v>13</v>
      </c>
      <c r="F3562" s="4" t="s">
        <v>6</v>
      </c>
    </row>
    <row r="3563" spans="1:8">
      <c r="A3563" t="n">
        <v>24245</v>
      </c>
      <c r="B3563" s="38" t="n">
        <v>20</v>
      </c>
      <c r="C3563" s="7" t="n">
        <v>0</v>
      </c>
      <c r="D3563" s="7" t="n">
        <v>3</v>
      </c>
      <c r="E3563" s="7" t="n">
        <v>11</v>
      </c>
      <c r="F3563" s="7" t="s">
        <v>189</v>
      </c>
    </row>
    <row r="3564" spans="1:8">
      <c r="A3564" t="s">
        <v>4</v>
      </c>
      <c r="B3564" s="4" t="s">
        <v>5</v>
      </c>
      <c r="C3564" s="4" t="s">
        <v>10</v>
      </c>
    </row>
    <row r="3565" spans="1:8">
      <c r="A3565" t="n">
        <v>24272</v>
      </c>
      <c r="B3565" s="35" t="n">
        <v>16</v>
      </c>
      <c r="C3565" s="7" t="n">
        <v>100</v>
      </c>
    </row>
    <row r="3566" spans="1:8">
      <c r="A3566" t="s">
        <v>4</v>
      </c>
      <c r="B3566" s="4" t="s">
        <v>5</v>
      </c>
      <c r="C3566" s="4" t="s">
        <v>10</v>
      </c>
      <c r="D3566" s="4" t="s">
        <v>13</v>
      </c>
      <c r="E3566" s="4" t="s">
        <v>13</v>
      </c>
      <c r="F3566" s="4" t="s">
        <v>6</v>
      </c>
    </row>
    <row r="3567" spans="1:8">
      <c r="A3567" t="n">
        <v>24275</v>
      </c>
      <c r="B3567" s="38" t="n">
        <v>20</v>
      </c>
      <c r="C3567" s="7" t="n">
        <v>3</v>
      </c>
      <c r="D3567" s="7" t="n">
        <v>3</v>
      </c>
      <c r="E3567" s="7" t="n">
        <v>11</v>
      </c>
      <c r="F3567" s="7" t="s">
        <v>189</v>
      </c>
    </row>
    <row r="3568" spans="1:8">
      <c r="A3568" t="s">
        <v>4</v>
      </c>
      <c r="B3568" s="4" t="s">
        <v>5</v>
      </c>
      <c r="C3568" s="4" t="s">
        <v>10</v>
      </c>
      <c r="D3568" s="4" t="s">
        <v>13</v>
      </c>
      <c r="E3568" s="4" t="s">
        <v>13</v>
      </c>
      <c r="F3568" s="4" t="s">
        <v>6</v>
      </c>
    </row>
    <row r="3569" spans="1:9">
      <c r="A3569" t="n">
        <v>24302</v>
      </c>
      <c r="B3569" s="38" t="n">
        <v>20</v>
      </c>
      <c r="C3569" s="7" t="n">
        <v>5</v>
      </c>
      <c r="D3569" s="7" t="n">
        <v>3</v>
      </c>
      <c r="E3569" s="7" t="n">
        <v>11</v>
      </c>
      <c r="F3569" s="7" t="s">
        <v>189</v>
      </c>
    </row>
    <row r="3570" spans="1:9">
      <c r="A3570" t="s">
        <v>4</v>
      </c>
      <c r="B3570" s="4" t="s">
        <v>5</v>
      </c>
      <c r="C3570" s="4" t="s">
        <v>10</v>
      </c>
    </row>
    <row r="3571" spans="1:9">
      <c r="A3571" t="n">
        <v>24329</v>
      </c>
      <c r="B3571" s="35" t="n">
        <v>16</v>
      </c>
      <c r="C3571" s="7" t="n">
        <v>100</v>
      </c>
    </row>
    <row r="3572" spans="1:9">
      <c r="A3572" t="s">
        <v>4</v>
      </c>
      <c r="B3572" s="4" t="s">
        <v>5</v>
      </c>
      <c r="C3572" s="4" t="s">
        <v>10</v>
      </c>
      <c r="D3572" s="4" t="s">
        <v>13</v>
      </c>
      <c r="E3572" s="4" t="s">
        <v>13</v>
      </c>
      <c r="F3572" s="4" t="s">
        <v>6</v>
      </c>
    </row>
    <row r="3573" spans="1:9">
      <c r="A3573" t="n">
        <v>24332</v>
      </c>
      <c r="B3573" s="38" t="n">
        <v>20</v>
      </c>
      <c r="C3573" s="7" t="n">
        <v>61491</v>
      </c>
      <c r="D3573" s="7" t="n">
        <v>3</v>
      </c>
      <c r="E3573" s="7" t="n">
        <v>11</v>
      </c>
      <c r="F3573" s="7" t="s">
        <v>189</v>
      </c>
    </row>
    <row r="3574" spans="1:9">
      <c r="A3574" t="s">
        <v>4</v>
      </c>
      <c r="B3574" s="4" t="s">
        <v>5</v>
      </c>
      <c r="C3574" s="4" t="s">
        <v>10</v>
      </c>
      <c r="D3574" s="4" t="s">
        <v>13</v>
      </c>
      <c r="E3574" s="4" t="s">
        <v>13</v>
      </c>
      <c r="F3574" s="4" t="s">
        <v>6</v>
      </c>
    </row>
    <row r="3575" spans="1:9">
      <c r="A3575" t="n">
        <v>24359</v>
      </c>
      <c r="B3575" s="38" t="n">
        <v>20</v>
      </c>
      <c r="C3575" s="7" t="n">
        <v>61492</v>
      </c>
      <c r="D3575" s="7" t="n">
        <v>3</v>
      </c>
      <c r="E3575" s="7" t="n">
        <v>11</v>
      </c>
      <c r="F3575" s="7" t="s">
        <v>189</v>
      </c>
    </row>
    <row r="3576" spans="1:9">
      <c r="A3576" t="s">
        <v>4</v>
      </c>
      <c r="B3576" s="4" t="s">
        <v>5</v>
      </c>
      <c r="C3576" s="4" t="s">
        <v>10</v>
      </c>
      <c r="D3576" s="4" t="s">
        <v>13</v>
      </c>
      <c r="E3576" s="4" t="s">
        <v>13</v>
      </c>
      <c r="F3576" s="4" t="s">
        <v>6</v>
      </c>
    </row>
    <row r="3577" spans="1:9">
      <c r="A3577" t="n">
        <v>24386</v>
      </c>
      <c r="B3577" s="38" t="n">
        <v>20</v>
      </c>
      <c r="C3577" s="7" t="n">
        <v>61493</v>
      </c>
      <c r="D3577" s="7" t="n">
        <v>3</v>
      </c>
      <c r="E3577" s="7" t="n">
        <v>11</v>
      </c>
      <c r="F3577" s="7" t="s">
        <v>189</v>
      </c>
    </row>
    <row r="3578" spans="1:9">
      <c r="A3578" t="s">
        <v>4</v>
      </c>
      <c r="B3578" s="4" t="s">
        <v>5</v>
      </c>
      <c r="C3578" s="4" t="s">
        <v>10</v>
      </c>
      <c r="D3578" s="4" t="s">
        <v>13</v>
      </c>
      <c r="E3578" s="4" t="s">
        <v>6</v>
      </c>
      <c r="F3578" s="4" t="s">
        <v>23</v>
      </c>
      <c r="G3578" s="4" t="s">
        <v>23</v>
      </c>
      <c r="H3578" s="4" t="s">
        <v>23</v>
      </c>
    </row>
    <row r="3579" spans="1:9">
      <c r="A3579" t="n">
        <v>24413</v>
      </c>
      <c r="B3579" s="56" t="n">
        <v>48</v>
      </c>
      <c r="C3579" s="7" t="n">
        <v>7032</v>
      </c>
      <c r="D3579" s="7" t="n">
        <v>0</v>
      </c>
      <c r="E3579" s="7" t="s">
        <v>47</v>
      </c>
      <c r="F3579" s="7" t="n">
        <v>-1</v>
      </c>
      <c r="G3579" s="7" t="n">
        <v>1</v>
      </c>
      <c r="H3579" s="7" t="n">
        <v>0</v>
      </c>
    </row>
    <row r="3580" spans="1:9">
      <c r="A3580" t="s">
        <v>4</v>
      </c>
      <c r="B3580" s="4" t="s">
        <v>5</v>
      </c>
      <c r="C3580" s="4" t="s">
        <v>13</v>
      </c>
      <c r="D3580" s="30" t="s">
        <v>34</v>
      </c>
      <c r="E3580" s="4" t="s">
        <v>5</v>
      </c>
      <c r="F3580" s="4" t="s">
        <v>13</v>
      </c>
      <c r="G3580" s="4" t="s">
        <v>10</v>
      </c>
      <c r="H3580" s="30" t="s">
        <v>35</v>
      </c>
      <c r="I3580" s="4" t="s">
        <v>13</v>
      </c>
      <c r="J3580" s="4" t="s">
        <v>24</v>
      </c>
    </row>
    <row r="3581" spans="1:9">
      <c r="A3581" t="n">
        <v>24438</v>
      </c>
      <c r="B3581" s="12" t="n">
        <v>5</v>
      </c>
      <c r="C3581" s="7" t="n">
        <v>28</v>
      </c>
      <c r="D3581" s="30" t="s">
        <v>3</v>
      </c>
      <c r="E3581" s="33" t="n">
        <v>64</v>
      </c>
      <c r="F3581" s="7" t="n">
        <v>5</v>
      </c>
      <c r="G3581" s="7" t="n">
        <v>9</v>
      </c>
      <c r="H3581" s="30" t="s">
        <v>3</v>
      </c>
      <c r="I3581" s="7" t="n">
        <v>1</v>
      </c>
      <c r="J3581" s="13" t="n">
        <f t="normal" ca="1">A3587</f>
        <v>0</v>
      </c>
    </row>
    <row r="3582" spans="1:9">
      <c r="A3582" t="s">
        <v>4</v>
      </c>
      <c r="B3582" s="4" t="s">
        <v>5</v>
      </c>
      <c r="C3582" s="4" t="s">
        <v>10</v>
      </c>
      <c r="D3582" s="4" t="s">
        <v>9</v>
      </c>
      <c r="E3582" s="4" t="s">
        <v>9</v>
      </c>
      <c r="F3582" s="4" t="s">
        <v>9</v>
      </c>
      <c r="G3582" s="4" t="s">
        <v>9</v>
      </c>
      <c r="H3582" s="4" t="s">
        <v>10</v>
      </c>
      <c r="I3582" s="4" t="s">
        <v>13</v>
      </c>
    </row>
    <row r="3583" spans="1:9">
      <c r="A3583" t="n">
        <v>24449</v>
      </c>
      <c r="B3583" s="40" t="n">
        <v>66</v>
      </c>
      <c r="C3583" s="7" t="n">
        <v>7030</v>
      </c>
      <c r="D3583" s="7" t="n">
        <v>1065353216</v>
      </c>
      <c r="E3583" s="7" t="n">
        <v>1065353216</v>
      </c>
      <c r="F3583" s="7" t="n">
        <v>1065353216</v>
      </c>
      <c r="G3583" s="7" t="n">
        <v>1065353216</v>
      </c>
      <c r="H3583" s="7" t="n">
        <v>300</v>
      </c>
      <c r="I3583" s="7" t="n">
        <v>3</v>
      </c>
    </row>
    <row r="3584" spans="1:9">
      <c r="A3584" t="s">
        <v>4</v>
      </c>
      <c r="B3584" s="4" t="s">
        <v>5</v>
      </c>
      <c r="C3584" s="4" t="s">
        <v>13</v>
      </c>
      <c r="D3584" s="4" t="s">
        <v>10</v>
      </c>
      <c r="E3584" s="4" t="s">
        <v>10</v>
      </c>
      <c r="F3584" s="4" t="s">
        <v>10</v>
      </c>
      <c r="G3584" s="4" t="s">
        <v>10</v>
      </c>
      <c r="H3584" s="4" t="s">
        <v>10</v>
      </c>
      <c r="I3584" s="4" t="s">
        <v>6</v>
      </c>
      <c r="J3584" s="4" t="s">
        <v>23</v>
      </c>
      <c r="K3584" s="4" t="s">
        <v>23</v>
      </c>
      <c r="L3584" s="4" t="s">
        <v>23</v>
      </c>
      <c r="M3584" s="4" t="s">
        <v>9</v>
      </c>
      <c r="N3584" s="4" t="s">
        <v>9</v>
      </c>
      <c r="O3584" s="4" t="s">
        <v>23</v>
      </c>
      <c r="P3584" s="4" t="s">
        <v>23</v>
      </c>
      <c r="Q3584" s="4" t="s">
        <v>23</v>
      </c>
      <c r="R3584" s="4" t="s">
        <v>23</v>
      </c>
      <c r="S3584" s="4" t="s">
        <v>13</v>
      </c>
    </row>
    <row r="3585" spans="1:19">
      <c r="A3585" t="n">
        <v>24471</v>
      </c>
      <c r="B3585" s="10" t="n">
        <v>39</v>
      </c>
      <c r="C3585" s="7" t="n">
        <v>12</v>
      </c>
      <c r="D3585" s="7" t="n">
        <v>65533</v>
      </c>
      <c r="E3585" s="7" t="n">
        <v>203</v>
      </c>
      <c r="F3585" s="7" t="n">
        <v>0</v>
      </c>
      <c r="G3585" s="7" t="n">
        <v>7030</v>
      </c>
      <c r="H3585" s="7" t="n">
        <v>12</v>
      </c>
      <c r="I3585" s="7" t="s">
        <v>74</v>
      </c>
      <c r="J3585" s="7" t="n">
        <v>0</v>
      </c>
      <c r="K3585" s="7" t="n">
        <v>0</v>
      </c>
      <c r="L3585" s="7" t="n">
        <v>0</v>
      </c>
      <c r="M3585" s="7" t="n">
        <v>0</v>
      </c>
      <c r="N3585" s="7" t="n">
        <v>0</v>
      </c>
      <c r="O3585" s="7" t="n">
        <v>0</v>
      </c>
      <c r="P3585" s="7" t="n">
        <v>1</v>
      </c>
      <c r="Q3585" s="7" t="n">
        <v>1</v>
      </c>
      <c r="R3585" s="7" t="n">
        <v>1</v>
      </c>
      <c r="S3585" s="7" t="n">
        <v>255</v>
      </c>
    </row>
    <row r="3586" spans="1:19">
      <c r="A3586" t="s">
        <v>4</v>
      </c>
      <c r="B3586" s="4" t="s">
        <v>5</v>
      </c>
      <c r="C3586" s="4" t="s">
        <v>10</v>
      </c>
      <c r="D3586" s="4" t="s">
        <v>13</v>
      </c>
    </row>
    <row r="3587" spans="1:19">
      <c r="A3587" t="n">
        <v>24532</v>
      </c>
      <c r="B3587" s="54" t="n">
        <v>67</v>
      </c>
      <c r="C3587" s="7" t="n">
        <v>0</v>
      </c>
      <c r="D3587" s="7" t="n">
        <v>3</v>
      </c>
    </row>
    <row r="3588" spans="1:19">
      <c r="A3588" t="s">
        <v>4</v>
      </c>
      <c r="B3588" s="4" t="s">
        <v>5</v>
      </c>
      <c r="C3588" s="4" t="s">
        <v>10</v>
      </c>
      <c r="D3588" s="4" t="s">
        <v>13</v>
      </c>
    </row>
    <row r="3589" spans="1:19">
      <c r="A3589" t="n">
        <v>24536</v>
      </c>
      <c r="B3589" s="54" t="n">
        <v>67</v>
      </c>
      <c r="C3589" s="7" t="n">
        <v>3</v>
      </c>
      <c r="D3589" s="7" t="n">
        <v>3</v>
      </c>
    </row>
    <row r="3590" spans="1:19">
      <c r="A3590" t="s">
        <v>4</v>
      </c>
      <c r="B3590" s="4" t="s">
        <v>5</v>
      </c>
      <c r="C3590" s="4" t="s">
        <v>10</v>
      </c>
      <c r="D3590" s="4" t="s">
        <v>13</v>
      </c>
    </row>
    <row r="3591" spans="1:19">
      <c r="A3591" t="n">
        <v>24540</v>
      </c>
      <c r="B3591" s="54" t="n">
        <v>67</v>
      </c>
      <c r="C3591" s="7" t="n">
        <v>5</v>
      </c>
      <c r="D3591" s="7" t="n">
        <v>3</v>
      </c>
    </row>
    <row r="3592" spans="1:19">
      <c r="A3592" t="s">
        <v>4</v>
      </c>
      <c r="B3592" s="4" t="s">
        <v>5</v>
      </c>
      <c r="C3592" s="4" t="s">
        <v>10</v>
      </c>
      <c r="D3592" s="4" t="s">
        <v>13</v>
      </c>
    </row>
    <row r="3593" spans="1:19">
      <c r="A3593" t="n">
        <v>24544</v>
      </c>
      <c r="B3593" s="54" t="n">
        <v>67</v>
      </c>
      <c r="C3593" s="7" t="n">
        <v>61491</v>
      </c>
      <c r="D3593" s="7" t="n">
        <v>3</v>
      </c>
    </row>
    <row r="3594" spans="1:19">
      <c r="A3594" t="s">
        <v>4</v>
      </c>
      <c r="B3594" s="4" t="s">
        <v>5</v>
      </c>
      <c r="C3594" s="4" t="s">
        <v>10</v>
      </c>
      <c r="D3594" s="4" t="s">
        <v>13</v>
      </c>
    </row>
    <row r="3595" spans="1:19">
      <c r="A3595" t="n">
        <v>24548</v>
      </c>
      <c r="B3595" s="54" t="n">
        <v>67</v>
      </c>
      <c r="C3595" s="7" t="n">
        <v>61492</v>
      </c>
      <c r="D3595" s="7" t="n">
        <v>3</v>
      </c>
    </row>
    <row r="3596" spans="1:19">
      <c r="A3596" t="s">
        <v>4</v>
      </c>
      <c r="B3596" s="4" t="s">
        <v>5</v>
      </c>
      <c r="C3596" s="4" t="s">
        <v>10</v>
      </c>
      <c r="D3596" s="4" t="s">
        <v>13</v>
      </c>
    </row>
    <row r="3597" spans="1:19">
      <c r="A3597" t="n">
        <v>24552</v>
      </c>
      <c r="B3597" s="54" t="n">
        <v>67</v>
      </c>
      <c r="C3597" s="7" t="n">
        <v>61493</v>
      </c>
      <c r="D3597" s="7" t="n">
        <v>3</v>
      </c>
    </row>
    <row r="3598" spans="1:19">
      <c r="A3598" t="s">
        <v>4</v>
      </c>
      <c r="B3598" s="4" t="s">
        <v>5</v>
      </c>
      <c r="C3598" s="4" t="s">
        <v>13</v>
      </c>
      <c r="D3598" s="4" t="s">
        <v>10</v>
      </c>
      <c r="E3598" s="4" t="s">
        <v>6</v>
      </c>
    </row>
    <row r="3599" spans="1:19">
      <c r="A3599" t="n">
        <v>24556</v>
      </c>
      <c r="B3599" s="46" t="n">
        <v>51</v>
      </c>
      <c r="C3599" s="7" t="n">
        <v>4</v>
      </c>
      <c r="D3599" s="7" t="n">
        <v>0</v>
      </c>
      <c r="E3599" s="7" t="s">
        <v>76</v>
      </c>
    </row>
    <row r="3600" spans="1:19">
      <c r="A3600" t="s">
        <v>4</v>
      </c>
      <c r="B3600" s="4" t="s">
        <v>5</v>
      </c>
      <c r="C3600" s="4" t="s">
        <v>10</v>
      </c>
    </row>
    <row r="3601" spans="1:19">
      <c r="A3601" t="n">
        <v>24569</v>
      </c>
      <c r="B3601" s="35" t="n">
        <v>16</v>
      </c>
      <c r="C3601" s="7" t="n">
        <v>0</v>
      </c>
    </row>
    <row r="3602" spans="1:19">
      <c r="A3602" t="s">
        <v>4</v>
      </c>
      <c r="B3602" s="4" t="s">
        <v>5</v>
      </c>
      <c r="C3602" s="4" t="s">
        <v>10</v>
      </c>
      <c r="D3602" s="4" t="s">
        <v>50</v>
      </c>
      <c r="E3602" s="4" t="s">
        <v>13</v>
      </c>
      <c r="F3602" s="4" t="s">
        <v>13</v>
      </c>
    </row>
    <row r="3603" spans="1:19">
      <c r="A3603" t="n">
        <v>24572</v>
      </c>
      <c r="B3603" s="47" t="n">
        <v>26</v>
      </c>
      <c r="C3603" s="7" t="n">
        <v>0</v>
      </c>
      <c r="D3603" s="7" t="s">
        <v>190</v>
      </c>
      <c r="E3603" s="7" t="n">
        <v>2</v>
      </c>
      <c r="F3603" s="7" t="n">
        <v>0</v>
      </c>
    </row>
    <row r="3604" spans="1:19">
      <c r="A3604" t="s">
        <v>4</v>
      </c>
      <c r="B3604" s="4" t="s">
        <v>5</v>
      </c>
    </row>
    <row r="3605" spans="1:19">
      <c r="A3605" t="n">
        <v>24638</v>
      </c>
      <c r="B3605" s="48" t="n">
        <v>28</v>
      </c>
    </row>
    <row r="3606" spans="1:19">
      <c r="A3606" t="s">
        <v>4</v>
      </c>
      <c r="B3606" s="4" t="s">
        <v>5</v>
      </c>
      <c r="C3606" s="4" t="s">
        <v>13</v>
      </c>
      <c r="D3606" s="30" t="s">
        <v>34</v>
      </c>
      <c r="E3606" s="4" t="s">
        <v>5</v>
      </c>
      <c r="F3606" s="4" t="s">
        <v>13</v>
      </c>
      <c r="G3606" s="4" t="s">
        <v>10</v>
      </c>
      <c r="H3606" s="30" t="s">
        <v>35</v>
      </c>
      <c r="I3606" s="4" t="s">
        <v>13</v>
      </c>
      <c r="J3606" s="4" t="s">
        <v>24</v>
      </c>
    </row>
    <row r="3607" spans="1:19">
      <c r="A3607" t="n">
        <v>24639</v>
      </c>
      <c r="B3607" s="12" t="n">
        <v>5</v>
      </c>
      <c r="C3607" s="7" t="n">
        <v>28</v>
      </c>
      <c r="D3607" s="30" t="s">
        <v>3</v>
      </c>
      <c r="E3607" s="33" t="n">
        <v>64</v>
      </c>
      <c r="F3607" s="7" t="n">
        <v>5</v>
      </c>
      <c r="G3607" s="7" t="n">
        <v>4</v>
      </c>
      <c r="H3607" s="30" t="s">
        <v>3</v>
      </c>
      <c r="I3607" s="7" t="n">
        <v>1</v>
      </c>
      <c r="J3607" s="13" t="n">
        <f t="normal" ca="1">A3617</f>
        <v>0</v>
      </c>
    </row>
    <row r="3608" spans="1:19">
      <c r="A3608" t="s">
        <v>4</v>
      </c>
      <c r="B3608" s="4" t="s">
        <v>5</v>
      </c>
      <c r="C3608" s="4" t="s">
        <v>13</v>
      </c>
      <c r="D3608" s="4" t="s">
        <v>10</v>
      </c>
      <c r="E3608" s="4" t="s">
        <v>6</v>
      </c>
    </row>
    <row r="3609" spans="1:19">
      <c r="A3609" t="n">
        <v>24650</v>
      </c>
      <c r="B3609" s="46" t="n">
        <v>51</v>
      </c>
      <c r="C3609" s="7" t="n">
        <v>4</v>
      </c>
      <c r="D3609" s="7" t="n">
        <v>4</v>
      </c>
      <c r="E3609" s="7" t="s">
        <v>76</v>
      </c>
    </row>
    <row r="3610" spans="1:19">
      <c r="A3610" t="s">
        <v>4</v>
      </c>
      <c r="B3610" s="4" t="s">
        <v>5</v>
      </c>
      <c r="C3610" s="4" t="s">
        <v>10</v>
      </c>
    </row>
    <row r="3611" spans="1:19">
      <c r="A3611" t="n">
        <v>24663</v>
      </c>
      <c r="B3611" s="35" t="n">
        <v>16</v>
      </c>
      <c r="C3611" s="7" t="n">
        <v>0</v>
      </c>
    </row>
    <row r="3612" spans="1:19">
      <c r="A3612" t="s">
        <v>4</v>
      </c>
      <c r="B3612" s="4" t="s">
        <v>5</v>
      </c>
      <c r="C3612" s="4" t="s">
        <v>10</v>
      </c>
      <c r="D3612" s="4" t="s">
        <v>50</v>
      </c>
      <c r="E3612" s="4" t="s">
        <v>13</v>
      </c>
      <c r="F3612" s="4" t="s">
        <v>13</v>
      </c>
    </row>
    <row r="3613" spans="1:19">
      <c r="A3613" t="n">
        <v>24666</v>
      </c>
      <c r="B3613" s="47" t="n">
        <v>26</v>
      </c>
      <c r="C3613" s="7" t="n">
        <v>4</v>
      </c>
      <c r="D3613" s="7" t="s">
        <v>191</v>
      </c>
      <c r="E3613" s="7" t="n">
        <v>2</v>
      </c>
      <c r="F3613" s="7" t="n">
        <v>0</v>
      </c>
    </row>
    <row r="3614" spans="1:19">
      <c r="A3614" t="s">
        <v>4</v>
      </c>
      <c r="B3614" s="4" t="s">
        <v>5</v>
      </c>
    </row>
    <row r="3615" spans="1:19">
      <c r="A3615" t="n">
        <v>24705</v>
      </c>
      <c r="B3615" s="48" t="n">
        <v>28</v>
      </c>
    </row>
    <row r="3616" spans="1:19">
      <c r="A3616" t="s">
        <v>4</v>
      </c>
      <c r="B3616" s="4" t="s">
        <v>5</v>
      </c>
      <c r="C3616" s="4" t="s">
        <v>13</v>
      </c>
      <c r="D3616" s="30" t="s">
        <v>34</v>
      </c>
      <c r="E3616" s="4" t="s">
        <v>5</v>
      </c>
      <c r="F3616" s="4" t="s">
        <v>13</v>
      </c>
      <c r="G3616" s="4" t="s">
        <v>10</v>
      </c>
      <c r="H3616" s="30" t="s">
        <v>35</v>
      </c>
      <c r="I3616" s="4" t="s">
        <v>13</v>
      </c>
      <c r="J3616" s="4" t="s">
        <v>24</v>
      </c>
    </row>
    <row r="3617" spans="1:10">
      <c r="A3617" t="n">
        <v>24706</v>
      </c>
      <c r="B3617" s="12" t="n">
        <v>5</v>
      </c>
      <c r="C3617" s="7" t="n">
        <v>28</v>
      </c>
      <c r="D3617" s="30" t="s">
        <v>3</v>
      </c>
      <c r="E3617" s="33" t="n">
        <v>64</v>
      </c>
      <c r="F3617" s="7" t="n">
        <v>5</v>
      </c>
      <c r="G3617" s="7" t="n">
        <v>9</v>
      </c>
      <c r="H3617" s="30" t="s">
        <v>3</v>
      </c>
      <c r="I3617" s="7" t="n">
        <v>1</v>
      </c>
      <c r="J3617" s="13" t="n">
        <f t="normal" ca="1">A3637</f>
        <v>0</v>
      </c>
    </row>
    <row r="3618" spans="1:10">
      <c r="A3618" t="s">
        <v>4</v>
      </c>
      <c r="B3618" s="4" t="s">
        <v>5</v>
      </c>
      <c r="C3618" s="4" t="s">
        <v>13</v>
      </c>
      <c r="D3618" s="4" t="s">
        <v>10</v>
      </c>
      <c r="E3618" s="4" t="s">
        <v>6</v>
      </c>
    </row>
    <row r="3619" spans="1:10">
      <c r="A3619" t="n">
        <v>24717</v>
      </c>
      <c r="B3619" s="46" t="n">
        <v>51</v>
      </c>
      <c r="C3619" s="7" t="n">
        <v>4</v>
      </c>
      <c r="D3619" s="7" t="n">
        <v>9</v>
      </c>
      <c r="E3619" s="7" t="s">
        <v>149</v>
      </c>
    </row>
    <row r="3620" spans="1:10">
      <c r="A3620" t="s">
        <v>4</v>
      </c>
      <c r="B3620" s="4" t="s">
        <v>5</v>
      </c>
      <c r="C3620" s="4" t="s">
        <v>10</v>
      </c>
    </row>
    <row r="3621" spans="1:10">
      <c r="A3621" t="n">
        <v>24730</v>
      </c>
      <c r="B3621" s="35" t="n">
        <v>16</v>
      </c>
      <c r="C3621" s="7" t="n">
        <v>0</v>
      </c>
    </row>
    <row r="3622" spans="1:10">
      <c r="A3622" t="s">
        <v>4</v>
      </c>
      <c r="B3622" s="4" t="s">
        <v>5</v>
      </c>
      <c r="C3622" s="4" t="s">
        <v>10</v>
      </c>
      <c r="D3622" s="4" t="s">
        <v>50</v>
      </c>
      <c r="E3622" s="4" t="s">
        <v>13</v>
      </c>
      <c r="F3622" s="4" t="s">
        <v>13</v>
      </c>
    </row>
    <row r="3623" spans="1:10">
      <c r="A3623" t="n">
        <v>24733</v>
      </c>
      <c r="B3623" s="47" t="n">
        <v>26</v>
      </c>
      <c r="C3623" s="7" t="n">
        <v>9</v>
      </c>
      <c r="D3623" s="7" t="s">
        <v>192</v>
      </c>
      <c r="E3623" s="7" t="n">
        <v>2</v>
      </c>
      <c r="F3623" s="7" t="n">
        <v>0</v>
      </c>
    </row>
    <row r="3624" spans="1:10">
      <c r="A3624" t="s">
        <v>4</v>
      </c>
      <c r="B3624" s="4" t="s">
        <v>5</v>
      </c>
    </row>
    <row r="3625" spans="1:10">
      <c r="A3625" t="n">
        <v>24757</v>
      </c>
      <c r="B3625" s="48" t="n">
        <v>28</v>
      </c>
    </row>
    <row r="3626" spans="1:10">
      <c r="A3626" t="s">
        <v>4</v>
      </c>
      <c r="B3626" s="4" t="s">
        <v>5</v>
      </c>
      <c r="C3626" s="4" t="s">
        <v>13</v>
      </c>
      <c r="D3626" s="4" t="s">
        <v>10</v>
      </c>
      <c r="E3626" s="4" t="s">
        <v>6</v>
      </c>
    </row>
    <row r="3627" spans="1:10">
      <c r="A3627" t="n">
        <v>24758</v>
      </c>
      <c r="B3627" s="46" t="n">
        <v>51</v>
      </c>
      <c r="C3627" s="7" t="n">
        <v>4</v>
      </c>
      <c r="D3627" s="7" t="n">
        <v>7030</v>
      </c>
      <c r="E3627" s="7" t="s">
        <v>49</v>
      </c>
    </row>
    <row r="3628" spans="1:10">
      <c r="A3628" t="s">
        <v>4</v>
      </c>
      <c r="B3628" s="4" t="s">
        <v>5</v>
      </c>
      <c r="C3628" s="4" t="s">
        <v>10</v>
      </c>
    </row>
    <row r="3629" spans="1:10">
      <c r="A3629" t="n">
        <v>24771</v>
      </c>
      <c r="B3629" s="35" t="n">
        <v>16</v>
      </c>
      <c r="C3629" s="7" t="n">
        <v>0</v>
      </c>
    </row>
    <row r="3630" spans="1:10">
      <c r="A3630" t="s">
        <v>4</v>
      </c>
      <c r="B3630" s="4" t="s">
        <v>5</v>
      </c>
      <c r="C3630" s="4" t="s">
        <v>10</v>
      </c>
      <c r="D3630" s="4" t="s">
        <v>50</v>
      </c>
      <c r="E3630" s="4" t="s">
        <v>13</v>
      </c>
      <c r="F3630" s="4" t="s">
        <v>13</v>
      </c>
    </row>
    <row r="3631" spans="1:10">
      <c r="A3631" t="n">
        <v>24774</v>
      </c>
      <c r="B3631" s="47" t="n">
        <v>26</v>
      </c>
      <c r="C3631" s="7" t="n">
        <v>7030</v>
      </c>
      <c r="D3631" s="7" t="s">
        <v>193</v>
      </c>
      <c r="E3631" s="7" t="n">
        <v>2</v>
      </c>
      <c r="F3631" s="7" t="n">
        <v>0</v>
      </c>
    </row>
    <row r="3632" spans="1:10">
      <c r="A3632" t="s">
        <v>4</v>
      </c>
      <c r="B3632" s="4" t="s">
        <v>5</v>
      </c>
      <c r="C3632" s="4" t="s">
        <v>13</v>
      </c>
      <c r="D3632" s="4" t="s">
        <v>10</v>
      </c>
      <c r="E3632" s="4" t="s">
        <v>23</v>
      </c>
      <c r="F3632" s="4" t="s">
        <v>10</v>
      </c>
      <c r="G3632" s="4" t="s">
        <v>9</v>
      </c>
      <c r="H3632" s="4" t="s">
        <v>9</v>
      </c>
      <c r="I3632" s="4" t="s">
        <v>10</v>
      </c>
      <c r="J3632" s="4" t="s">
        <v>10</v>
      </c>
      <c r="K3632" s="4" t="s">
        <v>9</v>
      </c>
      <c r="L3632" s="4" t="s">
        <v>9</v>
      </c>
      <c r="M3632" s="4" t="s">
        <v>9</v>
      </c>
      <c r="N3632" s="4" t="s">
        <v>9</v>
      </c>
      <c r="O3632" s="4" t="s">
        <v>6</v>
      </c>
    </row>
    <row r="3633" spans="1:15">
      <c r="A3633" t="n">
        <v>24795</v>
      </c>
      <c r="B3633" s="15" t="n">
        <v>50</v>
      </c>
      <c r="C3633" s="7" t="n">
        <v>0</v>
      </c>
      <c r="D3633" s="7" t="n">
        <v>2070</v>
      </c>
      <c r="E3633" s="7" t="n">
        <v>1</v>
      </c>
      <c r="F3633" s="7" t="n">
        <v>0</v>
      </c>
      <c r="G3633" s="7" t="n">
        <v>0</v>
      </c>
      <c r="H3633" s="7" t="n">
        <v>0</v>
      </c>
      <c r="I3633" s="7" t="n">
        <v>0</v>
      </c>
      <c r="J3633" s="7" t="n">
        <v>65533</v>
      </c>
      <c r="K3633" s="7" t="n">
        <v>0</v>
      </c>
      <c r="L3633" s="7" t="n">
        <v>0</v>
      </c>
      <c r="M3633" s="7" t="n">
        <v>0</v>
      </c>
      <c r="N3633" s="7" t="n">
        <v>0</v>
      </c>
      <c r="O3633" s="7" t="s">
        <v>12</v>
      </c>
    </row>
    <row r="3634" spans="1:15">
      <c r="A3634" t="s">
        <v>4</v>
      </c>
      <c r="B3634" s="4" t="s">
        <v>5</v>
      </c>
    </row>
    <row r="3635" spans="1:15">
      <c r="A3635" t="n">
        <v>24834</v>
      </c>
      <c r="B3635" s="48" t="n">
        <v>28</v>
      </c>
    </row>
    <row r="3636" spans="1:15">
      <c r="A3636" t="s">
        <v>4</v>
      </c>
      <c r="B3636" s="4" t="s">
        <v>5</v>
      </c>
      <c r="C3636" s="4" t="s">
        <v>13</v>
      </c>
      <c r="D3636" s="4" t="s">
        <v>13</v>
      </c>
      <c r="E3636" s="4" t="s">
        <v>23</v>
      </c>
      <c r="F3636" s="4" t="s">
        <v>23</v>
      </c>
      <c r="G3636" s="4" t="s">
        <v>23</v>
      </c>
      <c r="H3636" s="4" t="s">
        <v>10</v>
      </c>
    </row>
    <row r="3637" spans="1:15">
      <c r="A3637" t="n">
        <v>24835</v>
      </c>
      <c r="B3637" s="26" t="n">
        <v>45</v>
      </c>
      <c r="C3637" s="7" t="n">
        <v>2</v>
      </c>
      <c r="D3637" s="7" t="n">
        <v>3</v>
      </c>
      <c r="E3637" s="7" t="n">
        <v>0</v>
      </c>
      <c r="F3637" s="7" t="n">
        <v>5.92000007629395</v>
      </c>
      <c r="G3637" s="7" t="n">
        <v>6.05000019073486</v>
      </c>
      <c r="H3637" s="7" t="n">
        <v>1500</v>
      </c>
    </row>
    <row r="3638" spans="1:15">
      <c r="A3638" t="s">
        <v>4</v>
      </c>
      <c r="B3638" s="4" t="s">
        <v>5</v>
      </c>
      <c r="C3638" s="4" t="s">
        <v>13</v>
      </c>
      <c r="D3638" s="4" t="s">
        <v>13</v>
      </c>
      <c r="E3638" s="4" t="s">
        <v>23</v>
      </c>
      <c r="F3638" s="4" t="s">
        <v>23</v>
      </c>
      <c r="G3638" s="4" t="s">
        <v>23</v>
      </c>
      <c r="H3638" s="4" t="s">
        <v>10</v>
      </c>
      <c r="I3638" s="4" t="s">
        <v>13</v>
      </c>
    </row>
    <row r="3639" spans="1:15">
      <c r="A3639" t="n">
        <v>24852</v>
      </c>
      <c r="B3639" s="26" t="n">
        <v>45</v>
      </c>
      <c r="C3639" s="7" t="n">
        <v>4</v>
      </c>
      <c r="D3639" s="7" t="n">
        <v>3</v>
      </c>
      <c r="E3639" s="7" t="n">
        <v>30.1499996185303</v>
      </c>
      <c r="F3639" s="7" t="n">
        <v>340</v>
      </c>
      <c r="G3639" s="7" t="n">
        <v>-10</v>
      </c>
      <c r="H3639" s="7" t="n">
        <v>1500</v>
      </c>
      <c r="I3639" s="7" t="n">
        <v>0</v>
      </c>
    </row>
    <row r="3640" spans="1:15">
      <c r="A3640" t="s">
        <v>4</v>
      </c>
      <c r="B3640" s="4" t="s">
        <v>5</v>
      </c>
      <c r="C3640" s="4" t="s">
        <v>13</v>
      </c>
      <c r="D3640" s="4" t="s">
        <v>13</v>
      </c>
      <c r="E3640" s="4" t="s">
        <v>23</v>
      </c>
      <c r="F3640" s="4" t="s">
        <v>10</v>
      </c>
    </row>
    <row r="3641" spans="1:15">
      <c r="A3641" t="n">
        <v>24870</v>
      </c>
      <c r="B3641" s="26" t="n">
        <v>45</v>
      </c>
      <c r="C3641" s="7" t="n">
        <v>5</v>
      </c>
      <c r="D3641" s="7" t="n">
        <v>3</v>
      </c>
      <c r="E3641" s="7" t="n">
        <v>5.25</v>
      </c>
      <c r="F3641" s="7" t="n">
        <v>1500</v>
      </c>
    </row>
    <row r="3642" spans="1:15">
      <c r="A3642" t="s">
        <v>4</v>
      </c>
      <c r="B3642" s="4" t="s">
        <v>5</v>
      </c>
      <c r="C3642" s="4" t="s">
        <v>13</v>
      </c>
      <c r="D3642" s="4" t="s">
        <v>10</v>
      </c>
      <c r="E3642" s="4" t="s">
        <v>10</v>
      </c>
      <c r="F3642" s="4" t="s">
        <v>9</v>
      </c>
    </row>
    <row r="3643" spans="1:15">
      <c r="A3643" t="n">
        <v>24879</v>
      </c>
      <c r="B3643" s="53" t="n">
        <v>84</v>
      </c>
      <c r="C3643" s="7" t="n">
        <v>0</v>
      </c>
      <c r="D3643" s="7" t="n">
        <v>0</v>
      </c>
      <c r="E3643" s="7" t="n">
        <v>500</v>
      </c>
      <c r="F3643" s="7" t="n">
        <v>1053609165</v>
      </c>
    </row>
    <row r="3644" spans="1:15">
      <c r="A3644" t="s">
        <v>4</v>
      </c>
      <c r="B3644" s="4" t="s">
        <v>5</v>
      </c>
      <c r="C3644" s="4" t="s">
        <v>10</v>
      </c>
      <c r="D3644" s="4" t="s">
        <v>13</v>
      </c>
      <c r="E3644" s="4" t="s">
        <v>6</v>
      </c>
      <c r="F3644" s="4" t="s">
        <v>23</v>
      </c>
      <c r="G3644" s="4" t="s">
        <v>23</v>
      </c>
      <c r="H3644" s="4" t="s">
        <v>23</v>
      </c>
    </row>
    <row r="3645" spans="1:15">
      <c r="A3645" t="n">
        <v>24889</v>
      </c>
      <c r="B3645" s="56" t="n">
        <v>48</v>
      </c>
      <c r="C3645" s="7" t="n">
        <v>1660</v>
      </c>
      <c r="D3645" s="7" t="n">
        <v>0</v>
      </c>
      <c r="E3645" s="7" t="s">
        <v>48</v>
      </c>
      <c r="F3645" s="7" t="n">
        <v>-1</v>
      </c>
      <c r="G3645" s="7" t="n">
        <v>1</v>
      </c>
      <c r="H3645" s="7" t="n">
        <v>0</v>
      </c>
    </row>
    <row r="3646" spans="1:15">
      <c r="A3646" t="s">
        <v>4</v>
      </c>
      <c r="B3646" s="4" t="s">
        <v>5</v>
      </c>
      <c r="C3646" s="4" t="s">
        <v>13</v>
      </c>
      <c r="D3646" s="4" t="s">
        <v>10</v>
      </c>
    </row>
    <row r="3647" spans="1:15">
      <c r="A3647" t="n">
        <v>24916</v>
      </c>
      <c r="B3647" s="26" t="n">
        <v>45</v>
      </c>
      <c r="C3647" s="7" t="n">
        <v>7</v>
      </c>
      <c r="D3647" s="7" t="n">
        <v>255</v>
      </c>
    </row>
    <row r="3648" spans="1:15">
      <c r="A3648" t="s">
        <v>4</v>
      </c>
      <c r="B3648" s="4" t="s">
        <v>5</v>
      </c>
      <c r="C3648" s="4" t="s">
        <v>13</v>
      </c>
      <c r="D3648" s="4" t="s">
        <v>10</v>
      </c>
      <c r="E3648" s="4" t="s">
        <v>10</v>
      </c>
      <c r="F3648" s="4" t="s">
        <v>9</v>
      </c>
    </row>
    <row r="3649" spans="1:15">
      <c r="A3649" t="n">
        <v>24920</v>
      </c>
      <c r="B3649" s="53" t="n">
        <v>84</v>
      </c>
      <c r="C3649" s="7" t="n">
        <v>0</v>
      </c>
      <c r="D3649" s="7" t="n">
        <v>2</v>
      </c>
      <c r="E3649" s="7" t="n">
        <v>0</v>
      </c>
      <c r="F3649" s="7" t="n">
        <v>1058642330</v>
      </c>
    </row>
    <row r="3650" spans="1:15">
      <c r="A3650" t="s">
        <v>4</v>
      </c>
      <c r="B3650" s="4" t="s">
        <v>5</v>
      </c>
      <c r="C3650" s="4" t="s">
        <v>13</v>
      </c>
      <c r="D3650" s="4" t="s">
        <v>23</v>
      </c>
      <c r="E3650" s="4" t="s">
        <v>23</v>
      </c>
      <c r="F3650" s="4" t="s">
        <v>23</v>
      </c>
    </row>
    <row r="3651" spans="1:15">
      <c r="A3651" t="n">
        <v>24930</v>
      </c>
      <c r="B3651" s="26" t="n">
        <v>45</v>
      </c>
      <c r="C3651" s="7" t="n">
        <v>9</v>
      </c>
      <c r="D3651" s="7" t="n">
        <v>0.0500000007450581</v>
      </c>
      <c r="E3651" s="7" t="n">
        <v>0.0500000007450581</v>
      </c>
      <c r="F3651" s="7" t="n">
        <v>0.699999988079071</v>
      </c>
    </row>
    <row r="3652" spans="1:15">
      <c r="A3652" t="s">
        <v>4</v>
      </c>
      <c r="B3652" s="4" t="s">
        <v>5</v>
      </c>
      <c r="C3652" s="4" t="s">
        <v>13</v>
      </c>
      <c r="D3652" s="4" t="s">
        <v>10</v>
      </c>
      <c r="E3652" s="4" t="s">
        <v>23</v>
      </c>
      <c r="F3652" s="4" t="s">
        <v>10</v>
      </c>
      <c r="G3652" s="4" t="s">
        <v>9</v>
      </c>
      <c r="H3652" s="4" t="s">
        <v>9</v>
      </c>
      <c r="I3652" s="4" t="s">
        <v>10</v>
      </c>
      <c r="J3652" s="4" t="s">
        <v>10</v>
      </c>
      <c r="K3652" s="4" t="s">
        <v>9</v>
      </c>
      <c r="L3652" s="4" t="s">
        <v>9</v>
      </c>
      <c r="M3652" s="4" t="s">
        <v>9</v>
      </c>
      <c r="N3652" s="4" t="s">
        <v>9</v>
      </c>
      <c r="O3652" s="4" t="s">
        <v>6</v>
      </c>
    </row>
    <row r="3653" spans="1:15">
      <c r="A3653" t="n">
        <v>24944</v>
      </c>
      <c r="B3653" s="15" t="n">
        <v>50</v>
      </c>
      <c r="C3653" s="7" t="n">
        <v>0</v>
      </c>
      <c r="D3653" s="7" t="n">
        <v>2204</v>
      </c>
      <c r="E3653" s="7" t="n">
        <v>1</v>
      </c>
      <c r="F3653" s="7" t="n">
        <v>0</v>
      </c>
      <c r="G3653" s="7" t="n">
        <v>0</v>
      </c>
      <c r="H3653" s="7" t="n">
        <v>0</v>
      </c>
      <c r="I3653" s="7" t="n">
        <v>0</v>
      </c>
      <c r="J3653" s="7" t="n">
        <v>65533</v>
      </c>
      <c r="K3653" s="7" t="n">
        <v>0</v>
      </c>
      <c r="L3653" s="7" t="n">
        <v>0</v>
      </c>
      <c r="M3653" s="7" t="n">
        <v>0</v>
      </c>
      <c r="N3653" s="7" t="n">
        <v>0</v>
      </c>
      <c r="O3653" s="7" t="s">
        <v>12</v>
      </c>
    </row>
    <row r="3654" spans="1:15">
      <c r="A3654" t="s">
        <v>4</v>
      </c>
      <c r="B3654" s="4" t="s">
        <v>5</v>
      </c>
      <c r="C3654" s="4" t="s">
        <v>13</v>
      </c>
      <c r="D3654" s="4" t="s">
        <v>10</v>
      </c>
      <c r="E3654" s="4" t="s">
        <v>23</v>
      </c>
      <c r="F3654" s="4" t="s">
        <v>10</v>
      </c>
      <c r="G3654" s="4" t="s">
        <v>9</v>
      </c>
      <c r="H3654" s="4" t="s">
        <v>9</v>
      </c>
      <c r="I3654" s="4" t="s">
        <v>10</v>
      </c>
      <c r="J3654" s="4" t="s">
        <v>10</v>
      </c>
      <c r="K3654" s="4" t="s">
        <v>9</v>
      </c>
      <c r="L3654" s="4" t="s">
        <v>9</v>
      </c>
      <c r="M3654" s="4" t="s">
        <v>9</v>
      </c>
      <c r="N3654" s="4" t="s">
        <v>9</v>
      </c>
      <c r="O3654" s="4" t="s">
        <v>6</v>
      </c>
    </row>
    <row r="3655" spans="1:15">
      <c r="A3655" t="n">
        <v>24983</v>
      </c>
      <c r="B3655" s="15" t="n">
        <v>50</v>
      </c>
      <c r="C3655" s="7" t="n">
        <v>0</v>
      </c>
      <c r="D3655" s="7" t="n">
        <v>4400</v>
      </c>
      <c r="E3655" s="7" t="n">
        <v>1</v>
      </c>
      <c r="F3655" s="7" t="n">
        <v>100</v>
      </c>
      <c r="G3655" s="7" t="n">
        <v>0</v>
      </c>
      <c r="H3655" s="7" t="n">
        <v>-1082130432</v>
      </c>
      <c r="I3655" s="7" t="n">
        <v>0</v>
      </c>
      <c r="J3655" s="7" t="n">
        <v>65533</v>
      </c>
      <c r="K3655" s="7" t="n">
        <v>0</v>
      </c>
      <c r="L3655" s="7" t="n">
        <v>0</v>
      </c>
      <c r="M3655" s="7" t="n">
        <v>0</v>
      </c>
      <c r="N3655" s="7" t="n">
        <v>0</v>
      </c>
      <c r="O3655" s="7" t="s">
        <v>12</v>
      </c>
    </row>
    <row r="3656" spans="1:15">
      <c r="A3656" t="s">
        <v>4</v>
      </c>
      <c r="B3656" s="4" t="s">
        <v>5</v>
      </c>
      <c r="C3656" s="4" t="s">
        <v>13</v>
      </c>
      <c r="D3656" s="4" t="s">
        <v>13</v>
      </c>
      <c r="E3656" s="4" t="s">
        <v>23</v>
      </c>
      <c r="F3656" s="4" t="s">
        <v>10</v>
      </c>
    </row>
    <row r="3657" spans="1:15">
      <c r="A3657" t="n">
        <v>25022</v>
      </c>
      <c r="B3657" s="26" t="n">
        <v>45</v>
      </c>
      <c r="C3657" s="7" t="n">
        <v>5</v>
      </c>
      <c r="D3657" s="7" t="n">
        <v>3</v>
      </c>
      <c r="E3657" s="7" t="n">
        <v>5.5</v>
      </c>
      <c r="F3657" s="7" t="n">
        <v>700</v>
      </c>
    </row>
    <row r="3658" spans="1:15">
      <c r="A3658" t="s">
        <v>4</v>
      </c>
      <c r="B3658" s="4" t="s">
        <v>5</v>
      </c>
      <c r="C3658" s="4" t="s">
        <v>10</v>
      </c>
    </row>
    <row r="3659" spans="1:15">
      <c r="A3659" t="n">
        <v>25031</v>
      </c>
      <c r="B3659" s="35" t="n">
        <v>16</v>
      </c>
      <c r="C3659" s="7" t="n">
        <v>700</v>
      </c>
    </row>
    <row r="3660" spans="1:15">
      <c r="A3660" t="s">
        <v>4</v>
      </c>
      <c r="B3660" s="4" t="s">
        <v>5</v>
      </c>
      <c r="C3660" s="4" t="s">
        <v>10</v>
      </c>
    </row>
    <row r="3661" spans="1:15">
      <c r="A3661" t="n">
        <v>25034</v>
      </c>
      <c r="B3661" s="57" t="n">
        <v>13</v>
      </c>
      <c r="C3661" s="7" t="n">
        <v>6713</v>
      </c>
    </row>
    <row r="3662" spans="1:15">
      <c r="A3662" t="s">
        <v>4</v>
      </c>
      <c r="B3662" s="4" t="s">
        <v>5</v>
      </c>
      <c r="C3662" s="4" t="s">
        <v>10</v>
      </c>
    </row>
    <row r="3663" spans="1:15">
      <c r="A3663" t="n">
        <v>25037</v>
      </c>
      <c r="B3663" s="36" t="n">
        <v>12</v>
      </c>
      <c r="C3663" s="7" t="n">
        <v>6467</v>
      </c>
    </row>
    <row r="3664" spans="1:15">
      <c r="A3664" t="s">
        <v>4</v>
      </c>
      <c r="B3664" s="4" t="s">
        <v>5</v>
      </c>
      <c r="C3664" s="4" t="s">
        <v>13</v>
      </c>
      <c r="D3664" s="4" t="s">
        <v>9</v>
      </c>
      <c r="E3664" s="4" t="s">
        <v>13</v>
      </c>
      <c r="F3664" s="4" t="s">
        <v>13</v>
      </c>
      <c r="G3664" s="4" t="s">
        <v>9</v>
      </c>
      <c r="H3664" s="4" t="s">
        <v>13</v>
      </c>
      <c r="I3664" s="4" t="s">
        <v>9</v>
      </c>
      <c r="J3664" s="4" t="s">
        <v>13</v>
      </c>
    </row>
    <row r="3665" spans="1:15">
      <c r="A3665" t="n">
        <v>25040</v>
      </c>
      <c r="B3665" s="58" t="n">
        <v>33</v>
      </c>
      <c r="C3665" s="7" t="n">
        <v>0</v>
      </c>
      <c r="D3665" s="7" t="n">
        <v>1</v>
      </c>
      <c r="E3665" s="7" t="n">
        <v>2</v>
      </c>
      <c r="F3665" s="7" t="n">
        <v>0</v>
      </c>
      <c r="G3665" s="7" t="n">
        <v>-1</v>
      </c>
      <c r="H3665" s="7" t="n">
        <v>0</v>
      </c>
      <c r="I3665" s="7" t="n">
        <v>-1</v>
      </c>
      <c r="J3665" s="7" t="n">
        <v>0</v>
      </c>
    </row>
    <row r="3666" spans="1:15">
      <c r="A3666" t="s">
        <v>4</v>
      </c>
      <c r="B3666" s="4" t="s">
        <v>5</v>
      </c>
    </row>
    <row r="3667" spans="1:15">
      <c r="A3667" t="n">
        <v>25058</v>
      </c>
      <c r="B3667" s="5" t="n">
        <v>1</v>
      </c>
    </row>
    <row r="3668" spans="1:15" s="3" customFormat="1" customHeight="0">
      <c r="A3668" s="3" t="s">
        <v>2</v>
      </c>
      <c r="B3668" s="3" t="s">
        <v>194</v>
      </c>
    </row>
    <row r="3669" spans="1:15">
      <c r="A3669" t="s">
        <v>4</v>
      </c>
      <c r="B3669" s="4" t="s">
        <v>5</v>
      </c>
      <c r="C3669" s="4" t="s">
        <v>10</v>
      </c>
      <c r="D3669" s="4" t="s">
        <v>13</v>
      </c>
      <c r="E3669" s="4" t="s">
        <v>23</v>
      </c>
      <c r="F3669" s="4" t="s">
        <v>10</v>
      </c>
    </row>
    <row r="3670" spans="1:15">
      <c r="A3670" t="n">
        <v>25060</v>
      </c>
      <c r="B3670" s="49" t="n">
        <v>59</v>
      </c>
      <c r="C3670" s="7" t="n">
        <v>65534</v>
      </c>
      <c r="D3670" s="7" t="n">
        <v>1</v>
      </c>
      <c r="E3670" s="7" t="n">
        <v>0.150000005960464</v>
      </c>
      <c r="F3670" s="7" t="n">
        <v>0</v>
      </c>
    </row>
    <row r="3671" spans="1:15">
      <c r="A3671" t="s">
        <v>4</v>
      </c>
      <c r="B3671" s="4" t="s">
        <v>5</v>
      </c>
      <c r="C3671" s="4" t="s">
        <v>10</v>
      </c>
      <c r="D3671" s="4" t="s">
        <v>23</v>
      </c>
      <c r="E3671" s="4" t="s">
        <v>23</v>
      </c>
      <c r="F3671" s="4" t="s">
        <v>23</v>
      </c>
      <c r="G3671" s="4" t="s">
        <v>10</v>
      </c>
      <c r="H3671" s="4" t="s">
        <v>10</v>
      </c>
    </row>
    <row r="3672" spans="1:15">
      <c r="A3672" t="n">
        <v>25070</v>
      </c>
      <c r="B3672" s="20" t="n">
        <v>60</v>
      </c>
      <c r="C3672" s="7" t="n">
        <v>65534</v>
      </c>
      <c r="D3672" s="7" t="n">
        <v>0</v>
      </c>
      <c r="E3672" s="7" t="n">
        <v>0</v>
      </c>
      <c r="F3672" s="7" t="n">
        <v>0</v>
      </c>
      <c r="G3672" s="7" t="n">
        <v>300</v>
      </c>
      <c r="H3672" s="7" t="n">
        <v>0</v>
      </c>
    </row>
    <row r="3673" spans="1:15">
      <c r="A3673" t="s">
        <v>4</v>
      </c>
      <c r="B3673" s="4" t="s">
        <v>5</v>
      </c>
      <c r="C3673" s="4" t="s">
        <v>10</v>
      </c>
      <c r="D3673" s="4" t="s">
        <v>10</v>
      </c>
      <c r="E3673" s="4" t="s">
        <v>10</v>
      </c>
    </row>
    <row r="3674" spans="1:15">
      <c r="A3674" t="n">
        <v>25089</v>
      </c>
      <c r="B3674" s="21" t="n">
        <v>61</v>
      </c>
      <c r="C3674" s="7" t="n">
        <v>65534</v>
      </c>
      <c r="D3674" s="7" t="n">
        <v>1660</v>
      </c>
      <c r="E3674" s="7" t="n">
        <v>1000</v>
      </c>
    </row>
    <row r="3675" spans="1:15">
      <c r="A3675" t="s">
        <v>4</v>
      </c>
      <c r="B3675" s="4" t="s">
        <v>5</v>
      </c>
      <c r="C3675" s="4" t="s">
        <v>10</v>
      </c>
    </row>
    <row r="3676" spans="1:15">
      <c r="A3676" t="n">
        <v>25096</v>
      </c>
      <c r="B3676" s="35" t="n">
        <v>16</v>
      </c>
      <c r="C3676" s="7" t="n">
        <v>300</v>
      </c>
    </row>
    <row r="3677" spans="1:15">
      <c r="A3677" t="s">
        <v>4</v>
      </c>
      <c r="B3677" s="4" t="s">
        <v>5</v>
      </c>
      <c r="C3677" s="4" t="s">
        <v>13</v>
      </c>
      <c r="D3677" s="4" t="s">
        <v>10</v>
      </c>
      <c r="E3677" s="4" t="s">
        <v>6</v>
      </c>
      <c r="F3677" s="4" t="s">
        <v>6</v>
      </c>
      <c r="G3677" s="4" t="s">
        <v>6</v>
      </c>
      <c r="H3677" s="4" t="s">
        <v>6</v>
      </c>
    </row>
    <row r="3678" spans="1:15">
      <c r="A3678" t="n">
        <v>25099</v>
      </c>
      <c r="B3678" s="46" t="n">
        <v>51</v>
      </c>
      <c r="C3678" s="7" t="n">
        <v>3</v>
      </c>
      <c r="D3678" s="7" t="n">
        <v>65534</v>
      </c>
      <c r="E3678" s="7" t="s">
        <v>90</v>
      </c>
      <c r="F3678" s="7" t="s">
        <v>91</v>
      </c>
      <c r="G3678" s="7" t="s">
        <v>54</v>
      </c>
      <c r="H3678" s="7" t="s">
        <v>55</v>
      </c>
    </row>
    <row r="3679" spans="1:15">
      <c r="A3679" t="s">
        <v>4</v>
      </c>
      <c r="B3679" s="4" t="s">
        <v>5</v>
      </c>
      <c r="C3679" s="4" t="s">
        <v>10</v>
      </c>
    </row>
    <row r="3680" spans="1:15">
      <c r="A3680" t="n">
        <v>25128</v>
      </c>
      <c r="B3680" s="35" t="n">
        <v>16</v>
      </c>
      <c r="C3680" s="7" t="n">
        <v>1500</v>
      </c>
    </row>
    <row r="3681" spans="1:10">
      <c r="A3681" t="s">
        <v>4</v>
      </c>
      <c r="B3681" s="4" t="s">
        <v>5</v>
      </c>
    </row>
    <row r="3682" spans="1:10">
      <c r="A3682" t="n">
        <v>25131</v>
      </c>
      <c r="B3682" s="5" t="n">
        <v>1</v>
      </c>
    </row>
    <row r="3683" spans="1:10" s="3" customFormat="1" customHeight="0">
      <c r="A3683" s="3" t="s">
        <v>2</v>
      </c>
      <c r="B3683" s="3" t="s">
        <v>195</v>
      </c>
    </row>
    <row r="3684" spans="1:10">
      <c r="A3684" t="s">
        <v>4</v>
      </c>
      <c r="B3684" s="4" t="s">
        <v>5</v>
      </c>
      <c r="C3684" s="4" t="s">
        <v>13</v>
      </c>
      <c r="D3684" s="4" t="s">
        <v>10</v>
      </c>
      <c r="E3684" s="4" t="s">
        <v>6</v>
      </c>
      <c r="F3684" s="4" t="s">
        <v>6</v>
      </c>
      <c r="G3684" s="4" t="s">
        <v>6</v>
      </c>
      <c r="H3684" s="4" t="s">
        <v>6</v>
      </c>
    </row>
    <row r="3685" spans="1:10">
      <c r="A3685" t="n">
        <v>25132</v>
      </c>
      <c r="B3685" s="46" t="n">
        <v>51</v>
      </c>
      <c r="C3685" s="7" t="n">
        <v>3</v>
      </c>
      <c r="D3685" s="7" t="n">
        <v>65534</v>
      </c>
      <c r="E3685" s="7" t="s">
        <v>90</v>
      </c>
      <c r="F3685" s="7" t="s">
        <v>91</v>
      </c>
      <c r="G3685" s="7" t="s">
        <v>54</v>
      </c>
      <c r="H3685" s="7" t="s">
        <v>55</v>
      </c>
    </row>
    <row r="3686" spans="1:10">
      <c r="A3686" t="s">
        <v>4</v>
      </c>
      <c r="B3686" s="4" t="s">
        <v>5</v>
      </c>
      <c r="C3686" s="4" t="s">
        <v>10</v>
      </c>
      <c r="D3686" s="4" t="s">
        <v>13</v>
      </c>
      <c r="E3686" s="4" t="s">
        <v>6</v>
      </c>
      <c r="F3686" s="4" t="s">
        <v>23</v>
      </c>
      <c r="G3686" s="4" t="s">
        <v>23</v>
      </c>
      <c r="H3686" s="4" t="s">
        <v>23</v>
      </c>
    </row>
    <row r="3687" spans="1:10">
      <c r="A3687" t="n">
        <v>25161</v>
      </c>
      <c r="B3687" s="56" t="n">
        <v>48</v>
      </c>
      <c r="C3687" s="7" t="n">
        <v>65534</v>
      </c>
      <c r="D3687" s="7" t="n">
        <v>0</v>
      </c>
      <c r="E3687" s="7" t="s">
        <v>46</v>
      </c>
      <c r="F3687" s="7" t="n">
        <v>-1</v>
      </c>
      <c r="G3687" s="7" t="n">
        <v>1</v>
      </c>
      <c r="H3687" s="7" t="n">
        <v>0</v>
      </c>
    </row>
    <row r="3688" spans="1:10">
      <c r="A3688" t="s">
        <v>4</v>
      </c>
      <c r="B3688" s="4" t="s">
        <v>5</v>
      </c>
      <c r="C3688" s="4" t="s">
        <v>10</v>
      </c>
    </row>
    <row r="3689" spans="1:10">
      <c r="A3689" t="n">
        <v>25187</v>
      </c>
      <c r="B3689" s="35" t="n">
        <v>16</v>
      </c>
      <c r="C3689" s="7" t="n">
        <v>1500</v>
      </c>
    </row>
    <row r="3690" spans="1:10">
      <c r="A3690" t="s">
        <v>4</v>
      </c>
      <c r="B3690" s="4" t="s">
        <v>5</v>
      </c>
    </row>
    <row r="3691" spans="1:10">
      <c r="A3691" t="n">
        <v>25190</v>
      </c>
      <c r="B3691" s="5" t="n">
        <v>1</v>
      </c>
    </row>
    <row r="3692" spans="1:10" s="3" customFormat="1" customHeight="0">
      <c r="A3692" s="3" t="s">
        <v>2</v>
      </c>
      <c r="B3692" s="3" t="s">
        <v>196</v>
      </c>
    </row>
    <row r="3693" spans="1:10">
      <c r="A3693" t="s">
        <v>4</v>
      </c>
      <c r="B3693" s="4" t="s">
        <v>5</v>
      </c>
      <c r="C3693" s="4" t="s">
        <v>13</v>
      </c>
      <c r="D3693" s="4" t="s">
        <v>13</v>
      </c>
      <c r="E3693" s="4" t="s">
        <v>13</v>
      </c>
      <c r="F3693" s="4" t="s">
        <v>13</v>
      </c>
    </row>
    <row r="3694" spans="1:10">
      <c r="A3694" t="n">
        <v>25192</v>
      </c>
      <c r="B3694" s="19" t="n">
        <v>14</v>
      </c>
      <c r="C3694" s="7" t="n">
        <v>2</v>
      </c>
      <c r="D3694" s="7" t="n">
        <v>0</v>
      </c>
      <c r="E3694" s="7" t="n">
        <v>0</v>
      </c>
      <c r="F3694" s="7" t="n">
        <v>0</v>
      </c>
    </row>
    <row r="3695" spans="1:10">
      <c r="A3695" t="s">
        <v>4</v>
      </c>
      <c r="B3695" s="4" t="s">
        <v>5</v>
      </c>
      <c r="C3695" s="4" t="s">
        <v>13</v>
      </c>
      <c r="D3695" s="30" t="s">
        <v>34</v>
      </c>
      <c r="E3695" s="4" t="s">
        <v>5</v>
      </c>
      <c r="F3695" s="4" t="s">
        <v>13</v>
      </c>
      <c r="G3695" s="4" t="s">
        <v>10</v>
      </c>
      <c r="H3695" s="30" t="s">
        <v>35</v>
      </c>
      <c r="I3695" s="4" t="s">
        <v>13</v>
      </c>
      <c r="J3695" s="4" t="s">
        <v>9</v>
      </c>
      <c r="K3695" s="4" t="s">
        <v>13</v>
      </c>
      <c r="L3695" s="4" t="s">
        <v>13</v>
      </c>
      <c r="M3695" s="30" t="s">
        <v>34</v>
      </c>
      <c r="N3695" s="4" t="s">
        <v>5</v>
      </c>
      <c r="O3695" s="4" t="s">
        <v>13</v>
      </c>
      <c r="P3695" s="4" t="s">
        <v>10</v>
      </c>
      <c r="Q3695" s="30" t="s">
        <v>35</v>
      </c>
      <c r="R3695" s="4" t="s">
        <v>13</v>
      </c>
      <c r="S3695" s="4" t="s">
        <v>9</v>
      </c>
      <c r="T3695" s="4" t="s">
        <v>13</v>
      </c>
      <c r="U3695" s="4" t="s">
        <v>13</v>
      </c>
      <c r="V3695" s="4" t="s">
        <v>13</v>
      </c>
      <c r="W3695" s="4" t="s">
        <v>24</v>
      </c>
    </row>
    <row r="3696" spans="1:10">
      <c r="A3696" t="n">
        <v>25197</v>
      </c>
      <c r="B3696" s="12" t="n">
        <v>5</v>
      </c>
      <c r="C3696" s="7" t="n">
        <v>28</v>
      </c>
      <c r="D3696" s="30" t="s">
        <v>3</v>
      </c>
      <c r="E3696" s="9" t="n">
        <v>162</v>
      </c>
      <c r="F3696" s="7" t="n">
        <v>3</v>
      </c>
      <c r="G3696" s="7" t="n">
        <v>12487</v>
      </c>
      <c r="H3696" s="30" t="s">
        <v>3</v>
      </c>
      <c r="I3696" s="7" t="n">
        <v>0</v>
      </c>
      <c r="J3696" s="7" t="n">
        <v>1</v>
      </c>
      <c r="K3696" s="7" t="n">
        <v>2</v>
      </c>
      <c r="L3696" s="7" t="n">
        <v>28</v>
      </c>
      <c r="M3696" s="30" t="s">
        <v>3</v>
      </c>
      <c r="N3696" s="9" t="n">
        <v>162</v>
      </c>
      <c r="O3696" s="7" t="n">
        <v>3</v>
      </c>
      <c r="P3696" s="7" t="n">
        <v>12487</v>
      </c>
      <c r="Q3696" s="30" t="s">
        <v>3</v>
      </c>
      <c r="R3696" s="7" t="n">
        <v>0</v>
      </c>
      <c r="S3696" s="7" t="n">
        <v>2</v>
      </c>
      <c r="T3696" s="7" t="n">
        <v>2</v>
      </c>
      <c r="U3696" s="7" t="n">
        <v>11</v>
      </c>
      <c r="V3696" s="7" t="n">
        <v>1</v>
      </c>
      <c r="W3696" s="13" t="n">
        <f t="normal" ca="1">A3700</f>
        <v>0</v>
      </c>
    </row>
    <row r="3697" spans="1:23">
      <c r="A3697" t="s">
        <v>4</v>
      </c>
      <c r="B3697" s="4" t="s">
        <v>5</v>
      </c>
      <c r="C3697" s="4" t="s">
        <v>13</v>
      </c>
      <c r="D3697" s="4" t="s">
        <v>10</v>
      </c>
      <c r="E3697" s="4" t="s">
        <v>23</v>
      </c>
    </row>
    <row r="3698" spans="1:23">
      <c r="A3698" t="n">
        <v>25226</v>
      </c>
      <c r="B3698" s="24" t="n">
        <v>58</v>
      </c>
      <c r="C3698" s="7" t="n">
        <v>0</v>
      </c>
      <c r="D3698" s="7" t="n">
        <v>0</v>
      </c>
      <c r="E3698" s="7" t="n">
        <v>1</v>
      </c>
    </row>
    <row r="3699" spans="1:23">
      <c r="A3699" t="s">
        <v>4</v>
      </c>
      <c r="B3699" s="4" t="s">
        <v>5</v>
      </c>
      <c r="C3699" s="4" t="s">
        <v>13</v>
      </c>
      <c r="D3699" s="30" t="s">
        <v>34</v>
      </c>
      <c r="E3699" s="4" t="s">
        <v>5</v>
      </c>
      <c r="F3699" s="4" t="s">
        <v>13</v>
      </c>
      <c r="G3699" s="4" t="s">
        <v>10</v>
      </c>
      <c r="H3699" s="30" t="s">
        <v>35</v>
      </c>
      <c r="I3699" s="4" t="s">
        <v>13</v>
      </c>
      <c r="J3699" s="4" t="s">
        <v>9</v>
      </c>
      <c r="K3699" s="4" t="s">
        <v>13</v>
      </c>
      <c r="L3699" s="4" t="s">
        <v>13</v>
      </c>
      <c r="M3699" s="30" t="s">
        <v>34</v>
      </c>
      <c r="N3699" s="4" t="s">
        <v>5</v>
      </c>
      <c r="O3699" s="4" t="s">
        <v>13</v>
      </c>
      <c r="P3699" s="4" t="s">
        <v>10</v>
      </c>
      <c r="Q3699" s="30" t="s">
        <v>35</v>
      </c>
      <c r="R3699" s="4" t="s">
        <v>13</v>
      </c>
      <c r="S3699" s="4" t="s">
        <v>9</v>
      </c>
      <c r="T3699" s="4" t="s">
        <v>13</v>
      </c>
      <c r="U3699" s="4" t="s">
        <v>13</v>
      </c>
      <c r="V3699" s="4" t="s">
        <v>13</v>
      </c>
      <c r="W3699" s="4" t="s">
        <v>24</v>
      </c>
    </row>
    <row r="3700" spans="1:23">
      <c r="A3700" t="n">
        <v>25234</v>
      </c>
      <c r="B3700" s="12" t="n">
        <v>5</v>
      </c>
      <c r="C3700" s="7" t="n">
        <v>28</v>
      </c>
      <c r="D3700" s="30" t="s">
        <v>3</v>
      </c>
      <c r="E3700" s="9" t="n">
        <v>162</v>
      </c>
      <c r="F3700" s="7" t="n">
        <v>3</v>
      </c>
      <c r="G3700" s="7" t="n">
        <v>12487</v>
      </c>
      <c r="H3700" s="30" t="s">
        <v>3</v>
      </c>
      <c r="I3700" s="7" t="n">
        <v>0</v>
      </c>
      <c r="J3700" s="7" t="n">
        <v>1</v>
      </c>
      <c r="K3700" s="7" t="n">
        <v>3</v>
      </c>
      <c r="L3700" s="7" t="n">
        <v>28</v>
      </c>
      <c r="M3700" s="30" t="s">
        <v>3</v>
      </c>
      <c r="N3700" s="9" t="n">
        <v>162</v>
      </c>
      <c r="O3700" s="7" t="n">
        <v>3</v>
      </c>
      <c r="P3700" s="7" t="n">
        <v>12487</v>
      </c>
      <c r="Q3700" s="30" t="s">
        <v>3</v>
      </c>
      <c r="R3700" s="7" t="n">
        <v>0</v>
      </c>
      <c r="S3700" s="7" t="n">
        <v>2</v>
      </c>
      <c r="T3700" s="7" t="n">
        <v>3</v>
      </c>
      <c r="U3700" s="7" t="n">
        <v>9</v>
      </c>
      <c r="V3700" s="7" t="n">
        <v>1</v>
      </c>
      <c r="W3700" s="13" t="n">
        <f t="normal" ca="1">A3710</f>
        <v>0</v>
      </c>
    </row>
    <row r="3701" spans="1:23">
      <c r="A3701" t="s">
        <v>4</v>
      </c>
      <c r="B3701" s="4" t="s">
        <v>5</v>
      </c>
      <c r="C3701" s="4" t="s">
        <v>13</v>
      </c>
      <c r="D3701" s="30" t="s">
        <v>34</v>
      </c>
      <c r="E3701" s="4" t="s">
        <v>5</v>
      </c>
      <c r="F3701" s="4" t="s">
        <v>10</v>
      </c>
      <c r="G3701" s="4" t="s">
        <v>13</v>
      </c>
      <c r="H3701" s="4" t="s">
        <v>13</v>
      </c>
      <c r="I3701" s="4" t="s">
        <v>6</v>
      </c>
      <c r="J3701" s="30" t="s">
        <v>35</v>
      </c>
      <c r="K3701" s="4" t="s">
        <v>13</v>
      </c>
      <c r="L3701" s="4" t="s">
        <v>13</v>
      </c>
      <c r="M3701" s="30" t="s">
        <v>34</v>
      </c>
      <c r="N3701" s="4" t="s">
        <v>5</v>
      </c>
      <c r="O3701" s="4" t="s">
        <v>13</v>
      </c>
      <c r="P3701" s="30" t="s">
        <v>35</v>
      </c>
      <c r="Q3701" s="4" t="s">
        <v>13</v>
      </c>
      <c r="R3701" s="4" t="s">
        <v>9</v>
      </c>
      <c r="S3701" s="4" t="s">
        <v>13</v>
      </c>
      <c r="T3701" s="4" t="s">
        <v>13</v>
      </c>
      <c r="U3701" s="4" t="s">
        <v>13</v>
      </c>
      <c r="V3701" s="30" t="s">
        <v>34</v>
      </c>
      <c r="W3701" s="4" t="s">
        <v>5</v>
      </c>
      <c r="X3701" s="4" t="s">
        <v>13</v>
      </c>
      <c r="Y3701" s="30" t="s">
        <v>35</v>
      </c>
      <c r="Z3701" s="4" t="s">
        <v>13</v>
      </c>
      <c r="AA3701" s="4" t="s">
        <v>9</v>
      </c>
      <c r="AB3701" s="4" t="s">
        <v>13</v>
      </c>
      <c r="AC3701" s="4" t="s">
        <v>13</v>
      </c>
      <c r="AD3701" s="4" t="s">
        <v>13</v>
      </c>
      <c r="AE3701" s="4" t="s">
        <v>24</v>
      </c>
    </row>
    <row r="3702" spans="1:23">
      <c r="A3702" t="n">
        <v>25263</v>
      </c>
      <c r="B3702" s="12" t="n">
        <v>5</v>
      </c>
      <c r="C3702" s="7" t="n">
        <v>28</v>
      </c>
      <c r="D3702" s="30" t="s">
        <v>3</v>
      </c>
      <c r="E3702" s="31" t="n">
        <v>47</v>
      </c>
      <c r="F3702" s="7" t="n">
        <v>61456</v>
      </c>
      <c r="G3702" s="7" t="n">
        <v>2</v>
      </c>
      <c r="H3702" s="7" t="n">
        <v>0</v>
      </c>
      <c r="I3702" s="7" t="s">
        <v>36</v>
      </c>
      <c r="J3702" s="30" t="s">
        <v>3</v>
      </c>
      <c r="K3702" s="7" t="n">
        <v>8</v>
      </c>
      <c r="L3702" s="7" t="n">
        <v>28</v>
      </c>
      <c r="M3702" s="30" t="s">
        <v>3</v>
      </c>
      <c r="N3702" s="11" t="n">
        <v>74</v>
      </c>
      <c r="O3702" s="7" t="n">
        <v>65</v>
      </c>
      <c r="P3702" s="30" t="s">
        <v>3</v>
      </c>
      <c r="Q3702" s="7" t="n">
        <v>0</v>
      </c>
      <c r="R3702" s="7" t="n">
        <v>1</v>
      </c>
      <c r="S3702" s="7" t="n">
        <v>3</v>
      </c>
      <c r="T3702" s="7" t="n">
        <v>9</v>
      </c>
      <c r="U3702" s="7" t="n">
        <v>28</v>
      </c>
      <c r="V3702" s="30" t="s">
        <v>3</v>
      </c>
      <c r="W3702" s="11" t="n">
        <v>74</v>
      </c>
      <c r="X3702" s="7" t="n">
        <v>65</v>
      </c>
      <c r="Y3702" s="30" t="s">
        <v>3</v>
      </c>
      <c r="Z3702" s="7" t="n">
        <v>0</v>
      </c>
      <c r="AA3702" s="7" t="n">
        <v>2</v>
      </c>
      <c r="AB3702" s="7" t="n">
        <v>3</v>
      </c>
      <c r="AC3702" s="7" t="n">
        <v>9</v>
      </c>
      <c r="AD3702" s="7" t="n">
        <v>1</v>
      </c>
      <c r="AE3702" s="13" t="n">
        <f t="normal" ca="1">A3706</f>
        <v>0</v>
      </c>
    </row>
    <row r="3703" spans="1:23">
      <c r="A3703" t="s">
        <v>4</v>
      </c>
      <c r="B3703" s="4" t="s">
        <v>5</v>
      </c>
      <c r="C3703" s="4" t="s">
        <v>10</v>
      </c>
      <c r="D3703" s="4" t="s">
        <v>13</v>
      </c>
      <c r="E3703" s="4" t="s">
        <v>13</v>
      </c>
      <c r="F3703" s="4" t="s">
        <v>6</v>
      </c>
    </row>
    <row r="3704" spans="1:23">
      <c r="A3704" t="n">
        <v>25311</v>
      </c>
      <c r="B3704" s="31" t="n">
        <v>47</v>
      </c>
      <c r="C3704" s="7" t="n">
        <v>61456</v>
      </c>
      <c r="D3704" s="7" t="n">
        <v>0</v>
      </c>
      <c r="E3704" s="7" t="n">
        <v>0</v>
      </c>
      <c r="F3704" s="7" t="s">
        <v>37</v>
      </c>
    </row>
    <row r="3705" spans="1:23">
      <c r="A3705" t="s">
        <v>4</v>
      </c>
      <c r="B3705" s="4" t="s">
        <v>5</v>
      </c>
      <c r="C3705" s="4" t="s">
        <v>13</v>
      </c>
      <c r="D3705" s="4" t="s">
        <v>10</v>
      </c>
      <c r="E3705" s="4" t="s">
        <v>23</v>
      </c>
    </row>
    <row r="3706" spans="1:23">
      <c r="A3706" t="n">
        <v>25324</v>
      </c>
      <c r="B3706" s="24" t="n">
        <v>58</v>
      </c>
      <c r="C3706" s="7" t="n">
        <v>0</v>
      </c>
      <c r="D3706" s="7" t="n">
        <v>300</v>
      </c>
      <c r="E3706" s="7" t="n">
        <v>1</v>
      </c>
    </row>
    <row r="3707" spans="1:23">
      <c r="A3707" t="s">
        <v>4</v>
      </c>
      <c r="B3707" s="4" t="s">
        <v>5</v>
      </c>
      <c r="C3707" s="4" t="s">
        <v>13</v>
      </c>
      <c r="D3707" s="4" t="s">
        <v>10</v>
      </c>
    </row>
    <row r="3708" spans="1:23">
      <c r="A3708" t="n">
        <v>25332</v>
      </c>
      <c r="B3708" s="24" t="n">
        <v>58</v>
      </c>
      <c r="C3708" s="7" t="n">
        <v>255</v>
      </c>
      <c r="D3708" s="7" t="n">
        <v>0</v>
      </c>
    </row>
    <row r="3709" spans="1:23">
      <c r="A3709" t="s">
        <v>4</v>
      </c>
      <c r="B3709" s="4" t="s">
        <v>5</v>
      </c>
      <c r="C3709" s="4" t="s">
        <v>13</v>
      </c>
      <c r="D3709" s="4" t="s">
        <v>13</v>
      </c>
      <c r="E3709" s="4" t="s">
        <v>13</v>
      </c>
      <c r="F3709" s="4" t="s">
        <v>13</v>
      </c>
    </row>
    <row r="3710" spans="1:23">
      <c r="A3710" t="n">
        <v>25336</v>
      </c>
      <c r="B3710" s="19" t="n">
        <v>14</v>
      </c>
      <c r="C3710" s="7" t="n">
        <v>0</v>
      </c>
      <c r="D3710" s="7" t="n">
        <v>0</v>
      </c>
      <c r="E3710" s="7" t="n">
        <v>0</v>
      </c>
      <c r="F3710" s="7" t="n">
        <v>64</v>
      </c>
    </row>
    <row r="3711" spans="1:23">
      <c r="A3711" t="s">
        <v>4</v>
      </c>
      <c r="B3711" s="4" t="s">
        <v>5</v>
      </c>
      <c r="C3711" s="4" t="s">
        <v>13</v>
      </c>
      <c r="D3711" s="4" t="s">
        <v>10</v>
      </c>
    </row>
    <row r="3712" spans="1:23">
      <c r="A3712" t="n">
        <v>25341</v>
      </c>
      <c r="B3712" s="25" t="n">
        <v>22</v>
      </c>
      <c r="C3712" s="7" t="n">
        <v>0</v>
      </c>
      <c r="D3712" s="7" t="n">
        <v>12487</v>
      </c>
    </row>
    <row r="3713" spans="1:31">
      <c r="A3713" t="s">
        <v>4</v>
      </c>
      <c r="B3713" s="4" t="s">
        <v>5</v>
      </c>
      <c r="C3713" s="4" t="s">
        <v>13</v>
      </c>
      <c r="D3713" s="4" t="s">
        <v>10</v>
      </c>
    </row>
    <row r="3714" spans="1:31">
      <c r="A3714" t="n">
        <v>25345</v>
      </c>
      <c r="B3714" s="24" t="n">
        <v>58</v>
      </c>
      <c r="C3714" s="7" t="n">
        <v>5</v>
      </c>
      <c r="D3714" s="7" t="n">
        <v>300</v>
      </c>
    </row>
    <row r="3715" spans="1:31">
      <c r="A3715" t="s">
        <v>4</v>
      </c>
      <c r="B3715" s="4" t="s">
        <v>5</v>
      </c>
      <c r="C3715" s="4" t="s">
        <v>23</v>
      </c>
      <c r="D3715" s="4" t="s">
        <v>10</v>
      </c>
    </row>
    <row r="3716" spans="1:31">
      <c r="A3716" t="n">
        <v>25349</v>
      </c>
      <c r="B3716" s="32" t="n">
        <v>103</v>
      </c>
      <c r="C3716" s="7" t="n">
        <v>0</v>
      </c>
      <c r="D3716" s="7" t="n">
        <v>300</v>
      </c>
    </row>
    <row r="3717" spans="1:31">
      <c r="A3717" t="s">
        <v>4</v>
      </c>
      <c r="B3717" s="4" t="s">
        <v>5</v>
      </c>
      <c r="C3717" s="4" t="s">
        <v>13</v>
      </c>
    </row>
    <row r="3718" spans="1:31">
      <c r="A3718" t="n">
        <v>25356</v>
      </c>
      <c r="B3718" s="33" t="n">
        <v>64</v>
      </c>
      <c r="C3718" s="7" t="n">
        <v>7</v>
      </c>
    </row>
    <row r="3719" spans="1:31">
      <c r="A3719" t="s">
        <v>4</v>
      </c>
      <c r="B3719" s="4" t="s">
        <v>5</v>
      </c>
      <c r="C3719" s="4" t="s">
        <v>13</v>
      </c>
      <c r="D3719" s="4" t="s">
        <v>10</v>
      </c>
    </row>
    <row r="3720" spans="1:31">
      <c r="A3720" t="n">
        <v>25358</v>
      </c>
      <c r="B3720" s="34" t="n">
        <v>72</v>
      </c>
      <c r="C3720" s="7" t="n">
        <v>5</v>
      </c>
      <c r="D3720" s="7" t="n">
        <v>0</v>
      </c>
    </row>
    <row r="3721" spans="1:31">
      <c r="A3721" t="s">
        <v>4</v>
      </c>
      <c r="B3721" s="4" t="s">
        <v>5</v>
      </c>
      <c r="C3721" s="4" t="s">
        <v>13</v>
      </c>
      <c r="D3721" s="30" t="s">
        <v>34</v>
      </c>
      <c r="E3721" s="4" t="s">
        <v>5</v>
      </c>
      <c r="F3721" s="4" t="s">
        <v>13</v>
      </c>
      <c r="G3721" s="4" t="s">
        <v>10</v>
      </c>
      <c r="H3721" s="30" t="s">
        <v>35</v>
      </c>
      <c r="I3721" s="4" t="s">
        <v>13</v>
      </c>
      <c r="J3721" s="4" t="s">
        <v>9</v>
      </c>
      <c r="K3721" s="4" t="s">
        <v>13</v>
      </c>
      <c r="L3721" s="4" t="s">
        <v>13</v>
      </c>
      <c r="M3721" s="4" t="s">
        <v>24</v>
      </c>
    </row>
    <row r="3722" spans="1:31">
      <c r="A3722" t="n">
        <v>25362</v>
      </c>
      <c r="B3722" s="12" t="n">
        <v>5</v>
      </c>
      <c r="C3722" s="7" t="n">
        <v>28</v>
      </c>
      <c r="D3722" s="30" t="s">
        <v>3</v>
      </c>
      <c r="E3722" s="9" t="n">
        <v>162</v>
      </c>
      <c r="F3722" s="7" t="n">
        <v>4</v>
      </c>
      <c r="G3722" s="7" t="n">
        <v>12487</v>
      </c>
      <c r="H3722" s="30" t="s">
        <v>3</v>
      </c>
      <c r="I3722" s="7" t="n">
        <v>0</v>
      </c>
      <c r="J3722" s="7" t="n">
        <v>1</v>
      </c>
      <c r="K3722" s="7" t="n">
        <v>2</v>
      </c>
      <c r="L3722" s="7" t="n">
        <v>1</v>
      </c>
      <c r="M3722" s="13" t="n">
        <f t="normal" ca="1">A3728</f>
        <v>0</v>
      </c>
    </row>
    <row r="3723" spans="1:31">
      <c r="A3723" t="s">
        <v>4</v>
      </c>
      <c r="B3723" s="4" t="s">
        <v>5</v>
      </c>
      <c r="C3723" s="4" t="s">
        <v>13</v>
      </c>
      <c r="D3723" s="4" t="s">
        <v>6</v>
      </c>
    </row>
    <row r="3724" spans="1:31">
      <c r="A3724" t="n">
        <v>25379</v>
      </c>
      <c r="B3724" s="8" t="n">
        <v>2</v>
      </c>
      <c r="C3724" s="7" t="n">
        <v>10</v>
      </c>
      <c r="D3724" s="7" t="s">
        <v>38</v>
      </c>
    </row>
    <row r="3725" spans="1:31">
      <c r="A3725" t="s">
        <v>4</v>
      </c>
      <c r="B3725" s="4" t="s">
        <v>5</v>
      </c>
      <c r="C3725" s="4" t="s">
        <v>10</v>
      </c>
    </row>
    <row r="3726" spans="1:31">
      <c r="A3726" t="n">
        <v>25396</v>
      </c>
      <c r="B3726" s="35" t="n">
        <v>16</v>
      </c>
      <c r="C3726" s="7" t="n">
        <v>0</v>
      </c>
    </row>
    <row r="3727" spans="1:31">
      <c r="A3727" t="s">
        <v>4</v>
      </c>
      <c r="B3727" s="4" t="s">
        <v>5</v>
      </c>
      <c r="C3727" s="4" t="s">
        <v>10</v>
      </c>
    </row>
    <row r="3728" spans="1:31">
      <c r="A3728" t="n">
        <v>25399</v>
      </c>
      <c r="B3728" s="36" t="n">
        <v>12</v>
      </c>
      <c r="C3728" s="7" t="n">
        <v>6713</v>
      </c>
    </row>
    <row r="3729" spans="1:13">
      <c r="A3729" t="s">
        <v>4</v>
      </c>
      <c r="B3729" s="4" t="s">
        <v>5</v>
      </c>
      <c r="C3729" s="4" t="s">
        <v>10</v>
      </c>
      <c r="D3729" s="4" t="s">
        <v>6</v>
      </c>
      <c r="E3729" s="4" t="s">
        <v>6</v>
      </c>
      <c r="F3729" s="4" t="s">
        <v>6</v>
      </c>
      <c r="G3729" s="4" t="s">
        <v>13</v>
      </c>
      <c r="H3729" s="4" t="s">
        <v>9</v>
      </c>
      <c r="I3729" s="4" t="s">
        <v>23</v>
      </c>
      <c r="J3729" s="4" t="s">
        <v>23</v>
      </c>
      <c r="K3729" s="4" t="s">
        <v>23</v>
      </c>
      <c r="L3729" s="4" t="s">
        <v>23</v>
      </c>
      <c r="M3729" s="4" t="s">
        <v>23</v>
      </c>
      <c r="N3729" s="4" t="s">
        <v>23</v>
      </c>
      <c r="O3729" s="4" t="s">
        <v>23</v>
      </c>
      <c r="P3729" s="4" t="s">
        <v>6</v>
      </c>
      <c r="Q3729" s="4" t="s">
        <v>6</v>
      </c>
      <c r="R3729" s="4" t="s">
        <v>9</v>
      </c>
      <c r="S3729" s="4" t="s">
        <v>13</v>
      </c>
      <c r="T3729" s="4" t="s">
        <v>9</v>
      </c>
      <c r="U3729" s="4" t="s">
        <v>9</v>
      </c>
      <c r="V3729" s="4" t="s">
        <v>10</v>
      </c>
    </row>
    <row r="3730" spans="1:13">
      <c r="A3730" t="n">
        <v>25402</v>
      </c>
      <c r="B3730" s="37" t="n">
        <v>19</v>
      </c>
      <c r="C3730" s="7" t="n">
        <v>7032</v>
      </c>
      <c r="D3730" s="7" t="s">
        <v>41</v>
      </c>
      <c r="E3730" s="7" t="s">
        <v>42</v>
      </c>
      <c r="F3730" s="7" t="s">
        <v>12</v>
      </c>
      <c r="G3730" s="7" t="n">
        <v>0</v>
      </c>
      <c r="H3730" s="7" t="n">
        <v>1</v>
      </c>
      <c r="I3730" s="7" t="n">
        <v>0</v>
      </c>
      <c r="J3730" s="7" t="n">
        <v>0</v>
      </c>
      <c r="K3730" s="7" t="n">
        <v>0</v>
      </c>
      <c r="L3730" s="7" t="n">
        <v>0</v>
      </c>
      <c r="M3730" s="7" t="n">
        <v>1</v>
      </c>
      <c r="N3730" s="7" t="n">
        <v>1.60000002384186</v>
      </c>
      <c r="O3730" s="7" t="n">
        <v>0.0900000035762787</v>
      </c>
      <c r="P3730" s="7" t="s">
        <v>12</v>
      </c>
      <c r="Q3730" s="7" t="s">
        <v>12</v>
      </c>
      <c r="R3730" s="7" t="n">
        <v>-1</v>
      </c>
      <c r="S3730" s="7" t="n">
        <v>0</v>
      </c>
      <c r="T3730" s="7" t="n">
        <v>0</v>
      </c>
      <c r="U3730" s="7" t="n">
        <v>0</v>
      </c>
      <c r="V3730" s="7" t="n">
        <v>0</v>
      </c>
    </row>
    <row r="3731" spans="1:13">
      <c r="A3731" t="s">
        <v>4</v>
      </c>
      <c r="B3731" s="4" t="s">
        <v>5</v>
      </c>
      <c r="C3731" s="4" t="s">
        <v>10</v>
      </c>
      <c r="D3731" s="4" t="s">
        <v>13</v>
      </c>
      <c r="E3731" s="4" t="s">
        <v>13</v>
      </c>
      <c r="F3731" s="4" t="s">
        <v>6</v>
      </c>
    </row>
    <row r="3732" spans="1:13">
      <c r="A3732" t="n">
        <v>25472</v>
      </c>
      <c r="B3732" s="38" t="n">
        <v>20</v>
      </c>
      <c r="C3732" s="7" t="n">
        <v>0</v>
      </c>
      <c r="D3732" s="7" t="n">
        <v>3</v>
      </c>
      <c r="E3732" s="7" t="n">
        <v>10</v>
      </c>
      <c r="F3732" s="7" t="s">
        <v>45</v>
      </c>
    </row>
    <row r="3733" spans="1:13">
      <c r="A3733" t="s">
        <v>4</v>
      </c>
      <c r="B3733" s="4" t="s">
        <v>5</v>
      </c>
      <c r="C3733" s="4" t="s">
        <v>10</v>
      </c>
    </row>
    <row r="3734" spans="1:13">
      <c r="A3734" t="n">
        <v>25490</v>
      </c>
      <c r="B3734" s="35" t="n">
        <v>16</v>
      </c>
      <c r="C3734" s="7" t="n">
        <v>0</v>
      </c>
    </row>
    <row r="3735" spans="1:13">
      <c r="A3735" t="s">
        <v>4</v>
      </c>
      <c r="B3735" s="4" t="s">
        <v>5</v>
      </c>
      <c r="C3735" s="4" t="s">
        <v>10</v>
      </c>
      <c r="D3735" s="4" t="s">
        <v>13</v>
      </c>
      <c r="E3735" s="4" t="s">
        <v>13</v>
      </c>
      <c r="F3735" s="4" t="s">
        <v>6</v>
      </c>
    </row>
    <row r="3736" spans="1:13">
      <c r="A3736" t="n">
        <v>25493</v>
      </c>
      <c r="B3736" s="38" t="n">
        <v>20</v>
      </c>
      <c r="C3736" s="7" t="n">
        <v>3</v>
      </c>
      <c r="D3736" s="7" t="n">
        <v>3</v>
      </c>
      <c r="E3736" s="7" t="n">
        <v>10</v>
      </c>
      <c r="F3736" s="7" t="s">
        <v>45</v>
      </c>
    </row>
    <row r="3737" spans="1:13">
      <c r="A3737" t="s">
        <v>4</v>
      </c>
      <c r="B3737" s="4" t="s">
        <v>5</v>
      </c>
      <c r="C3737" s="4" t="s">
        <v>10</v>
      </c>
    </row>
    <row r="3738" spans="1:13">
      <c r="A3738" t="n">
        <v>25511</v>
      </c>
      <c r="B3738" s="35" t="n">
        <v>16</v>
      </c>
      <c r="C3738" s="7" t="n">
        <v>0</v>
      </c>
    </row>
    <row r="3739" spans="1:13">
      <c r="A3739" t="s">
        <v>4</v>
      </c>
      <c r="B3739" s="4" t="s">
        <v>5</v>
      </c>
      <c r="C3739" s="4" t="s">
        <v>10</v>
      </c>
      <c r="D3739" s="4" t="s">
        <v>13</v>
      </c>
      <c r="E3739" s="4" t="s">
        <v>13</v>
      </c>
      <c r="F3739" s="4" t="s">
        <v>6</v>
      </c>
    </row>
    <row r="3740" spans="1:13">
      <c r="A3740" t="n">
        <v>25514</v>
      </c>
      <c r="B3740" s="38" t="n">
        <v>20</v>
      </c>
      <c r="C3740" s="7" t="n">
        <v>5</v>
      </c>
      <c r="D3740" s="7" t="n">
        <v>3</v>
      </c>
      <c r="E3740" s="7" t="n">
        <v>10</v>
      </c>
      <c r="F3740" s="7" t="s">
        <v>45</v>
      </c>
    </row>
    <row r="3741" spans="1:13">
      <c r="A3741" t="s">
        <v>4</v>
      </c>
      <c r="B3741" s="4" t="s">
        <v>5</v>
      </c>
      <c r="C3741" s="4" t="s">
        <v>10</v>
      </c>
    </row>
    <row r="3742" spans="1:13">
      <c r="A3742" t="n">
        <v>25532</v>
      </c>
      <c r="B3742" s="35" t="n">
        <v>16</v>
      </c>
      <c r="C3742" s="7" t="n">
        <v>0</v>
      </c>
    </row>
    <row r="3743" spans="1:13">
      <c r="A3743" t="s">
        <v>4</v>
      </c>
      <c r="B3743" s="4" t="s">
        <v>5</v>
      </c>
      <c r="C3743" s="4" t="s">
        <v>10</v>
      </c>
      <c r="D3743" s="4" t="s">
        <v>13</v>
      </c>
      <c r="E3743" s="4" t="s">
        <v>13</v>
      </c>
      <c r="F3743" s="4" t="s">
        <v>6</v>
      </c>
    </row>
    <row r="3744" spans="1:13">
      <c r="A3744" t="n">
        <v>25535</v>
      </c>
      <c r="B3744" s="38" t="n">
        <v>20</v>
      </c>
      <c r="C3744" s="7" t="n">
        <v>61491</v>
      </c>
      <c r="D3744" s="7" t="n">
        <v>3</v>
      </c>
      <c r="E3744" s="7" t="n">
        <v>10</v>
      </c>
      <c r="F3744" s="7" t="s">
        <v>45</v>
      </c>
    </row>
    <row r="3745" spans="1:22">
      <c r="A3745" t="s">
        <v>4</v>
      </c>
      <c r="B3745" s="4" t="s">
        <v>5</v>
      </c>
      <c r="C3745" s="4" t="s">
        <v>10</v>
      </c>
    </row>
    <row r="3746" spans="1:22">
      <c r="A3746" t="n">
        <v>25553</v>
      </c>
      <c r="B3746" s="35" t="n">
        <v>16</v>
      </c>
      <c r="C3746" s="7" t="n">
        <v>0</v>
      </c>
    </row>
    <row r="3747" spans="1:22">
      <c r="A3747" t="s">
        <v>4</v>
      </c>
      <c r="B3747" s="4" t="s">
        <v>5</v>
      </c>
      <c r="C3747" s="4" t="s">
        <v>10</v>
      </c>
      <c r="D3747" s="4" t="s">
        <v>13</v>
      </c>
      <c r="E3747" s="4" t="s">
        <v>13</v>
      </c>
      <c r="F3747" s="4" t="s">
        <v>6</v>
      </c>
    </row>
    <row r="3748" spans="1:22">
      <c r="A3748" t="n">
        <v>25556</v>
      </c>
      <c r="B3748" s="38" t="n">
        <v>20</v>
      </c>
      <c r="C3748" s="7" t="n">
        <v>61492</v>
      </c>
      <c r="D3748" s="7" t="n">
        <v>3</v>
      </c>
      <c r="E3748" s="7" t="n">
        <v>10</v>
      </c>
      <c r="F3748" s="7" t="s">
        <v>45</v>
      </c>
    </row>
    <row r="3749" spans="1:22">
      <c r="A3749" t="s">
        <v>4</v>
      </c>
      <c r="B3749" s="4" t="s">
        <v>5</v>
      </c>
      <c r="C3749" s="4" t="s">
        <v>10</v>
      </c>
    </row>
    <row r="3750" spans="1:22">
      <c r="A3750" t="n">
        <v>25574</v>
      </c>
      <c r="B3750" s="35" t="n">
        <v>16</v>
      </c>
      <c r="C3750" s="7" t="n">
        <v>0</v>
      </c>
    </row>
    <row r="3751" spans="1:22">
      <c r="A3751" t="s">
        <v>4</v>
      </c>
      <c r="B3751" s="4" t="s">
        <v>5</v>
      </c>
      <c r="C3751" s="4" t="s">
        <v>10</v>
      </c>
      <c r="D3751" s="4" t="s">
        <v>13</v>
      </c>
      <c r="E3751" s="4" t="s">
        <v>13</v>
      </c>
      <c r="F3751" s="4" t="s">
        <v>6</v>
      </c>
    </row>
    <row r="3752" spans="1:22">
      <c r="A3752" t="n">
        <v>25577</v>
      </c>
      <c r="B3752" s="38" t="n">
        <v>20</v>
      </c>
      <c r="C3752" s="7" t="n">
        <v>61493</v>
      </c>
      <c r="D3752" s="7" t="n">
        <v>3</v>
      </c>
      <c r="E3752" s="7" t="n">
        <v>10</v>
      </c>
      <c r="F3752" s="7" t="s">
        <v>45</v>
      </c>
    </row>
    <row r="3753" spans="1:22">
      <c r="A3753" t="s">
        <v>4</v>
      </c>
      <c r="B3753" s="4" t="s">
        <v>5</v>
      </c>
      <c r="C3753" s="4" t="s">
        <v>10</v>
      </c>
    </row>
    <row r="3754" spans="1:22">
      <c r="A3754" t="n">
        <v>25595</v>
      </c>
      <c r="B3754" s="35" t="n">
        <v>16</v>
      </c>
      <c r="C3754" s="7" t="n">
        <v>0</v>
      </c>
    </row>
    <row r="3755" spans="1:22">
      <c r="A3755" t="s">
        <v>4</v>
      </c>
      <c r="B3755" s="4" t="s">
        <v>5</v>
      </c>
      <c r="C3755" s="4" t="s">
        <v>10</v>
      </c>
      <c r="D3755" s="4" t="s">
        <v>13</v>
      </c>
      <c r="E3755" s="4" t="s">
        <v>13</v>
      </c>
      <c r="F3755" s="4" t="s">
        <v>6</v>
      </c>
    </row>
    <row r="3756" spans="1:22">
      <c r="A3756" t="n">
        <v>25598</v>
      </c>
      <c r="B3756" s="38" t="n">
        <v>20</v>
      </c>
      <c r="C3756" s="7" t="n">
        <v>7032</v>
      </c>
      <c r="D3756" s="7" t="n">
        <v>3</v>
      </c>
      <c r="E3756" s="7" t="n">
        <v>10</v>
      </c>
      <c r="F3756" s="7" t="s">
        <v>45</v>
      </c>
    </row>
    <row r="3757" spans="1:22">
      <c r="A3757" t="s">
        <v>4</v>
      </c>
      <c r="B3757" s="4" t="s">
        <v>5</v>
      </c>
      <c r="C3757" s="4" t="s">
        <v>10</v>
      </c>
    </row>
    <row r="3758" spans="1:22">
      <c r="A3758" t="n">
        <v>25616</v>
      </c>
      <c r="B3758" s="35" t="n">
        <v>16</v>
      </c>
      <c r="C3758" s="7" t="n">
        <v>0</v>
      </c>
    </row>
    <row r="3759" spans="1:22">
      <c r="A3759" t="s">
        <v>4</v>
      </c>
      <c r="B3759" s="4" t="s">
        <v>5</v>
      </c>
      <c r="C3759" s="4" t="s">
        <v>10</v>
      </c>
    </row>
    <row r="3760" spans="1:22">
      <c r="A3760" t="n">
        <v>25619</v>
      </c>
      <c r="B3760" s="57" t="n">
        <v>13</v>
      </c>
      <c r="C3760" s="7" t="n">
        <v>6467</v>
      </c>
    </row>
    <row r="3761" spans="1:6">
      <c r="A3761" t="s">
        <v>4</v>
      </c>
      <c r="B3761" s="4" t="s">
        <v>5</v>
      </c>
      <c r="C3761" s="4" t="s">
        <v>13</v>
      </c>
      <c r="D3761" s="30" t="s">
        <v>34</v>
      </c>
      <c r="E3761" s="4" t="s">
        <v>5</v>
      </c>
      <c r="F3761" s="4" t="s">
        <v>13</v>
      </c>
      <c r="G3761" s="4" t="s">
        <v>10</v>
      </c>
      <c r="H3761" s="30" t="s">
        <v>35</v>
      </c>
      <c r="I3761" s="4" t="s">
        <v>13</v>
      </c>
      <c r="J3761" s="4" t="s">
        <v>24</v>
      </c>
    </row>
    <row r="3762" spans="1:6">
      <c r="A3762" t="n">
        <v>25622</v>
      </c>
      <c r="B3762" s="12" t="n">
        <v>5</v>
      </c>
      <c r="C3762" s="7" t="n">
        <v>28</v>
      </c>
      <c r="D3762" s="30" t="s">
        <v>3</v>
      </c>
      <c r="E3762" s="33" t="n">
        <v>64</v>
      </c>
      <c r="F3762" s="7" t="n">
        <v>5</v>
      </c>
      <c r="G3762" s="7" t="n">
        <v>2</v>
      </c>
      <c r="H3762" s="30" t="s">
        <v>3</v>
      </c>
      <c r="I3762" s="7" t="n">
        <v>1</v>
      </c>
      <c r="J3762" s="13" t="n">
        <f t="normal" ca="1">A3768</f>
        <v>0</v>
      </c>
    </row>
    <row r="3763" spans="1:6">
      <c r="A3763" t="s">
        <v>4</v>
      </c>
      <c r="B3763" s="4" t="s">
        <v>5</v>
      </c>
      <c r="C3763" s="4" t="s">
        <v>13</v>
      </c>
      <c r="D3763" s="4" t="s">
        <v>10</v>
      </c>
      <c r="E3763" s="4" t="s">
        <v>13</v>
      </c>
      <c r="F3763" s="4" t="s">
        <v>6</v>
      </c>
      <c r="G3763" s="4" t="s">
        <v>6</v>
      </c>
      <c r="H3763" s="4" t="s">
        <v>6</v>
      </c>
      <c r="I3763" s="4" t="s">
        <v>6</v>
      </c>
      <c r="J3763" s="4" t="s">
        <v>6</v>
      </c>
      <c r="K3763" s="4" t="s">
        <v>6</v>
      </c>
      <c r="L3763" s="4" t="s">
        <v>6</v>
      </c>
      <c r="M3763" s="4" t="s">
        <v>6</v>
      </c>
      <c r="N3763" s="4" t="s">
        <v>6</v>
      </c>
      <c r="O3763" s="4" t="s">
        <v>6</v>
      </c>
      <c r="P3763" s="4" t="s">
        <v>6</v>
      </c>
      <c r="Q3763" s="4" t="s">
        <v>6</v>
      </c>
      <c r="R3763" s="4" t="s">
        <v>6</v>
      </c>
      <c r="S3763" s="4" t="s">
        <v>6</v>
      </c>
      <c r="T3763" s="4" t="s">
        <v>6</v>
      </c>
      <c r="U3763" s="4" t="s">
        <v>6</v>
      </c>
    </row>
    <row r="3764" spans="1:6">
      <c r="A3764" t="n">
        <v>25633</v>
      </c>
      <c r="B3764" s="41" t="n">
        <v>36</v>
      </c>
      <c r="C3764" s="7" t="n">
        <v>8</v>
      </c>
      <c r="D3764" s="7" t="n">
        <v>2</v>
      </c>
      <c r="E3764" s="7" t="n">
        <v>0</v>
      </c>
      <c r="F3764" s="7" t="s">
        <v>197</v>
      </c>
      <c r="G3764" s="7" t="s">
        <v>12</v>
      </c>
      <c r="H3764" s="7" t="s">
        <v>12</v>
      </c>
      <c r="I3764" s="7" t="s">
        <v>12</v>
      </c>
      <c r="J3764" s="7" t="s">
        <v>12</v>
      </c>
      <c r="K3764" s="7" t="s">
        <v>12</v>
      </c>
      <c r="L3764" s="7" t="s">
        <v>12</v>
      </c>
      <c r="M3764" s="7" t="s">
        <v>12</v>
      </c>
      <c r="N3764" s="7" t="s">
        <v>12</v>
      </c>
      <c r="O3764" s="7" t="s">
        <v>12</v>
      </c>
      <c r="P3764" s="7" t="s">
        <v>12</v>
      </c>
      <c r="Q3764" s="7" t="s">
        <v>12</v>
      </c>
      <c r="R3764" s="7" t="s">
        <v>12</v>
      </c>
      <c r="S3764" s="7" t="s">
        <v>12</v>
      </c>
      <c r="T3764" s="7" t="s">
        <v>12</v>
      </c>
      <c r="U3764" s="7" t="s">
        <v>12</v>
      </c>
    </row>
    <row r="3765" spans="1:6">
      <c r="A3765" t="s">
        <v>4</v>
      </c>
      <c r="B3765" s="4" t="s">
        <v>5</v>
      </c>
      <c r="C3765" s="4" t="s">
        <v>24</v>
      </c>
    </row>
    <row r="3766" spans="1:6">
      <c r="A3766" t="n">
        <v>25665</v>
      </c>
      <c r="B3766" s="17" t="n">
        <v>3</v>
      </c>
      <c r="C3766" s="13" t="n">
        <f t="normal" ca="1">A3770</f>
        <v>0</v>
      </c>
    </row>
    <row r="3767" spans="1:6">
      <c r="A3767" t="s">
        <v>4</v>
      </c>
      <c r="B3767" s="4" t="s">
        <v>5</v>
      </c>
      <c r="C3767" s="4" t="s">
        <v>13</v>
      </c>
      <c r="D3767" s="4" t="s">
        <v>10</v>
      </c>
      <c r="E3767" s="4" t="s">
        <v>13</v>
      </c>
      <c r="F3767" s="4" t="s">
        <v>6</v>
      </c>
      <c r="G3767" s="4" t="s">
        <v>6</v>
      </c>
      <c r="H3767" s="4" t="s">
        <v>6</v>
      </c>
      <c r="I3767" s="4" t="s">
        <v>6</v>
      </c>
      <c r="J3767" s="4" t="s">
        <v>6</v>
      </c>
      <c r="K3767" s="4" t="s">
        <v>6</v>
      </c>
      <c r="L3767" s="4" t="s">
        <v>6</v>
      </c>
      <c r="M3767" s="4" t="s">
        <v>6</v>
      </c>
      <c r="N3767" s="4" t="s">
        <v>6</v>
      </c>
      <c r="O3767" s="4" t="s">
        <v>6</v>
      </c>
      <c r="P3767" s="4" t="s">
        <v>6</v>
      </c>
      <c r="Q3767" s="4" t="s">
        <v>6</v>
      </c>
      <c r="R3767" s="4" t="s">
        <v>6</v>
      </c>
      <c r="S3767" s="4" t="s">
        <v>6</v>
      </c>
      <c r="T3767" s="4" t="s">
        <v>6</v>
      </c>
      <c r="U3767" s="4" t="s">
        <v>6</v>
      </c>
    </row>
    <row r="3768" spans="1:6">
      <c r="A3768" t="n">
        <v>25670</v>
      </c>
      <c r="B3768" s="41" t="n">
        <v>36</v>
      </c>
      <c r="C3768" s="7" t="n">
        <v>8</v>
      </c>
      <c r="D3768" s="7" t="n">
        <v>5</v>
      </c>
      <c r="E3768" s="7" t="n">
        <v>0</v>
      </c>
      <c r="F3768" s="7" t="s">
        <v>197</v>
      </c>
      <c r="G3768" s="7" t="s">
        <v>12</v>
      </c>
      <c r="H3768" s="7" t="s">
        <v>12</v>
      </c>
      <c r="I3768" s="7" t="s">
        <v>12</v>
      </c>
      <c r="J3768" s="7" t="s">
        <v>12</v>
      </c>
      <c r="K3768" s="7" t="s">
        <v>12</v>
      </c>
      <c r="L3768" s="7" t="s">
        <v>12</v>
      </c>
      <c r="M3768" s="7" t="s">
        <v>12</v>
      </c>
      <c r="N3768" s="7" t="s">
        <v>12</v>
      </c>
      <c r="O3768" s="7" t="s">
        <v>12</v>
      </c>
      <c r="P3768" s="7" t="s">
        <v>12</v>
      </c>
      <c r="Q3768" s="7" t="s">
        <v>12</v>
      </c>
      <c r="R3768" s="7" t="s">
        <v>12</v>
      </c>
      <c r="S3768" s="7" t="s">
        <v>12</v>
      </c>
      <c r="T3768" s="7" t="s">
        <v>12</v>
      </c>
      <c r="U3768" s="7" t="s">
        <v>12</v>
      </c>
    </row>
    <row r="3769" spans="1:6">
      <c r="A3769" t="s">
        <v>4</v>
      </c>
      <c r="B3769" s="4" t="s">
        <v>5</v>
      </c>
      <c r="C3769" s="4" t="s">
        <v>13</v>
      </c>
      <c r="D3769" s="30" t="s">
        <v>34</v>
      </c>
      <c r="E3769" s="4" t="s">
        <v>5</v>
      </c>
      <c r="F3769" s="4" t="s">
        <v>13</v>
      </c>
      <c r="G3769" s="4" t="s">
        <v>10</v>
      </c>
      <c r="H3769" s="30" t="s">
        <v>35</v>
      </c>
      <c r="I3769" s="4" t="s">
        <v>13</v>
      </c>
      <c r="J3769" s="4" t="s">
        <v>24</v>
      </c>
    </row>
    <row r="3770" spans="1:6">
      <c r="A3770" t="n">
        <v>25702</v>
      </c>
      <c r="B3770" s="12" t="n">
        <v>5</v>
      </c>
      <c r="C3770" s="7" t="n">
        <v>28</v>
      </c>
      <c r="D3770" s="30" t="s">
        <v>3</v>
      </c>
      <c r="E3770" s="33" t="n">
        <v>64</v>
      </c>
      <c r="F3770" s="7" t="n">
        <v>5</v>
      </c>
      <c r="G3770" s="7" t="n">
        <v>11</v>
      </c>
      <c r="H3770" s="30" t="s">
        <v>3</v>
      </c>
      <c r="I3770" s="7" t="n">
        <v>1</v>
      </c>
      <c r="J3770" s="13" t="n">
        <f t="normal" ca="1">A3774</f>
        <v>0</v>
      </c>
    </row>
    <row r="3771" spans="1:6">
      <c r="A3771" t="s">
        <v>4</v>
      </c>
      <c r="B3771" s="4" t="s">
        <v>5</v>
      </c>
      <c r="C3771" s="4" t="s">
        <v>13</v>
      </c>
      <c r="D3771" s="4" t="s">
        <v>10</v>
      </c>
      <c r="E3771" s="4" t="s">
        <v>13</v>
      </c>
      <c r="F3771" s="4" t="s">
        <v>6</v>
      </c>
      <c r="G3771" s="4" t="s">
        <v>6</v>
      </c>
      <c r="H3771" s="4" t="s">
        <v>6</v>
      </c>
      <c r="I3771" s="4" t="s">
        <v>6</v>
      </c>
      <c r="J3771" s="4" t="s">
        <v>6</v>
      </c>
      <c r="K3771" s="4" t="s">
        <v>6</v>
      </c>
      <c r="L3771" s="4" t="s">
        <v>6</v>
      </c>
      <c r="M3771" s="4" t="s">
        <v>6</v>
      </c>
      <c r="N3771" s="4" t="s">
        <v>6</v>
      </c>
      <c r="O3771" s="4" t="s">
        <v>6</v>
      </c>
      <c r="P3771" s="4" t="s">
        <v>6</v>
      </c>
      <c r="Q3771" s="4" t="s">
        <v>6</v>
      </c>
      <c r="R3771" s="4" t="s">
        <v>6</v>
      </c>
      <c r="S3771" s="4" t="s">
        <v>6</v>
      </c>
      <c r="T3771" s="4" t="s">
        <v>6</v>
      </c>
      <c r="U3771" s="4" t="s">
        <v>6</v>
      </c>
    </row>
    <row r="3772" spans="1:6">
      <c r="A3772" t="n">
        <v>25713</v>
      </c>
      <c r="B3772" s="41" t="n">
        <v>36</v>
      </c>
      <c r="C3772" s="7" t="n">
        <v>8</v>
      </c>
      <c r="D3772" s="7" t="n">
        <v>11</v>
      </c>
      <c r="E3772" s="7" t="n">
        <v>0</v>
      </c>
      <c r="F3772" s="7" t="s">
        <v>198</v>
      </c>
      <c r="G3772" s="7" t="s">
        <v>12</v>
      </c>
      <c r="H3772" s="7" t="s">
        <v>12</v>
      </c>
      <c r="I3772" s="7" t="s">
        <v>12</v>
      </c>
      <c r="J3772" s="7" t="s">
        <v>12</v>
      </c>
      <c r="K3772" s="7" t="s">
        <v>12</v>
      </c>
      <c r="L3772" s="7" t="s">
        <v>12</v>
      </c>
      <c r="M3772" s="7" t="s">
        <v>12</v>
      </c>
      <c r="N3772" s="7" t="s">
        <v>12</v>
      </c>
      <c r="O3772" s="7" t="s">
        <v>12</v>
      </c>
      <c r="P3772" s="7" t="s">
        <v>12</v>
      </c>
      <c r="Q3772" s="7" t="s">
        <v>12</v>
      </c>
      <c r="R3772" s="7" t="s">
        <v>12</v>
      </c>
      <c r="S3772" s="7" t="s">
        <v>12</v>
      </c>
      <c r="T3772" s="7" t="s">
        <v>12</v>
      </c>
      <c r="U3772" s="7" t="s">
        <v>12</v>
      </c>
    </row>
    <row r="3773" spans="1:6">
      <c r="A3773" t="s">
        <v>4</v>
      </c>
      <c r="B3773" s="4" t="s">
        <v>5</v>
      </c>
      <c r="C3773" s="4" t="s">
        <v>13</v>
      </c>
      <c r="D3773" s="30" t="s">
        <v>34</v>
      </c>
      <c r="E3773" s="4" t="s">
        <v>5</v>
      </c>
      <c r="F3773" s="4" t="s">
        <v>13</v>
      </c>
      <c r="G3773" s="4" t="s">
        <v>10</v>
      </c>
      <c r="H3773" s="30" t="s">
        <v>35</v>
      </c>
      <c r="I3773" s="4" t="s">
        <v>13</v>
      </c>
      <c r="J3773" s="4" t="s">
        <v>24</v>
      </c>
    </row>
    <row r="3774" spans="1:6">
      <c r="A3774" t="n">
        <v>25745</v>
      </c>
      <c r="B3774" s="12" t="n">
        <v>5</v>
      </c>
      <c r="C3774" s="7" t="n">
        <v>28</v>
      </c>
      <c r="D3774" s="30" t="s">
        <v>3</v>
      </c>
      <c r="E3774" s="33" t="n">
        <v>64</v>
      </c>
      <c r="F3774" s="7" t="n">
        <v>5</v>
      </c>
      <c r="G3774" s="7" t="n">
        <v>1</v>
      </c>
      <c r="H3774" s="30" t="s">
        <v>3</v>
      </c>
      <c r="I3774" s="7" t="n">
        <v>1</v>
      </c>
      <c r="J3774" s="13" t="n">
        <f t="normal" ca="1">A3780</f>
        <v>0</v>
      </c>
    </row>
    <row r="3775" spans="1:6">
      <c r="A3775" t="s">
        <v>4</v>
      </c>
      <c r="B3775" s="4" t="s">
        <v>5</v>
      </c>
      <c r="C3775" s="4" t="s">
        <v>13</v>
      </c>
      <c r="D3775" s="4" t="s">
        <v>10</v>
      </c>
      <c r="E3775" s="4" t="s">
        <v>13</v>
      </c>
      <c r="F3775" s="4" t="s">
        <v>6</v>
      </c>
      <c r="G3775" s="4" t="s">
        <v>6</v>
      </c>
      <c r="H3775" s="4" t="s">
        <v>6</v>
      </c>
      <c r="I3775" s="4" t="s">
        <v>6</v>
      </c>
      <c r="J3775" s="4" t="s">
        <v>6</v>
      </c>
      <c r="K3775" s="4" t="s">
        <v>6</v>
      </c>
      <c r="L3775" s="4" t="s">
        <v>6</v>
      </c>
      <c r="M3775" s="4" t="s">
        <v>6</v>
      </c>
      <c r="N3775" s="4" t="s">
        <v>6</v>
      </c>
      <c r="O3775" s="4" t="s">
        <v>6</v>
      </c>
      <c r="P3775" s="4" t="s">
        <v>6</v>
      </c>
      <c r="Q3775" s="4" t="s">
        <v>6</v>
      </c>
      <c r="R3775" s="4" t="s">
        <v>6</v>
      </c>
      <c r="S3775" s="4" t="s">
        <v>6</v>
      </c>
      <c r="T3775" s="4" t="s">
        <v>6</v>
      </c>
      <c r="U3775" s="4" t="s">
        <v>6</v>
      </c>
    </row>
    <row r="3776" spans="1:6">
      <c r="A3776" t="n">
        <v>25756</v>
      </c>
      <c r="B3776" s="41" t="n">
        <v>36</v>
      </c>
      <c r="C3776" s="7" t="n">
        <v>8</v>
      </c>
      <c r="D3776" s="7" t="n">
        <v>1</v>
      </c>
      <c r="E3776" s="7" t="n">
        <v>0</v>
      </c>
      <c r="F3776" s="7" t="s">
        <v>199</v>
      </c>
      <c r="G3776" s="7" t="s">
        <v>12</v>
      </c>
      <c r="H3776" s="7" t="s">
        <v>12</v>
      </c>
      <c r="I3776" s="7" t="s">
        <v>12</v>
      </c>
      <c r="J3776" s="7" t="s">
        <v>12</v>
      </c>
      <c r="K3776" s="7" t="s">
        <v>12</v>
      </c>
      <c r="L3776" s="7" t="s">
        <v>12</v>
      </c>
      <c r="M3776" s="7" t="s">
        <v>12</v>
      </c>
      <c r="N3776" s="7" t="s">
        <v>12</v>
      </c>
      <c r="O3776" s="7" t="s">
        <v>12</v>
      </c>
      <c r="P3776" s="7" t="s">
        <v>12</v>
      </c>
      <c r="Q3776" s="7" t="s">
        <v>12</v>
      </c>
      <c r="R3776" s="7" t="s">
        <v>12</v>
      </c>
      <c r="S3776" s="7" t="s">
        <v>12</v>
      </c>
      <c r="T3776" s="7" t="s">
        <v>12</v>
      </c>
      <c r="U3776" s="7" t="s">
        <v>12</v>
      </c>
    </row>
    <row r="3777" spans="1:21">
      <c r="A3777" t="s">
        <v>4</v>
      </c>
      <c r="B3777" s="4" t="s">
        <v>5</v>
      </c>
      <c r="C3777" s="4" t="s">
        <v>24</v>
      </c>
    </row>
    <row r="3778" spans="1:21">
      <c r="A3778" t="n">
        <v>25791</v>
      </c>
      <c r="B3778" s="17" t="n">
        <v>3</v>
      </c>
      <c r="C3778" s="13" t="n">
        <f t="normal" ca="1">A3782</f>
        <v>0</v>
      </c>
    </row>
    <row r="3779" spans="1:21">
      <c r="A3779" t="s">
        <v>4</v>
      </c>
      <c r="B3779" s="4" t="s">
        <v>5</v>
      </c>
      <c r="C3779" s="4" t="s">
        <v>13</v>
      </c>
      <c r="D3779" s="4" t="s">
        <v>10</v>
      </c>
      <c r="E3779" s="4" t="s">
        <v>13</v>
      </c>
      <c r="F3779" s="4" t="s">
        <v>6</v>
      </c>
      <c r="G3779" s="4" t="s">
        <v>6</v>
      </c>
      <c r="H3779" s="4" t="s">
        <v>6</v>
      </c>
      <c r="I3779" s="4" t="s">
        <v>6</v>
      </c>
      <c r="J3779" s="4" t="s">
        <v>6</v>
      </c>
      <c r="K3779" s="4" t="s">
        <v>6</v>
      </c>
      <c r="L3779" s="4" t="s">
        <v>6</v>
      </c>
      <c r="M3779" s="4" t="s">
        <v>6</v>
      </c>
      <c r="N3779" s="4" t="s">
        <v>6</v>
      </c>
      <c r="O3779" s="4" t="s">
        <v>6</v>
      </c>
      <c r="P3779" s="4" t="s">
        <v>6</v>
      </c>
      <c r="Q3779" s="4" t="s">
        <v>6</v>
      </c>
      <c r="R3779" s="4" t="s">
        <v>6</v>
      </c>
      <c r="S3779" s="4" t="s">
        <v>6</v>
      </c>
      <c r="T3779" s="4" t="s">
        <v>6</v>
      </c>
      <c r="U3779" s="4" t="s">
        <v>6</v>
      </c>
    </row>
    <row r="3780" spans="1:21">
      <c r="A3780" t="n">
        <v>25796</v>
      </c>
      <c r="B3780" s="41" t="n">
        <v>36</v>
      </c>
      <c r="C3780" s="7" t="n">
        <v>8</v>
      </c>
      <c r="D3780" s="7" t="n">
        <v>0</v>
      </c>
      <c r="E3780" s="7" t="n">
        <v>0</v>
      </c>
      <c r="F3780" s="7" t="s">
        <v>199</v>
      </c>
      <c r="G3780" s="7" t="s">
        <v>12</v>
      </c>
      <c r="H3780" s="7" t="s">
        <v>12</v>
      </c>
      <c r="I3780" s="7" t="s">
        <v>12</v>
      </c>
      <c r="J3780" s="7" t="s">
        <v>12</v>
      </c>
      <c r="K3780" s="7" t="s">
        <v>12</v>
      </c>
      <c r="L3780" s="7" t="s">
        <v>12</v>
      </c>
      <c r="M3780" s="7" t="s">
        <v>12</v>
      </c>
      <c r="N3780" s="7" t="s">
        <v>12</v>
      </c>
      <c r="O3780" s="7" t="s">
        <v>12</v>
      </c>
      <c r="P3780" s="7" t="s">
        <v>12</v>
      </c>
      <c r="Q3780" s="7" t="s">
        <v>12</v>
      </c>
      <c r="R3780" s="7" t="s">
        <v>12</v>
      </c>
      <c r="S3780" s="7" t="s">
        <v>12</v>
      </c>
      <c r="T3780" s="7" t="s">
        <v>12</v>
      </c>
      <c r="U3780" s="7" t="s">
        <v>12</v>
      </c>
    </row>
    <row r="3781" spans="1:21">
      <c r="A3781" t="s">
        <v>4</v>
      </c>
      <c r="B3781" s="4" t="s">
        <v>5</v>
      </c>
      <c r="C3781" s="4" t="s">
        <v>10</v>
      </c>
      <c r="D3781" s="4" t="s">
        <v>23</v>
      </c>
      <c r="E3781" s="4" t="s">
        <v>23</v>
      </c>
      <c r="F3781" s="4" t="s">
        <v>23</v>
      </c>
      <c r="G3781" s="4" t="s">
        <v>23</v>
      </c>
    </row>
    <row r="3782" spans="1:21">
      <c r="A3782" t="n">
        <v>25831</v>
      </c>
      <c r="B3782" s="42" t="n">
        <v>46</v>
      </c>
      <c r="C3782" s="7" t="n">
        <v>0</v>
      </c>
      <c r="D3782" s="7" t="n">
        <v>0</v>
      </c>
      <c r="E3782" s="7" t="n">
        <v>1</v>
      </c>
      <c r="F3782" s="7" t="n">
        <v>13.5</v>
      </c>
      <c r="G3782" s="7" t="n">
        <v>180</v>
      </c>
    </row>
    <row r="3783" spans="1:21">
      <c r="A3783" t="s">
        <v>4</v>
      </c>
      <c r="B3783" s="4" t="s">
        <v>5</v>
      </c>
      <c r="C3783" s="4" t="s">
        <v>10</v>
      </c>
      <c r="D3783" s="4" t="s">
        <v>23</v>
      </c>
      <c r="E3783" s="4" t="s">
        <v>23</v>
      </c>
      <c r="F3783" s="4" t="s">
        <v>23</v>
      </c>
      <c r="G3783" s="4" t="s">
        <v>23</v>
      </c>
    </row>
    <row r="3784" spans="1:21">
      <c r="A3784" t="n">
        <v>25850</v>
      </c>
      <c r="B3784" s="42" t="n">
        <v>46</v>
      </c>
      <c r="C3784" s="7" t="n">
        <v>7032</v>
      </c>
      <c r="D3784" s="7" t="n">
        <v>-0.850000023841858</v>
      </c>
      <c r="E3784" s="7" t="n">
        <v>1</v>
      </c>
      <c r="F3784" s="7" t="n">
        <v>14.6000003814697</v>
      </c>
      <c r="G3784" s="7" t="n">
        <v>180</v>
      </c>
    </row>
    <row r="3785" spans="1:21">
      <c r="A3785" t="s">
        <v>4</v>
      </c>
      <c r="B3785" s="4" t="s">
        <v>5</v>
      </c>
      <c r="C3785" s="4" t="s">
        <v>10</v>
      </c>
      <c r="D3785" s="4" t="s">
        <v>23</v>
      </c>
      <c r="E3785" s="4" t="s">
        <v>23</v>
      </c>
      <c r="F3785" s="4" t="s">
        <v>23</v>
      </c>
      <c r="G3785" s="4" t="s">
        <v>23</v>
      </c>
    </row>
    <row r="3786" spans="1:21">
      <c r="A3786" t="n">
        <v>25869</v>
      </c>
      <c r="B3786" s="42" t="n">
        <v>46</v>
      </c>
      <c r="C3786" s="7" t="n">
        <v>3</v>
      </c>
      <c r="D3786" s="7" t="n">
        <v>1.5</v>
      </c>
      <c r="E3786" s="7" t="n">
        <v>1</v>
      </c>
      <c r="F3786" s="7" t="n">
        <v>14.5</v>
      </c>
      <c r="G3786" s="7" t="n">
        <v>180</v>
      </c>
    </row>
    <row r="3787" spans="1:21">
      <c r="A3787" t="s">
        <v>4</v>
      </c>
      <c r="B3787" s="4" t="s">
        <v>5</v>
      </c>
      <c r="C3787" s="4" t="s">
        <v>10</v>
      </c>
      <c r="D3787" s="4" t="s">
        <v>23</v>
      </c>
      <c r="E3787" s="4" t="s">
        <v>23</v>
      </c>
      <c r="F3787" s="4" t="s">
        <v>23</v>
      </c>
      <c r="G3787" s="4" t="s">
        <v>23</v>
      </c>
    </row>
    <row r="3788" spans="1:21">
      <c r="A3788" t="n">
        <v>25888</v>
      </c>
      <c r="B3788" s="42" t="n">
        <v>46</v>
      </c>
      <c r="C3788" s="7" t="n">
        <v>5</v>
      </c>
      <c r="D3788" s="7" t="n">
        <v>-1.25</v>
      </c>
      <c r="E3788" s="7" t="n">
        <v>1</v>
      </c>
      <c r="F3788" s="7" t="n">
        <v>14.8999996185303</v>
      </c>
      <c r="G3788" s="7" t="n">
        <v>180</v>
      </c>
    </row>
    <row r="3789" spans="1:21">
      <c r="A3789" t="s">
        <v>4</v>
      </c>
      <c r="B3789" s="4" t="s">
        <v>5</v>
      </c>
      <c r="C3789" s="4" t="s">
        <v>10</v>
      </c>
      <c r="D3789" s="4" t="s">
        <v>23</v>
      </c>
      <c r="E3789" s="4" t="s">
        <v>23</v>
      </c>
      <c r="F3789" s="4" t="s">
        <v>23</v>
      </c>
      <c r="G3789" s="4" t="s">
        <v>23</v>
      </c>
    </row>
    <row r="3790" spans="1:21">
      <c r="A3790" t="n">
        <v>25907</v>
      </c>
      <c r="B3790" s="42" t="n">
        <v>46</v>
      </c>
      <c r="C3790" s="7" t="n">
        <v>61491</v>
      </c>
      <c r="D3790" s="7" t="n">
        <v>0.200000002980232</v>
      </c>
      <c r="E3790" s="7" t="n">
        <v>1</v>
      </c>
      <c r="F3790" s="7" t="n">
        <v>16.6499996185303</v>
      </c>
      <c r="G3790" s="7" t="n">
        <v>180</v>
      </c>
    </row>
    <row r="3791" spans="1:21">
      <c r="A3791" t="s">
        <v>4</v>
      </c>
      <c r="B3791" s="4" t="s">
        <v>5</v>
      </c>
      <c r="C3791" s="4" t="s">
        <v>10</v>
      </c>
      <c r="D3791" s="4" t="s">
        <v>23</v>
      </c>
      <c r="E3791" s="4" t="s">
        <v>23</v>
      </c>
      <c r="F3791" s="4" t="s">
        <v>23</v>
      </c>
      <c r="G3791" s="4" t="s">
        <v>23</v>
      </c>
    </row>
    <row r="3792" spans="1:21">
      <c r="A3792" t="n">
        <v>25926</v>
      </c>
      <c r="B3792" s="42" t="n">
        <v>46</v>
      </c>
      <c r="C3792" s="7" t="n">
        <v>61492</v>
      </c>
      <c r="D3792" s="7" t="n">
        <v>1.04999995231628</v>
      </c>
      <c r="E3792" s="7" t="n">
        <v>1</v>
      </c>
      <c r="F3792" s="7" t="n">
        <v>16.1499996185303</v>
      </c>
      <c r="G3792" s="7" t="n">
        <v>180</v>
      </c>
    </row>
    <row r="3793" spans="1:21">
      <c r="A3793" t="s">
        <v>4</v>
      </c>
      <c r="B3793" s="4" t="s">
        <v>5</v>
      </c>
      <c r="C3793" s="4" t="s">
        <v>10</v>
      </c>
      <c r="D3793" s="4" t="s">
        <v>23</v>
      </c>
      <c r="E3793" s="4" t="s">
        <v>23</v>
      </c>
      <c r="F3793" s="4" t="s">
        <v>23</v>
      </c>
      <c r="G3793" s="4" t="s">
        <v>23</v>
      </c>
    </row>
    <row r="3794" spans="1:21">
      <c r="A3794" t="n">
        <v>25945</v>
      </c>
      <c r="B3794" s="42" t="n">
        <v>46</v>
      </c>
      <c r="C3794" s="7" t="n">
        <v>61493</v>
      </c>
      <c r="D3794" s="7" t="n">
        <v>-1.14999997615814</v>
      </c>
      <c r="E3794" s="7" t="n">
        <v>1</v>
      </c>
      <c r="F3794" s="7" t="n">
        <v>16.25</v>
      </c>
      <c r="G3794" s="7" t="n">
        <v>180</v>
      </c>
    </row>
    <row r="3795" spans="1:21">
      <c r="A3795" t="s">
        <v>4</v>
      </c>
      <c r="B3795" s="4" t="s">
        <v>5</v>
      </c>
      <c r="C3795" s="4" t="s">
        <v>13</v>
      </c>
      <c r="D3795" s="4" t="s">
        <v>13</v>
      </c>
      <c r="E3795" s="4" t="s">
        <v>23</v>
      </c>
      <c r="F3795" s="4" t="s">
        <v>23</v>
      </c>
      <c r="G3795" s="4" t="s">
        <v>23</v>
      </c>
      <c r="H3795" s="4" t="s">
        <v>10</v>
      </c>
    </row>
    <row r="3796" spans="1:21">
      <c r="A3796" t="n">
        <v>25964</v>
      </c>
      <c r="B3796" s="26" t="n">
        <v>45</v>
      </c>
      <c r="C3796" s="7" t="n">
        <v>2</v>
      </c>
      <c r="D3796" s="7" t="n">
        <v>3</v>
      </c>
      <c r="E3796" s="7" t="n">
        <v>0</v>
      </c>
      <c r="F3796" s="7" t="n">
        <v>2.04999995231628</v>
      </c>
      <c r="G3796" s="7" t="n">
        <v>15.1000003814697</v>
      </c>
      <c r="H3796" s="7" t="n">
        <v>0</v>
      </c>
    </row>
    <row r="3797" spans="1:21">
      <c r="A3797" t="s">
        <v>4</v>
      </c>
      <c r="B3797" s="4" t="s">
        <v>5</v>
      </c>
      <c r="C3797" s="4" t="s">
        <v>13</v>
      </c>
      <c r="D3797" s="4" t="s">
        <v>13</v>
      </c>
      <c r="E3797" s="4" t="s">
        <v>23</v>
      </c>
      <c r="F3797" s="4" t="s">
        <v>23</v>
      </c>
      <c r="G3797" s="4" t="s">
        <v>23</v>
      </c>
      <c r="H3797" s="4" t="s">
        <v>10</v>
      </c>
      <c r="I3797" s="4" t="s">
        <v>13</v>
      </c>
    </row>
    <row r="3798" spans="1:21">
      <c r="A3798" t="n">
        <v>25981</v>
      </c>
      <c r="B3798" s="26" t="n">
        <v>45</v>
      </c>
      <c r="C3798" s="7" t="n">
        <v>4</v>
      </c>
      <c r="D3798" s="7" t="n">
        <v>3</v>
      </c>
      <c r="E3798" s="7" t="n">
        <v>3</v>
      </c>
      <c r="F3798" s="7" t="n">
        <v>210.449996948242</v>
      </c>
      <c r="G3798" s="7" t="n">
        <v>0</v>
      </c>
      <c r="H3798" s="7" t="n">
        <v>0</v>
      </c>
      <c r="I3798" s="7" t="n">
        <v>0</v>
      </c>
    </row>
    <row r="3799" spans="1:21">
      <c r="A3799" t="s">
        <v>4</v>
      </c>
      <c r="B3799" s="4" t="s">
        <v>5</v>
      </c>
      <c r="C3799" s="4" t="s">
        <v>13</v>
      </c>
      <c r="D3799" s="4" t="s">
        <v>13</v>
      </c>
      <c r="E3799" s="4" t="s">
        <v>23</v>
      </c>
      <c r="F3799" s="4" t="s">
        <v>10</v>
      </c>
    </row>
    <row r="3800" spans="1:21">
      <c r="A3800" t="n">
        <v>25999</v>
      </c>
      <c r="B3800" s="26" t="n">
        <v>45</v>
      </c>
      <c r="C3800" s="7" t="n">
        <v>5</v>
      </c>
      <c r="D3800" s="7" t="n">
        <v>3</v>
      </c>
      <c r="E3800" s="7" t="n">
        <v>8.5</v>
      </c>
      <c r="F3800" s="7" t="n">
        <v>0</v>
      </c>
    </row>
    <row r="3801" spans="1:21">
      <c r="A3801" t="s">
        <v>4</v>
      </c>
      <c r="B3801" s="4" t="s">
        <v>5</v>
      </c>
      <c r="C3801" s="4" t="s">
        <v>13</v>
      </c>
      <c r="D3801" s="4" t="s">
        <v>13</v>
      </c>
      <c r="E3801" s="4" t="s">
        <v>23</v>
      </c>
      <c r="F3801" s="4" t="s">
        <v>10</v>
      </c>
    </row>
    <row r="3802" spans="1:21">
      <c r="A3802" t="n">
        <v>26008</v>
      </c>
      <c r="B3802" s="26" t="n">
        <v>45</v>
      </c>
      <c r="C3802" s="7" t="n">
        <v>11</v>
      </c>
      <c r="D3802" s="7" t="n">
        <v>3</v>
      </c>
      <c r="E3802" s="7" t="n">
        <v>23</v>
      </c>
      <c r="F3802" s="7" t="n">
        <v>0</v>
      </c>
    </row>
    <row r="3803" spans="1:21">
      <c r="A3803" t="s">
        <v>4</v>
      </c>
      <c r="B3803" s="4" t="s">
        <v>5</v>
      </c>
      <c r="C3803" s="4" t="s">
        <v>13</v>
      </c>
    </row>
    <row r="3804" spans="1:21">
      <c r="A3804" t="n">
        <v>26017</v>
      </c>
      <c r="B3804" s="43" t="n">
        <v>116</v>
      </c>
      <c r="C3804" s="7" t="n">
        <v>0</v>
      </c>
    </row>
    <row r="3805" spans="1:21">
      <c r="A3805" t="s">
        <v>4</v>
      </c>
      <c r="B3805" s="4" t="s">
        <v>5</v>
      </c>
      <c r="C3805" s="4" t="s">
        <v>13</v>
      </c>
      <c r="D3805" s="4" t="s">
        <v>10</v>
      </c>
    </row>
    <row r="3806" spans="1:21">
      <c r="A3806" t="n">
        <v>26019</v>
      </c>
      <c r="B3806" s="43" t="n">
        <v>116</v>
      </c>
      <c r="C3806" s="7" t="n">
        <v>2</v>
      </c>
      <c r="D3806" s="7" t="n">
        <v>1</v>
      </c>
    </row>
    <row r="3807" spans="1:21">
      <c r="A3807" t="s">
        <v>4</v>
      </c>
      <c r="B3807" s="4" t="s">
        <v>5</v>
      </c>
      <c r="C3807" s="4" t="s">
        <v>13</v>
      </c>
      <c r="D3807" s="4" t="s">
        <v>9</v>
      </c>
    </row>
    <row r="3808" spans="1:21">
      <c r="A3808" t="n">
        <v>26023</v>
      </c>
      <c r="B3808" s="43" t="n">
        <v>116</v>
      </c>
      <c r="C3808" s="7" t="n">
        <v>5</v>
      </c>
      <c r="D3808" s="7" t="n">
        <v>1106247680</v>
      </c>
    </row>
    <row r="3809" spans="1:9">
      <c r="A3809" t="s">
        <v>4</v>
      </c>
      <c r="B3809" s="4" t="s">
        <v>5</v>
      </c>
      <c r="C3809" s="4" t="s">
        <v>13</v>
      </c>
      <c r="D3809" s="4" t="s">
        <v>10</v>
      </c>
    </row>
    <row r="3810" spans="1:9">
      <c r="A3810" t="n">
        <v>26029</v>
      </c>
      <c r="B3810" s="43" t="n">
        <v>116</v>
      </c>
      <c r="C3810" s="7" t="n">
        <v>6</v>
      </c>
      <c r="D3810" s="7" t="n">
        <v>1</v>
      </c>
    </row>
    <row r="3811" spans="1:9">
      <c r="A3811" t="s">
        <v>4</v>
      </c>
      <c r="B3811" s="4" t="s">
        <v>5</v>
      </c>
      <c r="C3811" s="4" t="s">
        <v>13</v>
      </c>
      <c r="D3811" s="4" t="s">
        <v>13</v>
      </c>
      <c r="E3811" s="4" t="s">
        <v>23</v>
      </c>
      <c r="F3811" s="4" t="s">
        <v>10</v>
      </c>
    </row>
    <row r="3812" spans="1:9">
      <c r="A3812" t="n">
        <v>26033</v>
      </c>
      <c r="B3812" s="26" t="n">
        <v>45</v>
      </c>
      <c r="C3812" s="7" t="n">
        <v>5</v>
      </c>
      <c r="D3812" s="7" t="n">
        <v>3</v>
      </c>
      <c r="E3812" s="7" t="n">
        <v>7.5</v>
      </c>
      <c r="F3812" s="7" t="n">
        <v>4000</v>
      </c>
    </row>
    <row r="3813" spans="1:9">
      <c r="A3813" t="s">
        <v>4</v>
      </c>
      <c r="B3813" s="4" t="s">
        <v>5</v>
      </c>
      <c r="C3813" s="4" t="s">
        <v>10</v>
      </c>
      <c r="D3813" s="4" t="s">
        <v>9</v>
      </c>
    </row>
    <row r="3814" spans="1:9">
      <c r="A3814" t="n">
        <v>26042</v>
      </c>
      <c r="B3814" s="39" t="n">
        <v>43</v>
      </c>
      <c r="C3814" s="7" t="n">
        <v>0</v>
      </c>
      <c r="D3814" s="7" t="n">
        <v>16</v>
      </c>
    </row>
    <row r="3815" spans="1:9">
      <c r="A3815" t="s">
        <v>4</v>
      </c>
      <c r="B3815" s="4" t="s">
        <v>5</v>
      </c>
      <c r="C3815" s="4" t="s">
        <v>10</v>
      </c>
      <c r="D3815" s="4" t="s">
        <v>13</v>
      </c>
      <c r="E3815" s="4" t="s">
        <v>13</v>
      </c>
      <c r="F3815" s="4" t="s">
        <v>6</v>
      </c>
    </row>
    <row r="3816" spans="1:9">
      <c r="A3816" t="n">
        <v>26049</v>
      </c>
      <c r="B3816" s="31" t="n">
        <v>47</v>
      </c>
      <c r="C3816" s="7" t="n">
        <v>0</v>
      </c>
      <c r="D3816" s="7" t="n">
        <v>0</v>
      </c>
      <c r="E3816" s="7" t="n">
        <v>0</v>
      </c>
      <c r="F3816" s="7" t="s">
        <v>98</v>
      </c>
    </row>
    <row r="3817" spans="1:9">
      <c r="A3817" t="s">
        <v>4</v>
      </c>
      <c r="B3817" s="4" t="s">
        <v>5</v>
      </c>
      <c r="C3817" s="4" t="s">
        <v>10</v>
      </c>
    </row>
    <row r="3818" spans="1:9">
      <c r="A3818" t="n">
        <v>26071</v>
      </c>
      <c r="B3818" s="35" t="n">
        <v>16</v>
      </c>
      <c r="C3818" s="7" t="n">
        <v>0</v>
      </c>
    </row>
    <row r="3819" spans="1:9">
      <c r="A3819" t="s">
        <v>4</v>
      </c>
      <c r="B3819" s="4" t="s">
        <v>5</v>
      </c>
      <c r="C3819" s="4" t="s">
        <v>10</v>
      </c>
      <c r="D3819" s="4" t="s">
        <v>13</v>
      </c>
      <c r="E3819" s="4" t="s">
        <v>6</v>
      </c>
      <c r="F3819" s="4" t="s">
        <v>23</v>
      </c>
      <c r="G3819" s="4" t="s">
        <v>23</v>
      </c>
      <c r="H3819" s="4" t="s">
        <v>23</v>
      </c>
    </row>
    <row r="3820" spans="1:9">
      <c r="A3820" t="n">
        <v>26074</v>
      </c>
      <c r="B3820" s="56" t="n">
        <v>48</v>
      </c>
      <c r="C3820" s="7" t="n">
        <v>0</v>
      </c>
      <c r="D3820" s="7" t="n">
        <v>0</v>
      </c>
      <c r="E3820" s="7" t="s">
        <v>37</v>
      </c>
      <c r="F3820" s="7" t="n">
        <v>0</v>
      </c>
      <c r="G3820" s="7" t="n">
        <v>1</v>
      </c>
      <c r="H3820" s="7" t="n">
        <v>0</v>
      </c>
    </row>
    <row r="3821" spans="1:9">
      <c r="A3821" t="s">
        <v>4</v>
      </c>
      <c r="B3821" s="4" t="s">
        <v>5</v>
      </c>
      <c r="C3821" s="4" t="s">
        <v>10</v>
      </c>
      <c r="D3821" s="4" t="s">
        <v>9</v>
      </c>
    </row>
    <row r="3822" spans="1:9">
      <c r="A3822" t="n">
        <v>26098</v>
      </c>
      <c r="B3822" s="39" t="n">
        <v>43</v>
      </c>
      <c r="C3822" s="7" t="n">
        <v>3</v>
      </c>
      <c r="D3822" s="7" t="n">
        <v>16</v>
      </c>
    </row>
    <row r="3823" spans="1:9">
      <c r="A3823" t="s">
        <v>4</v>
      </c>
      <c r="B3823" s="4" t="s">
        <v>5</v>
      </c>
      <c r="C3823" s="4" t="s">
        <v>10</v>
      </c>
      <c r="D3823" s="4" t="s">
        <v>13</v>
      </c>
      <c r="E3823" s="4" t="s">
        <v>13</v>
      </c>
      <c r="F3823" s="4" t="s">
        <v>6</v>
      </c>
    </row>
    <row r="3824" spans="1:9">
      <c r="A3824" t="n">
        <v>26105</v>
      </c>
      <c r="B3824" s="31" t="n">
        <v>47</v>
      </c>
      <c r="C3824" s="7" t="n">
        <v>3</v>
      </c>
      <c r="D3824" s="7" t="n">
        <v>0</v>
      </c>
      <c r="E3824" s="7" t="n">
        <v>0</v>
      </c>
      <c r="F3824" s="7" t="s">
        <v>98</v>
      </c>
    </row>
    <row r="3825" spans="1:8">
      <c r="A3825" t="s">
        <v>4</v>
      </c>
      <c r="B3825" s="4" t="s">
        <v>5</v>
      </c>
      <c r="C3825" s="4" t="s">
        <v>10</v>
      </c>
    </row>
    <row r="3826" spans="1:8">
      <c r="A3826" t="n">
        <v>26127</v>
      </c>
      <c r="B3826" s="35" t="n">
        <v>16</v>
      </c>
      <c r="C3826" s="7" t="n">
        <v>0</v>
      </c>
    </row>
    <row r="3827" spans="1:8">
      <c r="A3827" t="s">
        <v>4</v>
      </c>
      <c r="B3827" s="4" t="s">
        <v>5</v>
      </c>
      <c r="C3827" s="4" t="s">
        <v>10</v>
      </c>
      <c r="D3827" s="4" t="s">
        <v>13</v>
      </c>
      <c r="E3827" s="4" t="s">
        <v>6</v>
      </c>
      <c r="F3827" s="4" t="s">
        <v>23</v>
      </c>
      <c r="G3827" s="4" t="s">
        <v>23</v>
      </c>
      <c r="H3827" s="4" t="s">
        <v>23</v>
      </c>
    </row>
    <row r="3828" spans="1:8">
      <c r="A3828" t="n">
        <v>26130</v>
      </c>
      <c r="B3828" s="56" t="n">
        <v>48</v>
      </c>
      <c r="C3828" s="7" t="n">
        <v>3</v>
      </c>
      <c r="D3828" s="7" t="n">
        <v>0</v>
      </c>
      <c r="E3828" s="7" t="s">
        <v>37</v>
      </c>
      <c r="F3828" s="7" t="n">
        <v>0</v>
      </c>
      <c r="G3828" s="7" t="n">
        <v>1</v>
      </c>
      <c r="H3828" s="7" t="n">
        <v>0</v>
      </c>
    </row>
    <row r="3829" spans="1:8">
      <c r="A3829" t="s">
        <v>4</v>
      </c>
      <c r="B3829" s="4" t="s">
        <v>5</v>
      </c>
      <c r="C3829" s="4" t="s">
        <v>10</v>
      </c>
      <c r="D3829" s="4" t="s">
        <v>9</v>
      </c>
    </row>
    <row r="3830" spans="1:8">
      <c r="A3830" t="n">
        <v>26154</v>
      </c>
      <c r="B3830" s="39" t="n">
        <v>43</v>
      </c>
      <c r="C3830" s="7" t="n">
        <v>5</v>
      </c>
      <c r="D3830" s="7" t="n">
        <v>16</v>
      </c>
    </row>
    <row r="3831" spans="1:8">
      <c r="A3831" t="s">
        <v>4</v>
      </c>
      <c r="B3831" s="4" t="s">
        <v>5</v>
      </c>
      <c r="C3831" s="4" t="s">
        <v>10</v>
      </c>
      <c r="D3831" s="4" t="s">
        <v>13</v>
      </c>
      <c r="E3831" s="4" t="s">
        <v>13</v>
      </c>
      <c r="F3831" s="4" t="s">
        <v>6</v>
      </c>
    </row>
    <row r="3832" spans="1:8">
      <c r="A3832" t="n">
        <v>26161</v>
      </c>
      <c r="B3832" s="31" t="n">
        <v>47</v>
      </c>
      <c r="C3832" s="7" t="n">
        <v>5</v>
      </c>
      <c r="D3832" s="7" t="n">
        <v>0</v>
      </c>
      <c r="E3832" s="7" t="n">
        <v>0</v>
      </c>
      <c r="F3832" s="7" t="s">
        <v>98</v>
      </c>
    </row>
    <row r="3833" spans="1:8">
      <c r="A3833" t="s">
        <v>4</v>
      </c>
      <c r="B3833" s="4" t="s">
        <v>5</v>
      </c>
      <c r="C3833" s="4" t="s">
        <v>10</v>
      </c>
    </row>
    <row r="3834" spans="1:8">
      <c r="A3834" t="n">
        <v>26183</v>
      </c>
      <c r="B3834" s="35" t="n">
        <v>16</v>
      </c>
      <c r="C3834" s="7" t="n">
        <v>0</v>
      </c>
    </row>
    <row r="3835" spans="1:8">
      <c r="A3835" t="s">
        <v>4</v>
      </c>
      <c r="B3835" s="4" t="s">
        <v>5</v>
      </c>
      <c r="C3835" s="4" t="s">
        <v>10</v>
      </c>
      <c r="D3835" s="4" t="s">
        <v>13</v>
      </c>
      <c r="E3835" s="4" t="s">
        <v>6</v>
      </c>
      <c r="F3835" s="4" t="s">
        <v>23</v>
      </c>
      <c r="G3835" s="4" t="s">
        <v>23</v>
      </c>
      <c r="H3835" s="4" t="s">
        <v>23</v>
      </c>
    </row>
    <row r="3836" spans="1:8">
      <c r="A3836" t="n">
        <v>26186</v>
      </c>
      <c r="B3836" s="56" t="n">
        <v>48</v>
      </c>
      <c r="C3836" s="7" t="n">
        <v>5</v>
      </c>
      <c r="D3836" s="7" t="n">
        <v>0</v>
      </c>
      <c r="E3836" s="7" t="s">
        <v>37</v>
      </c>
      <c r="F3836" s="7" t="n">
        <v>0</v>
      </c>
      <c r="G3836" s="7" t="n">
        <v>1</v>
      </c>
      <c r="H3836" s="7" t="n">
        <v>0</v>
      </c>
    </row>
    <row r="3837" spans="1:8">
      <c r="A3837" t="s">
        <v>4</v>
      </c>
      <c r="B3837" s="4" t="s">
        <v>5</v>
      </c>
      <c r="C3837" s="4" t="s">
        <v>10</v>
      </c>
      <c r="D3837" s="4" t="s">
        <v>9</v>
      </c>
    </row>
    <row r="3838" spans="1:8">
      <c r="A3838" t="n">
        <v>26210</v>
      </c>
      <c r="B3838" s="39" t="n">
        <v>43</v>
      </c>
      <c r="C3838" s="7" t="n">
        <v>61491</v>
      </c>
      <c r="D3838" s="7" t="n">
        <v>16</v>
      </c>
    </row>
    <row r="3839" spans="1:8">
      <c r="A3839" t="s">
        <v>4</v>
      </c>
      <c r="B3839" s="4" t="s">
        <v>5</v>
      </c>
      <c r="C3839" s="4" t="s">
        <v>10</v>
      </c>
      <c r="D3839" s="4" t="s">
        <v>13</v>
      </c>
      <c r="E3839" s="4" t="s">
        <v>13</v>
      </c>
      <c r="F3839" s="4" t="s">
        <v>6</v>
      </c>
    </row>
    <row r="3840" spans="1:8">
      <c r="A3840" t="n">
        <v>26217</v>
      </c>
      <c r="B3840" s="31" t="n">
        <v>47</v>
      </c>
      <c r="C3840" s="7" t="n">
        <v>61491</v>
      </c>
      <c r="D3840" s="7" t="n">
        <v>0</v>
      </c>
      <c r="E3840" s="7" t="n">
        <v>0</v>
      </c>
      <c r="F3840" s="7" t="s">
        <v>98</v>
      </c>
    </row>
    <row r="3841" spans="1:8">
      <c r="A3841" t="s">
        <v>4</v>
      </c>
      <c r="B3841" s="4" t="s">
        <v>5</v>
      </c>
      <c r="C3841" s="4" t="s">
        <v>10</v>
      </c>
    </row>
    <row r="3842" spans="1:8">
      <c r="A3842" t="n">
        <v>26239</v>
      </c>
      <c r="B3842" s="35" t="n">
        <v>16</v>
      </c>
      <c r="C3842" s="7" t="n">
        <v>0</v>
      </c>
    </row>
    <row r="3843" spans="1:8">
      <c r="A3843" t="s">
        <v>4</v>
      </c>
      <c r="B3843" s="4" t="s">
        <v>5</v>
      </c>
      <c r="C3843" s="4" t="s">
        <v>10</v>
      </c>
      <c r="D3843" s="4" t="s">
        <v>13</v>
      </c>
      <c r="E3843" s="4" t="s">
        <v>6</v>
      </c>
      <c r="F3843" s="4" t="s">
        <v>23</v>
      </c>
      <c r="G3843" s="4" t="s">
        <v>23</v>
      </c>
      <c r="H3843" s="4" t="s">
        <v>23</v>
      </c>
    </row>
    <row r="3844" spans="1:8">
      <c r="A3844" t="n">
        <v>26242</v>
      </c>
      <c r="B3844" s="56" t="n">
        <v>48</v>
      </c>
      <c r="C3844" s="7" t="n">
        <v>61491</v>
      </c>
      <c r="D3844" s="7" t="n">
        <v>0</v>
      </c>
      <c r="E3844" s="7" t="s">
        <v>37</v>
      </c>
      <c r="F3844" s="7" t="n">
        <v>0</v>
      </c>
      <c r="G3844" s="7" t="n">
        <v>1</v>
      </c>
      <c r="H3844" s="7" t="n">
        <v>0</v>
      </c>
    </row>
    <row r="3845" spans="1:8">
      <c r="A3845" t="s">
        <v>4</v>
      </c>
      <c r="B3845" s="4" t="s">
        <v>5</v>
      </c>
      <c r="C3845" s="4" t="s">
        <v>10</v>
      </c>
      <c r="D3845" s="4" t="s">
        <v>9</v>
      </c>
    </row>
    <row r="3846" spans="1:8">
      <c r="A3846" t="n">
        <v>26266</v>
      </c>
      <c r="B3846" s="39" t="n">
        <v>43</v>
      </c>
      <c r="C3846" s="7" t="n">
        <v>61492</v>
      </c>
      <c r="D3846" s="7" t="n">
        <v>16</v>
      </c>
    </row>
    <row r="3847" spans="1:8">
      <c r="A3847" t="s">
        <v>4</v>
      </c>
      <c r="B3847" s="4" t="s">
        <v>5</v>
      </c>
      <c r="C3847" s="4" t="s">
        <v>10</v>
      </c>
      <c r="D3847" s="4" t="s">
        <v>13</v>
      </c>
      <c r="E3847" s="4" t="s">
        <v>13</v>
      </c>
      <c r="F3847" s="4" t="s">
        <v>6</v>
      </c>
    </row>
    <row r="3848" spans="1:8">
      <c r="A3848" t="n">
        <v>26273</v>
      </c>
      <c r="B3848" s="31" t="n">
        <v>47</v>
      </c>
      <c r="C3848" s="7" t="n">
        <v>61492</v>
      </c>
      <c r="D3848" s="7" t="n">
        <v>0</v>
      </c>
      <c r="E3848" s="7" t="n">
        <v>0</v>
      </c>
      <c r="F3848" s="7" t="s">
        <v>98</v>
      </c>
    </row>
    <row r="3849" spans="1:8">
      <c r="A3849" t="s">
        <v>4</v>
      </c>
      <c r="B3849" s="4" t="s">
        <v>5</v>
      </c>
      <c r="C3849" s="4" t="s">
        <v>10</v>
      </c>
    </row>
    <row r="3850" spans="1:8">
      <c r="A3850" t="n">
        <v>26295</v>
      </c>
      <c r="B3850" s="35" t="n">
        <v>16</v>
      </c>
      <c r="C3850" s="7" t="n">
        <v>0</v>
      </c>
    </row>
    <row r="3851" spans="1:8">
      <c r="A3851" t="s">
        <v>4</v>
      </c>
      <c r="B3851" s="4" t="s">
        <v>5</v>
      </c>
      <c r="C3851" s="4" t="s">
        <v>10</v>
      </c>
      <c r="D3851" s="4" t="s">
        <v>13</v>
      </c>
      <c r="E3851" s="4" t="s">
        <v>6</v>
      </c>
      <c r="F3851" s="4" t="s">
        <v>23</v>
      </c>
      <c r="G3851" s="4" t="s">
        <v>23</v>
      </c>
      <c r="H3851" s="4" t="s">
        <v>23</v>
      </c>
    </row>
    <row r="3852" spans="1:8">
      <c r="A3852" t="n">
        <v>26298</v>
      </c>
      <c r="B3852" s="56" t="n">
        <v>48</v>
      </c>
      <c r="C3852" s="7" t="n">
        <v>61492</v>
      </c>
      <c r="D3852" s="7" t="n">
        <v>0</v>
      </c>
      <c r="E3852" s="7" t="s">
        <v>37</v>
      </c>
      <c r="F3852" s="7" t="n">
        <v>0</v>
      </c>
      <c r="G3852" s="7" t="n">
        <v>1</v>
      </c>
      <c r="H3852" s="7" t="n">
        <v>0</v>
      </c>
    </row>
    <row r="3853" spans="1:8">
      <c r="A3853" t="s">
        <v>4</v>
      </c>
      <c r="B3853" s="4" t="s">
        <v>5</v>
      </c>
      <c r="C3853" s="4" t="s">
        <v>10</v>
      </c>
      <c r="D3853" s="4" t="s">
        <v>9</v>
      </c>
    </row>
    <row r="3854" spans="1:8">
      <c r="A3854" t="n">
        <v>26322</v>
      </c>
      <c r="B3854" s="39" t="n">
        <v>43</v>
      </c>
      <c r="C3854" s="7" t="n">
        <v>61493</v>
      </c>
      <c r="D3854" s="7" t="n">
        <v>16</v>
      </c>
    </row>
    <row r="3855" spans="1:8">
      <c r="A3855" t="s">
        <v>4</v>
      </c>
      <c r="B3855" s="4" t="s">
        <v>5</v>
      </c>
      <c r="C3855" s="4" t="s">
        <v>10</v>
      </c>
      <c r="D3855" s="4" t="s">
        <v>13</v>
      </c>
      <c r="E3855" s="4" t="s">
        <v>13</v>
      </c>
      <c r="F3855" s="4" t="s">
        <v>6</v>
      </c>
    </row>
    <row r="3856" spans="1:8">
      <c r="A3856" t="n">
        <v>26329</v>
      </c>
      <c r="B3856" s="31" t="n">
        <v>47</v>
      </c>
      <c r="C3856" s="7" t="n">
        <v>61493</v>
      </c>
      <c r="D3856" s="7" t="n">
        <v>0</v>
      </c>
      <c r="E3856" s="7" t="n">
        <v>0</v>
      </c>
      <c r="F3856" s="7" t="s">
        <v>98</v>
      </c>
    </row>
    <row r="3857" spans="1:8">
      <c r="A3857" t="s">
        <v>4</v>
      </c>
      <c r="B3857" s="4" t="s">
        <v>5</v>
      </c>
      <c r="C3857" s="4" t="s">
        <v>10</v>
      </c>
    </row>
    <row r="3858" spans="1:8">
      <c r="A3858" t="n">
        <v>26351</v>
      </c>
      <c r="B3858" s="35" t="n">
        <v>16</v>
      </c>
      <c r="C3858" s="7" t="n">
        <v>0</v>
      </c>
    </row>
    <row r="3859" spans="1:8">
      <c r="A3859" t="s">
        <v>4</v>
      </c>
      <c r="B3859" s="4" t="s">
        <v>5</v>
      </c>
      <c r="C3859" s="4" t="s">
        <v>10</v>
      </c>
      <c r="D3859" s="4" t="s">
        <v>13</v>
      </c>
      <c r="E3859" s="4" t="s">
        <v>6</v>
      </c>
      <c r="F3859" s="4" t="s">
        <v>23</v>
      </c>
      <c r="G3859" s="4" t="s">
        <v>23</v>
      </c>
      <c r="H3859" s="4" t="s">
        <v>23</v>
      </c>
    </row>
    <row r="3860" spans="1:8">
      <c r="A3860" t="n">
        <v>26354</v>
      </c>
      <c r="B3860" s="56" t="n">
        <v>48</v>
      </c>
      <c r="C3860" s="7" t="n">
        <v>61493</v>
      </c>
      <c r="D3860" s="7" t="n">
        <v>0</v>
      </c>
      <c r="E3860" s="7" t="s">
        <v>37</v>
      </c>
      <c r="F3860" s="7" t="n">
        <v>0</v>
      </c>
      <c r="G3860" s="7" t="n">
        <v>1</v>
      </c>
      <c r="H3860" s="7" t="n">
        <v>0</v>
      </c>
    </row>
    <row r="3861" spans="1:8">
      <c r="A3861" t="s">
        <v>4</v>
      </c>
      <c r="B3861" s="4" t="s">
        <v>5</v>
      </c>
      <c r="C3861" s="4" t="s">
        <v>13</v>
      </c>
      <c r="D3861" s="4" t="s">
        <v>10</v>
      </c>
      <c r="E3861" s="4" t="s">
        <v>23</v>
      </c>
    </row>
    <row r="3862" spans="1:8">
      <c r="A3862" t="n">
        <v>26378</v>
      </c>
      <c r="B3862" s="24" t="n">
        <v>58</v>
      </c>
      <c r="C3862" s="7" t="n">
        <v>100</v>
      </c>
      <c r="D3862" s="7" t="n">
        <v>1000</v>
      </c>
      <c r="E3862" s="7" t="n">
        <v>1</v>
      </c>
    </row>
    <row r="3863" spans="1:8">
      <c r="A3863" t="s">
        <v>4</v>
      </c>
      <c r="B3863" s="4" t="s">
        <v>5</v>
      </c>
      <c r="C3863" s="4" t="s">
        <v>13</v>
      </c>
      <c r="D3863" s="4" t="s">
        <v>10</v>
      </c>
    </row>
    <row r="3864" spans="1:8">
      <c r="A3864" t="n">
        <v>26386</v>
      </c>
      <c r="B3864" s="24" t="n">
        <v>58</v>
      </c>
      <c r="C3864" s="7" t="n">
        <v>255</v>
      </c>
      <c r="D3864" s="7" t="n">
        <v>0</v>
      </c>
    </row>
    <row r="3865" spans="1:8">
      <c r="A3865" t="s">
        <v>4</v>
      </c>
      <c r="B3865" s="4" t="s">
        <v>5</v>
      </c>
      <c r="C3865" s="4" t="s">
        <v>10</v>
      </c>
      <c r="D3865" s="4" t="s">
        <v>13</v>
      </c>
      <c r="E3865" s="4" t="s">
        <v>13</v>
      </c>
      <c r="F3865" s="4" t="s">
        <v>6</v>
      </c>
    </row>
    <row r="3866" spans="1:8">
      <c r="A3866" t="n">
        <v>26390</v>
      </c>
      <c r="B3866" s="31" t="n">
        <v>47</v>
      </c>
      <c r="C3866" s="7" t="n">
        <v>0</v>
      </c>
      <c r="D3866" s="7" t="n">
        <v>0</v>
      </c>
      <c r="E3866" s="7" t="n">
        <v>1</v>
      </c>
      <c r="F3866" s="7" t="s">
        <v>99</v>
      </c>
    </row>
    <row r="3867" spans="1:8">
      <c r="A3867" t="s">
        <v>4</v>
      </c>
      <c r="B3867" s="4" t="s">
        <v>5</v>
      </c>
      <c r="C3867" s="4" t="s">
        <v>10</v>
      </c>
    </row>
    <row r="3868" spans="1:8">
      <c r="A3868" t="n">
        <v>26410</v>
      </c>
      <c r="B3868" s="35" t="n">
        <v>16</v>
      </c>
      <c r="C3868" s="7" t="n">
        <v>150</v>
      </c>
    </row>
    <row r="3869" spans="1:8">
      <c r="A3869" t="s">
        <v>4</v>
      </c>
      <c r="B3869" s="4" t="s">
        <v>5</v>
      </c>
      <c r="C3869" s="4" t="s">
        <v>10</v>
      </c>
      <c r="D3869" s="4" t="s">
        <v>13</v>
      </c>
      <c r="E3869" s="4" t="s">
        <v>13</v>
      </c>
      <c r="F3869" s="4" t="s">
        <v>6</v>
      </c>
    </row>
    <row r="3870" spans="1:8">
      <c r="A3870" t="n">
        <v>26413</v>
      </c>
      <c r="B3870" s="31" t="n">
        <v>47</v>
      </c>
      <c r="C3870" s="7" t="n">
        <v>3</v>
      </c>
      <c r="D3870" s="7" t="n">
        <v>0</v>
      </c>
      <c r="E3870" s="7" t="n">
        <v>1</v>
      </c>
      <c r="F3870" s="7" t="s">
        <v>99</v>
      </c>
    </row>
    <row r="3871" spans="1:8">
      <c r="A3871" t="s">
        <v>4</v>
      </c>
      <c r="B3871" s="4" t="s">
        <v>5</v>
      </c>
      <c r="C3871" s="4" t="s">
        <v>10</v>
      </c>
      <c r="D3871" s="4" t="s">
        <v>13</v>
      </c>
      <c r="E3871" s="4" t="s">
        <v>13</v>
      </c>
      <c r="F3871" s="4" t="s">
        <v>6</v>
      </c>
    </row>
    <row r="3872" spans="1:8">
      <c r="A3872" t="n">
        <v>26433</v>
      </c>
      <c r="B3872" s="31" t="n">
        <v>47</v>
      </c>
      <c r="C3872" s="7" t="n">
        <v>5</v>
      </c>
      <c r="D3872" s="7" t="n">
        <v>0</v>
      </c>
      <c r="E3872" s="7" t="n">
        <v>1</v>
      </c>
      <c r="F3872" s="7" t="s">
        <v>99</v>
      </c>
    </row>
    <row r="3873" spans="1:8">
      <c r="A3873" t="s">
        <v>4</v>
      </c>
      <c r="B3873" s="4" t="s">
        <v>5</v>
      </c>
      <c r="C3873" s="4" t="s">
        <v>10</v>
      </c>
    </row>
    <row r="3874" spans="1:8">
      <c r="A3874" t="n">
        <v>26453</v>
      </c>
      <c r="B3874" s="35" t="n">
        <v>16</v>
      </c>
      <c r="C3874" s="7" t="n">
        <v>150</v>
      </c>
    </row>
    <row r="3875" spans="1:8">
      <c r="A3875" t="s">
        <v>4</v>
      </c>
      <c r="B3875" s="4" t="s">
        <v>5</v>
      </c>
      <c r="C3875" s="4" t="s">
        <v>10</v>
      </c>
      <c r="D3875" s="4" t="s">
        <v>13</v>
      </c>
      <c r="E3875" s="4" t="s">
        <v>13</v>
      </c>
      <c r="F3875" s="4" t="s">
        <v>6</v>
      </c>
    </row>
    <row r="3876" spans="1:8">
      <c r="A3876" t="n">
        <v>26456</v>
      </c>
      <c r="B3876" s="31" t="n">
        <v>47</v>
      </c>
      <c r="C3876" s="7" t="n">
        <v>61491</v>
      </c>
      <c r="D3876" s="7" t="n">
        <v>0</v>
      </c>
      <c r="E3876" s="7" t="n">
        <v>1</v>
      </c>
      <c r="F3876" s="7" t="s">
        <v>99</v>
      </c>
    </row>
    <row r="3877" spans="1:8">
      <c r="A3877" t="s">
        <v>4</v>
      </c>
      <c r="B3877" s="4" t="s">
        <v>5</v>
      </c>
      <c r="C3877" s="4" t="s">
        <v>10</v>
      </c>
      <c r="D3877" s="4" t="s">
        <v>13</v>
      </c>
      <c r="E3877" s="4" t="s">
        <v>13</v>
      </c>
      <c r="F3877" s="4" t="s">
        <v>6</v>
      </c>
    </row>
    <row r="3878" spans="1:8">
      <c r="A3878" t="n">
        <v>26476</v>
      </c>
      <c r="B3878" s="31" t="n">
        <v>47</v>
      </c>
      <c r="C3878" s="7" t="n">
        <v>61492</v>
      </c>
      <c r="D3878" s="7" t="n">
        <v>0</v>
      </c>
      <c r="E3878" s="7" t="n">
        <v>1</v>
      </c>
      <c r="F3878" s="7" t="s">
        <v>99</v>
      </c>
    </row>
    <row r="3879" spans="1:8">
      <c r="A3879" t="s">
        <v>4</v>
      </c>
      <c r="B3879" s="4" t="s">
        <v>5</v>
      </c>
      <c r="C3879" s="4" t="s">
        <v>10</v>
      </c>
      <c r="D3879" s="4" t="s">
        <v>13</v>
      </c>
      <c r="E3879" s="4" t="s">
        <v>13</v>
      </c>
      <c r="F3879" s="4" t="s">
        <v>6</v>
      </c>
    </row>
    <row r="3880" spans="1:8">
      <c r="A3880" t="n">
        <v>26496</v>
      </c>
      <c r="B3880" s="31" t="n">
        <v>47</v>
      </c>
      <c r="C3880" s="7" t="n">
        <v>61493</v>
      </c>
      <c r="D3880" s="7" t="n">
        <v>0</v>
      </c>
      <c r="E3880" s="7" t="n">
        <v>1</v>
      </c>
      <c r="F3880" s="7" t="s">
        <v>99</v>
      </c>
    </row>
    <row r="3881" spans="1:8">
      <c r="A3881" t="s">
        <v>4</v>
      </c>
      <c r="B3881" s="4" t="s">
        <v>5</v>
      </c>
      <c r="C3881" s="4" t="s">
        <v>10</v>
      </c>
      <c r="D3881" s="4" t="s">
        <v>13</v>
      </c>
    </row>
    <row r="3882" spans="1:8">
      <c r="A3882" t="n">
        <v>26516</v>
      </c>
      <c r="B3882" s="54" t="n">
        <v>67</v>
      </c>
      <c r="C3882" s="7" t="n">
        <v>0</v>
      </c>
      <c r="D3882" s="7" t="n">
        <v>1</v>
      </c>
    </row>
    <row r="3883" spans="1:8">
      <c r="A3883" t="s">
        <v>4</v>
      </c>
      <c r="B3883" s="4" t="s">
        <v>5</v>
      </c>
      <c r="C3883" s="4" t="s">
        <v>10</v>
      </c>
      <c r="D3883" s="4" t="s">
        <v>13</v>
      </c>
    </row>
    <row r="3884" spans="1:8">
      <c r="A3884" t="n">
        <v>26520</v>
      </c>
      <c r="B3884" s="54" t="n">
        <v>67</v>
      </c>
      <c r="C3884" s="7" t="n">
        <v>7</v>
      </c>
      <c r="D3884" s="7" t="n">
        <v>1</v>
      </c>
    </row>
    <row r="3885" spans="1:8">
      <c r="A3885" t="s">
        <v>4</v>
      </c>
      <c r="B3885" s="4" t="s">
        <v>5</v>
      </c>
      <c r="C3885" s="4" t="s">
        <v>10</v>
      </c>
      <c r="D3885" s="4" t="s">
        <v>13</v>
      </c>
    </row>
    <row r="3886" spans="1:8">
      <c r="A3886" t="n">
        <v>26524</v>
      </c>
      <c r="B3886" s="54" t="n">
        <v>67</v>
      </c>
      <c r="C3886" s="7" t="n">
        <v>5</v>
      </c>
      <c r="D3886" s="7" t="n">
        <v>1</v>
      </c>
    </row>
    <row r="3887" spans="1:8">
      <c r="A3887" t="s">
        <v>4</v>
      </c>
      <c r="B3887" s="4" t="s">
        <v>5</v>
      </c>
      <c r="C3887" s="4" t="s">
        <v>10</v>
      </c>
      <c r="D3887" s="4" t="s">
        <v>13</v>
      </c>
    </row>
    <row r="3888" spans="1:8">
      <c r="A3888" t="n">
        <v>26528</v>
      </c>
      <c r="B3888" s="54" t="n">
        <v>67</v>
      </c>
      <c r="C3888" s="7" t="n">
        <v>61491</v>
      </c>
      <c r="D3888" s="7" t="n">
        <v>1</v>
      </c>
    </row>
    <row r="3889" spans="1:6">
      <c r="A3889" t="s">
        <v>4</v>
      </c>
      <c r="B3889" s="4" t="s">
        <v>5</v>
      </c>
      <c r="C3889" s="4" t="s">
        <v>10</v>
      </c>
      <c r="D3889" s="4" t="s">
        <v>13</v>
      </c>
    </row>
    <row r="3890" spans="1:6">
      <c r="A3890" t="n">
        <v>26532</v>
      </c>
      <c r="B3890" s="54" t="n">
        <v>67</v>
      </c>
      <c r="C3890" s="7" t="n">
        <v>61492</v>
      </c>
      <c r="D3890" s="7" t="n">
        <v>1</v>
      </c>
    </row>
    <row r="3891" spans="1:6">
      <c r="A3891" t="s">
        <v>4</v>
      </c>
      <c r="B3891" s="4" t="s">
        <v>5</v>
      </c>
      <c r="C3891" s="4" t="s">
        <v>10</v>
      </c>
      <c r="D3891" s="4" t="s">
        <v>13</v>
      </c>
    </row>
    <row r="3892" spans="1:6">
      <c r="A3892" t="n">
        <v>26536</v>
      </c>
      <c r="B3892" s="54" t="n">
        <v>67</v>
      </c>
      <c r="C3892" s="7" t="n">
        <v>61493</v>
      </c>
      <c r="D3892" s="7" t="n">
        <v>1</v>
      </c>
    </row>
    <row r="3893" spans="1:6">
      <c r="A3893" t="s">
        <v>4</v>
      </c>
      <c r="B3893" s="4" t="s">
        <v>5</v>
      </c>
      <c r="C3893" s="4" t="s">
        <v>13</v>
      </c>
      <c r="D3893" s="4" t="s">
        <v>10</v>
      </c>
    </row>
    <row r="3894" spans="1:6">
      <c r="A3894" t="n">
        <v>26540</v>
      </c>
      <c r="B3894" s="26" t="n">
        <v>45</v>
      </c>
      <c r="C3894" s="7" t="n">
        <v>7</v>
      </c>
      <c r="D3894" s="7" t="n">
        <v>255</v>
      </c>
    </row>
    <row r="3895" spans="1:6">
      <c r="A3895" t="s">
        <v>4</v>
      </c>
      <c r="B3895" s="4" t="s">
        <v>5</v>
      </c>
      <c r="C3895" s="4" t="s">
        <v>13</v>
      </c>
      <c r="D3895" s="4" t="s">
        <v>10</v>
      </c>
      <c r="E3895" s="4" t="s">
        <v>6</v>
      </c>
    </row>
    <row r="3896" spans="1:6">
      <c r="A3896" t="n">
        <v>26544</v>
      </c>
      <c r="B3896" s="46" t="n">
        <v>51</v>
      </c>
      <c r="C3896" s="7" t="n">
        <v>4</v>
      </c>
      <c r="D3896" s="7" t="n">
        <v>0</v>
      </c>
      <c r="E3896" s="7" t="s">
        <v>102</v>
      </c>
    </row>
    <row r="3897" spans="1:6">
      <c r="A3897" t="s">
        <v>4</v>
      </c>
      <c r="B3897" s="4" t="s">
        <v>5</v>
      </c>
      <c r="C3897" s="4" t="s">
        <v>10</v>
      </c>
    </row>
    <row r="3898" spans="1:6">
      <c r="A3898" t="n">
        <v>26557</v>
      </c>
      <c r="B3898" s="35" t="n">
        <v>16</v>
      </c>
      <c r="C3898" s="7" t="n">
        <v>0</v>
      </c>
    </row>
    <row r="3899" spans="1:6">
      <c r="A3899" t="s">
        <v>4</v>
      </c>
      <c r="B3899" s="4" t="s">
        <v>5</v>
      </c>
      <c r="C3899" s="4" t="s">
        <v>10</v>
      </c>
      <c r="D3899" s="4" t="s">
        <v>50</v>
      </c>
      <c r="E3899" s="4" t="s">
        <v>13</v>
      </c>
      <c r="F3899" s="4" t="s">
        <v>13</v>
      </c>
    </row>
    <row r="3900" spans="1:6">
      <c r="A3900" t="n">
        <v>26560</v>
      </c>
      <c r="B3900" s="47" t="n">
        <v>26</v>
      </c>
      <c r="C3900" s="7" t="n">
        <v>0</v>
      </c>
      <c r="D3900" s="7" t="s">
        <v>200</v>
      </c>
      <c r="E3900" s="7" t="n">
        <v>2</v>
      </c>
      <c r="F3900" s="7" t="n">
        <v>0</v>
      </c>
    </row>
    <row r="3901" spans="1:6">
      <c r="A3901" t="s">
        <v>4</v>
      </c>
      <c r="B3901" s="4" t="s">
        <v>5</v>
      </c>
    </row>
    <row r="3902" spans="1:6">
      <c r="A3902" t="n">
        <v>26578</v>
      </c>
      <c r="B3902" s="48" t="n">
        <v>28</v>
      </c>
    </row>
    <row r="3903" spans="1:6">
      <c r="A3903" t="s">
        <v>4</v>
      </c>
      <c r="B3903" s="4" t="s">
        <v>5</v>
      </c>
      <c r="C3903" s="4" t="s">
        <v>10</v>
      </c>
      <c r="D3903" s="4" t="s">
        <v>13</v>
      </c>
    </row>
    <row r="3904" spans="1:6">
      <c r="A3904" t="n">
        <v>26579</v>
      </c>
      <c r="B3904" s="50" t="n">
        <v>89</v>
      </c>
      <c r="C3904" s="7" t="n">
        <v>65533</v>
      </c>
      <c r="D3904" s="7" t="n">
        <v>1</v>
      </c>
    </row>
    <row r="3905" spans="1:6">
      <c r="A3905" t="s">
        <v>4</v>
      </c>
      <c r="B3905" s="4" t="s">
        <v>5</v>
      </c>
      <c r="C3905" s="4" t="s">
        <v>13</v>
      </c>
      <c r="D3905" s="4" t="s">
        <v>10</v>
      </c>
      <c r="E3905" s="4" t="s">
        <v>23</v>
      </c>
    </row>
    <row r="3906" spans="1:6">
      <c r="A3906" t="n">
        <v>26583</v>
      </c>
      <c r="B3906" s="24" t="n">
        <v>58</v>
      </c>
      <c r="C3906" s="7" t="n">
        <v>101</v>
      </c>
      <c r="D3906" s="7" t="n">
        <v>300</v>
      </c>
      <c r="E3906" s="7" t="n">
        <v>1</v>
      </c>
    </row>
    <row r="3907" spans="1:6">
      <c r="A3907" t="s">
        <v>4</v>
      </c>
      <c r="B3907" s="4" t="s">
        <v>5</v>
      </c>
      <c r="C3907" s="4" t="s">
        <v>13</v>
      </c>
      <c r="D3907" s="4" t="s">
        <v>10</v>
      </c>
    </row>
    <row r="3908" spans="1:6">
      <c r="A3908" t="n">
        <v>26591</v>
      </c>
      <c r="B3908" s="24" t="n">
        <v>58</v>
      </c>
      <c r="C3908" s="7" t="n">
        <v>254</v>
      </c>
      <c r="D3908" s="7" t="n">
        <v>0</v>
      </c>
    </row>
    <row r="3909" spans="1:6">
      <c r="A3909" t="s">
        <v>4</v>
      </c>
      <c r="B3909" s="4" t="s">
        <v>5</v>
      </c>
      <c r="C3909" s="4" t="s">
        <v>13</v>
      </c>
      <c r="D3909" s="4" t="s">
        <v>13</v>
      </c>
      <c r="E3909" s="4" t="s">
        <v>23</v>
      </c>
      <c r="F3909" s="4" t="s">
        <v>23</v>
      </c>
      <c r="G3909" s="4" t="s">
        <v>23</v>
      </c>
      <c r="H3909" s="4" t="s">
        <v>10</v>
      </c>
    </row>
    <row r="3910" spans="1:6">
      <c r="A3910" t="n">
        <v>26595</v>
      </c>
      <c r="B3910" s="26" t="n">
        <v>45</v>
      </c>
      <c r="C3910" s="7" t="n">
        <v>2</v>
      </c>
      <c r="D3910" s="7" t="n">
        <v>3</v>
      </c>
      <c r="E3910" s="7" t="n">
        <v>0</v>
      </c>
      <c r="F3910" s="7" t="n">
        <v>2.09999990463257</v>
      </c>
      <c r="G3910" s="7" t="n">
        <v>15</v>
      </c>
      <c r="H3910" s="7" t="n">
        <v>0</v>
      </c>
    </row>
    <row r="3911" spans="1:6">
      <c r="A3911" t="s">
        <v>4</v>
      </c>
      <c r="B3911" s="4" t="s">
        <v>5</v>
      </c>
      <c r="C3911" s="4" t="s">
        <v>13</v>
      </c>
      <c r="D3911" s="4" t="s">
        <v>13</v>
      </c>
      <c r="E3911" s="4" t="s">
        <v>23</v>
      </c>
      <c r="F3911" s="4" t="s">
        <v>23</v>
      </c>
      <c r="G3911" s="4" t="s">
        <v>23</v>
      </c>
      <c r="H3911" s="4" t="s">
        <v>10</v>
      </c>
      <c r="I3911" s="4" t="s">
        <v>13</v>
      </c>
    </row>
    <row r="3912" spans="1:6">
      <c r="A3912" t="n">
        <v>26612</v>
      </c>
      <c r="B3912" s="26" t="n">
        <v>45</v>
      </c>
      <c r="C3912" s="7" t="n">
        <v>4</v>
      </c>
      <c r="D3912" s="7" t="n">
        <v>3</v>
      </c>
      <c r="E3912" s="7" t="n">
        <v>10</v>
      </c>
      <c r="F3912" s="7" t="n">
        <v>37.25</v>
      </c>
      <c r="G3912" s="7" t="n">
        <v>0</v>
      </c>
      <c r="H3912" s="7" t="n">
        <v>0</v>
      </c>
      <c r="I3912" s="7" t="n">
        <v>0</v>
      </c>
    </row>
    <row r="3913" spans="1:6">
      <c r="A3913" t="s">
        <v>4</v>
      </c>
      <c r="B3913" s="4" t="s">
        <v>5</v>
      </c>
      <c r="C3913" s="4" t="s">
        <v>13</v>
      </c>
      <c r="D3913" s="4" t="s">
        <v>13</v>
      </c>
      <c r="E3913" s="4" t="s">
        <v>23</v>
      </c>
      <c r="F3913" s="4" t="s">
        <v>10</v>
      </c>
    </row>
    <row r="3914" spans="1:6">
      <c r="A3914" t="n">
        <v>26630</v>
      </c>
      <c r="B3914" s="26" t="n">
        <v>45</v>
      </c>
      <c r="C3914" s="7" t="n">
        <v>5</v>
      </c>
      <c r="D3914" s="7" t="n">
        <v>3</v>
      </c>
      <c r="E3914" s="7" t="n">
        <v>7</v>
      </c>
      <c r="F3914" s="7" t="n">
        <v>0</v>
      </c>
    </row>
    <row r="3915" spans="1:6">
      <c r="A3915" t="s">
        <v>4</v>
      </c>
      <c r="B3915" s="4" t="s">
        <v>5</v>
      </c>
      <c r="C3915" s="4" t="s">
        <v>13</v>
      </c>
      <c r="D3915" s="4" t="s">
        <v>13</v>
      </c>
      <c r="E3915" s="4" t="s">
        <v>23</v>
      </c>
      <c r="F3915" s="4" t="s">
        <v>10</v>
      </c>
    </row>
    <row r="3916" spans="1:6">
      <c r="A3916" t="n">
        <v>26639</v>
      </c>
      <c r="B3916" s="26" t="n">
        <v>45</v>
      </c>
      <c r="C3916" s="7" t="n">
        <v>11</v>
      </c>
      <c r="D3916" s="7" t="n">
        <v>3</v>
      </c>
      <c r="E3916" s="7" t="n">
        <v>23</v>
      </c>
      <c r="F3916" s="7" t="n">
        <v>0</v>
      </c>
    </row>
    <row r="3917" spans="1:6">
      <c r="A3917" t="s">
        <v>4</v>
      </c>
      <c r="B3917" s="4" t="s">
        <v>5</v>
      </c>
      <c r="C3917" s="4" t="s">
        <v>13</v>
      </c>
      <c r="D3917" s="4" t="s">
        <v>13</v>
      </c>
      <c r="E3917" s="4" t="s">
        <v>23</v>
      </c>
      <c r="F3917" s="4" t="s">
        <v>23</v>
      </c>
      <c r="G3917" s="4" t="s">
        <v>23</v>
      </c>
      <c r="H3917" s="4" t="s">
        <v>10</v>
      </c>
      <c r="I3917" s="4" t="s">
        <v>13</v>
      </c>
    </row>
    <row r="3918" spans="1:6">
      <c r="A3918" t="n">
        <v>26648</v>
      </c>
      <c r="B3918" s="26" t="n">
        <v>45</v>
      </c>
      <c r="C3918" s="7" t="n">
        <v>4</v>
      </c>
      <c r="D3918" s="7" t="n">
        <v>3</v>
      </c>
      <c r="E3918" s="7" t="n">
        <v>10</v>
      </c>
      <c r="F3918" s="7" t="n">
        <v>41.0499992370605</v>
      </c>
      <c r="G3918" s="7" t="n">
        <v>0</v>
      </c>
      <c r="H3918" s="7" t="n">
        <v>30000</v>
      </c>
      <c r="I3918" s="7" t="n">
        <v>0</v>
      </c>
    </row>
    <row r="3919" spans="1:6">
      <c r="A3919" t="s">
        <v>4</v>
      </c>
      <c r="B3919" s="4" t="s">
        <v>5</v>
      </c>
      <c r="C3919" s="4" t="s">
        <v>13</v>
      </c>
      <c r="D3919" s="4" t="s">
        <v>10</v>
      </c>
    </row>
    <row r="3920" spans="1:6">
      <c r="A3920" t="n">
        <v>26666</v>
      </c>
      <c r="B3920" s="24" t="n">
        <v>58</v>
      </c>
      <c r="C3920" s="7" t="n">
        <v>255</v>
      </c>
      <c r="D3920" s="7" t="n">
        <v>0</v>
      </c>
    </row>
    <row r="3921" spans="1:9">
      <c r="A3921" t="s">
        <v>4</v>
      </c>
      <c r="B3921" s="4" t="s">
        <v>5</v>
      </c>
      <c r="C3921" s="4" t="s">
        <v>13</v>
      </c>
      <c r="D3921" s="30" t="s">
        <v>34</v>
      </c>
      <c r="E3921" s="4" t="s">
        <v>5</v>
      </c>
      <c r="F3921" s="4" t="s">
        <v>13</v>
      </c>
      <c r="G3921" s="4" t="s">
        <v>10</v>
      </c>
      <c r="H3921" s="30" t="s">
        <v>35</v>
      </c>
      <c r="I3921" s="4" t="s">
        <v>13</v>
      </c>
      <c r="J3921" s="4" t="s">
        <v>24</v>
      </c>
    </row>
    <row r="3922" spans="1:9">
      <c r="A3922" t="n">
        <v>26670</v>
      </c>
      <c r="B3922" s="12" t="n">
        <v>5</v>
      </c>
      <c r="C3922" s="7" t="n">
        <v>28</v>
      </c>
      <c r="D3922" s="30" t="s">
        <v>3</v>
      </c>
      <c r="E3922" s="33" t="n">
        <v>64</v>
      </c>
      <c r="F3922" s="7" t="n">
        <v>5</v>
      </c>
      <c r="G3922" s="7" t="n">
        <v>1</v>
      </c>
      <c r="H3922" s="30" t="s">
        <v>3</v>
      </c>
      <c r="I3922" s="7" t="n">
        <v>1</v>
      </c>
      <c r="J3922" s="13" t="n">
        <f t="normal" ca="1">A3940</f>
        <v>0</v>
      </c>
    </row>
    <row r="3923" spans="1:9">
      <c r="A3923" t="s">
        <v>4</v>
      </c>
      <c r="B3923" s="4" t="s">
        <v>5</v>
      </c>
      <c r="C3923" s="4" t="s">
        <v>10</v>
      </c>
      <c r="D3923" s="4" t="s">
        <v>23</v>
      </c>
      <c r="E3923" s="4" t="s">
        <v>9</v>
      </c>
      <c r="F3923" s="4" t="s">
        <v>23</v>
      </c>
      <c r="G3923" s="4" t="s">
        <v>23</v>
      </c>
      <c r="H3923" s="4" t="s">
        <v>13</v>
      </c>
    </row>
    <row r="3924" spans="1:9">
      <c r="A3924" t="n">
        <v>26681</v>
      </c>
      <c r="B3924" s="22" t="n">
        <v>100</v>
      </c>
      <c r="C3924" s="7" t="n">
        <v>1</v>
      </c>
      <c r="D3924" s="7" t="n">
        <v>0</v>
      </c>
      <c r="E3924" s="7" t="n">
        <v>1074370970</v>
      </c>
      <c r="F3924" s="7" t="n">
        <v>15</v>
      </c>
      <c r="G3924" s="7" t="n">
        <v>10</v>
      </c>
      <c r="H3924" s="7" t="n">
        <v>0</v>
      </c>
    </row>
    <row r="3925" spans="1:9">
      <c r="A3925" t="s">
        <v>4</v>
      </c>
      <c r="B3925" s="4" t="s">
        <v>5</v>
      </c>
      <c r="C3925" s="4" t="s">
        <v>10</v>
      </c>
    </row>
    <row r="3926" spans="1:9">
      <c r="A3926" t="n">
        <v>26701</v>
      </c>
      <c r="B3926" s="23" t="n">
        <v>54</v>
      </c>
      <c r="C3926" s="7" t="n">
        <v>1</v>
      </c>
    </row>
    <row r="3927" spans="1:9">
      <c r="A3927" t="s">
        <v>4</v>
      </c>
      <c r="B3927" s="4" t="s">
        <v>5</v>
      </c>
      <c r="C3927" s="4" t="s">
        <v>10</v>
      </c>
      <c r="D3927" s="4" t="s">
        <v>13</v>
      </c>
      <c r="E3927" s="4" t="s">
        <v>6</v>
      </c>
      <c r="F3927" s="4" t="s">
        <v>23</v>
      </c>
      <c r="G3927" s="4" t="s">
        <v>23</v>
      </c>
      <c r="H3927" s="4" t="s">
        <v>23</v>
      </c>
    </row>
    <row r="3928" spans="1:9">
      <c r="A3928" t="n">
        <v>26704</v>
      </c>
      <c r="B3928" s="56" t="n">
        <v>48</v>
      </c>
      <c r="C3928" s="7" t="n">
        <v>1</v>
      </c>
      <c r="D3928" s="7" t="n">
        <v>0</v>
      </c>
      <c r="E3928" s="7" t="s">
        <v>199</v>
      </c>
      <c r="F3928" s="7" t="n">
        <v>-1</v>
      </c>
      <c r="G3928" s="7" t="n">
        <v>1</v>
      </c>
      <c r="H3928" s="7" t="n">
        <v>0</v>
      </c>
    </row>
    <row r="3929" spans="1:9">
      <c r="A3929" t="s">
        <v>4</v>
      </c>
      <c r="B3929" s="4" t="s">
        <v>5</v>
      </c>
      <c r="C3929" s="4" t="s">
        <v>13</v>
      </c>
      <c r="D3929" s="4" t="s">
        <v>10</v>
      </c>
      <c r="E3929" s="4" t="s">
        <v>6</v>
      </c>
    </row>
    <row r="3930" spans="1:9">
      <c r="A3930" t="n">
        <v>26735</v>
      </c>
      <c r="B3930" s="46" t="n">
        <v>51</v>
      </c>
      <c r="C3930" s="7" t="n">
        <v>4</v>
      </c>
      <c r="D3930" s="7" t="n">
        <v>1</v>
      </c>
      <c r="E3930" s="7" t="s">
        <v>49</v>
      </c>
    </row>
    <row r="3931" spans="1:9">
      <c r="A3931" t="s">
        <v>4</v>
      </c>
      <c r="B3931" s="4" t="s">
        <v>5</v>
      </c>
      <c r="C3931" s="4" t="s">
        <v>10</v>
      </c>
    </row>
    <row r="3932" spans="1:9">
      <c r="A3932" t="n">
        <v>26748</v>
      </c>
      <c r="B3932" s="35" t="n">
        <v>16</v>
      </c>
      <c r="C3932" s="7" t="n">
        <v>0</v>
      </c>
    </row>
    <row r="3933" spans="1:9">
      <c r="A3933" t="s">
        <v>4</v>
      </c>
      <c r="B3933" s="4" t="s">
        <v>5</v>
      </c>
      <c r="C3933" s="4" t="s">
        <v>10</v>
      </c>
      <c r="D3933" s="4" t="s">
        <v>50</v>
      </c>
      <c r="E3933" s="4" t="s">
        <v>13</v>
      </c>
      <c r="F3933" s="4" t="s">
        <v>13</v>
      </c>
    </row>
    <row r="3934" spans="1:9">
      <c r="A3934" t="n">
        <v>26751</v>
      </c>
      <c r="B3934" s="47" t="n">
        <v>26</v>
      </c>
      <c r="C3934" s="7" t="n">
        <v>1</v>
      </c>
      <c r="D3934" s="7" t="s">
        <v>201</v>
      </c>
      <c r="E3934" s="7" t="n">
        <v>2</v>
      </c>
      <c r="F3934" s="7" t="n">
        <v>0</v>
      </c>
    </row>
    <row r="3935" spans="1:9">
      <c r="A3935" t="s">
        <v>4</v>
      </c>
      <c r="B3935" s="4" t="s">
        <v>5</v>
      </c>
    </row>
    <row r="3936" spans="1:9">
      <c r="A3936" t="n">
        <v>26776</v>
      </c>
      <c r="B3936" s="48" t="n">
        <v>28</v>
      </c>
    </row>
    <row r="3937" spans="1:10">
      <c r="A3937" t="s">
        <v>4</v>
      </c>
      <c r="B3937" s="4" t="s">
        <v>5</v>
      </c>
      <c r="C3937" s="4" t="s">
        <v>24</v>
      </c>
    </row>
    <row r="3938" spans="1:10">
      <c r="A3938" t="n">
        <v>26777</v>
      </c>
      <c r="B3938" s="17" t="n">
        <v>3</v>
      </c>
      <c r="C3938" s="13" t="n">
        <f t="normal" ca="1">A3954</f>
        <v>0</v>
      </c>
    </row>
    <row r="3939" spans="1:10">
      <c r="A3939" t="s">
        <v>4</v>
      </c>
      <c r="B3939" s="4" t="s">
        <v>5</v>
      </c>
      <c r="C3939" s="4" t="s">
        <v>10</v>
      </c>
      <c r="D3939" s="4" t="s">
        <v>23</v>
      </c>
      <c r="E3939" s="4" t="s">
        <v>9</v>
      </c>
      <c r="F3939" s="4" t="s">
        <v>23</v>
      </c>
      <c r="G3939" s="4" t="s">
        <v>23</v>
      </c>
      <c r="H3939" s="4" t="s">
        <v>13</v>
      </c>
    </row>
    <row r="3940" spans="1:10">
      <c r="A3940" t="n">
        <v>26782</v>
      </c>
      <c r="B3940" s="22" t="n">
        <v>100</v>
      </c>
      <c r="C3940" s="7" t="n">
        <v>0</v>
      </c>
      <c r="D3940" s="7" t="n">
        <v>0</v>
      </c>
      <c r="E3940" s="7" t="n">
        <v>1074370970</v>
      </c>
      <c r="F3940" s="7" t="n">
        <v>15</v>
      </c>
      <c r="G3940" s="7" t="n">
        <v>10</v>
      </c>
      <c r="H3940" s="7" t="n">
        <v>0</v>
      </c>
    </row>
    <row r="3941" spans="1:10">
      <c r="A3941" t="s">
        <v>4</v>
      </c>
      <c r="B3941" s="4" t="s">
        <v>5</v>
      </c>
      <c r="C3941" s="4" t="s">
        <v>10</v>
      </c>
    </row>
    <row r="3942" spans="1:10">
      <c r="A3942" t="n">
        <v>26802</v>
      </c>
      <c r="B3942" s="23" t="n">
        <v>54</v>
      </c>
      <c r="C3942" s="7" t="n">
        <v>0</v>
      </c>
    </row>
    <row r="3943" spans="1:10">
      <c r="A3943" t="s">
        <v>4</v>
      </c>
      <c r="B3943" s="4" t="s">
        <v>5</v>
      </c>
      <c r="C3943" s="4" t="s">
        <v>10</v>
      </c>
      <c r="D3943" s="4" t="s">
        <v>13</v>
      </c>
      <c r="E3943" s="4" t="s">
        <v>6</v>
      </c>
      <c r="F3943" s="4" t="s">
        <v>23</v>
      </c>
      <c r="G3943" s="4" t="s">
        <v>23</v>
      </c>
      <c r="H3943" s="4" t="s">
        <v>23</v>
      </c>
    </row>
    <row r="3944" spans="1:10">
      <c r="A3944" t="n">
        <v>26805</v>
      </c>
      <c r="B3944" s="56" t="n">
        <v>48</v>
      </c>
      <c r="C3944" s="7" t="n">
        <v>0</v>
      </c>
      <c r="D3944" s="7" t="n">
        <v>0</v>
      </c>
      <c r="E3944" s="7" t="s">
        <v>199</v>
      </c>
      <c r="F3944" s="7" t="n">
        <v>-1</v>
      </c>
      <c r="G3944" s="7" t="n">
        <v>1</v>
      </c>
      <c r="H3944" s="7" t="n">
        <v>0</v>
      </c>
    </row>
    <row r="3945" spans="1:10">
      <c r="A3945" t="s">
        <v>4</v>
      </c>
      <c r="B3945" s="4" t="s">
        <v>5</v>
      </c>
      <c r="C3945" s="4" t="s">
        <v>13</v>
      </c>
      <c r="D3945" s="4" t="s">
        <v>10</v>
      </c>
      <c r="E3945" s="4" t="s">
        <v>6</v>
      </c>
    </row>
    <row r="3946" spans="1:10">
      <c r="A3946" t="n">
        <v>26836</v>
      </c>
      <c r="B3946" s="46" t="n">
        <v>51</v>
      </c>
      <c r="C3946" s="7" t="n">
        <v>4</v>
      </c>
      <c r="D3946" s="7" t="n">
        <v>0</v>
      </c>
      <c r="E3946" s="7" t="s">
        <v>49</v>
      </c>
    </row>
    <row r="3947" spans="1:10">
      <c r="A3947" t="s">
        <v>4</v>
      </c>
      <c r="B3947" s="4" t="s">
        <v>5</v>
      </c>
      <c r="C3947" s="4" t="s">
        <v>10</v>
      </c>
    </row>
    <row r="3948" spans="1:10">
      <c r="A3948" t="n">
        <v>26849</v>
      </c>
      <c r="B3948" s="35" t="n">
        <v>16</v>
      </c>
      <c r="C3948" s="7" t="n">
        <v>0</v>
      </c>
    </row>
    <row r="3949" spans="1:10">
      <c r="A3949" t="s">
        <v>4</v>
      </c>
      <c r="B3949" s="4" t="s">
        <v>5</v>
      </c>
      <c r="C3949" s="4" t="s">
        <v>10</v>
      </c>
      <c r="D3949" s="4" t="s">
        <v>50</v>
      </c>
      <c r="E3949" s="4" t="s">
        <v>13</v>
      </c>
      <c r="F3949" s="4" t="s">
        <v>13</v>
      </c>
    </row>
    <row r="3950" spans="1:10">
      <c r="A3950" t="n">
        <v>26852</v>
      </c>
      <c r="B3950" s="47" t="n">
        <v>26</v>
      </c>
      <c r="C3950" s="7" t="n">
        <v>0</v>
      </c>
      <c r="D3950" s="7" t="s">
        <v>202</v>
      </c>
      <c r="E3950" s="7" t="n">
        <v>2</v>
      </c>
      <c r="F3950" s="7" t="n">
        <v>0</v>
      </c>
    </row>
    <row r="3951" spans="1:10">
      <c r="A3951" t="s">
        <v>4</v>
      </c>
      <c r="B3951" s="4" t="s">
        <v>5</v>
      </c>
    </row>
    <row r="3952" spans="1:10">
      <c r="A3952" t="n">
        <v>26877</v>
      </c>
      <c r="B3952" s="48" t="n">
        <v>28</v>
      </c>
    </row>
    <row r="3953" spans="1:8">
      <c r="A3953" t="s">
        <v>4</v>
      </c>
      <c r="B3953" s="4" t="s">
        <v>5</v>
      </c>
      <c r="C3953" s="4" t="s">
        <v>13</v>
      </c>
      <c r="D3953" s="30" t="s">
        <v>34</v>
      </c>
      <c r="E3953" s="4" t="s">
        <v>5</v>
      </c>
      <c r="F3953" s="4" t="s">
        <v>13</v>
      </c>
      <c r="G3953" s="4" t="s">
        <v>10</v>
      </c>
      <c r="H3953" s="30" t="s">
        <v>35</v>
      </c>
      <c r="I3953" s="4" t="s">
        <v>13</v>
      </c>
      <c r="J3953" s="4" t="s">
        <v>24</v>
      </c>
    </row>
    <row r="3954" spans="1:8">
      <c r="A3954" t="n">
        <v>26878</v>
      </c>
      <c r="B3954" s="12" t="n">
        <v>5</v>
      </c>
      <c r="C3954" s="7" t="n">
        <v>28</v>
      </c>
      <c r="D3954" s="30" t="s">
        <v>3</v>
      </c>
      <c r="E3954" s="33" t="n">
        <v>64</v>
      </c>
      <c r="F3954" s="7" t="n">
        <v>5</v>
      </c>
      <c r="G3954" s="7" t="n">
        <v>1</v>
      </c>
      <c r="H3954" s="30" t="s">
        <v>3</v>
      </c>
      <c r="I3954" s="7" t="n">
        <v>1</v>
      </c>
      <c r="J3954" s="13" t="n">
        <f t="normal" ca="1">A3960</f>
        <v>0</v>
      </c>
    </row>
    <row r="3955" spans="1:8">
      <c r="A3955" t="s">
        <v>4</v>
      </c>
      <c r="B3955" s="4" t="s">
        <v>5</v>
      </c>
      <c r="C3955" s="4" t="s">
        <v>10</v>
      </c>
      <c r="D3955" s="4" t="s">
        <v>23</v>
      </c>
      <c r="E3955" s="4" t="s">
        <v>9</v>
      </c>
      <c r="F3955" s="4" t="s">
        <v>23</v>
      </c>
      <c r="G3955" s="4" t="s">
        <v>23</v>
      </c>
      <c r="H3955" s="4" t="s">
        <v>13</v>
      </c>
    </row>
    <row r="3956" spans="1:8">
      <c r="A3956" t="n">
        <v>26889</v>
      </c>
      <c r="B3956" s="22" t="n">
        <v>100</v>
      </c>
      <c r="C3956" s="7" t="n">
        <v>0</v>
      </c>
      <c r="D3956" s="7" t="n">
        <v>0</v>
      </c>
      <c r="E3956" s="7" t="n">
        <v>1074370970</v>
      </c>
      <c r="F3956" s="7" t="n">
        <v>15</v>
      </c>
      <c r="G3956" s="7" t="n">
        <v>10</v>
      </c>
      <c r="H3956" s="7" t="n">
        <v>0</v>
      </c>
    </row>
    <row r="3957" spans="1:8">
      <c r="A3957" t="s">
        <v>4</v>
      </c>
      <c r="B3957" s="4" t="s">
        <v>5</v>
      </c>
      <c r="C3957" s="4" t="s">
        <v>10</v>
      </c>
    </row>
    <row r="3958" spans="1:8">
      <c r="A3958" t="n">
        <v>26909</v>
      </c>
      <c r="B3958" s="35" t="n">
        <v>16</v>
      </c>
      <c r="C3958" s="7" t="n">
        <v>100</v>
      </c>
    </row>
    <row r="3959" spans="1:8">
      <c r="A3959" t="s">
        <v>4</v>
      </c>
      <c r="B3959" s="4" t="s">
        <v>5</v>
      </c>
      <c r="C3959" s="4" t="s">
        <v>10</v>
      </c>
      <c r="D3959" s="4" t="s">
        <v>23</v>
      </c>
      <c r="E3959" s="4" t="s">
        <v>9</v>
      </c>
      <c r="F3959" s="4" t="s">
        <v>23</v>
      </c>
      <c r="G3959" s="4" t="s">
        <v>23</v>
      </c>
      <c r="H3959" s="4" t="s">
        <v>13</v>
      </c>
    </row>
    <row r="3960" spans="1:8">
      <c r="A3960" t="n">
        <v>26912</v>
      </c>
      <c r="B3960" s="22" t="n">
        <v>100</v>
      </c>
      <c r="C3960" s="7" t="n">
        <v>7032</v>
      </c>
      <c r="D3960" s="7" t="n">
        <v>0</v>
      </c>
      <c r="E3960" s="7" t="n">
        <v>1074370970</v>
      </c>
      <c r="F3960" s="7" t="n">
        <v>15</v>
      </c>
      <c r="G3960" s="7" t="n">
        <v>10</v>
      </c>
      <c r="H3960" s="7" t="n">
        <v>0</v>
      </c>
    </row>
    <row r="3961" spans="1:8">
      <c r="A3961" t="s">
        <v>4</v>
      </c>
      <c r="B3961" s="4" t="s">
        <v>5</v>
      </c>
      <c r="C3961" s="4" t="s">
        <v>10</v>
      </c>
    </row>
    <row r="3962" spans="1:8">
      <c r="A3962" t="n">
        <v>26932</v>
      </c>
      <c r="B3962" s="35" t="n">
        <v>16</v>
      </c>
      <c r="C3962" s="7" t="n">
        <v>100</v>
      </c>
    </row>
    <row r="3963" spans="1:8">
      <c r="A3963" t="s">
        <v>4</v>
      </c>
      <c r="B3963" s="4" t="s">
        <v>5</v>
      </c>
      <c r="C3963" s="4" t="s">
        <v>10</v>
      </c>
      <c r="D3963" s="4" t="s">
        <v>23</v>
      </c>
      <c r="E3963" s="4" t="s">
        <v>9</v>
      </c>
      <c r="F3963" s="4" t="s">
        <v>23</v>
      </c>
      <c r="G3963" s="4" t="s">
        <v>23</v>
      </c>
      <c r="H3963" s="4" t="s">
        <v>13</v>
      </c>
    </row>
    <row r="3964" spans="1:8">
      <c r="A3964" t="n">
        <v>26935</v>
      </c>
      <c r="B3964" s="22" t="n">
        <v>100</v>
      </c>
      <c r="C3964" s="7" t="n">
        <v>3</v>
      </c>
      <c r="D3964" s="7" t="n">
        <v>0</v>
      </c>
      <c r="E3964" s="7" t="n">
        <v>1074370970</v>
      </c>
      <c r="F3964" s="7" t="n">
        <v>15</v>
      </c>
      <c r="G3964" s="7" t="n">
        <v>10</v>
      </c>
      <c r="H3964" s="7" t="n">
        <v>0</v>
      </c>
    </row>
    <row r="3965" spans="1:8">
      <c r="A3965" t="s">
        <v>4</v>
      </c>
      <c r="B3965" s="4" t="s">
        <v>5</v>
      </c>
      <c r="C3965" s="4" t="s">
        <v>10</v>
      </c>
    </row>
    <row r="3966" spans="1:8">
      <c r="A3966" t="n">
        <v>26955</v>
      </c>
      <c r="B3966" s="35" t="n">
        <v>16</v>
      </c>
      <c r="C3966" s="7" t="n">
        <v>100</v>
      </c>
    </row>
    <row r="3967" spans="1:8">
      <c r="A3967" t="s">
        <v>4</v>
      </c>
      <c r="B3967" s="4" t="s">
        <v>5</v>
      </c>
      <c r="C3967" s="4" t="s">
        <v>10</v>
      </c>
      <c r="D3967" s="4" t="s">
        <v>23</v>
      </c>
      <c r="E3967" s="4" t="s">
        <v>9</v>
      </c>
      <c r="F3967" s="4" t="s">
        <v>23</v>
      </c>
      <c r="G3967" s="4" t="s">
        <v>23</v>
      </c>
      <c r="H3967" s="4" t="s">
        <v>13</v>
      </c>
    </row>
    <row r="3968" spans="1:8">
      <c r="A3968" t="n">
        <v>26958</v>
      </c>
      <c r="B3968" s="22" t="n">
        <v>100</v>
      </c>
      <c r="C3968" s="7" t="n">
        <v>5</v>
      </c>
      <c r="D3968" s="7" t="n">
        <v>0</v>
      </c>
      <c r="E3968" s="7" t="n">
        <v>1074370970</v>
      </c>
      <c r="F3968" s="7" t="n">
        <v>15</v>
      </c>
      <c r="G3968" s="7" t="n">
        <v>10</v>
      </c>
      <c r="H3968" s="7" t="n">
        <v>0</v>
      </c>
    </row>
    <row r="3969" spans="1:10">
      <c r="A3969" t="s">
        <v>4</v>
      </c>
      <c r="B3969" s="4" t="s">
        <v>5</v>
      </c>
      <c r="C3969" s="4" t="s">
        <v>10</v>
      </c>
    </row>
    <row r="3970" spans="1:10">
      <c r="A3970" t="n">
        <v>26978</v>
      </c>
      <c r="B3970" s="35" t="n">
        <v>16</v>
      </c>
      <c r="C3970" s="7" t="n">
        <v>100</v>
      </c>
    </row>
    <row r="3971" spans="1:10">
      <c r="A3971" t="s">
        <v>4</v>
      </c>
      <c r="B3971" s="4" t="s">
        <v>5</v>
      </c>
      <c r="C3971" s="4" t="s">
        <v>13</v>
      </c>
      <c r="D3971" s="4" t="s">
        <v>10</v>
      </c>
      <c r="E3971" s="4" t="s">
        <v>13</v>
      </c>
      <c r="F3971" s="4" t="s">
        <v>13</v>
      </c>
      <c r="G3971" s="4" t="s">
        <v>9</v>
      </c>
      <c r="H3971" s="4" t="s">
        <v>13</v>
      </c>
      <c r="I3971" s="4" t="s">
        <v>13</v>
      </c>
      <c r="J3971" s="4" t="s">
        <v>24</v>
      </c>
    </row>
    <row r="3972" spans="1:10">
      <c r="A3972" t="n">
        <v>26981</v>
      </c>
      <c r="B3972" s="12" t="n">
        <v>5</v>
      </c>
      <c r="C3972" s="7" t="n">
        <v>33</v>
      </c>
      <c r="D3972" s="7" t="n">
        <v>61491</v>
      </c>
      <c r="E3972" s="7" t="n">
        <v>8</v>
      </c>
      <c r="F3972" s="7" t="n">
        <v>0</v>
      </c>
      <c r="G3972" s="7" t="n">
        <v>1</v>
      </c>
      <c r="H3972" s="7" t="n">
        <v>3</v>
      </c>
      <c r="I3972" s="7" t="n">
        <v>1</v>
      </c>
      <c r="J3972" s="13" t="n">
        <f t="normal" ca="1">A3978</f>
        <v>0</v>
      </c>
    </row>
    <row r="3973" spans="1:10">
      <c r="A3973" t="s">
        <v>4</v>
      </c>
      <c r="B3973" s="4" t="s">
        <v>5</v>
      </c>
      <c r="C3973" s="4" t="s">
        <v>10</v>
      </c>
      <c r="D3973" s="4" t="s">
        <v>23</v>
      </c>
      <c r="E3973" s="4" t="s">
        <v>9</v>
      </c>
      <c r="F3973" s="4" t="s">
        <v>23</v>
      </c>
      <c r="G3973" s="4" t="s">
        <v>23</v>
      </c>
      <c r="H3973" s="4" t="s">
        <v>13</v>
      </c>
    </row>
    <row r="3974" spans="1:10">
      <c r="A3974" t="n">
        <v>26997</v>
      </c>
      <c r="B3974" s="22" t="n">
        <v>100</v>
      </c>
      <c r="C3974" s="7" t="n">
        <v>61491</v>
      </c>
      <c r="D3974" s="7" t="n">
        <v>0</v>
      </c>
      <c r="E3974" s="7" t="n">
        <v>1074370970</v>
      </c>
      <c r="F3974" s="7" t="n">
        <v>15</v>
      </c>
      <c r="G3974" s="7" t="n">
        <v>10</v>
      </c>
      <c r="H3974" s="7" t="n">
        <v>0</v>
      </c>
    </row>
    <row r="3975" spans="1:10">
      <c r="A3975" t="s">
        <v>4</v>
      </c>
      <c r="B3975" s="4" t="s">
        <v>5</v>
      </c>
      <c r="C3975" s="4" t="s">
        <v>10</v>
      </c>
    </row>
    <row r="3976" spans="1:10">
      <c r="A3976" t="n">
        <v>27017</v>
      </c>
      <c r="B3976" s="35" t="n">
        <v>16</v>
      </c>
      <c r="C3976" s="7" t="n">
        <v>100</v>
      </c>
    </row>
    <row r="3977" spans="1:10">
      <c r="A3977" t="s">
        <v>4</v>
      </c>
      <c r="B3977" s="4" t="s">
        <v>5</v>
      </c>
      <c r="C3977" s="4" t="s">
        <v>13</v>
      </c>
      <c r="D3977" s="4" t="s">
        <v>10</v>
      </c>
      <c r="E3977" s="4" t="s">
        <v>13</v>
      </c>
      <c r="F3977" s="4" t="s">
        <v>13</v>
      </c>
      <c r="G3977" s="4" t="s">
        <v>9</v>
      </c>
      <c r="H3977" s="4" t="s">
        <v>13</v>
      </c>
      <c r="I3977" s="4" t="s">
        <v>13</v>
      </c>
      <c r="J3977" s="4" t="s">
        <v>24</v>
      </c>
    </row>
    <row r="3978" spans="1:10">
      <c r="A3978" t="n">
        <v>27020</v>
      </c>
      <c r="B3978" s="12" t="n">
        <v>5</v>
      </c>
      <c r="C3978" s="7" t="n">
        <v>33</v>
      </c>
      <c r="D3978" s="7" t="n">
        <v>61492</v>
      </c>
      <c r="E3978" s="7" t="n">
        <v>8</v>
      </c>
      <c r="F3978" s="7" t="n">
        <v>0</v>
      </c>
      <c r="G3978" s="7" t="n">
        <v>1</v>
      </c>
      <c r="H3978" s="7" t="n">
        <v>3</v>
      </c>
      <c r="I3978" s="7" t="n">
        <v>1</v>
      </c>
      <c r="J3978" s="13" t="n">
        <f t="normal" ca="1">A3984</f>
        <v>0</v>
      </c>
    </row>
    <row r="3979" spans="1:10">
      <c r="A3979" t="s">
        <v>4</v>
      </c>
      <c r="B3979" s="4" t="s">
        <v>5</v>
      </c>
      <c r="C3979" s="4" t="s">
        <v>10</v>
      </c>
      <c r="D3979" s="4" t="s">
        <v>23</v>
      </c>
      <c r="E3979" s="4" t="s">
        <v>9</v>
      </c>
      <c r="F3979" s="4" t="s">
        <v>23</v>
      </c>
      <c r="G3979" s="4" t="s">
        <v>23</v>
      </c>
      <c r="H3979" s="4" t="s">
        <v>13</v>
      </c>
    </row>
    <row r="3980" spans="1:10">
      <c r="A3980" t="n">
        <v>27036</v>
      </c>
      <c r="B3980" s="22" t="n">
        <v>100</v>
      </c>
      <c r="C3980" s="7" t="n">
        <v>61492</v>
      </c>
      <c r="D3980" s="7" t="n">
        <v>0</v>
      </c>
      <c r="E3980" s="7" t="n">
        <v>1074370970</v>
      </c>
      <c r="F3980" s="7" t="n">
        <v>15</v>
      </c>
      <c r="G3980" s="7" t="n">
        <v>10</v>
      </c>
      <c r="H3980" s="7" t="n">
        <v>0</v>
      </c>
    </row>
    <row r="3981" spans="1:10">
      <c r="A3981" t="s">
        <v>4</v>
      </c>
      <c r="B3981" s="4" t="s">
        <v>5</v>
      </c>
      <c r="C3981" s="4" t="s">
        <v>10</v>
      </c>
    </row>
    <row r="3982" spans="1:10">
      <c r="A3982" t="n">
        <v>27056</v>
      </c>
      <c r="B3982" s="35" t="n">
        <v>16</v>
      </c>
      <c r="C3982" s="7" t="n">
        <v>100</v>
      </c>
    </row>
    <row r="3983" spans="1:10">
      <c r="A3983" t="s">
        <v>4</v>
      </c>
      <c r="B3983" s="4" t="s">
        <v>5</v>
      </c>
      <c r="C3983" s="4" t="s">
        <v>13</v>
      </c>
      <c r="D3983" s="4" t="s">
        <v>10</v>
      </c>
      <c r="E3983" s="4" t="s">
        <v>13</v>
      </c>
      <c r="F3983" s="4" t="s">
        <v>13</v>
      </c>
      <c r="G3983" s="4" t="s">
        <v>9</v>
      </c>
      <c r="H3983" s="4" t="s">
        <v>13</v>
      </c>
      <c r="I3983" s="4" t="s">
        <v>13</v>
      </c>
      <c r="J3983" s="4" t="s">
        <v>24</v>
      </c>
    </row>
    <row r="3984" spans="1:10">
      <c r="A3984" t="n">
        <v>27059</v>
      </c>
      <c r="B3984" s="12" t="n">
        <v>5</v>
      </c>
      <c r="C3984" s="7" t="n">
        <v>33</v>
      </c>
      <c r="D3984" s="7" t="n">
        <v>61493</v>
      </c>
      <c r="E3984" s="7" t="n">
        <v>8</v>
      </c>
      <c r="F3984" s="7" t="n">
        <v>0</v>
      </c>
      <c r="G3984" s="7" t="n">
        <v>1</v>
      </c>
      <c r="H3984" s="7" t="n">
        <v>3</v>
      </c>
      <c r="I3984" s="7" t="n">
        <v>1</v>
      </c>
      <c r="J3984" s="13" t="n">
        <f t="normal" ca="1">A3988</f>
        <v>0</v>
      </c>
    </row>
    <row r="3985" spans="1:10">
      <c r="A3985" t="s">
        <v>4</v>
      </c>
      <c r="B3985" s="4" t="s">
        <v>5</v>
      </c>
      <c r="C3985" s="4" t="s">
        <v>10</v>
      </c>
      <c r="D3985" s="4" t="s">
        <v>23</v>
      </c>
      <c r="E3985" s="4" t="s">
        <v>9</v>
      </c>
      <c r="F3985" s="4" t="s">
        <v>23</v>
      </c>
      <c r="G3985" s="4" t="s">
        <v>23</v>
      </c>
      <c r="H3985" s="4" t="s">
        <v>13</v>
      </c>
    </row>
    <row r="3986" spans="1:10">
      <c r="A3986" t="n">
        <v>27075</v>
      </c>
      <c r="B3986" s="22" t="n">
        <v>100</v>
      </c>
      <c r="C3986" s="7" t="n">
        <v>61493</v>
      </c>
      <c r="D3986" s="7" t="n">
        <v>0</v>
      </c>
      <c r="E3986" s="7" t="n">
        <v>1074370970</v>
      </c>
      <c r="F3986" s="7" t="n">
        <v>15</v>
      </c>
      <c r="G3986" s="7" t="n">
        <v>10</v>
      </c>
      <c r="H3986" s="7" t="n">
        <v>0</v>
      </c>
    </row>
    <row r="3987" spans="1:10">
      <c r="A3987" t="s">
        <v>4</v>
      </c>
      <c r="B3987" s="4" t="s">
        <v>5</v>
      </c>
      <c r="C3987" s="4" t="s">
        <v>10</v>
      </c>
    </row>
    <row r="3988" spans="1:10">
      <c r="A3988" t="n">
        <v>27095</v>
      </c>
      <c r="B3988" s="23" t="n">
        <v>54</v>
      </c>
      <c r="C3988" s="7" t="n">
        <v>0</v>
      </c>
    </row>
    <row r="3989" spans="1:10">
      <c r="A3989" t="s">
        <v>4</v>
      </c>
      <c r="B3989" s="4" t="s">
        <v>5</v>
      </c>
      <c r="C3989" s="4" t="s">
        <v>10</v>
      </c>
    </row>
    <row r="3990" spans="1:10">
      <c r="A3990" t="n">
        <v>27098</v>
      </c>
      <c r="B3990" s="23" t="n">
        <v>54</v>
      </c>
      <c r="C3990" s="7" t="n">
        <v>7032</v>
      </c>
    </row>
    <row r="3991" spans="1:10">
      <c r="A3991" t="s">
        <v>4</v>
      </c>
      <c r="B3991" s="4" t="s">
        <v>5</v>
      </c>
      <c r="C3991" s="4" t="s">
        <v>10</v>
      </c>
    </row>
    <row r="3992" spans="1:10">
      <c r="A3992" t="n">
        <v>27101</v>
      </c>
      <c r="B3992" s="23" t="n">
        <v>54</v>
      </c>
      <c r="C3992" s="7" t="n">
        <v>3</v>
      </c>
    </row>
    <row r="3993" spans="1:10">
      <c r="A3993" t="s">
        <v>4</v>
      </c>
      <c r="B3993" s="4" t="s">
        <v>5</v>
      </c>
      <c r="C3993" s="4" t="s">
        <v>10</v>
      </c>
    </row>
    <row r="3994" spans="1:10">
      <c r="A3994" t="n">
        <v>27104</v>
      </c>
      <c r="B3994" s="23" t="n">
        <v>54</v>
      </c>
      <c r="C3994" s="7" t="n">
        <v>5</v>
      </c>
    </row>
    <row r="3995" spans="1:10">
      <c r="A3995" t="s">
        <v>4</v>
      </c>
      <c r="B3995" s="4" t="s">
        <v>5</v>
      </c>
      <c r="C3995" s="4" t="s">
        <v>10</v>
      </c>
    </row>
    <row r="3996" spans="1:10">
      <c r="A3996" t="n">
        <v>27107</v>
      </c>
      <c r="B3996" s="23" t="n">
        <v>54</v>
      </c>
      <c r="C3996" s="7" t="n">
        <v>61491</v>
      </c>
    </row>
    <row r="3997" spans="1:10">
      <c r="A3997" t="s">
        <v>4</v>
      </c>
      <c r="B3997" s="4" t="s">
        <v>5</v>
      </c>
      <c r="C3997" s="4" t="s">
        <v>10</v>
      </c>
    </row>
    <row r="3998" spans="1:10">
      <c r="A3998" t="n">
        <v>27110</v>
      </c>
      <c r="B3998" s="23" t="n">
        <v>54</v>
      </c>
      <c r="C3998" s="7" t="n">
        <v>61492</v>
      </c>
    </row>
    <row r="3999" spans="1:10">
      <c r="A3999" t="s">
        <v>4</v>
      </c>
      <c r="B3999" s="4" t="s">
        <v>5</v>
      </c>
      <c r="C3999" s="4" t="s">
        <v>10</v>
      </c>
    </row>
    <row r="4000" spans="1:10">
      <c r="A4000" t="n">
        <v>27113</v>
      </c>
      <c r="B4000" s="23" t="n">
        <v>54</v>
      </c>
      <c r="C4000" s="7" t="n">
        <v>61493</v>
      </c>
    </row>
    <row r="4001" spans="1:8">
      <c r="A4001" t="s">
        <v>4</v>
      </c>
      <c r="B4001" s="4" t="s">
        <v>5</v>
      </c>
      <c r="C4001" s="4" t="s">
        <v>10</v>
      </c>
      <c r="D4001" s="4" t="s">
        <v>13</v>
      </c>
      <c r="E4001" s="4" t="s">
        <v>13</v>
      </c>
      <c r="F4001" s="4" t="s">
        <v>6</v>
      </c>
    </row>
    <row r="4002" spans="1:8">
      <c r="A4002" t="n">
        <v>27116</v>
      </c>
      <c r="B4002" s="38" t="n">
        <v>20</v>
      </c>
      <c r="C4002" s="7" t="n">
        <v>3</v>
      </c>
      <c r="D4002" s="7" t="n">
        <v>2</v>
      </c>
      <c r="E4002" s="7" t="n">
        <v>10</v>
      </c>
      <c r="F4002" s="7" t="s">
        <v>101</v>
      </c>
    </row>
    <row r="4003" spans="1:8">
      <c r="A4003" t="s">
        <v>4</v>
      </c>
      <c r="B4003" s="4" t="s">
        <v>5</v>
      </c>
      <c r="C4003" s="4" t="s">
        <v>13</v>
      </c>
      <c r="D4003" s="4" t="s">
        <v>10</v>
      </c>
      <c r="E4003" s="4" t="s">
        <v>6</v>
      </c>
    </row>
    <row r="4004" spans="1:8">
      <c r="A4004" t="n">
        <v>27137</v>
      </c>
      <c r="B4004" s="46" t="n">
        <v>51</v>
      </c>
      <c r="C4004" s="7" t="n">
        <v>4</v>
      </c>
      <c r="D4004" s="7" t="n">
        <v>3</v>
      </c>
      <c r="E4004" s="7" t="s">
        <v>102</v>
      </c>
    </row>
    <row r="4005" spans="1:8">
      <c r="A4005" t="s">
        <v>4</v>
      </c>
      <c r="B4005" s="4" t="s">
        <v>5</v>
      </c>
      <c r="C4005" s="4" t="s">
        <v>10</v>
      </c>
    </row>
    <row r="4006" spans="1:8">
      <c r="A4006" t="n">
        <v>27150</v>
      </c>
      <c r="B4006" s="35" t="n">
        <v>16</v>
      </c>
      <c r="C4006" s="7" t="n">
        <v>0</v>
      </c>
    </row>
    <row r="4007" spans="1:8">
      <c r="A4007" t="s">
        <v>4</v>
      </c>
      <c r="B4007" s="4" t="s">
        <v>5</v>
      </c>
      <c r="C4007" s="4" t="s">
        <v>10</v>
      </c>
      <c r="D4007" s="4" t="s">
        <v>50</v>
      </c>
      <c r="E4007" s="4" t="s">
        <v>13</v>
      </c>
      <c r="F4007" s="4" t="s">
        <v>13</v>
      </c>
    </row>
    <row r="4008" spans="1:8">
      <c r="A4008" t="n">
        <v>27153</v>
      </c>
      <c r="B4008" s="47" t="n">
        <v>26</v>
      </c>
      <c r="C4008" s="7" t="n">
        <v>3</v>
      </c>
      <c r="D4008" s="7" t="s">
        <v>203</v>
      </c>
      <c r="E4008" s="7" t="n">
        <v>2</v>
      </c>
      <c r="F4008" s="7" t="n">
        <v>0</v>
      </c>
    </row>
    <row r="4009" spans="1:8">
      <c r="A4009" t="s">
        <v>4</v>
      </c>
      <c r="B4009" s="4" t="s">
        <v>5</v>
      </c>
    </row>
    <row r="4010" spans="1:8">
      <c r="A4010" t="n">
        <v>27171</v>
      </c>
      <c r="B4010" s="48" t="n">
        <v>28</v>
      </c>
    </row>
    <row r="4011" spans="1:8">
      <c r="A4011" t="s">
        <v>4</v>
      </c>
      <c r="B4011" s="4" t="s">
        <v>5</v>
      </c>
      <c r="C4011" s="4" t="s">
        <v>13</v>
      </c>
      <c r="D4011" s="30" t="s">
        <v>34</v>
      </c>
      <c r="E4011" s="4" t="s">
        <v>5</v>
      </c>
      <c r="F4011" s="4" t="s">
        <v>13</v>
      </c>
      <c r="G4011" s="4" t="s">
        <v>10</v>
      </c>
      <c r="H4011" s="30" t="s">
        <v>35</v>
      </c>
      <c r="I4011" s="4" t="s">
        <v>13</v>
      </c>
      <c r="J4011" s="4" t="s">
        <v>24</v>
      </c>
    </row>
    <row r="4012" spans="1:8">
      <c r="A4012" t="n">
        <v>27172</v>
      </c>
      <c r="B4012" s="12" t="n">
        <v>5</v>
      </c>
      <c r="C4012" s="7" t="n">
        <v>28</v>
      </c>
      <c r="D4012" s="30" t="s">
        <v>3</v>
      </c>
      <c r="E4012" s="33" t="n">
        <v>64</v>
      </c>
      <c r="F4012" s="7" t="n">
        <v>5</v>
      </c>
      <c r="G4012" s="7" t="n">
        <v>2</v>
      </c>
      <c r="H4012" s="30" t="s">
        <v>3</v>
      </c>
      <c r="I4012" s="7" t="n">
        <v>1</v>
      </c>
      <c r="J4012" s="13" t="n">
        <f t="normal" ca="1">A4026</f>
        <v>0</v>
      </c>
    </row>
    <row r="4013" spans="1:8">
      <c r="A4013" t="s">
        <v>4</v>
      </c>
      <c r="B4013" s="4" t="s">
        <v>5</v>
      </c>
      <c r="C4013" s="4" t="s">
        <v>10</v>
      </c>
      <c r="D4013" s="4" t="s">
        <v>13</v>
      </c>
      <c r="E4013" s="4" t="s">
        <v>6</v>
      </c>
      <c r="F4013" s="4" t="s">
        <v>23</v>
      </c>
      <c r="G4013" s="4" t="s">
        <v>23</v>
      </c>
      <c r="H4013" s="4" t="s">
        <v>23</v>
      </c>
    </row>
    <row r="4014" spans="1:8">
      <c r="A4014" t="n">
        <v>27183</v>
      </c>
      <c r="B4014" s="56" t="n">
        <v>48</v>
      </c>
      <c r="C4014" s="7" t="n">
        <v>2</v>
      </c>
      <c r="D4014" s="7" t="n">
        <v>0</v>
      </c>
      <c r="E4014" s="7" t="s">
        <v>197</v>
      </c>
      <c r="F4014" s="7" t="n">
        <v>-1</v>
      </c>
      <c r="G4014" s="7" t="n">
        <v>1</v>
      </c>
      <c r="H4014" s="7" t="n">
        <v>0</v>
      </c>
    </row>
    <row r="4015" spans="1:8">
      <c r="A4015" t="s">
        <v>4</v>
      </c>
      <c r="B4015" s="4" t="s">
        <v>5</v>
      </c>
      <c r="C4015" s="4" t="s">
        <v>13</v>
      </c>
      <c r="D4015" s="4" t="s">
        <v>10</v>
      </c>
      <c r="E4015" s="4" t="s">
        <v>6</v>
      </c>
    </row>
    <row r="4016" spans="1:8">
      <c r="A4016" t="n">
        <v>27211</v>
      </c>
      <c r="B4016" s="46" t="n">
        <v>51</v>
      </c>
      <c r="C4016" s="7" t="n">
        <v>4</v>
      </c>
      <c r="D4016" s="7" t="n">
        <v>2</v>
      </c>
      <c r="E4016" s="7" t="s">
        <v>169</v>
      </c>
    </row>
    <row r="4017" spans="1:10">
      <c r="A4017" t="s">
        <v>4</v>
      </c>
      <c r="B4017" s="4" t="s">
        <v>5</v>
      </c>
      <c r="C4017" s="4" t="s">
        <v>10</v>
      </c>
    </row>
    <row r="4018" spans="1:10">
      <c r="A4018" t="n">
        <v>27225</v>
      </c>
      <c r="B4018" s="35" t="n">
        <v>16</v>
      </c>
      <c r="C4018" s="7" t="n">
        <v>0</v>
      </c>
    </row>
    <row r="4019" spans="1:10">
      <c r="A4019" t="s">
        <v>4</v>
      </c>
      <c r="B4019" s="4" t="s">
        <v>5</v>
      </c>
      <c r="C4019" s="4" t="s">
        <v>10</v>
      </c>
      <c r="D4019" s="4" t="s">
        <v>50</v>
      </c>
      <c r="E4019" s="4" t="s">
        <v>13</v>
      </c>
      <c r="F4019" s="4" t="s">
        <v>13</v>
      </c>
    </row>
    <row r="4020" spans="1:10">
      <c r="A4020" t="n">
        <v>27228</v>
      </c>
      <c r="B4020" s="47" t="n">
        <v>26</v>
      </c>
      <c r="C4020" s="7" t="n">
        <v>2</v>
      </c>
      <c r="D4020" s="7" t="s">
        <v>204</v>
      </c>
      <c r="E4020" s="7" t="n">
        <v>2</v>
      </c>
      <c r="F4020" s="7" t="n">
        <v>0</v>
      </c>
    </row>
    <row r="4021" spans="1:10">
      <c r="A4021" t="s">
        <v>4</v>
      </c>
      <c r="B4021" s="4" t="s">
        <v>5</v>
      </c>
    </row>
    <row r="4022" spans="1:10">
      <c r="A4022" t="n">
        <v>27259</v>
      </c>
      <c r="B4022" s="48" t="n">
        <v>28</v>
      </c>
    </row>
    <row r="4023" spans="1:10">
      <c r="A4023" t="s">
        <v>4</v>
      </c>
      <c r="B4023" s="4" t="s">
        <v>5</v>
      </c>
      <c r="C4023" s="4" t="s">
        <v>24</v>
      </c>
    </row>
    <row r="4024" spans="1:10">
      <c r="A4024" t="n">
        <v>27260</v>
      </c>
      <c r="B4024" s="17" t="n">
        <v>3</v>
      </c>
      <c r="C4024" s="13" t="n">
        <f t="normal" ca="1">A4036</f>
        <v>0</v>
      </c>
    </row>
    <row r="4025" spans="1:10">
      <c r="A4025" t="s">
        <v>4</v>
      </c>
      <c r="B4025" s="4" t="s">
        <v>5</v>
      </c>
      <c r="C4025" s="4" t="s">
        <v>10</v>
      </c>
      <c r="D4025" s="4" t="s">
        <v>13</v>
      </c>
      <c r="E4025" s="4" t="s">
        <v>6</v>
      </c>
      <c r="F4025" s="4" t="s">
        <v>23</v>
      </c>
      <c r="G4025" s="4" t="s">
        <v>23</v>
      </c>
      <c r="H4025" s="4" t="s">
        <v>23</v>
      </c>
    </row>
    <row r="4026" spans="1:10">
      <c r="A4026" t="n">
        <v>27265</v>
      </c>
      <c r="B4026" s="56" t="n">
        <v>48</v>
      </c>
      <c r="C4026" s="7" t="n">
        <v>5</v>
      </c>
      <c r="D4026" s="7" t="n">
        <v>0</v>
      </c>
      <c r="E4026" s="7" t="s">
        <v>197</v>
      </c>
      <c r="F4026" s="7" t="n">
        <v>-1</v>
      </c>
      <c r="G4026" s="7" t="n">
        <v>1</v>
      </c>
      <c r="H4026" s="7" t="n">
        <v>0</v>
      </c>
    </row>
    <row r="4027" spans="1:10">
      <c r="A4027" t="s">
        <v>4</v>
      </c>
      <c r="B4027" s="4" t="s">
        <v>5</v>
      </c>
      <c r="C4027" s="4" t="s">
        <v>13</v>
      </c>
      <c r="D4027" s="4" t="s">
        <v>10</v>
      </c>
      <c r="E4027" s="4" t="s">
        <v>6</v>
      </c>
    </row>
    <row r="4028" spans="1:10">
      <c r="A4028" t="n">
        <v>27293</v>
      </c>
      <c r="B4028" s="46" t="n">
        <v>51</v>
      </c>
      <c r="C4028" s="7" t="n">
        <v>4</v>
      </c>
      <c r="D4028" s="7" t="n">
        <v>5</v>
      </c>
      <c r="E4028" s="7" t="s">
        <v>169</v>
      </c>
    </row>
    <row r="4029" spans="1:10">
      <c r="A4029" t="s">
        <v>4</v>
      </c>
      <c r="B4029" s="4" t="s">
        <v>5</v>
      </c>
      <c r="C4029" s="4" t="s">
        <v>10</v>
      </c>
    </row>
    <row r="4030" spans="1:10">
      <c r="A4030" t="n">
        <v>27307</v>
      </c>
      <c r="B4030" s="35" t="n">
        <v>16</v>
      </c>
      <c r="C4030" s="7" t="n">
        <v>0</v>
      </c>
    </row>
    <row r="4031" spans="1:10">
      <c r="A4031" t="s">
        <v>4</v>
      </c>
      <c r="B4031" s="4" t="s">
        <v>5</v>
      </c>
      <c r="C4031" s="4" t="s">
        <v>10</v>
      </c>
      <c r="D4031" s="4" t="s">
        <v>50</v>
      </c>
      <c r="E4031" s="4" t="s">
        <v>13</v>
      </c>
      <c r="F4031" s="4" t="s">
        <v>13</v>
      </c>
    </row>
    <row r="4032" spans="1:10">
      <c r="A4032" t="n">
        <v>27310</v>
      </c>
      <c r="B4032" s="47" t="n">
        <v>26</v>
      </c>
      <c r="C4032" s="7" t="n">
        <v>5</v>
      </c>
      <c r="D4032" s="7" t="s">
        <v>205</v>
      </c>
      <c r="E4032" s="7" t="n">
        <v>2</v>
      </c>
      <c r="F4032" s="7" t="n">
        <v>0</v>
      </c>
    </row>
    <row r="4033" spans="1:8">
      <c r="A4033" t="s">
        <v>4</v>
      </c>
      <c r="B4033" s="4" t="s">
        <v>5</v>
      </c>
    </row>
    <row r="4034" spans="1:8">
      <c r="A4034" t="n">
        <v>27341</v>
      </c>
      <c r="B4034" s="48" t="n">
        <v>28</v>
      </c>
    </row>
    <row r="4035" spans="1:8">
      <c r="A4035" t="s">
        <v>4</v>
      </c>
      <c r="B4035" s="4" t="s">
        <v>5</v>
      </c>
      <c r="C4035" s="4" t="s">
        <v>13</v>
      </c>
      <c r="D4035" s="4" t="s">
        <v>10</v>
      </c>
      <c r="E4035" s="4" t="s">
        <v>6</v>
      </c>
    </row>
    <row r="4036" spans="1:8">
      <c r="A4036" t="n">
        <v>27342</v>
      </c>
      <c r="B4036" s="46" t="n">
        <v>51</v>
      </c>
      <c r="C4036" s="7" t="n">
        <v>4</v>
      </c>
      <c r="D4036" s="7" t="n">
        <v>7032</v>
      </c>
      <c r="E4036" s="7" t="s">
        <v>169</v>
      </c>
    </row>
    <row r="4037" spans="1:8">
      <c r="A4037" t="s">
        <v>4</v>
      </c>
      <c r="B4037" s="4" t="s">
        <v>5</v>
      </c>
      <c r="C4037" s="4" t="s">
        <v>10</v>
      </c>
    </row>
    <row r="4038" spans="1:8">
      <c r="A4038" t="n">
        <v>27356</v>
      </c>
      <c r="B4038" s="35" t="n">
        <v>16</v>
      </c>
      <c r="C4038" s="7" t="n">
        <v>0</v>
      </c>
    </row>
    <row r="4039" spans="1:8">
      <c r="A4039" t="s">
        <v>4</v>
      </c>
      <c r="B4039" s="4" t="s">
        <v>5</v>
      </c>
      <c r="C4039" s="4" t="s">
        <v>10</v>
      </c>
      <c r="D4039" s="4" t="s">
        <v>50</v>
      </c>
      <c r="E4039" s="4" t="s">
        <v>13</v>
      </c>
      <c r="F4039" s="4" t="s">
        <v>13</v>
      </c>
    </row>
    <row r="4040" spans="1:8">
      <c r="A4040" t="n">
        <v>27359</v>
      </c>
      <c r="B4040" s="47" t="n">
        <v>26</v>
      </c>
      <c r="C4040" s="7" t="n">
        <v>7032</v>
      </c>
      <c r="D4040" s="7" t="s">
        <v>206</v>
      </c>
      <c r="E4040" s="7" t="n">
        <v>2</v>
      </c>
      <c r="F4040" s="7" t="n">
        <v>0</v>
      </c>
    </row>
    <row r="4041" spans="1:8">
      <c r="A4041" t="s">
        <v>4</v>
      </c>
      <c r="B4041" s="4" t="s">
        <v>5</v>
      </c>
    </row>
    <row r="4042" spans="1:8">
      <c r="A4042" t="n">
        <v>27401</v>
      </c>
      <c r="B4042" s="48" t="n">
        <v>28</v>
      </c>
    </row>
    <row r="4043" spans="1:8">
      <c r="A4043" t="s">
        <v>4</v>
      </c>
      <c r="B4043" s="4" t="s">
        <v>5</v>
      </c>
      <c r="C4043" s="4" t="s">
        <v>13</v>
      </c>
      <c r="D4043" s="30" t="s">
        <v>34</v>
      </c>
      <c r="E4043" s="4" t="s">
        <v>5</v>
      </c>
      <c r="F4043" s="4" t="s">
        <v>13</v>
      </c>
      <c r="G4043" s="4" t="s">
        <v>10</v>
      </c>
      <c r="H4043" s="30" t="s">
        <v>35</v>
      </c>
      <c r="I4043" s="4" t="s">
        <v>13</v>
      </c>
      <c r="J4043" s="4" t="s">
        <v>24</v>
      </c>
    </row>
    <row r="4044" spans="1:8">
      <c r="A4044" t="n">
        <v>27402</v>
      </c>
      <c r="B4044" s="12" t="n">
        <v>5</v>
      </c>
      <c r="C4044" s="7" t="n">
        <v>28</v>
      </c>
      <c r="D4044" s="30" t="s">
        <v>3</v>
      </c>
      <c r="E4044" s="33" t="n">
        <v>64</v>
      </c>
      <c r="F4044" s="7" t="n">
        <v>5</v>
      </c>
      <c r="G4044" s="7" t="n">
        <v>11</v>
      </c>
      <c r="H4044" s="30" t="s">
        <v>3</v>
      </c>
      <c r="I4044" s="7" t="n">
        <v>1</v>
      </c>
      <c r="J4044" s="13" t="n">
        <f t="normal" ca="1">A4080</f>
        <v>0</v>
      </c>
    </row>
    <row r="4045" spans="1:8">
      <c r="A4045" t="s">
        <v>4</v>
      </c>
      <c r="B4045" s="4" t="s">
        <v>5</v>
      </c>
      <c r="C4045" s="4" t="s">
        <v>13</v>
      </c>
      <c r="D4045" s="4" t="s">
        <v>10</v>
      </c>
      <c r="E4045" s="4" t="s">
        <v>6</v>
      </c>
    </row>
    <row r="4046" spans="1:8">
      <c r="A4046" t="n">
        <v>27413</v>
      </c>
      <c r="B4046" s="46" t="n">
        <v>51</v>
      </c>
      <c r="C4046" s="7" t="n">
        <v>4</v>
      </c>
      <c r="D4046" s="7" t="n">
        <v>11</v>
      </c>
      <c r="E4046" s="7" t="s">
        <v>64</v>
      </c>
    </row>
    <row r="4047" spans="1:8">
      <c r="A4047" t="s">
        <v>4</v>
      </c>
      <c r="B4047" s="4" t="s">
        <v>5</v>
      </c>
      <c r="C4047" s="4" t="s">
        <v>10</v>
      </c>
    </row>
    <row r="4048" spans="1:8">
      <c r="A4048" t="n">
        <v>27427</v>
      </c>
      <c r="B4048" s="35" t="n">
        <v>16</v>
      </c>
      <c r="C4048" s="7" t="n">
        <v>0</v>
      </c>
    </row>
    <row r="4049" spans="1:10">
      <c r="A4049" t="s">
        <v>4</v>
      </c>
      <c r="B4049" s="4" t="s">
        <v>5</v>
      </c>
      <c r="C4049" s="4" t="s">
        <v>10</v>
      </c>
      <c r="D4049" s="4" t="s">
        <v>50</v>
      </c>
      <c r="E4049" s="4" t="s">
        <v>13</v>
      </c>
      <c r="F4049" s="4" t="s">
        <v>13</v>
      </c>
    </row>
    <row r="4050" spans="1:10">
      <c r="A4050" t="n">
        <v>27430</v>
      </c>
      <c r="B4050" s="47" t="n">
        <v>26</v>
      </c>
      <c r="C4050" s="7" t="n">
        <v>11</v>
      </c>
      <c r="D4050" s="7" t="s">
        <v>207</v>
      </c>
      <c r="E4050" s="7" t="n">
        <v>2</v>
      </c>
      <c r="F4050" s="7" t="n">
        <v>0</v>
      </c>
    </row>
    <row r="4051" spans="1:10">
      <c r="A4051" t="s">
        <v>4</v>
      </c>
      <c r="B4051" s="4" t="s">
        <v>5</v>
      </c>
    </row>
    <row r="4052" spans="1:10">
      <c r="A4052" t="n">
        <v>27501</v>
      </c>
      <c r="B4052" s="48" t="n">
        <v>28</v>
      </c>
    </row>
    <row r="4053" spans="1:10">
      <c r="A4053" t="s">
        <v>4</v>
      </c>
      <c r="B4053" s="4" t="s">
        <v>5</v>
      </c>
      <c r="C4053" s="4" t="s">
        <v>10</v>
      </c>
      <c r="D4053" s="4" t="s">
        <v>13</v>
      </c>
      <c r="E4053" s="4" t="s">
        <v>6</v>
      </c>
      <c r="F4053" s="4" t="s">
        <v>23</v>
      </c>
      <c r="G4053" s="4" t="s">
        <v>23</v>
      </c>
      <c r="H4053" s="4" t="s">
        <v>23</v>
      </c>
    </row>
    <row r="4054" spans="1:10">
      <c r="A4054" t="n">
        <v>27502</v>
      </c>
      <c r="B4054" s="56" t="n">
        <v>48</v>
      </c>
      <c r="C4054" s="7" t="n">
        <v>11</v>
      </c>
      <c r="D4054" s="7" t="n">
        <v>0</v>
      </c>
      <c r="E4054" s="7" t="s">
        <v>198</v>
      </c>
      <c r="F4054" s="7" t="n">
        <v>-1</v>
      </c>
      <c r="G4054" s="7" t="n">
        <v>1</v>
      </c>
      <c r="H4054" s="7" t="n">
        <v>5.60519385729927e-45</v>
      </c>
    </row>
    <row r="4055" spans="1:10">
      <c r="A4055" t="s">
        <v>4</v>
      </c>
      <c r="B4055" s="4" t="s">
        <v>5</v>
      </c>
      <c r="C4055" s="4" t="s">
        <v>10</v>
      </c>
      <c r="D4055" s="4" t="s">
        <v>10</v>
      </c>
      <c r="E4055" s="4" t="s">
        <v>10</v>
      </c>
    </row>
    <row r="4056" spans="1:10">
      <c r="A4056" t="n">
        <v>27530</v>
      </c>
      <c r="B4056" s="21" t="n">
        <v>61</v>
      </c>
      <c r="C4056" s="7" t="n">
        <v>11</v>
      </c>
      <c r="D4056" s="7" t="n">
        <v>0</v>
      </c>
      <c r="E4056" s="7" t="n">
        <v>1000</v>
      </c>
    </row>
    <row r="4057" spans="1:10">
      <c r="A4057" t="s">
        <v>4</v>
      </c>
      <c r="B4057" s="4" t="s">
        <v>5</v>
      </c>
      <c r="C4057" s="4" t="s">
        <v>10</v>
      </c>
    </row>
    <row r="4058" spans="1:10">
      <c r="A4058" t="n">
        <v>27537</v>
      </c>
      <c r="B4058" s="35" t="n">
        <v>16</v>
      </c>
      <c r="C4058" s="7" t="n">
        <v>800</v>
      </c>
    </row>
    <row r="4059" spans="1:10">
      <c r="A4059" t="s">
        <v>4</v>
      </c>
      <c r="B4059" s="4" t="s">
        <v>5</v>
      </c>
      <c r="C4059" s="4" t="s">
        <v>13</v>
      </c>
      <c r="D4059" s="4" t="s">
        <v>10</v>
      </c>
      <c r="E4059" s="4" t="s">
        <v>6</v>
      </c>
    </row>
    <row r="4060" spans="1:10">
      <c r="A4060" t="n">
        <v>27540</v>
      </c>
      <c r="B4060" s="46" t="n">
        <v>51</v>
      </c>
      <c r="C4060" s="7" t="n">
        <v>4</v>
      </c>
      <c r="D4060" s="7" t="n">
        <v>11</v>
      </c>
      <c r="E4060" s="7" t="s">
        <v>49</v>
      </c>
    </row>
    <row r="4061" spans="1:10">
      <c r="A4061" t="s">
        <v>4</v>
      </c>
      <c r="B4061" s="4" t="s">
        <v>5</v>
      </c>
      <c r="C4061" s="4" t="s">
        <v>10</v>
      </c>
    </row>
    <row r="4062" spans="1:10">
      <c r="A4062" t="n">
        <v>27553</v>
      </c>
      <c r="B4062" s="35" t="n">
        <v>16</v>
      </c>
      <c r="C4062" s="7" t="n">
        <v>0</v>
      </c>
    </row>
    <row r="4063" spans="1:10">
      <c r="A4063" t="s">
        <v>4</v>
      </c>
      <c r="B4063" s="4" t="s">
        <v>5</v>
      </c>
      <c r="C4063" s="4" t="s">
        <v>10</v>
      </c>
      <c r="D4063" s="4" t="s">
        <v>50</v>
      </c>
      <c r="E4063" s="4" t="s">
        <v>13</v>
      </c>
      <c r="F4063" s="4" t="s">
        <v>13</v>
      </c>
    </row>
    <row r="4064" spans="1:10">
      <c r="A4064" t="n">
        <v>27556</v>
      </c>
      <c r="B4064" s="47" t="n">
        <v>26</v>
      </c>
      <c r="C4064" s="7" t="n">
        <v>11</v>
      </c>
      <c r="D4064" s="7" t="s">
        <v>208</v>
      </c>
      <c r="E4064" s="7" t="n">
        <v>2</v>
      </c>
      <c r="F4064" s="7" t="n">
        <v>0</v>
      </c>
    </row>
    <row r="4065" spans="1:8">
      <c r="A4065" t="s">
        <v>4</v>
      </c>
      <c r="B4065" s="4" t="s">
        <v>5</v>
      </c>
    </row>
    <row r="4066" spans="1:8">
      <c r="A4066" t="n">
        <v>27616</v>
      </c>
      <c r="B4066" s="48" t="n">
        <v>28</v>
      </c>
    </row>
    <row r="4067" spans="1:8">
      <c r="A4067" t="s">
        <v>4</v>
      </c>
      <c r="B4067" s="4" t="s">
        <v>5</v>
      </c>
      <c r="C4067" s="4" t="s">
        <v>10</v>
      </c>
      <c r="D4067" s="4" t="s">
        <v>10</v>
      </c>
      <c r="E4067" s="4" t="s">
        <v>10</v>
      </c>
    </row>
    <row r="4068" spans="1:8">
      <c r="A4068" t="n">
        <v>27617</v>
      </c>
      <c r="B4068" s="21" t="n">
        <v>61</v>
      </c>
      <c r="C4068" s="7" t="n">
        <v>0</v>
      </c>
      <c r="D4068" s="7" t="n">
        <v>11</v>
      </c>
      <c r="E4068" s="7" t="n">
        <v>1000</v>
      </c>
    </row>
    <row r="4069" spans="1:8">
      <c r="A4069" t="s">
        <v>4</v>
      </c>
      <c r="B4069" s="4" t="s">
        <v>5</v>
      </c>
      <c r="C4069" s="4" t="s">
        <v>13</v>
      </c>
      <c r="D4069" s="4" t="s">
        <v>10</v>
      </c>
      <c r="E4069" s="4" t="s">
        <v>6</v>
      </c>
    </row>
    <row r="4070" spans="1:8">
      <c r="A4070" t="n">
        <v>27624</v>
      </c>
      <c r="B4070" s="46" t="n">
        <v>51</v>
      </c>
      <c r="C4070" s="7" t="n">
        <v>4</v>
      </c>
      <c r="D4070" s="7" t="n">
        <v>0</v>
      </c>
      <c r="E4070" s="7" t="s">
        <v>102</v>
      </c>
    </row>
    <row r="4071" spans="1:8">
      <c r="A4071" t="s">
        <v>4</v>
      </c>
      <c r="B4071" s="4" t="s">
        <v>5</v>
      </c>
      <c r="C4071" s="4" t="s">
        <v>10</v>
      </c>
    </row>
    <row r="4072" spans="1:8">
      <c r="A4072" t="n">
        <v>27637</v>
      </c>
      <c r="B4072" s="35" t="n">
        <v>16</v>
      </c>
      <c r="C4072" s="7" t="n">
        <v>0</v>
      </c>
    </row>
    <row r="4073" spans="1:8">
      <c r="A4073" t="s">
        <v>4</v>
      </c>
      <c r="B4073" s="4" t="s">
        <v>5</v>
      </c>
      <c r="C4073" s="4" t="s">
        <v>10</v>
      </c>
      <c r="D4073" s="4" t="s">
        <v>50</v>
      </c>
      <c r="E4073" s="4" t="s">
        <v>13</v>
      </c>
      <c r="F4073" s="4" t="s">
        <v>13</v>
      </c>
    </row>
    <row r="4074" spans="1:8">
      <c r="A4074" t="n">
        <v>27640</v>
      </c>
      <c r="B4074" s="47" t="n">
        <v>26</v>
      </c>
      <c r="C4074" s="7" t="n">
        <v>0</v>
      </c>
      <c r="D4074" s="7" t="s">
        <v>209</v>
      </c>
      <c r="E4074" s="7" t="n">
        <v>2</v>
      </c>
      <c r="F4074" s="7" t="n">
        <v>0</v>
      </c>
    </row>
    <row r="4075" spans="1:8">
      <c r="A4075" t="s">
        <v>4</v>
      </c>
      <c r="B4075" s="4" t="s">
        <v>5</v>
      </c>
    </row>
    <row r="4076" spans="1:8">
      <c r="A4076" t="n">
        <v>27654</v>
      </c>
      <c r="B4076" s="48" t="n">
        <v>28</v>
      </c>
    </row>
    <row r="4077" spans="1:8">
      <c r="A4077" t="s">
        <v>4</v>
      </c>
      <c r="B4077" s="4" t="s">
        <v>5</v>
      </c>
      <c r="C4077" s="4" t="s">
        <v>24</v>
      </c>
    </row>
    <row r="4078" spans="1:8">
      <c r="A4078" t="n">
        <v>27655</v>
      </c>
      <c r="B4078" s="17" t="n">
        <v>3</v>
      </c>
      <c r="C4078" s="13" t="n">
        <f t="normal" ca="1">A4104</f>
        <v>0</v>
      </c>
    </row>
    <row r="4079" spans="1:8">
      <c r="A4079" t="s">
        <v>4</v>
      </c>
      <c r="B4079" s="4" t="s">
        <v>5</v>
      </c>
      <c r="C4079" s="4" t="s">
        <v>10</v>
      </c>
      <c r="D4079" s="4" t="s">
        <v>10</v>
      </c>
      <c r="E4079" s="4" t="s">
        <v>10</v>
      </c>
    </row>
    <row r="4080" spans="1:8">
      <c r="A4080" t="n">
        <v>27660</v>
      </c>
      <c r="B4080" s="21" t="n">
        <v>61</v>
      </c>
      <c r="C4080" s="7" t="n">
        <v>7032</v>
      </c>
      <c r="D4080" s="7" t="n">
        <v>0</v>
      </c>
      <c r="E4080" s="7" t="n">
        <v>1000</v>
      </c>
    </row>
    <row r="4081" spans="1:6">
      <c r="A4081" t="s">
        <v>4</v>
      </c>
      <c r="B4081" s="4" t="s">
        <v>5</v>
      </c>
      <c r="C4081" s="4" t="s">
        <v>10</v>
      </c>
    </row>
    <row r="4082" spans="1:6">
      <c r="A4082" t="n">
        <v>27667</v>
      </c>
      <c r="B4082" s="35" t="n">
        <v>16</v>
      </c>
      <c r="C4082" s="7" t="n">
        <v>300</v>
      </c>
    </row>
    <row r="4083" spans="1:6">
      <c r="A4083" t="s">
        <v>4</v>
      </c>
      <c r="B4083" s="4" t="s">
        <v>5</v>
      </c>
      <c r="C4083" s="4" t="s">
        <v>13</v>
      </c>
      <c r="D4083" s="4" t="s">
        <v>10</v>
      </c>
      <c r="E4083" s="4" t="s">
        <v>6</v>
      </c>
    </row>
    <row r="4084" spans="1:6">
      <c r="A4084" t="n">
        <v>27670</v>
      </c>
      <c r="B4084" s="46" t="n">
        <v>51</v>
      </c>
      <c r="C4084" s="7" t="n">
        <v>4</v>
      </c>
      <c r="D4084" s="7" t="n">
        <v>7032</v>
      </c>
      <c r="E4084" s="7" t="s">
        <v>49</v>
      </c>
    </row>
    <row r="4085" spans="1:6">
      <c r="A4085" t="s">
        <v>4</v>
      </c>
      <c r="B4085" s="4" t="s">
        <v>5</v>
      </c>
      <c r="C4085" s="4" t="s">
        <v>10</v>
      </c>
    </row>
    <row r="4086" spans="1:6">
      <c r="A4086" t="n">
        <v>27683</v>
      </c>
      <c r="B4086" s="35" t="n">
        <v>16</v>
      </c>
      <c r="C4086" s="7" t="n">
        <v>0</v>
      </c>
    </row>
    <row r="4087" spans="1:6">
      <c r="A4087" t="s">
        <v>4</v>
      </c>
      <c r="B4087" s="4" t="s">
        <v>5</v>
      </c>
      <c r="C4087" s="4" t="s">
        <v>10</v>
      </c>
      <c r="D4087" s="4" t="s">
        <v>50</v>
      </c>
      <c r="E4087" s="4" t="s">
        <v>13</v>
      </c>
      <c r="F4087" s="4" t="s">
        <v>13</v>
      </c>
    </row>
    <row r="4088" spans="1:6">
      <c r="A4088" t="n">
        <v>27686</v>
      </c>
      <c r="B4088" s="47" t="n">
        <v>26</v>
      </c>
      <c r="C4088" s="7" t="n">
        <v>7032</v>
      </c>
      <c r="D4088" s="7" t="s">
        <v>210</v>
      </c>
      <c r="E4088" s="7" t="n">
        <v>2</v>
      </c>
      <c r="F4088" s="7" t="n">
        <v>0</v>
      </c>
    </row>
    <row r="4089" spans="1:6">
      <c r="A4089" t="s">
        <v>4</v>
      </c>
      <c r="B4089" s="4" t="s">
        <v>5</v>
      </c>
    </row>
    <row r="4090" spans="1:6">
      <c r="A4090" t="n">
        <v>27732</v>
      </c>
      <c r="B4090" s="48" t="n">
        <v>28</v>
      </c>
    </row>
    <row r="4091" spans="1:6">
      <c r="A4091" t="s">
        <v>4</v>
      </c>
      <c r="B4091" s="4" t="s">
        <v>5</v>
      </c>
      <c r="C4091" s="4" t="s">
        <v>10</v>
      </c>
      <c r="D4091" s="4" t="s">
        <v>10</v>
      </c>
      <c r="E4091" s="4" t="s">
        <v>10</v>
      </c>
    </row>
    <row r="4092" spans="1:6">
      <c r="A4092" t="n">
        <v>27733</v>
      </c>
      <c r="B4092" s="21" t="n">
        <v>61</v>
      </c>
      <c r="C4092" s="7" t="n">
        <v>0</v>
      </c>
      <c r="D4092" s="7" t="n">
        <v>7032</v>
      </c>
      <c r="E4092" s="7" t="n">
        <v>1000</v>
      </c>
    </row>
    <row r="4093" spans="1:6">
      <c r="A4093" t="s">
        <v>4</v>
      </c>
      <c r="B4093" s="4" t="s">
        <v>5</v>
      </c>
      <c r="C4093" s="4" t="s">
        <v>10</v>
      </c>
    </row>
    <row r="4094" spans="1:6">
      <c r="A4094" t="n">
        <v>27740</v>
      </c>
      <c r="B4094" s="35" t="n">
        <v>16</v>
      </c>
      <c r="C4094" s="7" t="n">
        <v>300</v>
      </c>
    </row>
    <row r="4095" spans="1:6">
      <c r="A4095" t="s">
        <v>4</v>
      </c>
      <c r="B4095" s="4" t="s">
        <v>5</v>
      </c>
      <c r="C4095" s="4" t="s">
        <v>13</v>
      </c>
      <c r="D4095" s="4" t="s">
        <v>10</v>
      </c>
      <c r="E4095" s="4" t="s">
        <v>6</v>
      </c>
    </row>
    <row r="4096" spans="1:6">
      <c r="A4096" t="n">
        <v>27743</v>
      </c>
      <c r="B4096" s="46" t="n">
        <v>51</v>
      </c>
      <c r="C4096" s="7" t="n">
        <v>4</v>
      </c>
      <c r="D4096" s="7" t="n">
        <v>0</v>
      </c>
      <c r="E4096" s="7" t="s">
        <v>102</v>
      </c>
    </row>
    <row r="4097" spans="1:6">
      <c r="A4097" t="s">
        <v>4</v>
      </c>
      <c r="B4097" s="4" t="s">
        <v>5</v>
      </c>
      <c r="C4097" s="4" t="s">
        <v>10</v>
      </c>
    </row>
    <row r="4098" spans="1:6">
      <c r="A4098" t="n">
        <v>27756</v>
      </c>
      <c r="B4098" s="35" t="n">
        <v>16</v>
      </c>
      <c r="C4098" s="7" t="n">
        <v>0</v>
      </c>
    </row>
    <row r="4099" spans="1:6">
      <c r="A4099" t="s">
        <v>4</v>
      </c>
      <c r="B4099" s="4" t="s">
        <v>5</v>
      </c>
      <c r="C4099" s="4" t="s">
        <v>10</v>
      </c>
      <c r="D4099" s="4" t="s">
        <v>50</v>
      </c>
      <c r="E4099" s="4" t="s">
        <v>13</v>
      </c>
      <c r="F4099" s="4" t="s">
        <v>13</v>
      </c>
    </row>
    <row r="4100" spans="1:6">
      <c r="A4100" t="n">
        <v>27759</v>
      </c>
      <c r="B4100" s="47" t="n">
        <v>26</v>
      </c>
      <c r="C4100" s="7" t="n">
        <v>0</v>
      </c>
      <c r="D4100" s="7" t="s">
        <v>211</v>
      </c>
      <c r="E4100" s="7" t="n">
        <v>2</v>
      </c>
      <c r="F4100" s="7" t="n">
        <v>0</v>
      </c>
    </row>
    <row r="4101" spans="1:6">
      <c r="A4101" t="s">
        <v>4</v>
      </c>
      <c r="B4101" s="4" t="s">
        <v>5</v>
      </c>
    </row>
    <row r="4102" spans="1:6">
      <c r="A4102" t="n">
        <v>27772</v>
      </c>
      <c r="B4102" s="48" t="n">
        <v>28</v>
      </c>
    </row>
    <row r="4103" spans="1:6">
      <c r="A4103" t="s">
        <v>4</v>
      </c>
      <c r="B4103" s="4" t="s">
        <v>5</v>
      </c>
      <c r="C4103" s="4" t="s">
        <v>13</v>
      </c>
      <c r="D4103" s="4" t="s">
        <v>10</v>
      </c>
      <c r="E4103" s="4" t="s">
        <v>23</v>
      </c>
    </row>
    <row r="4104" spans="1:6">
      <c r="A4104" t="n">
        <v>27773</v>
      </c>
      <c r="B4104" s="24" t="n">
        <v>58</v>
      </c>
      <c r="C4104" s="7" t="n">
        <v>0</v>
      </c>
      <c r="D4104" s="7" t="n">
        <v>1000</v>
      </c>
      <c r="E4104" s="7" t="n">
        <v>1</v>
      </c>
    </row>
    <row r="4105" spans="1:6">
      <c r="A4105" t="s">
        <v>4</v>
      </c>
      <c r="B4105" s="4" t="s">
        <v>5</v>
      </c>
      <c r="C4105" s="4" t="s">
        <v>13</v>
      </c>
      <c r="D4105" s="4" t="s">
        <v>10</v>
      </c>
    </row>
    <row r="4106" spans="1:6">
      <c r="A4106" t="n">
        <v>27781</v>
      </c>
      <c r="B4106" s="24" t="n">
        <v>58</v>
      </c>
      <c r="C4106" s="7" t="n">
        <v>255</v>
      </c>
      <c r="D4106" s="7" t="n">
        <v>0</v>
      </c>
    </row>
    <row r="4107" spans="1:6">
      <c r="A4107" t="s">
        <v>4</v>
      </c>
      <c r="B4107" s="4" t="s">
        <v>5</v>
      </c>
      <c r="C4107" s="4" t="s">
        <v>13</v>
      </c>
    </row>
    <row r="4108" spans="1:6">
      <c r="A4108" t="n">
        <v>27785</v>
      </c>
      <c r="B4108" s="26" t="n">
        <v>45</v>
      </c>
      <c r="C4108" s="7" t="n">
        <v>0</v>
      </c>
    </row>
    <row r="4109" spans="1:6">
      <c r="A4109" t="s">
        <v>4</v>
      </c>
      <c r="B4109" s="4" t="s">
        <v>5</v>
      </c>
      <c r="C4109" s="4" t="s">
        <v>10</v>
      </c>
    </row>
    <row r="4110" spans="1:6">
      <c r="A4110" t="n">
        <v>27787</v>
      </c>
      <c r="B4110" s="36" t="n">
        <v>12</v>
      </c>
      <c r="C4110" s="7" t="n">
        <v>9267</v>
      </c>
    </row>
    <row r="4111" spans="1:6">
      <c r="A4111" t="s">
        <v>4</v>
      </c>
      <c r="B4111" s="4" t="s">
        <v>5</v>
      </c>
      <c r="C4111" s="4" t="s">
        <v>10</v>
      </c>
    </row>
    <row r="4112" spans="1:6">
      <c r="A4112" t="n">
        <v>27790</v>
      </c>
      <c r="B4112" s="57" t="n">
        <v>13</v>
      </c>
      <c r="C4112" s="7" t="n">
        <v>6713</v>
      </c>
    </row>
    <row r="4113" spans="1:6">
      <c r="A4113" t="s">
        <v>4</v>
      </c>
      <c r="B4113" s="4" t="s">
        <v>5</v>
      </c>
      <c r="C4113" s="4" t="s">
        <v>13</v>
      </c>
      <c r="D4113" s="4" t="s">
        <v>10</v>
      </c>
      <c r="E4113" s="4" t="s">
        <v>13</v>
      </c>
    </row>
    <row r="4114" spans="1:6">
      <c r="A4114" t="n">
        <v>27793</v>
      </c>
      <c r="B4114" s="41" t="n">
        <v>36</v>
      </c>
      <c r="C4114" s="7" t="n">
        <v>9</v>
      </c>
      <c r="D4114" s="7" t="n">
        <v>0</v>
      </c>
      <c r="E4114" s="7" t="n">
        <v>0</v>
      </c>
    </row>
    <row r="4115" spans="1:6">
      <c r="A4115" t="s">
        <v>4</v>
      </c>
      <c r="B4115" s="4" t="s">
        <v>5</v>
      </c>
      <c r="C4115" s="4" t="s">
        <v>13</v>
      </c>
      <c r="D4115" s="4" t="s">
        <v>10</v>
      </c>
      <c r="E4115" s="4" t="s">
        <v>13</v>
      </c>
    </row>
    <row r="4116" spans="1:6">
      <c r="A4116" t="n">
        <v>27798</v>
      </c>
      <c r="B4116" s="41" t="n">
        <v>36</v>
      </c>
      <c r="C4116" s="7" t="n">
        <v>9</v>
      </c>
      <c r="D4116" s="7" t="n">
        <v>3</v>
      </c>
      <c r="E4116" s="7" t="n">
        <v>0</v>
      </c>
    </row>
    <row r="4117" spans="1:6">
      <c r="A4117" t="s">
        <v>4</v>
      </c>
      <c r="B4117" s="4" t="s">
        <v>5</v>
      </c>
      <c r="C4117" s="4" t="s">
        <v>13</v>
      </c>
      <c r="D4117" s="4" t="s">
        <v>10</v>
      </c>
      <c r="E4117" s="4" t="s">
        <v>13</v>
      </c>
    </row>
    <row r="4118" spans="1:6">
      <c r="A4118" t="n">
        <v>27803</v>
      </c>
      <c r="B4118" s="41" t="n">
        <v>36</v>
      </c>
      <c r="C4118" s="7" t="n">
        <v>9</v>
      </c>
      <c r="D4118" s="7" t="n">
        <v>5</v>
      </c>
      <c r="E4118" s="7" t="n">
        <v>0</v>
      </c>
    </row>
    <row r="4119" spans="1:6">
      <c r="A4119" t="s">
        <v>4</v>
      </c>
      <c r="B4119" s="4" t="s">
        <v>5</v>
      </c>
      <c r="C4119" s="4" t="s">
        <v>13</v>
      </c>
      <c r="D4119" s="4" t="s">
        <v>10</v>
      </c>
      <c r="E4119" s="4" t="s">
        <v>13</v>
      </c>
    </row>
    <row r="4120" spans="1:6">
      <c r="A4120" t="n">
        <v>27808</v>
      </c>
      <c r="B4120" s="41" t="n">
        <v>36</v>
      </c>
      <c r="C4120" s="7" t="n">
        <v>9</v>
      </c>
      <c r="D4120" s="7" t="n">
        <v>61491</v>
      </c>
      <c r="E4120" s="7" t="n">
        <v>0</v>
      </c>
    </row>
    <row r="4121" spans="1:6">
      <c r="A4121" t="s">
        <v>4</v>
      </c>
      <c r="B4121" s="4" t="s">
        <v>5</v>
      </c>
      <c r="C4121" s="4" t="s">
        <v>13</v>
      </c>
      <c r="D4121" s="4" t="s">
        <v>10</v>
      </c>
      <c r="E4121" s="4" t="s">
        <v>13</v>
      </c>
    </row>
    <row r="4122" spans="1:6">
      <c r="A4122" t="n">
        <v>27813</v>
      </c>
      <c r="B4122" s="41" t="n">
        <v>36</v>
      </c>
      <c r="C4122" s="7" t="n">
        <v>9</v>
      </c>
      <c r="D4122" s="7" t="n">
        <v>61492</v>
      </c>
      <c r="E4122" s="7" t="n">
        <v>0</v>
      </c>
    </row>
    <row r="4123" spans="1:6">
      <c r="A4123" t="s">
        <v>4</v>
      </c>
      <c r="B4123" s="4" t="s">
        <v>5</v>
      </c>
      <c r="C4123" s="4" t="s">
        <v>13</v>
      </c>
      <c r="D4123" s="4" t="s">
        <v>10</v>
      </c>
      <c r="E4123" s="4" t="s">
        <v>13</v>
      </c>
    </row>
    <row r="4124" spans="1:6">
      <c r="A4124" t="n">
        <v>27818</v>
      </c>
      <c r="B4124" s="41" t="n">
        <v>36</v>
      </c>
      <c r="C4124" s="7" t="n">
        <v>9</v>
      </c>
      <c r="D4124" s="7" t="n">
        <v>61493</v>
      </c>
      <c r="E4124" s="7" t="n">
        <v>0</v>
      </c>
    </row>
    <row r="4125" spans="1:6">
      <c r="A4125" t="s">
        <v>4</v>
      </c>
      <c r="B4125" s="4" t="s">
        <v>5</v>
      </c>
      <c r="C4125" s="4" t="s">
        <v>10</v>
      </c>
      <c r="D4125" s="4" t="s">
        <v>23</v>
      </c>
      <c r="E4125" s="4" t="s">
        <v>23</v>
      </c>
      <c r="F4125" s="4" t="s">
        <v>23</v>
      </c>
      <c r="G4125" s="4" t="s">
        <v>23</v>
      </c>
    </row>
    <row r="4126" spans="1:6">
      <c r="A4126" t="n">
        <v>27823</v>
      </c>
      <c r="B4126" s="42" t="n">
        <v>46</v>
      </c>
      <c r="C4126" s="7" t="n">
        <v>61456</v>
      </c>
      <c r="D4126" s="7" t="n">
        <v>0</v>
      </c>
      <c r="E4126" s="7" t="n">
        <v>1</v>
      </c>
      <c r="F4126" s="7" t="n">
        <v>13.5</v>
      </c>
      <c r="G4126" s="7" t="n">
        <v>180</v>
      </c>
    </row>
    <row r="4127" spans="1:6">
      <c r="A4127" t="s">
        <v>4</v>
      </c>
      <c r="B4127" s="4" t="s">
        <v>5</v>
      </c>
      <c r="C4127" s="4" t="s">
        <v>13</v>
      </c>
      <c r="D4127" s="4" t="s">
        <v>13</v>
      </c>
      <c r="E4127" s="4" t="s">
        <v>23</v>
      </c>
      <c r="F4127" s="4" t="s">
        <v>23</v>
      </c>
      <c r="G4127" s="4" t="s">
        <v>23</v>
      </c>
      <c r="H4127" s="4" t="s">
        <v>10</v>
      </c>
      <c r="I4127" s="4" t="s">
        <v>13</v>
      </c>
    </row>
    <row r="4128" spans="1:6">
      <c r="A4128" t="n">
        <v>27842</v>
      </c>
      <c r="B4128" s="26" t="n">
        <v>45</v>
      </c>
      <c r="C4128" s="7" t="n">
        <v>4</v>
      </c>
      <c r="D4128" s="7" t="n">
        <v>3</v>
      </c>
      <c r="E4128" s="7" t="n">
        <v>1.79999995231628</v>
      </c>
      <c r="F4128" s="7" t="n">
        <v>0</v>
      </c>
      <c r="G4128" s="7" t="n">
        <v>0</v>
      </c>
      <c r="H4128" s="7" t="n">
        <v>0</v>
      </c>
      <c r="I4128" s="7" t="n">
        <v>0</v>
      </c>
    </row>
    <row r="4129" spans="1:9">
      <c r="A4129" t="s">
        <v>4</v>
      </c>
      <c r="B4129" s="4" t="s">
        <v>5</v>
      </c>
      <c r="C4129" s="4" t="s">
        <v>13</v>
      </c>
      <c r="D4129" s="4" t="s">
        <v>6</v>
      </c>
    </row>
    <row r="4130" spans="1:9">
      <c r="A4130" t="n">
        <v>27860</v>
      </c>
      <c r="B4130" s="8" t="n">
        <v>2</v>
      </c>
      <c r="C4130" s="7" t="n">
        <v>10</v>
      </c>
      <c r="D4130" s="7" t="s">
        <v>111</v>
      </c>
    </row>
    <row r="4131" spans="1:9">
      <c r="A4131" t="s">
        <v>4</v>
      </c>
      <c r="B4131" s="4" t="s">
        <v>5</v>
      </c>
      <c r="C4131" s="4" t="s">
        <v>10</v>
      </c>
    </row>
    <row r="4132" spans="1:9">
      <c r="A4132" t="n">
        <v>27875</v>
      </c>
      <c r="B4132" s="35" t="n">
        <v>16</v>
      </c>
      <c r="C4132" s="7" t="n">
        <v>0</v>
      </c>
    </row>
    <row r="4133" spans="1:9">
      <c r="A4133" t="s">
        <v>4</v>
      </c>
      <c r="B4133" s="4" t="s">
        <v>5</v>
      </c>
      <c r="C4133" s="4" t="s">
        <v>13</v>
      </c>
      <c r="D4133" s="4" t="s">
        <v>10</v>
      </c>
    </row>
    <row r="4134" spans="1:9">
      <c r="A4134" t="n">
        <v>27878</v>
      </c>
      <c r="B4134" s="24" t="n">
        <v>58</v>
      </c>
      <c r="C4134" s="7" t="n">
        <v>105</v>
      </c>
      <c r="D4134" s="7" t="n">
        <v>300</v>
      </c>
    </row>
    <row r="4135" spans="1:9">
      <c r="A4135" t="s">
        <v>4</v>
      </c>
      <c r="B4135" s="4" t="s">
        <v>5</v>
      </c>
      <c r="C4135" s="4" t="s">
        <v>23</v>
      </c>
      <c r="D4135" s="4" t="s">
        <v>10</v>
      </c>
    </row>
    <row r="4136" spans="1:9">
      <c r="A4136" t="n">
        <v>27882</v>
      </c>
      <c r="B4136" s="32" t="n">
        <v>103</v>
      </c>
      <c r="C4136" s="7" t="n">
        <v>1</v>
      </c>
      <c r="D4136" s="7" t="n">
        <v>300</v>
      </c>
    </row>
    <row r="4137" spans="1:9">
      <c r="A4137" t="s">
        <v>4</v>
      </c>
      <c r="B4137" s="4" t="s">
        <v>5</v>
      </c>
      <c r="C4137" s="4" t="s">
        <v>13</v>
      </c>
      <c r="D4137" s="4" t="s">
        <v>10</v>
      </c>
    </row>
    <row r="4138" spans="1:9">
      <c r="A4138" t="n">
        <v>27889</v>
      </c>
      <c r="B4138" s="34" t="n">
        <v>72</v>
      </c>
      <c r="C4138" s="7" t="n">
        <v>4</v>
      </c>
      <c r="D4138" s="7" t="n">
        <v>0</v>
      </c>
    </row>
    <row r="4139" spans="1:9">
      <c r="A4139" t="s">
        <v>4</v>
      </c>
      <c r="B4139" s="4" t="s">
        <v>5</v>
      </c>
      <c r="C4139" s="4" t="s">
        <v>9</v>
      </c>
    </row>
    <row r="4140" spans="1:9">
      <c r="A4140" t="n">
        <v>27893</v>
      </c>
      <c r="B4140" s="60" t="n">
        <v>15</v>
      </c>
      <c r="C4140" s="7" t="n">
        <v>1073741824</v>
      </c>
    </row>
    <row r="4141" spans="1:9">
      <c r="A4141" t="s">
        <v>4</v>
      </c>
      <c r="B4141" s="4" t="s">
        <v>5</v>
      </c>
      <c r="C4141" s="4" t="s">
        <v>13</v>
      </c>
    </row>
    <row r="4142" spans="1:9">
      <c r="A4142" t="n">
        <v>27898</v>
      </c>
      <c r="B4142" s="33" t="n">
        <v>64</v>
      </c>
      <c r="C4142" s="7" t="n">
        <v>3</v>
      </c>
    </row>
    <row r="4143" spans="1:9">
      <c r="A4143" t="s">
        <v>4</v>
      </c>
      <c r="B4143" s="4" t="s">
        <v>5</v>
      </c>
      <c r="C4143" s="4" t="s">
        <v>13</v>
      </c>
    </row>
    <row r="4144" spans="1:9">
      <c r="A4144" t="n">
        <v>27900</v>
      </c>
      <c r="B4144" s="11" t="n">
        <v>74</v>
      </c>
      <c r="C4144" s="7" t="n">
        <v>67</v>
      </c>
    </row>
    <row r="4145" spans="1:4">
      <c r="A4145" t="s">
        <v>4</v>
      </c>
      <c r="B4145" s="4" t="s">
        <v>5</v>
      </c>
      <c r="C4145" s="4" t="s">
        <v>13</v>
      </c>
      <c r="D4145" s="4" t="s">
        <v>13</v>
      </c>
      <c r="E4145" s="4" t="s">
        <v>10</v>
      </c>
    </row>
    <row r="4146" spans="1:4">
      <c r="A4146" t="n">
        <v>27902</v>
      </c>
      <c r="B4146" s="26" t="n">
        <v>45</v>
      </c>
      <c r="C4146" s="7" t="n">
        <v>8</v>
      </c>
      <c r="D4146" s="7" t="n">
        <v>1</v>
      </c>
      <c r="E4146" s="7" t="n">
        <v>0</v>
      </c>
    </row>
    <row r="4147" spans="1:4">
      <c r="A4147" t="s">
        <v>4</v>
      </c>
      <c r="B4147" s="4" t="s">
        <v>5</v>
      </c>
      <c r="C4147" s="4" t="s">
        <v>10</v>
      </c>
    </row>
    <row r="4148" spans="1:4">
      <c r="A4148" t="n">
        <v>27907</v>
      </c>
      <c r="B4148" s="57" t="n">
        <v>13</v>
      </c>
      <c r="C4148" s="7" t="n">
        <v>6409</v>
      </c>
    </row>
    <row r="4149" spans="1:4">
      <c r="A4149" t="s">
        <v>4</v>
      </c>
      <c r="B4149" s="4" t="s">
        <v>5</v>
      </c>
      <c r="C4149" s="4" t="s">
        <v>10</v>
      </c>
    </row>
    <row r="4150" spans="1:4">
      <c r="A4150" t="n">
        <v>27910</v>
      </c>
      <c r="B4150" s="57" t="n">
        <v>13</v>
      </c>
      <c r="C4150" s="7" t="n">
        <v>6408</v>
      </c>
    </row>
    <row r="4151" spans="1:4">
      <c r="A4151" t="s">
        <v>4</v>
      </c>
      <c r="B4151" s="4" t="s">
        <v>5</v>
      </c>
      <c r="C4151" s="4" t="s">
        <v>10</v>
      </c>
    </row>
    <row r="4152" spans="1:4">
      <c r="A4152" t="n">
        <v>27913</v>
      </c>
      <c r="B4152" s="36" t="n">
        <v>12</v>
      </c>
      <c r="C4152" s="7" t="n">
        <v>6464</v>
      </c>
    </row>
    <row r="4153" spans="1:4">
      <c r="A4153" t="s">
        <v>4</v>
      </c>
      <c r="B4153" s="4" t="s">
        <v>5</v>
      </c>
      <c r="C4153" s="4" t="s">
        <v>10</v>
      </c>
    </row>
    <row r="4154" spans="1:4">
      <c r="A4154" t="n">
        <v>27916</v>
      </c>
      <c r="B4154" s="57" t="n">
        <v>13</v>
      </c>
      <c r="C4154" s="7" t="n">
        <v>6465</v>
      </c>
    </row>
    <row r="4155" spans="1:4">
      <c r="A4155" t="s">
        <v>4</v>
      </c>
      <c r="B4155" s="4" t="s">
        <v>5</v>
      </c>
      <c r="C4155" s="4" t="s">
        <v>10</v>
      </c>
    </row>
    <row r="4156" spans="1:4">
      <c r="A4156" t="n">
        <v>27919</v>
      </c>
      <c r="B4156" s="57" t="n">
        <v>13</v>
      </c>
      <c r="C4156" s="7" t="n">
        <v>6466</v>
      </c>
    </row>
    <row r="4157" spans="1:4">
      <c r="A4157" t="s">
        <v>4</v>
      </c>
      <c r="B4157" s="4" t="s">
        <v>5</v>
      </c>
      <c r="C4157" s="4" t="s">
        <v>10</v>
      </c>
    </row>
    <row r="4158" spans="1:4">
      <c r="A4158" t="n">
        <v>27922</v>
      </c>
      <c r="B4158" s="57" t="n">
        <v>13</v>
      </c>
      <c r="C4158" s="7" t="n">
        <v>6467</v>
      </c>
    </row>
    <row r="4159" spans="1:4">
      <c r="A4159" t="s">
        <v>4</v>
      </c>
      <c r="B4159" s="4" t="s">
        <v>5</v>
      </c>
      <c r="C4159" s="4" t="s">
        <v>10</v>
      </c>
    </row>
    <row r="4160" spans="1:4">
      <c r="A4160" t="n">
        <v>27925</v>
      </c>
      <c r="B4160" s="57" t="n">
        <v>13</v>
      </c>
      <c r="C4160" s="7" t="n">
        <v>6468</v>
      </c>
    </row>
    <row r="4161" spans="1:5">
      <c r="A4161" t="s">
        <v>4</v>
      </c>
      <c r="B4161" s="4" t="s">
        <v>5</v>
      </c>
      <c r="C4161" s="4" t="s">
        <v>10</v>
      </c>
    </row>
    <row r="4162" spans="1:5">
      <c r="A4162" t="n">
        <v>27928</v>
      </c>
      <c r="B4162" s="57" t="n">
        <v>13</v>
      </c>
      <c r="C4162" s="7" t="n">
        <v>6469</v>
      </c>
    </row>
    <row r="4163" spans="1:5">
      <c r="A4163" t="s">
        <v>4</v>
      </c>
      <c r="B4163" s="4" t="s">
        <v>5</v>
      </c>
      <c r="C4163" s="4" t="s">
        <v>10</v>
      </c>
    </row>
    <row r="4164" spans="1:5">
      <c r="A4164" t="n">
        <v>27931</v>
      </c>
      <c r="B4164" s="57" t="n">
        <v>13</v>
      </c>
      <c r="C4164" s="7" t="n">
        <v>6470</v>
      </c>
    </row>
    <row r="4165" spans="1:5">
      <c r="A4165" t="s">
        <v>4</v>
      </c>
      <c r="B4165" s="4" t="s">
        <v>5</v>
      </c>
      <c r="C4165" s="4" t="s">
        <v>10</v>
      </c>
    </row>
    <row r="4166" spans="1:5">
      <c r="A4166" t="n">
        <v>27934</v>
      </c>
      <c r="B4166" s="57" t="n">
        <v>13</v>
      </c>
      <c r="C4166" s="7" t="n">
        <v>6471</v>
      </c>
    </row>
    <row r="4167" spans="1:5">
      <c r="A4167" t="s">
        <v>4</v>
      </c>
      <c r="B4167" s="4" t="s">
        <v>5</v>
      </c>
      <c r="C4167" s="4" t="s">
        <v>13</v>
      </c>
    </row>
    <row r="4168" spans="1:5">
      <c r="A4168" t="n">
        <v>27937</v>
      </c>
      <c r="B4168" s="11" t="n">
        <v>74</v>
      </c>
      <c r="C4168" s="7" t="n">
        <v>18</v>
      </c>
    </row>
    <row r="4169" spans="1:5">
      <c r="A4169" t="s">
        <v>4</v>
      </c>
      <c r="B4169" s="4" t="s">
        <v>5</v>
      </c>
      <c r="C4169" s="4" t="s">
        <v>13</v>
      </c>
    </row>
    <row r="4170" spans="1:5">
      <c r="A4170" t="n">
        <v>27939</v>
      </c>
      <c r="B4170" s="11" t="n">
        <v>74</v>
      </c>
      <c r="C4170" s="7" t="n">
        <v>45</v>
      </c>
    </row>
    <row r="4171" spans="1:5">
      <c r="A4171" t="s">
        <v>4</v>
      </c>
      <c r="B4171" s="4" t="s">
        <v>5</v>
      </c>
      <c r="C4171" s="4" t="s">
        <v>10</v>
      </c>
    </row>
    <row r="4172" spans="1:5">
      <c r="A4172" t="n">
        <v>27941</v>
      </c>
      <c r="B4172" s="35" t="n">
        <v>16</v>
      </c>
      <c r="C4172" s="7" t="n">
        <v>0</v>
      </c>
    </row>
    <row r="4173" spans="1:5">
      <c r="A4173" t="s">
        <v>4</v>
      </c>
      <c r="B4173" s="4" t="s">
        <v>5</v>
      </c>
      <c r="C4173" s="4" t="s">
        <v>13</v>
      </c>
      <c r="D4173" s="4" t="s">
        <v>13</v>
      </c>
      <c r="E4173" s="4" t="s">
        <v>13</v>
      </c>
      <c r="F4173" s="4" t="s">
        <v>13</v>
      </c>
    </row>
    <row r="4174" spans="1:5">
      <c r="A4174" t="n">
        <v>27944</v>
      </c>
      <c r="B4174" s="19" t="n">
        <v>14</v>
      </c>
      <c r="C4174" s="7" t="n">
        <v>0</v>
      </c>
      <c r="D4174" s="7" t="n">
        <v>8</v>
      </c>
      <c r="E4174" s="7" t="n">
        <v>0</v>
      </c>
      <c r="F4174" s="7" t="n">
        <v>0</v>
      </c>
    </row>
    <row r="4175" spans="1:5">
      <c r="A4175" t="s">
        <v>4</v>
      </c>
      <c r="B4175" s="4" t="s">
        <v>5</v>
      </c>
      <c r="C4175" s="4" t="s">
        <v>13</v>
      </c>
      <c r="D4175" s="4" t="s">
        <v>6</v>
      </c>
    </row>
    <row r="4176" spans="1:5">
      <c r="A4176" t="n">
        <v>27949</v>
      </c>
      <c r="B4176" s="8" t="n">
        <v>2</v>
      </c>
      <c r="C4176" s="7" t="n">
        <v>11</v>
      </c>
      <c r="D4176" s="7" t="s">
        <v>25</v>
      </c>
    </row>
    <row r="4177" spans="1:6">
      <c r="A4177" t="s">
        <v>4</v>
      </c>
      <c r="B4177" s="4" t="s">
        <v>5</v>
      </c>
      <c r="C4177" s="4" t="s">
        <v>10</v>
      </c>
    </row>
    <row r="4178" spans="1:6">
      <c r="A4178" t="n">
        <v>27963</v>
      </c>
      <c r="B4178" s="35" t="n">
        <v>16</v>
      </c>
      <c r="C4178" s="7" t="n">
        <v>0</v>
      </c>
    </row>
    <row r="4179" spans="1:6">
      <c r="A4179" t="s">
        <v>4</v>
      </c>
      <c r="B4179" s="4" t="s">
        <v>5</v>
      </c>
      <c r="C4179" s="4" t="s">
        <v>13</v>
      </c>
      <c r="D4179" s="4" t="s">
        <v>6</v>
      </c>
    </row>
    <row r="4180" spans="1:6">
      <c r="A4180" t="n">
        <v>27966</v>
      </c>
      <c r="B4180" s="8" t="n">
        <v>2</v>
      </c>
      <c r="C4180" s="7" t="n">
        <v>11</v>
      </c>
      <c r="D4180" s="7" t="s">
        <v>112</v>
      </c>
    </row>
    <row r="4181" spans="1:6">
      <c r="A4181" t="s">
        <v>4</v>
      </c>
      <c r="B4181" s="4" t="s">
        <v>5</v>
      </c>
      <c r="C4181" s="4" t="s">
        <v>10</v>
      </c>
    </row>
    <row r="4182" spans="1:6">
      <c r="A4182" t="n">
        <v>27975</v>
      </c>
      <c r="B4182" s="35" t="n">
        <v>16</v>
      </c>
      <c r="C4182" s="7" t="n">
        <v>0</v>
      </c>
    </row>
    <row r="4183" spans="1:6">
      <c r="A4183" t="s">
        <v>4</v>
      </c>
      <c r="B4183" s="4" t="s">
        <v>5</v>
      </c>
      <c r="C4183" s="4" t="s">
        <v>9</v>
      </c>
    </row>
    <row r="4184" spans="1:6">
      <c r="A4184" t="n">
        <v>27978</v>
      </c>
      <c r="B4184" s="60" t="n">
        <v>15</v>
      </c>
      <c r="C4184" s="7" t="n">
        <v>2048</v>
      </c>
    </row>
    <row r="4185" spans="1:6">
      <c r="A4185" t="s">
        <v>4</v>
      </c>
      <c r="B4185" s="4" t="s">
        <v>5</v>
      </c>
      <c r="C4185" s="4" t="s">
        <v>13</v>
      </c>
      <c r="D4185" s="4" t="s">
        <v>6</v>
      </c>
    </row>
    <row r="4186" spans="1:6">
      <c r="A4186" t="n">
        <v>27983</v>
      </c>
      <c r="B4186" s="8" t="n">
        <v>2</v>
      </c>
      <c r="C4186" s="7" t="n">
        <v>10</v>
      </c>
      <c r="D4186" s="7" t="s">
        <v>113</v>
      </c>
    </row>
    <row r="4187" spans="1:6">
      <c r="A4187" t="s">
        <v>4</v>
      </c>
      <c r="B4187" s="4" t="s">
        <v>5</v>
      </c>
      <c r="C4187" s="4" t="s">
        <v>10</v>
      </c>
    </row>
    <row r="4188" spans="1:6">
      <c r="A4188" t="n">
        <v>28001</v>
      </c>
      <c r="B4188" s="35" t="n">
        <v>16</v>
      </c>
      <c r="C4188" s="7" t="n">
        <v>0</v>
      </c>
    </row>
    <row r="4189" spans="1:6">
      <c r="A4189" t="s">
        <v>4</v>
      </c>
      <c r="B4189" s="4" t="s">
        <v>5</v>
      </c>
      <c r="C4189" s="4" t="s">
        <v>13</v>
      </c>
      <c r="D4189" s="4" t="s">
        <v>6</v>
      </c>
    </row>
    <row r="4190" spans="1:6">
      <c r="A4190" t="n">
        <v>28004</v>
      </c>
      <c r="B4190" s="8" t="n">
        <v>2</v>
      </c>
      <c r="C4190" s="7" t="n">
        <v>10</v>
      </c>
      <c r="D4190" s="7" t="s">
        <v>114</v>
      </c>
    </row>
    <row r="4191" spans="1:6">
      <c r="A4191" t="s">
        <v>4</v>
      </c>
      <c r="B4191" s="4" t="s">
        <v>5</v>
      </c>
      <c r="C4191" s="4" t="s">
        <v>10</v>
      </c>
    </row>
    <row r="4192" spans="1:6">
      <c r="A4192" t="n">
        <v>28023</v>
      </c>
      <c r="B4192" s="35" t="n">
        <v>16</v>
      </c>
      <c r="C4192" s="7" t="n">
        <v>0</v>
      </c>
    </row>
    <row r="4193" spans="1:4">
      <c r="A4193" t="s">
        <v>4</v>
      </c>
      <c r="B4193" s="4" t="s">
        <v>5</v>
      </c>
      <c r="C4193" s="4" t="s">
        <v>13</v>
      </c>
      <c r="D4193" s="4" t="s">
        <v>10</v>
      </c>
      <c r="E4193" s="4" t="s">
        <v>23</v>
      </c>
    </row>
    <row r="4194" spans="1:4">
      <c r="A4194" t="n">
        <v>28026</v>
      </c>
      <c r="B4194" s="24" t="n">
        <v>58</v>
      </c>
      <c r="C4194" s="7" t="n">
        <v>100</v>
      </c>
      <c r="D4194" s="7" t="n">
        <v>300</v>
      </c>
      <c r="E4194" s="7" t="n">
        <v>1</v>
      </c>
    </row>
    <row r="4195" spans="1:4">
      <c r="A4195" t="s">
        <v>4</v>
      </c>
      <c r="B4195" s="4" t="s">
        <v>5</v>
      </c>
      <c r="C4195" s="4" t="s">
        <v>13</v>
      </c>
      <c r="D4195" s="4" t="s">
        <v>10</v>
      </c>
    </row>
    <row r="4196" spans="1:4">
      <c r="A4196" t="n">
        <v>28034</v>
      </c>
      <c r="B4196" s="24" t="n">
        <v>58</v>
      </c>
      <c r="C4196" s="7" t="n">
        <v>255</v>
      </c>
      <c r="D4196" s="7" t="n">
        <v>0</v>
      </c>
    </row>
    <row r="4197" spans="1:4">
      <c r="A4197" t="s">
        <v>4</v>
      </c>
      <c r="B4197" s="4" t="s">
        <v>5</v>
      </c>
      <c r="C4197" s="4" t="s">
        <v>13</v>
      </c>
    </row>
    <row r="4198" spans="1:4">
      <c r="A4198" t="n">
        <v>28038</v>
      </c>
      <c r="B4198" s="28" t="n">
        <v>23</v>
      </c>
      <c r="C4198" s="7" t="n">
        <v>0</v>
      </c>
    </row>
    <row r="4199" spans="1:4">
      <c r="A4199" t="s">
        <v>4</v>
      </c>
      <c r="B4199" s="4" t="s">
        <v>5</v>
      </c>
    </row>
    <row r="4200" spans="1:4">
      <c r="A4200" t="n">
        <v>28040</v>
      </c>
      <c r="B4200" s="5" t="n">
        <v>1</v>
      </c>
    </row>
    <row r="4201" spans="1:4" s="3" customFormat="1" customHeight="0">
      <c r="A4201" s="3" t="s">
        <v>2</v>
      </c>
      <c r="B4201" s="3" t="s">
        <v>212</v>
      </c>
    </row>
    <row r="4202" spans="1:4">
      <c r="A4202" t="s">
        <v>4</v>
      </c>
      <c r="B4202" s="4" t="s">
        <v>5</v>
      </c>
      <c r="C4202" s="4" t="s">
        <v>13</v>
      </c>
      <c r="D4202" s="4" t="s">
        <v>13</v>
      </c>
      <c r="E4202" s="4" t="s">
        <v>13</v>
      </c>
      <c r="F4202" s="4" t="s">
        <v>13</v>
      </c>
    </row>
    <row r="4203" spans="1:4">
      <c r="A4203" t="n">
        <v>28044</v>
      </c>
      <c r="B4203" s="19" t="n">
        <v>14</v>
      </c>
      <c r="C4203" s="7" t="n">
        <v>2</v>
      </c>
      <c r="D4203" s="7" t="n">
        <v>0</v>
      </c>
      <c r="E4203" s="7" t="n">
        <v>0</v>
      </c>
      <c r="F4203" s="7" t="n">
        <v>0</v>
      </c>
    </row>
    <row r="4204" spans="1:4">
      <c r="A4204" t="s">
        <v>4</v>
      </c>
      <c r="B4204" s="4" t="s">
        <v>5</v>
      </c>
      <c r="C4204" s="4" t="s">
        <v>13</v>
      </c>
      <c r="D4204" s="30" t="s">
        <v>34</v>
      </c>
      <c r="E4204" s="4" t="s">
        <v>5</v>
      </c>
      <c r="F4204" s="4" t="s">
        <v>13</v>
      </c>
      <c r="G4204" s="4" t="s">
        <v>10</v>
      </c>
      <c r="H4204" s="30" t="s">
        <v>35</v>
      </c>
      <c r="I4204" s="4" t="s">
        <v>13</v>
      </c>
      <c r="J4204" s="4" t="s">
        <v>9</v>
      </c>
      <c r="K4204" s="4" t="s">
        <v>13</v>
      </c>
      <c r="L4204" s="4" t="s">
        <v>13</v>
      </c>
      <c r="M4204" s="30" t="s">
        <v>34</v>
      </c>
      <c r="N4204" s="4" t="s">
        <v>5</v>
      </c>
      <c r="O4204" s="4" t="s">
        <v>13</v>
      </c>
      <c r="P4204" s="4" t="s">
        <v>10</v>
      </c>
      <c r="Q4204" s="30" t="s">
        <v>35</v>
      </c>
      <c r="R4204" s="4" t="s">
        <v>13</v>
      </c>
      <c r="S4204" s="4" t="s">
        <v>9</v>
      </c>
      <c r="T4204" s="4" t="s">
        <v>13</v>
      </c>
      <c r="U4204" s="4" t="s">
        <v>13</v>
      </c>
      <c r="V4204" s="4" t="s">
        <v>13</v>
      </c>
      <c r="W4204" s="4" t="s">
        <v>24</v>
      </c>
    </row>
    <row r="4205" spans="1:4">
      <c r="A4205" t="n">
        <v>28049</v>
      </c>
      <c r="B4205" s="12" t="n">
        <v>5</v>
      </c>
      <c r="C4205" s="7" t="n">
        <v>28</v>
      </c>
      <c r="D4205" s="30" t="s">
        <v>3</v>
      </c>
      <c r="E4205" s="9" t="n">
        <v>162</v>
      </c>
      <c r="F4205" s="7" t="n">
        <v>3</v>
      </c>
      <c r="G4205" s="7" t="n">
        <v>12426</v>
      </c>
      <c r="H4205" s="30" t="s">
        <v>3</v>
      </c>
      <c r="I4205" s="7" t="n">
        <v>0</v>
      </c>
      <c r="J4205" s="7" t="n">
        <v>1</v>
      </c>
      <c r="K4205" s="7" t="n">
        <v>2</v>
      </c>
      <c r="L4205" s="7" t="n">
        <v>28</v>
      </c>
      <c r="M4205" s="30" t="s">
        <v>3</v>
      </c>
      <c r="N4205" s="9" t="n">
        <v>162</v>
      </c>
      <c r="O4205" s="7" t="n">
        <v>3</v>
      </c>
      <c r="P4205" s="7" t="n">
        <v>12426</v>
      </c>
      <c r="Q4205" s="30" t="s">
        <v>3</v>
      </c>
      <c r="R4205" s="7" t="n">
        <v>0</v>
      </c>
      <c r="S4205" s="7" t="n">
        <v>2</v>
      </c>
      <c r="T4205" s="7" t="n">
        <v>2</v>
      </c>
      <c r="U4205" s="7" t="n">
        <v>11</v>
      </c>
      <c r="V4205" s="7" t="n">
        <v>1</v>
      </c>
      <c r="W4205" s="13" t="n">
        <f t="normal" ca="1">A4209</f>
        <v>0</v>
      </c>
    </row>
    <row r="4206" spans="1:4">
      <c r="A4206" t="s">
        <v>4</v>
      </c>
      <c r="B4206" s="4" t="s">
        <v>5</v>
      </c>
      <c r="C4206" s="4" t="s">
        <v>13</v>
      </c>
      <c r="D4206" s="4" t="s">
        <v>10</v>
      </c>
      <c r="E4206" s="4" t="s">
        <v>23</v>
      </c>
    </row>
    <row r="4207" spans="1:4">
      <c r="A4207" t="n">
        <v>28078</v>
      </c>
      <c r="B4207" s="24" t="n">
        <v>58</v>
      </c>
      <c r="C4207" s="7" t="n">
        <v>0</v>
      </c>
      <c r="D4207" s="7" t="n">
        <v>0</v>
      </c>
      <c r="E4207" s="7" t="n">
        <v>1</v>
      </c>
    </row>
    <row r="4208" spans="1:4">
      <c r="A4208" t="s">
        <v>4</v>
      </c>
      <c r="B4208" s="4" t="s">
        <v>5</v>
      </c>
      <c r="C4208" s="4" t="s">
        <v>13</v>
      </c>
      <c r="D4208" s="30" t="s">
        <v>34</v>
      </c>
      <c r="E4208" s="4" t="s">
        <v>5</v>
      </c>
      <c r="F4208" s="4" t="s">
        <v>13</v>
      </c>
      <c r="G4208" s="4" t="s">
        <v>10</v>
      </c>
      <c r="H4208" s="30" t="s">
        <v>35</v>
      </c>
      <c r="I4208" s="4" t="s">
        <v>13</v>
      </c>
      <c r="J4208" s="4" t="s">
        <v>9</v>
      </c>
      <c r="K4208" s="4" t="s">
        <v>13</v>
      </c>
      <c r="L4208" s="4" t="s">
        <v>13</v>
      </c>
      <c r="M4208" s="30" t="s">
        <v>34</v>
      </c>
      <c r="N4208" s="4" t="s">
        <v>5</v>
      </c>
      <c r="O4208" s="4" t="s">
        <v>13</v>
      </c>
      <c r="P4208" s="4" t="s">
        <v>10</v>
      </c>
      <c r="Q4208" s="30" t="s">
        <v>35</v>
      </c>
      <c r="R4208" s="4" t="s">
        <v>13</v>
      </c>
      <c r="S4208" s="4" t="s">
        <v>9</v>
      </c>
      <c r="T4208" s="4" t="s">
        <v>13</v>
      </c>
      <c r="U4208" s="4" t="s">
        <v>13</v>
      </c>
      <c r="V4208" s="4" t="s">
        <v>13</v>
      </c>
      <c r="W4208" s="4" t="s">
        <v>24</v>
      </c>
    </row>
    <row r="4209" spans="1:23">
      <c r="A4209" t="n">
        <v>28086</v>
      </c>
      <c r="B4209" s="12" t="n">
        <v>5</v>
      </c>
      <c r="C4209" s="7" t="n">
        <v>28</v>
      </c>
      <c r="D4209" s="30" t="s">
        <v>3</v>
      </c>
      <c r="E4209" s="9" t="n">
        <v>162</v>
      </c>
      <c r="F4209" s="7" t="n">
        <v>3</v>
      </c>
      <c r="G4209" s="7" t="n">
        <v>12426</v>
      </c>
      <c r="H4209" s="30" t="s">
        <v>3</v>
      </c>
      <c r="I4209" s="7" t="n">
        <v>0</v>
      </c>
      <c r="J4209" s="7" t="n">
        <v>1</v>
      </c>
      <c r="K4209" s="7" t="n">
        <v>3</v>
      </c>
      <c r="L4209" s="7" t="n">
        <v>28</v>
      </c>
      <c r="M4209" s="30" t="s">
        <v>3</v>
      </c>
      <c r="N4209" s="9" t="n">
        <v>162</v>
      </c>
      <c r="O4209" s="7" t="n">
        <v>3</v>
      </c>
      <c r="P4209" s="7" t="n">
        <v>12426</v>
      </c>
      <c r="Q4209" s="30" t="s">
        <v>3</v>
      </c>
      <c r="R4209" s="7" t="n">
        <v>0</v>
      </c>
      <c r="S4209" s="7" t="n">
        <v>2</v>
      </c>
      <c r="T4209" s="7" t="n">
        <v>3</v>
      </c>
      <c r="U4209" s="7" t="n">
        <v>9</v>
      </c>
      <c r="V4209" s="7" t="n">
        <v>1</v>
      </c>
      <c r="W4209" s="13" t="n">
        <f t="normal" ca="1">A4219</f>
        <v>0</v>
      </c>
    </row>
    <row r="4210" spans="1:23">
      <c r="A4210" t="s">
        <v>4</v>
      </c>
      <c r="B4210" s="4" t="s">
        <v>5</v>
      </c>
      <c r="C4210" s="4" t="s">
        <v>13</v>
      </c>
      <c r="D4210" s="30" t="s">
        <v>34</v>
      </c>
      <c r="E4210" s="4" t="s">
        <v>5</v>
      </c>
      <c r="F4210" s="4" t="s">
        <v>10</v>
      </c>
      <c r="G4210" s="4" t="s">
        <v>13</v>
      </c>
      <c r="H4210" s="4" t="s">
        <v>13</v>
      </c>
      <c r="I4210" s="4" t="s">
        <v>6</v>
      </c>
      <c r="J4210" s="30" t="s">
        <v>35</v>
      </c>
      <c r="K4210" s="4" t="s">
        <v>13</v>
      </c>
      <c r="L4210" s="4" t="s">
        <v>13</v>
      </c>
      <c r="M4210" s="30" t="s">
        <v>34</v>
      </c>
      <c r="N4210" s="4" t="s">
        <v>5</v>
      </c>
      <c r="O4210" s="4" t="s">
        <v>13</v>
      </c>
      <c r="P4210" s="30" t="s">
        <v>35</v>
      </c>
      <c r="Q4210" s="4" t="s">
        <v>13</v>
      </c>
      <c r="R4210" s="4" t="s">
        <v>9</v>
      </c>
      <c r="S4210" s="4" t="s">
        <v>13</v>
      </c>
      <c r="T4210" s="4" t="s">
        <v>13</v>
      </c>
      <c r="U4210" s="4" t="s">
        <v>13</v>
      </c>
      <c r="V4210" s="30" t="s">
        <v>34</v>
      </c>
      <c r="W4210" s="4" t="s">
        <v>5</v>
      </c>
      <c r="X4210" s="4" t="s">
        <v>13</v>
      </c>
      <c r="Y4210" s="30" t="s">
        <v>35</v>
      </c>
      <c r="Z4210" s="4" t="s">
        <v>13</v>
      </c>
      <c r="AA4210" s="4" t="s">
        <v>9</v>
      </c>
      <c r="AB4210" s="4" t="s">
        <v>13</v>
      </c>
      <c r="AC4210" s="4" t="s">
        <v>13</v>
      </c>
      <c r="AD4210" s="4" t="s">
        <v>13</v>
      </c>
      <c r="AE4210" s="4" t="s">
        <v>24</v>
      </c>
    </row>
    <row r="4211" spans="1:23">
      <c r="A4211" t="n">
        <v>28115</v>
      </c>
      <c r="B4211" s="12" t="n">
        <v>5</v>
      </c>
      <c r="C4211" s="7" t="n">
        <v>28</v>
      </c>
      <c r="D4211" s="30" t="s">
        <v>3</v>
      </c>
      <c r="E4211" s="31" t="n">
        <v>47</v>
      </c>
      <c r="F4211" s="7" t="n">
        <v>61456</v>
      </c>
      <c r="G4211" s="7" t="n">
        <v>2</v>
      </c>
      <c r="H4211" s="7" t="n">
        <v>0</v>
      </c>
      <c r="I4211" s="7" t="s">
        <v>36</v>
      </c>
      <c r="J4211" s="30" t="s">
        <v>3</v>
      </c>
      <c r="K4211" s="7" t="n">
        <v>8</v>
      </c>
      <c r="L4211" s="7" t="n">
        <v>28</v>
      </c>
      <c r="M4211" s="30" t="s">
        <v>3</v>
      </c>
      <c r="N4211" s="11" t="n">
        <v>74</v>
      </c>
      <c r="O4211" s="7" t="n">
        <v>65</v>
      </c>
      <c r="P4211" s="30" t="s">
        <v>3</v>
      </c>
      <c r="Q4211" s="7" t="n">
        <v>0</v>
      </c>
      <c r="R4211" s="7" t="n">
        <v>1</v>
      </c>
      <c r="S4211" s="7" t="n">
        <v>3</v>
      </c>
      <c r="T4211" s="7" t="n">
        <v>9</v>
      </c>
      <c r="U4211" s="7" t="n">
        <v>28</v>
      </c>
      <c r="V4211" s="30" t="s">
        <v>3</v>
      </c>
      <c r="W4211" s="11" t="n">
        <v>74</v>
      </c>
      <c r="X4211" s="7" t="n">
        <v>65</v>
      </c>
      <c r="Y4211" s="30" t="s">
        <v>3</v>
      </c>
      <c r="Z4211" s="7" t="n">
        <v>0</v>
      </c>
      <c r="AA4211" s="7" t="n">
        <v>2</v>
      </c>
      <c r="AB4211" s="7" t="n">
        <v>3</v>
      </c>
      <c r="AC4211" s="7" t="n">
        <v>9</v>
      </c>
      <c r="AD4211" s="7" t="n">
        <v>1</v>
      </c>
      <c r="AE4211" s="13" t="n">
        <f t="normal" ca="1">A4215</f>
        <v>0</v>
      </c>
    </row>
    <row r="4212" spans="1:23">
      <c r="A4212" t="s">
        <v>4</v>
      </c>
      <c r="B4212" s="4" t="s">
        <v>5</v>
      </c>
      <c r="C4212" s="4" t="s">
        <v>10</v>
      </c>
      <c r="D4212" s="4" t="s">
        <v>13</v>
      </c>
      <c r="E4212" s="4" t="s">
        <v>13</v>
      </c>
      <c r="F4212" s="4" t="s">
        <v>6</v>
      </c>
    </row>
    <row r="4213" spans="1:23">
      <c r="A4213" t="n">
        <v>28163</v>
      </c>
      <c r="B4213" s="31" t="n">
        <v>47</v>
      </c>
      <c r="C4213" s="7" t="n">
        <v>61456</v>
      </c>
      <c r="D4213" s="7" t="n">
        <v>0</v>
      </c>
      <c r="E4213" s="7" t="n">
        <v>0</v>
      </c>
      <c r="F4213" s="7" t="s">
        <v>37</v>
      </c>
    </row>
    <row r="4214" spans="1:23">
      <c r="A4214" t="s">
        <v>4</v>
      </c>
      <c r="B4214" s="4" t="s">
        <v>5</v>
      </c>
      <c r="C4214" s="4" t="s">
        <v>13</v>
      </c>
      <c r="D4214" s="4" t="s">
        <v>10</v>
      </c>
      <c r="E4214" s="4" t="s">
        <v>23</v>
      </c>
    </row>
    <row r="4215" spans="1:23">
      <c r="A4215" t="n">
        <v>28176</v>
      </c>
      <c r="B4215" s="24" t="n">
        <v>58</v>
      </c>
      <c r="C4215" s="7" t="n">
        <v>0</v>
      </c>
      <c r="D4215" s="7" t="n">
        <v>300</v>
      </c>
      <c r="E4215" s="7" t="n">
        <v>1</v>
      </c>
    </row>
    <row r="4216" spans="1:23">
      <c r="A4216" t="s">
        <v>4</v>
      </c>
      <c r="B4216" s="4" t="s">
        <v>5</v>
      </c>
      <c r="C4216" s="4" t="s">
        <v>13</v>
      </c>
      <c r="D4216" s="4" t="s">
        <v>10</v>
      </c>
    </row>
    <row r="4217" spans="1:23">
      <c r="A4217" t="n">
        <v>28184</v>
      </c>
      <c r="B4217" s="24" t="n">
        <v>58</v>
      </c>
      <c r="C4217" s="7" t="n">
        <v>255</v>
      </c>
      <c r="D4217" s="7" t="n">
        <v>0</v>
      </c>
    </row>
    <row r="4218" spans="1:23">
      <c r="A4218" t="s">
        <v>4</v>
      </c>
      <c r="B4218" s="4" t="s">
        <v>5</v>
      </c>
      <c r="C4218" s="4" t="s">
        <v>13</v>
      </c>
      <c r="D4218" s="4" t="s">
        <v>13</v>
      </c>
      <c r="E4218" s="4" t="s">
        <v>13</v>
      </c>
      <c r="F4218" s="4" t="s">
        <v>13</v>
      </c>
    </row>
    <row r="4219" spans="1:23">
      <c r="A4219" t="n">
        <v>28188</v>
      </c>
      <c r="B4219" s="19" t="n">
        <v>14</v>
      </c>
      <c r="C4219" s="7" t="n">
        <v>0</v>
      </c>
      <c r="D4219" s="7" t="n">
        <v>0</v>
      </c>
      <c r="E4219" s="7" t="n">
        <v>0</v>
      </c>
      <c r="F4219" s="7" t="n">
        <v>64</v>
      </c>
    </row>
    <row r="4220" spans="1:23">
      <c r="A4220" t="s">
        <v>4</v>
      </c>
      <c r="B4220" s="4" t="s">
        <v>5</v>
      </c>
      <c r="C4220" s="4" t="s">
        <v>13</v>
      </c>
      <c r="D4220" s="4" t="s">
        <v>10</v>
      </c>
    </row>
    <row r="4221" spans="1:23">
      <c r="A4221" t="n">
        <v>28193</v>
      </c>
      <c r="B4221" s="25" t="n">
        <v>22</v>
      </c>
      <c r="C4221" s="7" t="n">
        <v>0</v>
      </c>
      <c r="D4221" s="7" t="n">
        <v>12426</v>
      </c>
    </row>
    <row r="4222" spans="1:23">
      <c r="A4222" t="s">
        <v>4</v>
      </c>
      <c r="B4222" s="4" t="s">
        <v>5</v>
      </c>
      <c r="C4222" s="4" t="s">
        <v>13</v>
      </c>
      <c r="D4222" s="4" t="s">
        <v>10</v>
      </c>
    </row>
    <row r="4223" spans="1:23">
      <c r="A4223" t="n">
        <v>28197</v>
      </c>
      <c r="B4223" s="24" t="n">
        <v>58</v>
      </c>
      <c r="C4223" s="7" t="n">
        <v>5</v>
      </c>
      <c r="D4223" s="7" t="n">
        <v>300</v>
      </c>
    </row>
    <row r="4224" spans="1:23">
      <c r="A4224" t="s">
        <v>4</v>
      </c>
      <c r="B4224" s="4" t="s">
        <v>5</v>
      </c>
      <c r="C4224" s="4" t="s">
        <v>23</v>
      </c>
      <c r="D4224" s="4" t="s">
        <v>10</v>
      </c>
    </row>
    <row r="4225" spans="1:31">
      <c r="A4225" t="n">
        <v>28201</v>
      </c>
      <c r="B4225" s="32" t="n">
        <v>103</v>
      </c>
      <c r="C4225" s="7" t="n">
        <v>0</v>
      </c>
      <c r="D4225" s="7" t="n">
        <v>300</v>
      </c>
    </row>
    <row r="4226" spans="1:31">
      <c r="A4226" t="s">
        <v>4</v>
      </c>
      <c r="B4226" s="4" t="s">
        <v>5</v>
      </c>
      <c r="C4226" s="4" t="s">
        <v>13</v>
      </c>
    </row>
    <row r="4227" spans="1:31">
      <c r="A4227" t="n">
        <v>28208</v>
      </c>
      <c r="B4227" s="33" t="n">
        <v>64</v>
      </c>
      <c r="C4227" s="7" t="n">
        <v>7</v>
      </c>
    </row>
    <row r="4228" spans="1:31">
      <c r="A4228" t="s">
        <v>4</v>
      </c>
      <c r="B4228" s="4" t="s">
        <v>5</v>
      </c>
      <c r="C4228" s="4" t="s">
        <v>13</v>
      </c>
      <c r="D4228" s="4" t="s">
        <v>10</v>
      </c>
    </row>
    <row r="4229" spans="1:31">
      <c r="A4229" t="n">
        <v>28210</v>
      </c>
      <c r="B4229" s="34" t="n">
        <v>72</v>
      </c>
      <c r="C4229" s="7" t="n">
        <v>5</v>
      </c>
      <c r="D4229" s="7" t="n">
        <v>0</v>
      </c>
    </row>
    <row r="4230" spans="1:31">
      <c r="A4230" t="s">
        <v>4</v>
      </c>
      <c r="B4230" s="4" t="s">
        <v>5</v>
      </c>
      <c r="C4230" s="4" t="s">
        <v>13</v>
      </c>
      <c r="D4230" s="30" t="s">
        <v>34</v>
      </c>
      <c r="E4230" s="4" t="s">
        <v>5</v>
      </c>
      <c r="F4230" s="4" t="s">
        <v>13</v>
      </c>
      <c r="G4230" s="4" t="s">
        <v>10</v>
      </c>
      <c r="H4230" s="30" t="s">
        <v>35</v>
      </c>
      <c r="I4230" s="4" t="s">
        <v>13</v>
      </c>
      <c r="J4230" s="4" t="s">
        <v>9</v>
      </c>
      <c r="K4230" s="4" t="s">
        <v>13</v>
      </c>
      <c r="L4230" s="4" t="s">
        <v>13</v>
      </c>
      <c r="M4230" s="4" t="s">
        <v>24</v>
      </c>
    </row>
    <row r="4231" spans="1:31">
      <c r="A4231" t="n">
        <v>28214</v>
      </c>
      <c r="B4231" s="12" t="n">
        <v>5</v>
      </c>
      <c r="C4231" s="7" t="n">
        <v>28</v>
      </c>
      <c r="D4231" s="30" t="s">
        <v>3</v>
      </c>
      <c r="E4231" s="9" t="n">
        <v>162</v>
      </c>
      <c r="F4231" s="7" t="n">
        <v>4</v>
      </c>
      <c r="G4231" s="7" t="n">
        <v>12426</v>
      </c>
      <c r="H4231" s="30" t="s">
        <v>3</v>
      </c>
      <c r="I4231" s="7" t="n">
        <v>0</v>
      </c>
      <c r="J4231" s="7" t="n">
        <v>1</v>
      </c>
      <c r="K4231" s="7" t="n">
        <v>2</v>
      </c>
      <c r="L4231" s="7" t="n">
        <v>1</v>
      </c>
      <c r="M4231" s="13" t="n">
        <f t="normal" ca="1">A4237</f>
        <v>0</v>
      </c>
    </row>
    <row r="4232" spans="1:31">
      <c r="A4232" t="s">
        <v>4</v>
      </c>
      <c r="B4232" s="4" t="s">
        <v>5</v>
      </c>
      <c r="C4232" s="4" t="s">
        <v>13</v>
      </c>
      <c r="D4232" s="4" t="s">
        <v>6</v>
      </c>
    </row>
    <row r="4233" spans="1:31">
      <c r="A4233" t="n">
        <v>28231</v>
      </c>
      <c r="B4233" s="8" t="n">
        <v>2</v>
      </c>
      <c r="C4233" s="7" t="n">
        <v>10</v>
      </c>
      <c r="D4233" s="7" t="s">
        <v>38</v>
      </c>
    </row>
    <row r="4234" spans="1:31">
      <c r="A4234" t="s">
        <v>4</v>
      </c>
      <c r="B4234" s="4" t="s">
        <v>5</v>
      </c>
      <c r="C4234" s="4" t="s">
        <v>10</v>
      </c>
    </row>
    <row r="4235" spans="1:31">
      <c r="A4235" t="n">
        <v>28248</v>
      </c>
      <c r="B4235" s="35" t="n">
        <v>16</v>
      </c>
      <c r="C4235" s="7" t="n">
        <v>0</v>
      </c>
    </row>
    <row r="4236" spans="1:31">
      <c r="A4236" t="s">
        <v>4</v>
      </c>
      <c r="B4236" s="4" t="s">
        <v>5</v>
      </c>
      <c r="C4236" s="4" t="s">
        <v>10</v>
      </c>
    </row>
    <row r="4237" spans="1:31">
      <c r="A4237" t="n">
        <v>28251</v>
      </c>
      <c r="B4237" s="36" t="n">
        <v>12</v>
      </c>
      <c r="C4237" s="7" t="n">
        <v>6713</v>
      </c>
    </row>
    <row r="4238" spans="1:31">
      <c r="A4238" t="s">
        <v>4</v>
      </c>
      <c r="B4238" s="4" t="s">
        <v>5</v>
      </c>
      <c r="C4238" s="4" t="s">
        <v>10</v>
      </c>
      <c r="D4238" s="4" t="s">
        <v>6</v>
      </c>
      <c r="E4238" s="4" t="s">
        <v>6</v>
      </c>
      <c r="F4238" s="4" t="s">
        <v>6</v>
      </c>
      <c r="G4238" s="4" t="s">
        <v>13</v>
      </c>
      <c r="H4238" s="4" t="s">
        <v>9</v>
      </c>
      <c r="I4238" s="4" t="s">
        <v>23</v>
      </c>
      <c r="J4238" s="4" t="s">
        <v>23</v>
      </c>
      <c r="K4238" s="4" t="s">
        <v>23</v>
      </c>
      <c r="L4238" s="4" t="s">
        <v>23</v>
      </c>
      <c r="M4238" s="4" t="s">
        <v>23</v>
      </c>
      <c r="N4238" s="4" t="s">
        <v>23</v>
      </c>
      <c r="O4238" s="4" t="s">
        <v>23</v>
      </c>
      <c r="P4238" s="4" t="s">
        <v>6</v>
      </c>
      <c r="Q4238" s="4" t="s">
        <v>6</v>
      </c>
      <c r="R4238" s="4" t="s">
        <v>9</v>
      </c>
      <c r="S4238" s="4" t="s">
        <v>13</v>
      </c>
      <c r="T4238" s="4" t="s">
        <v>9</v>
      </c>
      <c r="U4238" s="4" t="s">
        <v>9</v>
      </c>
      <c r="V4238" s="4" t="s">
        <v>10</v>
      </c>
    </row>
    <row r="4239" spans="1:31">
      <c r="A4239" t="n">
        <v>28254</v>
      </c>
      <c r="B4239" s="37" t="n">
        <v>19</v>
      </c>
      <c r="C4239" s="7" t="n">
        <v>7032</v>
      </c>
      <c r="D4239" s="7" t="s">
        <v>41</v>
      </c>
      <c r="E4239" s="7" t="s">
        <v>42</v>
      </c>
      <c r="F4239" s="7" t="s">
        <v>12</v>
      </c>
      <c r="G4239" s="7" t="n">
        <v>0</v>
      </c>
      <c r="H4239" s="7" t="n">
        <v>1</v>
      </c>
      <c r="I4239" s="7" t="n">
        <v>0</v>
      </c>
      <c r="J4239" s="7" t="n">
        <v>0</v>
      </c>
      <c r="K4239" s="7" t="n">
        <v>0</v>
      </c>
      <c r="L4239" s="7" t="n">
        <v>0</v>
      </c>
      <c r="M4239" s="7" t="n">
        <v>1</v>
      </c>
      <c r="N4239" s="7" t="n">
        <v>1.60000002384186</v>
      </c>
      <c r="O4239" s="7" t="n">
        <v>0.0900000035762787</v>
      </c>
      <c r="P4239" s="7" t="s">
        <v>12</v>
      </c>
      <c r="Q4239" s="7" t="s">
        <v>12</v>
      </c>
      <c r="R4239" s="7" t="n">
        <v>-1</v>
      </c>
      <c r="S4239" s="7" t="n">
        <v>0</v>
      </c>
      <c r="T4239" s="7" t="n">
        <v>0</v>
      </c>
      <c r="U4239" s="7" t="n">
        <v>0</v>
      </c>
      <c r="V4239" s="7" t="n">
        <v>0</v>
      </c>
    </row>
    <row r="4240" spans="1:31">
      <c r="A4240" t="s">
        <v>4</v>
      </c>
      <c r="B4240" s="4" t="s">
        <v>5</v>
      </c>
      <c r="C4240" s="4" t="s">
        <v>10</v>
      </c>
      <c r="D4240" s="4" t="s">
        <v>13</v>
      </c>
      <c r="E4240" s="4" t="s">
        <v>13</v>
      </c>
      <c r="F4240" s="4" t="s">
        <v>6</v>
      </c>
    </row>
    <row r="4241" spans="1:22">
      <c r="A4241" t="n">
        <v>28324</v>
      </c>
      <c r="B4241" s="38" t="n">
        <v>20</v>
      </c>
      <c r="C4241" s="7" t="n">
        <v>0</v>
      </c>
      <c r="D4241" s="7" t="n">
        <v>3</v>
      </c>
      <c r="E4241" s="7" t="n">
        <v>10</v>
      </c>
      <c r="F4241" s="7" t="s">
        <v>45</v>
      </c>
    </row>
    <row r="4242" spans="1:22">
      <c r="A4242" t="s">
        <v>4</v>
      </c>
      <c r="B4242" s="4" t="s">
        <v>5</v>
      </c>
      <c r="C4242" s="4" t="s">
        <v>10</v>
      </c>
    </row>
    <row r="4243" spans="1:22">
      <c r="A4243" t="n">
        <v>28342</v>
      </c>
      <c r="B4243" s="35" t="n">
        <v>16</v>
      </c>
      <c r="C4243" s="7" t="n">
        <v>0</v>
      </c>
    </row>
    <row r="4244" spans="1:22">
      <c r="A4244" t="s">
        <v>4</v>
      </c>
      <c r="B4244" s="4" t="s">
        <v>5</v>
      </c>
      <c r="C4244" s="4" t="s">
        <v>10</v>
      </c>
      <c r="D4244" s="4" t="s">
        <v>13</v>
      </c>
      <c r="E4244" s="4" t="s">
        <v>13</v>
      </c>
      <c r="F4244" s="4" t="s">
        <v>6</v>
      </c>
    </row>
    <row r="4245" spans="1:22">
      <c r="A4245" t="n">
        <v>28345</v>
      </c>
      <c r="B4245" s="38" t="n">
        <v>20</v>
      </c>
      <c r="C4245" s="7" t="n">
        <v>3</v>
      </c>
      <c r="D4245" s="7" t="n">
        <v>3</v>
      </c>
      <c r="E4245" s="7" t="n">
        <v>10</v>
      </c>
      <c r="F4245" s="7" t="s">
        <v>45</v>
      </c>
    </row>
    <row r="4246" spans="1:22">
      <c r="A4246" t="s">
        <v>4</v>
      </c>
      <c r="B4246" s="4" t="s">
        <v>5</v>
      </c>
      <c r="C4246" s="4" t="s">
        <v>10</v>
      </c>
    </row>
    <row r="4247" spans="1:22">
      <c r="A4247" t="n">
        <v>28363</v>
      </c>
      <c r="B4247" s="35" t="n">
        <v>16</v>
      </c>
      <c r="C4247" s="7" t="n">
        <v>0</v>
      </c>
    </row>
    <row r="4248" spans="1:22">
      <c r="A4248" t="s">
        <v>4</v>
      </c>
      <c r="B4248" s="4" t="s">
        <v>5</v>
      </c>
      <c r="C4248" s="4" t="s">
        <v>10</v>
      </c>
      <c r="D4248" s="4" t="s">
        <v>13</v>
      </c>
      <c r="E4248" s="4" t="s">
        <v>13</v>
      </c>
      <c r="F4248" s="4" t="s">
        <v>6</v>
      </c>
    </row>
    <row r="4249" spans="1:22">
      <c r="A4249" t="n">
        <v>28366</v>
      </c>
      <c r="B4249" s="38" t="n">
        <v>20</v>
      </c>
      <c r="C4249" s="7" t="n">
        <v>5</v>
      </c>
      <c r="D4249" s="7" t="n">
        <v>3</v>
      </c>
      <c r="E4249" s="7" t="n">
        <v>10</v>
      </c>
      <c r="F4249" s="7" t="s">
        <v>45</v>
      </c>
    </row>
    <row r="4250" spans="1:22">
      <c r="A4250" t="s">
        <v>4</v>
      </c>
      <c r="B4250" s="4" t="s">
        <v>5</v>
      </c>
      <c r="C4250" s="4" t="s">
        <v>10</v>
      </c>
    </row>
    <row r="4251" spans="1:22">
      <c r="A4251" t="n">
        <v>28384</v>
      </c>
      <c r="B4251" s="35" t="n">
        <v>16</v>
      </c>
      <c r="C4251" s="7" t="n">
        <v>0</v>
      </c>
    </row>
    <row r="4252" spans="1:22">
      <c r="A4252" t="s">
        <v>4</v>
      </c>
      <c r="B4252" s="4" t="s">
        <v>5</v>
      </c>
      <c r="C4252" s="4" t="s">
        <v>10</v>
      </c>
      <c r="D4252" s="4" t="s">
        <v>13</v>
      </c>
      <c r="E4252" s="4" t="s">
        <v>13</v>
      </c>
      <c r="F4252" s="4" t="s">
        <v>6</v>
      </c>
    </row>
    <row r="4253" spans="1:22">
      <c r="A4253" t="n">
        <v>28387</v>
      </c>
      <c r="B4253" s="38" t="n">
        <v>20</v>
      </c>
      <c r="C4253" s="7" t="n">
        <v>61491</v>
      </c>
      <c r="D4253" s="7" t="n">
        <v>3</v>
      </c>
      <c r="E4253" s="7" t="n">
        <v>10</v>
      </c>
      <c r="F4253" s="7" t="s">
        <v>45</v>
      </c>
    </row>
    <row r="4254" spans="1:22">
      <c r="A4254" t="s">
        <v>4</v>
      </c>
      <c r="B4254" s="4" t="s">
        <v>5</v>
      </c>
      <c r="C4254" s="4" t="s">
        <v>10</v>
      </c>
    </row>
    <row r="4255" spans="1:22">
      <c r="A4255" t="n">
        <v>28405</v>
      </c>
      <c r="B4255" s="35" t="n">
        <v>16</v>
      </c>
      <c r="C4255" s="7" t="n">
        <v>0</v>
      </c>
    </row>
    <row r="4256" spans="1:22">
      <c r="A4256" t="s">
        <v>4</v>
      </c>
      <c r="B4256" s="4" t="s">
        <v>5</v>
      </c>
      <c r="C4256" s="4" t="s">
        <v>10</v>
      </c>
      <c r="D4256" s="4" t="s">
        <v>13</v>
      </c>
      <c r="E4256" s="4" t="s">
        <v>13</v>
      </c>
      <c r="F4256" s="4" t="s">
        <v>6</v>
      </c>
    </row>
    <row r="4257" spans="1:6">
      <c r="A4257" t="n">
        <v>28408</v>
      </c>
      <c r="B4257" s="38" t="n">
        <v>20</v>
      </c>
      <c r="C4257" s="7" t="n">
        <v>61492</v>
      </c>
      <c r="D4257" s="7" t="n">
        <v>3</v>
      </c>
      <c r="E4257" s="7" t="n">
        <v>10</v>
      </c>
      <c r="F4257" s="7" t="s">
        <v>45</v>
      </c>
    </row>
    <row r="4258" spans="1:6">
      <c r="A4258" t="s">
        <v>4</v>
      </c>
      <c r="B4258" s="4" t="s">
        <v>5</v>
      </c>
      <c r="C4258" s="4" t="s">
        <v>10</v>
      </c>
    </row>
    <row r="4259" spans="1:6">
      <c r="A4259" t="n">
        <v>28426</v>
      </c>
      <c r="B4259" s="35" t="n">
        <v>16</v>
      </c>
      <c r="C4259" s="7" t="n">
        <v>0</v>
      </c>
    </row>
    <row r="4260" spans="1:6">
      <c r="A4260" t="s">
        <v>4</v>
      </c>
      <c r="B4260" s="4" t="s">
        <v>5</v>
      </c>
      <c r="C4260" s="4" t="s">
        <v>10</v>
      </c>
      <c r="D4260" s="4" t="s">
        <v>13</v>
      </c>
      <c r="E4260" s="4" t="s">
        <v>13</v>
      </c>
      <c r="F4260" s="4" t="s">
        <v>6</v>
      </c>
    </row>
    <row r="4261" spans="1:6">
      <c r="A4261" t="n">
        <v>28429</v>
      </c>
      <c r="B4261" s="38" t="n">
        <v>20</v>
      </c>
      <c r="C4261" s="7" t="n">
        <v>61493</v>
      </c>
      <c r="D4261" s="7" t="n">
        <v>3</v>
      </c>
      <c r="E4261" s="7" t="n">
        <v>10</v>
      </c>
      <c r="F4261" s="7" t="s">
        <v>45</v>
      </c>
    </row>
    <row r="4262" spans="1:6">
      <c r="A4262" t="s">
        <v>4</v>
      </c>
      <c r="B4262" s="4" t="s">
        <v>5</v>
      </c>
      <c r="C4262" s="4" t="s">
        <v>10</v>
      </c>
    </row>
    <row r="4263" spans="1:6">
      <c r="A4263" t="n">
        <v>28447</v>
      </c>
      <c r="B4263" s="35" t="n">
        <v>16</v>
      </c>
      <c r="C4263" s="7" t="n">
        <v>0</v>
      </c>
    </row>
    <row r="4264" spans="1:6">
      <c r="A4264" t="s">
        <v>4</v>
      </c>
      <c r="B4264" s="4" t="s">
        <v>5</v>
      </c>
      <c r="C4264" s="4" t="s">
        <v>10</v>
      </c>
      <c r="D4264" s="4" t="s">
        <v>13</v>
      </c>
      <c r="E4264" s="4" t="s">
        <v>13</v>
      </c>
      <c r="F4264" s="4" t="s">
        <v>6</v>
      </c>
    </row>
    <row r="4265" spans="1:6">
      <c r="A4265" t="n">
        <v>28450</v>
      </c>
      <c r="B4265" s="38" t="n">
        <v>20</v>
      </c>
      <c r="C4265" s="7" t="n">
        <v>7032</v>
      </c>
      <c r="D4265" s="7" t="n">
        <v>3</v>
      </c>
      <c r="E4265" s="7" t="n">
        <v>10</v>
      </c>
      <c r="F4265" s="7" t="s">
        <v>45</v>
      </c>
    </row>
    <row r="4266" spans="1:6">
      <c r="A4266" t="s">
        <v>4</v>
      </c>
      <c r="B4266" s="4" t="s">
        <v>5</v>
      </c>
      <c r="C4266" s="4" t="s">
        <v>10</v>
      </c>
    </row>
    <row r="4267" spans="1:6">
      <c r="A4267" t="n">
        <v>28468</v>
      </c>
      <c r="B4267" s="35" t="n">
        <v>16</v>
      </c>
      <c r="C4267" s="7" t="n">
        <v>0</v>
      </c>
    </row>
    <row r="4268" spans="1:6">
      <c r="A4268" t="s">
        <v>4</v>
      </c>
      <c r="B4268" s="4" t="s">
        <v>5</v>
      </c>
      <c r="C4268" s="4" t="s">
        <v>13</v>
      </c>
    </row>
    <row r="4269" spans="1:6">
      <c r="A4269" t="n">
        <v>28471</v>
      </c>
      <c r="B4269" s="43" t="n">
        <v>116</v>
      </c>
      <c r="C4269" s="7" t="n">
        <v>0</v>
      </c>
    </row>
    <row r="4270" spans="1:6">
      <c r="A4270" t="s">
        <v>4</v>
      </c>
      <c r="B4270" s="4" t="s">
        <v>5</v>
      </c>
      <c r="C4270" s="4" t="s">
        <v>13</v>
      </c>
      <c r="D4270" s="4" t="s">
        <v>10</v>
      </c>
    </row>
    <row r="4271" spans="1:6">
      <c r="A4271" t="n">
        <v>28473</v>
      </c>
      <c r="B4271" s="43" t="n">
        <v>116</v>
      </c>
      <c r="C4271" s="7" t="n">
        <v>2</v>
      </c>
      <c r="D4271" s="7" t="n">
        <v>1</v>
      </c>
    </row>
    <row r="4272" spans="1:6">
      <c r="A4272" t="s">
        <v>4</v>
      </c>
      <c r="B4272" s="4" t="s">
        <v>5</v>
      </c>
      <c r="C4272" s="4" t="s">
        <v>13</v>
      </c>
      <c r="D4272" s="4" t="s">
        <v>9</v>
      </c>
    </row>
    <row r="4273" spans="1:6">
      <c r="A4273" t="n">
        <v>28477</v>
      </c>
      <c r="B4273" s="43" t="n">
        <v>116</v>
      </c>
      <c r="C4273" s="7" t="n">
        <v>5</v>
      </c>
      <c r="D4273" s="7" t="n">
        <v>1133903872</v>
      </c>
    </row>
    <row r="4274" spans="1:6">
      <c r="A4274" t="s">
        <v>4</v>
      </c>
      <c r="B4274" s="4" t="s">
        <v>5</v>
      </c>
      <c r="C4274" s="4" t="s">
        <v>13</v>
      </c>
      <c r="D4274" s="4" t="s">
        <v>10</v>
      </c>
    </row>
    <row r="4275" spans="1:6">
      <c r="A4275" t="n">
        <v>28483</v>
      </c>
      <c r="B4275" s="43" t="n">
        <v>116</v>
      </c>
      <c r="C4275" s="7" t="n">
        <v>6</v>
      </c>
      <c r="D4275" s="7" t="n">
        <v>1</v>
      </c>
    </row>
    <row r="4276" spans="1:6">
      <c r="A4276" t="s">
        <v>4</v>
      </c>
      <c r="B4276" s="4" t="s">
        <v>5</v>
      </c>
      <c r="C4276" s="4" t="s">
        <v>13</v>
      </c>
      <c r="D4276" s="4" t="s">
        <v>10</v>
      </c>
      <c r="E4276" s="4" t="s">
        <v>13</v>
      </c>
      <c r="F4276" s="4" t="s">
        <v>6</v>
      </c>
      <c r="G4276" s="4" t="s">
        <v>6</v>
      </c>
      <c r="H4276" s="4" t="s">
        <v>6</v>
      </c>
      <c r="I4276" s="4" t="s">
        <v>6</v>
      </c>
      <c r="J4276" s="4" t="s">
        <v>6</v>
      </c>
      <c r="K4276" s="4" t="s">
        <v>6</v>
      </c>
      <c r="L4276" s="4" t="s">
        <v>6</v>
      </c>
      <c r="M4276" s="4" t="s">
        <v>6</v>
      </c>
      <c r="N4276" s="4" t="s">
        <v>6</v>
      </c>
      <c r="O4276" s="4" t="s">
        <v>6</v>
      </c>
      <c r="P4276" s="4" t="s">
        <v>6</v>
      </c>
      <c r="Q4276" s="4" t="s">
        <v>6</v>
      </c>
      <c r="R4276" s="4" t="s">
        <v>6</v>
      </c>
      <c r="S4276" s="4" t="s">
        <v>6</v>
      </c>
      <c r="T4276" s="4" t="s">
        <v>6</v>
      </c>
      <c r="U4276" s="4" t="s">
        <v>6</v>
      </c>
    </row>
    <row r="4277" spans="1:6">
      <c r="A4277" t="n">
        <v>28487</v>
      </c>
      <c r="B4277" s="41" t="n">
        <v>36</v>
      </c>
      <c r="C4277" s="7" t="n">
        <v>8</v>
      </c>
      <c r="D4277" s="7" t="n">
        <v>0</v>
      </c>
      <c r="E4277" s="7" t="n">
        <v>0</v>
      </c>
      <c r="F4277" s="7" t="s">
        <v>97</v>
      </c>
      <c r="G4277" s="7" t="s">
        <v>12</v>
      </c>
      <c r="H4277" s="7" t="s">
        <v>12</v>
      </c>
      <c r="I4277" s="7" t="s">
        <v>12</v>
      </c>
      <c r="J4277" s="7" t="s">
        <v>12</v>
      </c>
      <c r="K4277" s="7" t="s">
        <v>12</v>
      </c>
      <c r="L4277" s="7" t="s">
        <v>12</v>
      </c>
      <c r="M4277" s="7" t="s">
        <v>12</v>
      </c>
      <c r="N4277" s="7" t="s">
        <v>12</v>
      </c>
      <c r="O4277" s="7" t="s">
        <v>12</v>
      </c>
      <c r="P4277" s="7" t="s">
        <v>12</v>
      </c>
      <c r="Q4277" s="7" t="s">
        <v>12</v>
      </c>
      <c r="R4277" s="7" t="s">
        <v>12</v>
      </c>
      <c r="S4277" s="7" t="s">
        <v>12</v>
      </c>
      <c r="T4277" s="7" t="s">
        <v>12</v>
      </c>
      <c r="U4277" s="7" t="s">
        <v>12</v>
      </c>
    </row>
    <row r="4278" spans="1:6">
      <c r="A4278" t="s">
        <v>4</v>
      </c>
      <c r="B4278" s="4" t="s">
        <v>5</v>
      </c>
      <c r="C4278" s="4" t="s">
        <v>13</v>
      </c>
      <c r="D4278" s="4" t="s">
        <v>10</v>
      </c>
      <c r="E4278" s="4" t="s">
        <v>13</v>
      </c>
      <c r="F4278" s="4" t="s">
        <v>6</v>
      </c>
      <c r="G4278" s="4" t="s">
        <v>6</v>
      </c>
      <c r="H4278" s="4" t="s">
        <v>6</v>
      </c>
      <c r="I4278" s="4" t="s">
        <v>6</v>
      </c>
      <c r="J4278" s="4" t="s">
        <v>6</v>
      </c>
      <c r="K4278" s="4" t="s">
        <v>6</v>
      </c>
      <c r="L4278" s="4" t="s">
        <v>6</v>
      </c>
      <c r="M4278" s="4" t="s">
        <v>6</v>
      </c>
      <c r="N4278" s="4" t="s">
        <v>6</v>
      </c>
      <c r="O4278" s="4" t="s">
        <v>6</v>
      </c>
      <c r="P4278" s="4" t="s">
        <v>6</v>
      </c>
      <c r="Q4278" s="4" t="s">
        <v>6</v>
      </c>
      <c r="R4278" s="4" t="s">
        <v>6</v>
      </c>
      <c r="S4278" s="4" t="s">
        <v>6</v>
      </c>
      <c r="T4278" s="4" t="s">
        <v>6</v>
      </c>
      <c r="U4278" s="4" t="s">
        <v>6</v>
      </c>
    </row>
    <row r="4279" spans="1:6">
      <c r="A4279" t="n">
        <v>28516</v>
      </c>
      <c r="B4279" s="41" t="n">
        <v>36</v>
      </c>
      <c r="C4279" s="7" t="n">
        <v>8</v>
      </c>
      <c r="D4279" s="7" t="n">
        <v>3</v>
      </c>
      <c r="E4279" s="7" t="n">
        <v>0</v>
      </c>
      <c r="F4279" s="7" t="s">
        <v>95</v>
      </c>
      <c r="G4279" s="7" t="s">
        <v>12</v>
      </c>
      <c r="H4279" s="7" t="s">
        <v>12</v>
      </c>
      <c r="I4279" s="7" t="s">
        <v>12</v>
      </c>
      <c r="J4279" s="7" t="s">
        <v>12</v>
      </c>
      <c r="K4279" s="7" t="s">
        <v>12</v>
      </c>
      <c r="L4279" s="7" t="s">
        <v>12</v>
      </c>
      <c r="M4279" s="7" t="s">
        <v>12</v>
      </c>
      <c r="N4279" s="7" t="s">
        <v>12</v>
      </c>
      <c r="O4279" s="7" t="s">
        <v>12</v>
      </c>
      <c r="P4279" s="7" t="s">
        <v>12</v>
      </c>
      <c r="Q4279" s="7" t="s">
        <v>12</v>
      </c>
      <c r="R4279" s="7" t="s">
        <v>12</v>
      </c>
      <c r="S4279" s="7" t="s">
        <v>12</v>
      </c>
      <c r="T4279" s="7" t="s">
        <v>12</v>
      </c>
      <c r="U4279" s="7" t="s">
        <v>12</v>
      </c>
    </row>
    <row r="4280" spans="1:6">
      <c r="A4280" t="s">
        <v>4</v>
      </c>
      <c r="B4280" s="4" t="s">
        <v>5</v>
      </c>
      <c r="C4280" s="4" t="s">
        <v>10</v>
      </c>
      <c r="D4280" s="4" t="s">
        <v>23</v>
      </c>
      <c r="E4280" s="4" t="s">
        <v>23</v>
      </c>
      <c r="F4280" s="4" t="s">
        <v>23</v>
      </c>
      <c r="G4280" s="4" t="s">
        <v>23</v>
      </c>
    </row>
    <row r="4281" spans="1:6">
      <c r="A4281" t="n">
        <v>28550</v>
      </c>
      <c r="B4281" s="42" t="n">
        <v>46</v>
      </c>
      <c r="C4281" s="7" t="n">
        <v>0</v>
      </c>
      <c r="D4281" s="7" t="n">
        <v>-2.09999990463257</v>
      </c>
      <c r="E4281" s="7" t="n">
        <v>23.3700008392334</v>
      </c>
      <c r="F4281" s="7" t="n">
        <v>-64.9499969482422</v>
      </c>
      <c r="G4281" s="7" t="n">
        <v>315</v>
      </c>
    </row>
    <row r="4282" spans="1:6">
      <c r="A4282" t="s">
        <v>4</v>
      </c>
      <c r="B4282" s="4" t="s">
        <v>5</v>
      </c>
      <c r="C4282" s="4" t="s">
        <v>10</v>
      </c>
      <c r="D4282" s="4" t="s">
        <v>23</v>
      </c>
      <c r="E4282" s="4" t="s">
        <v>23</v>
      </c>
      <c r="F4282" s="4" t="s">
        <v>23</v>
      </c>
      <c r="G4282" s="4" t="s">
        <v>23</v>
      </c>
    </row>
    <row r="4283" spans="1:6">
      <c r="A4283" t="n">
        <v>28569</v>
      </c>
      <c r="B4283" s="42" t="n">
        <v>46</v>
      </c>
      <c r="C4283" s="7" t="n">
        <v>3</v>
      </c>
      <c r="D4283" s="7" t="n">
        <v>-3.07999992370605</v>
      </c>
      <c r="E4283" s="7" t="n">
        <v>23.3700008392334</v>
      </c>
      <c r="F4283" s="7" t="n">
        <v>-65.370002746582</v>
      </c>
      <c r="G4283" s="7" t="n">
        <v>58.5999984741211</v>
      </c>
    </row>
    <row r="4284" spans="1:6">
      <c r="A4284" t="s">
        <v>4</v>
      </c>
      <c r="B4284" s="4" t="s">
        <v>5</v>
      </c>
      <c r="C4284" s="4" t="s">
        <v>10</v>
      </c>
      <c r="D4284" s="4" t="s">
        <v>23</v>
      </c>
      <c r="E4284" s="4" t="s">
        <v>23</v>
      </c>
      <c r="F4284" s="4" t="s">
        <v>23</v>
      </c>
      <c r="G4284" s="4" t="s">
        <v>23</v>
      </c>
    </row>
    <row r="4285" spans="1:6">
      <c r="A4285" t="n">
        <v>28588</v>
      </c>
      <c r="B4285" s="42" t="n">
        <v>46</v>
      </c>
      <c r="C4285" s="7" t="n">
        <v>5</v>
      </c>
      <c r="D4285" s="7" t="n">
        <v>-1.60000002384186</v>
      </c>
      <c r="E4285" s="7" t="n">
        <v>23.3700008392334</v>
      </c>
      <c r="F4285" s="7" t="n">
        <v>-64.0500030517578</v>
      </c>
      <c r="G4285" s="7" t="n">
        <v>-98.8000030517578</v>
      </c>
    </row>
    <row r="4286" spans="1:6">
      <c r="A4286" t="s">
        <v>4</v>
      </c>
      <c r="B4286" s="4" t="s">
        <v>5</v>
      </c>
      <c r="C4286" s="4" t="s">
        <v>10</v>
      </c>
      <c r="D4286" s="4" t="s">
        <v>23</v>
      </c>
      <c r="E4286" s="4" t="s">
        <v>23</v>
      </c>
      <c r="F4286" s="4" t="s">
        <v>23</v>
      </c>
      <c r="G4286" s="4" t="s">
        <v>23</v>
      </c>
    </row>
    <row r="4287" spans="1:6">
      <c r="A4287" t="n">
        <v>28607</v>
      </c>
      <c r="B4287" s="42" t="n">
        <v>46</v>
      </c>
      <c r="C4287" s="7" t="n">
        <v>7032</v>
      </c>
      <c r="D4287" s="7" t="n">
        <v>-2.23000001907349</v>
      </c>
      <c r="E4287" s="7" t="n">
        <v>23.3700008392334</v>
      </c>
      <c r="F4287" s="7" t="n">
        <v>-64.2200012207031</v>
      </c>
      <c r="G4287" s="7" t="n">
        <v>-147.300003051758</v>
      </c>
    </row>
    <row r="4288" spans="1:6">
      <c r="A4288" t="s">
        <v>4</v>
      </c>
      <c r="B4288" s="4" t="s">
        <v>5</v>
      </c>
      <c r="C4288" s="4" t="s">
        <v>10</v>
      </c>
      <c r="D4288" s="4" t="s">
        <v>23</v>
      </c>
      <c r="E4288" s="4" t="s">
        <v>23</v>
      </c>
      <c r="F4288" s="4" t="s">
        <v>23</v>
      </c>
      <c r="G4288" s="4" t="s">
        <v>23</v>
      </c>
    </row>
    <row r="4289" spans="1:21">
      <c r="A4289" t="n">
        <v>28626</v>
      </c>
      <c r="B4289" s="42" t="n">
        <v>46</v>
      </c>
      <c r="C4289" s="7" t="n">
        <v>61491</v>
      </c>
      <c r="D4289" s="7" t="n">
        <v>-4.1399998664856</v>
      </c>
      <c r="E4289" s="7" t="n">
        <v>23</v>
      </c>
      <c r="F4289" s="7" t="n">
        <v>-64.6600036621094</v>
      </c>
      <c r="G4289" s="7" t="n">
        <v>82.9000015258789</v>
      </c>
    </row>
    <row r="4290" spans="1:21">
      <c r="A4290" t="s">
        <v>4</v>
      </c>
      <c r="B4290" s="4" t="s">
        <v>5</v>
      </c>
      <c r="C4290" s="4" t="s">
        <v>10</v>
      </c>
      <c r="D4290" s="4" t="s">
        <v>23</v>
      </c>
      <c r="E4290" s="4" t="s">
        <v>23</v>
      </c>
      <c r="F4290" s="4" t="s">
        <v>23</v>
      </c>
      <c r="G4290" s="4" t="s">
        <v>23</v>
      </c>
    </row>
    <row r="4291" spans="1:21">
      <c r="A4291" t="n">
        <v>28645</v>
      </c>
      <c r="B4291" s="42" t="n">
        <v>46</v>
      </c>
      <c r="C4291" s="7" t="n">
        <v>61492</v>
      </c>
      <c r="D4291" s="7" t="n">
        <v>-3.45000004768372</v>
      </c>
      <c r="E4291" s="7" t="n">
        <v>23</v>
      </c>
      <c r="F4291" s="7" t="n">
        <v>-63.5999984741211</v>
      </c>
      <c r="G4291" s="7" t="n">
        <v>135</v>
      </c>
    </row>
    <row r="4292" spans="1:21">
      <c r="A4292" t="s">
        <v>4</v>
      </c>
      <c r="B4292" s="4" t="s">
        <v>5</v>
      </c>
      <c r="C4292" s="4" t="s">
        <v>10</v>
      </c>
      <c r="D4292" s="4" t="s">
        <v>23</v>
      </c>
      <c r="E4292" s="4" t="s">
        <v>23</v>
      </c>
      <c r="F4292" s="4" t="s">
        <v>23</v>
      </c>
      <c r="G4292" s="4" t="s">
        <v>23</v>
      </c>
    </row>
    <row r="4293" spans="1:21">
      <c r="A4293" t="n">
        <v>28664</v>
      </c>
      <c r="B4293" s="42" t="n">
        <v>46</v>
      </c>
      <c r="C4293" s="7" t="n">
        <v>61493</v>
      </c>
      <c r="D4293" s="7" t="n">
        <v>-2.42000007629395</v>
      </c>
      <c r="E4293" s="7" t="n">
        <v>23</v>
      </c>
      <c r="F4293" s="7" t="n">
        <v>-62.8800010681152</v>
      </c>
      <c r="G4293" s="7" t="n">
        <v>166</v>
      </c>
    </row>
    <row r="4294" spans="1:21">
      <c r="A4294" t="s">
        <v>4</v>
      </c>
      <c r="B4294" s="4" t="s">
        <v>5</v>
      </c>
      <c r="C4294" s="4" t="s">
        <v>10</v>
      </c>
      <c r="D4294" s="4" t="s">
        <v>10</v>
      </c>
      <c r="E4294" s="4" t="s">
        <v>23</v>
      </c>
      <c r="F4294" s="4" t="s">
        <v>13</v>
      </c>
    </row>
    <row r="4295" spans="1:21">
      <c r="A4295" t="n">
        <v>28683</v>
      </c>
      <c r="B4295" s="64" t="n">
        <v>53</v>
      </c>
      <c r="C4295" s="7" t="n">
        <v>7032</v>
      </c>
      <c r="D4295" s="7" t="n">
        <v>0</v>
      </c>
      <c r="E4295" s="7" t="n">
        <v>0</v>
      </c>
      <c r="F4295" s="7" t="n">
        <v>0</v>
      </c>
    </row>
    <row r="4296" spans="1:21">
      <c r="A4296" t="s">
        <v>4</v>
      </c>
      <c r="B4296" s="4" t="s">
        <v>5</v>
      </c>
      <c r="C4296" s="4" t="s">
        <v>10</v>
      </c>
      <c r="D4296" s="4" t="s">
        <v>10</v>
      </c>
      <c r="E4296" s="4" t="s">
        <v>23</v>
      </c>
      <c r="F4296" s="4" t="s">
        <v>13</v>
      </c>
    </row>
    <row r="4297" spans="1:21">
      <c r="A4297" t="n">
        <v>28693</v>
      </c>
      <c r="B4297" s="64" t="n">
        <v>53</v>
      </c>
      <c r="C4297" s="7" t="n">
        <v>3</v>
      </c>
      <c r="D4297" s="7" t="n">
        <v>0</v>
      </c>
      <c r="E4297" s="7" t="n">
        <v>0</v>
      </c>
      <c r="F4297" s="7" t="n">
        <v>0</v>
      </c>
    </row>
    <row r="4298" spans="1:21">
      <c r="A4298" t="s">
        <v>4</v>
      </c>
      <c r="B4298" s="4" t="s">
        <v>5</v>
      </c>
      <c r="C4298" s="4" t="s">
        <v>10</v>
      </c>
      <c r="D4298" s="4" t="s">
        <v>10</v>
      </c>
      <c r="E4298" s="4" t="s">
        <v>23</v>
      </c>
      <c r="F4298" s="4" t="s">
        <v>13</v>
      </c>
    </row>
    <row r="4299" spans="1:21">
      <c r="A4299" t="n">
        <v>28703</v>
      </c>
      <c r="B4299" s="64" t="n">
        <v>53</v>
      </c>
      <c r="C4299" s="7" t="n">
        <v>5</v>
      </c>
      <c r="D4299" s="7" t="n">
        <v>0</v>
      </c>
      <c r="E4299" s="7" t="n">
        <v>0</v>
      </c>
      <c r="F4299" s="7" t="n">
        <v>0</v>
      </c>
    </row>
    <row r="4300" spans="1:21">
      <c r="A4300" t="s">
        <v>4</v>
      </c>
      <c r="B4300" s="4" t="s">
        <v>5</v>
      </c>
      <c r="C4300" s="4" t="s">
        <v>10</v>
      </c>
      <c r="D4300" s="4" t="s">
        <v>10</v>
      </c>
      <c r="E4300" s="4" t="s">
        <v>23</v>
      </c>
      <c r="F4300" s="4" t="s">
        <v>13</v>
      </c>
    </row>
    <row r="4301" spans="1:21">
      <c r="A4301" t="n">
        <v>28713</v>
      </c>
      <c r="B4301" s="64" t="n">
        <v>53</v>
      </c>
      <c r="C4301" s="7" t="n">
        <v>61491</v>
      </c>
      <c r="D4301" s="7" t="n">
        <v>0</v>
      </c>
      <c r="E4301" s="7" t="n">
        <v>0</v>
      </c>
      <c r="F4301" s="7" t="n">
        <v>0</v>
      </c>
    </row>
    <row r="4302" spans="1:21">
      <c r="A4302" t="s">
        <v>4</v>
      </c>
      <c r="B4302" s="4" t="s">
        <v>5</v>
      </c>
      <c r="C4302" s="4" t="s">
        <v>10</v>
      </c>
      <c r="D4302" s="4" t="s">
        <v>10</v>
      </c>
      <c r="E4302" s="4" t="s">
        <v>23</v>
      </c>
      <c r="F4302" s="4" t="s">
        <v>13</v>
      </c>
    </row>
    <row r="4303" spans="1:21">
      <c r="A4303" t="n">
        <v>28723</v>
      </c>
      <c r="B4303" s="64" t="n">
        <v>53</v>
      </c>
      <c r="C4303" s="7" t="n">
        <v>61492</v>
      </c>
      <c r="D4303" s="7" t="n">
        <v>0</v>
      </c>
      <c r="E4303" s="7" t="n">
        <v>0</v>
      </c>
      <c r="F4303" s="7" t="n">
        <v>0</v>
      </c>
    </row>
    <row r="4304" spans="1:21">
      <c r="A4304" t="s">
        <v>4</v>
      </c>
      <c r="B4304" s="4" t="s">
        <v>5</v>
      </c>
      <c r="C4304" s="4" t="s">
        <v>10</v>
      </c>
      <c r="D4304" s="4" t="s">
        <v>10</v>
      </c>
      <c r="E4304" s="4" t="s">
        <v>23</v>
      </c>
      <c r="F4304" s="4" t="s">
        <v>13</v>
      </c>
    </row>
    <row r="4305" spans="1:7">
      <c r="A4305" t="n">
        <v>28733</v>
      </c>
      <c r="B4305" s="64" t="n">
        <v>53</v>
      </c>
      <c r="C4305" s="7" t="n">
        <v>61493</v>
      </c>
      <c r="D4305" s="7" t="n">
        <v>0</v>
      </c>
      <c r="E4305" s="7" t="n">
        <v>0</v>
      </c>
      <c r="F4305" s="7" t="n">
        <v>0</v>
      </c>
    </row>
    <row r="4306" spans="1:7">
      <c r="A4306" t="s">
        <v>4</v>
      </c>
      <c r="B4306" s="4" t="s">
        <v>5</v>
      </c>
      <c r="C4306" s="4" t="s">
        <v>10</v>
      </c>
      <c r="D4306" s="4" t="s">
        <v>10</v>
      </c>
      <c r="E4306" s="4" t="s">
        <v>10</v>
      </c>
    </row>
    <row r="4307" spans="1:7">
      <c r="A4307" t="n">
        <v>28743</v>
      </c>
      <c r="B4307" s="21" t="n">
        <v>61</v>
      </c>
      <c r="C4307" s="7" t="n">
        <v>7032</v>
      </c>
      <c r="D4307" s="7" t="n">
        <v>0</v>
      </c>
      <c r="E4307" s="7" t="n">
        <v>0</v>
      </c>
    </row>
    <row r="4308" spans="1:7">
      <c r="A4308" t="s">
        <v>4</v>
      </c>
      <c r="B4308" s="4" t="s">
        <v>5</v>
      </c>
      <c r="C4308" s="4" t="s">
        <v>10</v>
      </c>
      <c r="D4308" s="4" t="s">
        <v>10</v>
      </c>
      <c r="E4308" s="4" t="s">
        <v>10</v>
      </c>
    </row>
    <row r="4309" spans="1:7">
      <c r="A4309" t="n">
        <v>28750</v>
      </c>
      <c r="B4309" s="21" t="n">
        <v>61</v>
      </c>
      <c r="C4309" s="7" t="n">
        <v>3</v>
      </c>
      <c r="D4309" s="7" t="n">
        <v>0</v>
      </c>
      <c r="E4309" s="7" t="n">
        <v>0</v>
      </c>
    </row>
    <row r="4310" spans="1:7">
      <c r="A4310" t="s">
        <v>4</v>
      </c>
      <c r="B4310" s="4" t="s">
        <v>5</v>
      </c>
      <c r="C4310" s="4" t="s">
        <v>10</v>
      </c>
      <c r="D4310" s="4" t="s">
        <v>10</v>
      </c>
      <c r="E4310" s="4" t="s">
        <v>10</v>
      </c>
    </row>
    <row r="4311" spans="1:7">
      <c r="A4311" t="n">
        <v>28757</v>
      </c>
      <c r="B4311" s="21" t="n">
        <v>61</v>
      </c>
      <c r="C4311" s="7" t="n">
        <v>5</v>
      </c>
      <c r="D4311" s="7" t="n">
        <v>0</v>
      </c>
      <c r="E4311" s="7" t="n">
        <v>0</v>
      </c>
    </row>
    <row r="4312" spans="1:7">
      <c r="A4312" t="s">
        <v>4</v>
      </c>
      <c r="B4312" s="4" t="s">
        <v>5</v>
      </c>
      <c r="C4312" s="4" t="s">
        <v>10</v>
      </c>
      <c r="D4312" s="4" t="s">
        <v>10</v>
      </c>
      <c r="E4312" s="4" t="s">
        <v>10</v>
      </c>
    </row>
    <row r="4313" spans="1:7">
      <c r="A4313" t="n">
        <v>28764</v>
      </c>
      <c r="B4313" s="21" t="n">
        <v>61</v>
      </c>
      <c r="C4313" s="7" t="n">
        <v>61491</v>
      </c>
      <c r="D4313" s="7" t="n">
        <v>0</v>
      </c>
      <c r="E4313" s="7" t="n">
        <v>0</v>
      </c>
    </row>
    <row r="4314" spans="1:7">
      <c r="A4314" t="s">
        <v>4</v>
      </c>
      <c r="B4314" s="4" t="s">
        <v>5</v>
      </c>
      <c r="C4314" s="4" t="s">
        <v>10</v>
      </c>
      <c r="D4314" s="4" t="s">
        <v>10</v>
      </c>
      <c r="E4314" s="4" t="s">
        <v>10</v>
      </c>
    </row>
    <row r="4315" spans="1:7">
      <c r="A4315" t="n">
        <v>28771</v>
      </c>
      <c r="B4315" s="21" t="n">
        <v>61</v>
      </c>
      <c r="C4315" s="7" t="n">
        <v>61492</v>
      </c>
      <c r="D4315" s="7" t="n">
        <v>0</v>
      </c>
      <c r="E4315" s="7" t="n">
        <v>0</v>
      </c>
    </row>
    <row r="4316" spans="1:7">
      <c r="A4316" t="s">
        <v>4</v>
      </c>
      <c r="B4316" s="4" t="s">
        <v>5</v>
      </c>
      <c r="C4316" s="4" t="s">
        <v>10</v>
      </c>
      <c r="D4316" s="4" t="s">
        <v>10</v>
      </c>
      <c r="E4316" s="4" t="s">
        <v>10</v>
      </c>
    </row>
    <row r="4317" spans="1:7">
      <c r="A4317" t="n">
        <v>28778</v>
      </c>
      <c r="B4317" s="21" t="n">
        <v>61</v>
      </c>
      <c r="C4317" s="7" t="n">
        <v>61493</v>
      </c>
      <c r="D4317" s="7" t="n">
        <v>0</v>
      </c>
      <c r="E4317" s="7" t="n">
        <v>0</v>
      </c>
    </row>
    <row r="4318" spans="1:7">
      <c r="A4318" t="s">
        <v>4</v>
      </c>
      <c r="B4318" s="4" t="s">
        <v>5</v>
      </c>
      <c r="C4318" s="4" t="s">
        <v>13</v>
      </c>
      <c r="D4318" s="4" t="s">
        <v>13</v>
      </c>
      <c r="E4318" s="4" t="s">
        <v>23</v>
      </c>
      <c r="F4318" s="4" t="s">
        <v>23</v>
      </c>
      <c r="G4318" s="4" t="s">
        <v>23</v>
      </c>
      <c r="H4318" s="4" t="s">
        <v>10</v>
      </c>
    </row>
    <row r="4319" spans="1:7">
      <c r="A4319" t="n">
        <v>28785</v>
      </c>
      <c r="B4319" s="26" t="n">
        <v>45</v>
      </c>
      <c r="C4319" s="7" t="n">
        <v>2</v>
      </c>
      <c r="D4319" s="7" t="n">
        <v>3</v>
      </c>
      <c r="E4319" s="7" t="n">
        <v>0</v>
      </c>
      <c r="F4319" s="7" t="n">
        <v>25.25</v>
      </c>
      <c r="G4319" s="7" t="n">
        <v>-67</v>
      </c>
      <c r="H4319" s="7" t="n">
        <v>0</v>
      </c>
    </row>
    <row r="4320" spans="1:7">
      <c r="A4320" t="s">
        <v>4</v>
      </c>
      <c r="B4320" s="4" t="s">
        <v>5</v>
      </c>
      <c r="C4320" s="4" t="s">
        <v>13</v>
      </c>
      <c r="D4320" s="4" t="s">
        <v>13</v>
      </c>
      <c r="E4320" s="4" t="s">
        <v>23</v>
      </c>
      <c r="F4320" s="4" t="s">
        <v>23</v>
      </c>
      <c r="G4320" s="4" t="s">
        <v>23</v>
      </c>
      <c r="H4320" s="4" t="s">
        <v>10</v>
      </c>
      <c r="I4320" s="4" t="s">
        <v>13</v>
      </c>
    </row>
    <row r="4321" spans="1:9">
      <c r="A4321" t="n">
        <v>28802</v>
      </c>
      <c r="B4321" s="26" t="n">
        <v>45</v>
      </c>
      <c r="C4321" s="7" t="n">
        <v>4</v>
      </c>
      <c r="D4321" s="7" t="n">
        <v>3</v>
      </c>
      <c r="E4321" s="7" t="n">
        <v>13.5</v>
      </c>
      <c r="F4321" s="7" t="n">
        <v>310.950012207031</v>
      </c>
      <c r="G4321" s="7" t="n">
        <v>0</v>
      </c>
      <c r="H4321" s="7" t="n">
        <v>0</v>
      </c>
      <c r="I4321" s="7" t="n">
        <v>0</v>
      </c>
    </row>
    <row r="4322" spans="1:9">
      <c r="A4322" t="s">
        <v>4</v>
      </c>
      <c r="B4322" s="4" t="s">
        <v>5</v>
      </c>
      <c r="C4322" s="4" t="s">
        <v>13</v>
      </c>
      <c r="D4322" s="4" t="s">
        <v>13</v>
      </c>
      <c r="E4322" s="4" t="s">
        <v>23</v>
      </c>
      <c r="F4322" s="4" t="s">
        <v>10</v>
      </c>
    </row>
    <row r="4323" spans="1:9">
      <c r="A4323" t="n">
        <v>28820</v>
      </c>
      <c r="B4323" s="26" t="n">
        <v>45</v>
      </c>
      <c r="C4323" s="7" t="n">
        <v>5</v>
      </c>
      <c r="D4323" s="7" t="n">
        <v>3</v>
      </c>
      <c r="E4323" s="7" t="n">
        <v>3.79999995231628</v>
      </c>
      <c r="F4323" s="7" t="n">
        <v>0</v>
      </c>
    </row>
    <row r="4324" spans="1:9">
      <c r="A4324" t="s">
        <v>4</v>
      </c>
      <c r="B4324" s="4" t="s">
        <v>5</v>
      </c>
      <c r="C4324" s="4" t="s">
        <v>13</v>
      </c>
      <c r="D4324" s="4" t="s">
        <v>13</v>
      </c>
      <c r="E4324" s="4" t="s">
        <v>23</v>
      </c>
      <c r="F4324" s="4" t="s">
        <v>10</v>
      </c>
    </row>
    <row r="4325" spans="1:9">
      <c r="A4325" t="n">
        <v>28829</v>
      </c>
      <c r="B4325" s="26" t="n">
        <v>45</v>
      </c>
      <c r="C4325" s="7" t="n">
        <v>11</v>
      </c>
      <c r="D4325" s="7" t="n">
        <v>3</v>
      </c>
      <c r="E4325" s="7" t="n">
        <v>40</v>
      </c>
      <c r="F4325" s="7" t="n">
        <v>0</v>
      </c>
    </row>
    <row r="4326" spans="1:9">
      <c r="A4326" t="s">
        <v>4</v>
      </c>
      <c r="B4326" s="4" t="s">
        <v>5</v>
      </c>
      <c r="C4326" s="4" t="s">
        <v>13</v>
      </c>
      <c r="D4326" s="4" t="s">
        <v>10</v>
      </c>
      <c r="E4326" s="4" t="s">
        <v>23</v>
      </c>
      <c r="F4326" s="4" t="s">
        <v>10</v>
      </c>
      <c r="G4326" s="4" t="s">
        <v>9</v>
      </c>
      <c r="H4326" s="4" t="s">
        <v>9</v>
      </c>
      <c r="I4326" s="4" t="s">
        <v>10</v>
      </c>
      <c r="J4326" s="4" t="s">
        <v>10</v>
      </c>
      <c r="K4326" s="4" t="s">
        <v>9</v>
      </c>
      <c r="L4326" s="4" t="s">
        <v>9</v>
      </c>
      <c r="M4326" s="4" t="s">
        <v>9</v>
      </c>
      <c r="N4326" s="4" t="s">
        <v>9</v>
      </c>
      <c r="O4326" s="4" t="s">
        <v>6</v>
      </c>
    </row>
    <row r="4327" spans="1:9">
      <c r="A4327" t="n">
        <v>28838</v>
      </c>
      <c r="B4327" s="15" t="n">
        <v>50</v>
      </c>
      <c r="C4327" s="7" t="n">
        <v>0</v>
      </c>
      <c r="D4327" s="7" t="n">
        <v>12010</v>
      </c>
      <c r="E4327" s="7" t="n">
        <v>1</v>
      </c>
      <c r="F4327" s="7" t="n">
        <v>0</v>
      </c>
      <c r="G4327" s="7" t="n">
        <v>0</v>
      </c>
      <c r="H4327" s="7" t="n">
        <v>0</v>
      </c>
      <c r="I4327" s="7" t="n">
        <v>0</v>
      </c>
      <c r="J4327" s="7" t="n">
        <v>65533</v>
      </c>
      <c r="K4327" s="7" t="n">
        <v>0</v>
      </c>
      <c r="L4327" s="7" t="n">
        <v>0</v>
      </c>
      <c r="M4327" s="7" t="n">
        <v>0</v>
      </c>
      <c r="N4327" s="7" t="n">
        <v>0</v>
      </c>
      <c r="O4327" s="7" t="s">
        <v>12</v>
      </c>
    </row>
    <row r="4328" spans="1:9">
      <c r="A4328" t="s">
        <v>4</v>
      </c>
      <c r="B4328" s="4" t="s">
        <v>5</v>
      </c>
      <c r="C4328" s="4" t="s">
        <v>13</v>
      </c>
      <c r="D4328" s="4" t="s">
        <v>10</v>
      </c>
      <c r="E4328" s="4" t="s">
        <v>10</v>
      </c>
    </row>
    <row r="4329" spans="1:9">
      <c r="A4329" t="n">
        <v>28877</v>
      </c>
      <c r="B4329" s="15" t="n">
        <v>50</v>
      </c>
      <c r="C4329" s="7" t="n">
        <v>1</v>
      </c>
      <c r="D4329" s="7" t="n">
        <v>8122</v>
      </c>
      <c r="E4329" s="7" t="n">
        <v>500</v>
      </c>
    </row>
    <row r="4330" spans="1:9">
      <c r="A4330" t="s">
        <v>4</v>
      </c>
      <c r="B4330" s="4" t="s">
        <v>5</v>
      </c>
      <c r="C4330" s="4" t="s">
        <v>13</v>
      </c>
      <c r="D4330" s="4" t="s">
        <v>10</v>
      </c>
      <c r="E4330" s="4" t="s">
        <v>10</v>
      </c>
      <c r="F4330" s="4" t="s">
        <v>10</v>
      </c>
      <c r="G4330" s="4" t="s">
        <v>10</v>
      </c>
      <c r="H4330" s="4" t="s">
        <v>13</v>
      </c>
    </row>
    <row r="4331" spans="1:9">
      <c r="A4331" t="n">
        <v>28883</v>
      </c>
      <c r="B4331" s="51" t="n">
        <v>25</v>
      </c>
      <c r="C4331" s="7" t="n">
        <v>5</v>
      </c>
      <c r="D4331" s="7" t="n">
        <v>65535</v>
      </c>
      <c r="E4331" s="7" t="n">
        <v>65535</v>
      </c>
      <c r="F4331" s="7" t="n">
        <v>65535</v>
      </c>
      <c r="G4331" s="7" t="n">
        <v>65535</v>
      </c>
      <c r="H4331" s="7" t="n">
        <v>0</v>
      </c>
    </row>
    <row r="4332" spans="1:9">
      <c r="A4332" t="s">
        <v>4</v>
      </c>
      <c r="B4332" s="4" t="s">
        <v>5</v>
      </c>
      <c r="C4332" s="4" t="s">
        <v>10</v>
      </c>
      <c r="D4332" s="4" t="s">
        <v>50</v>
      </c>
      <c r="E4332" s="4" t="s">
        <v>13</v>
      </c>
      <c r="F4332" s="4" t="s">
        <v>13</v>
      </c>
      <c r="G4332" s="4" t="s">
        <v>10</v>
      </c>
      <c r="H4332" s="4" t="s">
        <v>13</v>
      </c>
      <c r="I4332" s="4" t="s">
        <v>50</v>
      </c>
      <c r="J4332" s="4" t="s">
        <v>13</v>
      </c>
      <c r="K4332" s="4" t="s">
        <v>13</v>
      </c>
      <c r="L4332" s="4" t="s">
        <v>13</v>
      </c>
    </row>
    <row r="4333" spans="1:9">
      <c r="A4333" t="n">
        <v>28894</v>
      </c>
      <c r="B4333" s="61" t="n">
        <v>24</v>
      </c>
      <c r="C4333" s="7" t="n">
        <v>65533</v>
      </c>
      <c r="D4333" s="7" t="s">
        <v>121</v>
      </c>
      <c r="E4333" s="7" t="n">
        <v>12</v>
      </c>
      <c r="F4333" s="7" t="n">
        <v>16</v>
      </c>
      <c r="G4333" s="7" t="n">
        <v>103</v>
      </c>
      <c r="H4333" s="7" t="n">
        <v>7</v>
      </c>
      <c r="I4333" s="7" t="s">
        <v>122</v>
      </c>
      <c r="J4333" s="7" t="n">
        <v>6</v>
      </c>
      <c r="K4333" s="7" t="n">
        <v>2</v>
      </c>
      <c r="L4333" s="7" t="n">
        <v>0</v>
      </c>
    </row>
    <row r="4334" spans="1:9">
      <c r="A4334" t="s">
        <v>4</v>
      </c>
      <c r="B4334" s="4" t="s">
        <v>5</v>
      </c>
    </row>
    <row r="4335" spans="1:9">
      <c r="A4335" t="n">
        <v>28915</v>
      </c>
      <c r="B4335" s="48" t="n">
        <v>28</v>
      </c>
    </row>
    <row r="4336" spans="1:9">
      <c r="A4336" t="s">
        <v>4</v>
      </c>
      <c r="B4336" s="4" t="s">
        <v>5</v>
      </c>
      <c r="C4336" s="4" t="s">
        <v>13</v>
      </c>
    </row>
    <row r="4337" spans="1:15">
      <c r="A4337" t="n">
        <v>28916</v>
      </c>
      <c r="B4337" s="62" t="n">
        <v>27</v>
      </c>
      <c r="C4337" s="7" t="n">
        <v>0</v>
      </c>
    </row>
    <row r="4338" spans="1:15">
      <c r="A4338" t="s">
        <v>4</v>
      </c>
      <c r="B4338" s="4" t="s">
        <v>5</v>
      </c>
      <c r="C4338" s="4" t="s">
        <v>13</v>
      </c>
    </row>
    <row r="4339" spans="1:15">
      <c r="A4339" t="n">
        <v>28918</v>
      </c>
      <c r="B4339" s="62" t="n">
        <v>27</v>
      </c>
      <c r="C4339" s="7" t="n">
        <v>1</v>
      </c>
    </row>
    <row r="4340" spans="1:15">
      <c r="A4340" t="s">
        <v>4</v>
      </c>
      <c r="B4340" s="4" t="s">
        <v>5</v>
      </c>
      <c r="C4340" s="4" t="s">
        <v>13</v>
      </c>
      <c r="D4340" s="4" t="s">
        <v>10</v>
      </c>
      <c r="E4340" s="4" t="s">
        <v>10</v>
      </c>
      <c r="F4340" s="4" t="s">
        <v>10</v>
      </c>
      <c r="G4340" s="4" t="s">
        <v>10</v>
      </c>
      <c r="H4340" s="4" t="s">
        <v>13</v>
      </c>
    </row>
    <row r="4341" spans="1:15">
      <c r="A4341" t="n">
        <v>28920</v>
      </c>
      <c r="B4341" s="51" t="n">
        <v>25</v>
      </c>
      <c r="C4341" s="7" t="n">
        <v>5</v>
      </c>
      <c r="D4341" s="7" t="n">
        <v>65535</v>
      </c>
      <c r="E4341" s="7" t="n">
        <v>65535</v>
      </c>
      <c r="F4341" s="7" t="n">
        <v>65535</v>
      </c>
      <c r="G4341" s="7" t="n">
        <v>65535</v>
      </c>
      <c r="H4341" s="7" t="n">
        <v>0</v>
      </c>
    </row>
    <row r="4342" spans="1:15">
      <c r="A4342" t="s">
        <v>4</v>
      </c>
      <c r="B4342" s="4" t="s">
        <v>5</v>
      </c>
      <c r="C4342" s="4" t="s">
        <v>13</v>
      </c>
      <c r="D4342" s="4" t="s">
        <v>10</v>
      </c>
      <c r="E4342" s="4" t="s">
        <v>9</v>
      </c>
    </row>
    <row r="4343" spans="1:15">
      <c r="A4343" t="n">
        <v>28931</v>
      </c>
      <c r="B4343" s="63" t="n">
        <v>101</v>
      </c>
      <c r="C4343" s="7" t="n">
        <v>0</v>
      </c>
      <c r="D4343" s="7" t="n">
        <v>103</v>
      </c>
      <c r="E4343" s="7" t="n">
        <v>1</v>
      </c>
    </row>
    <row r="4344" spans="1:15">
      <c r="A4344" t="s">
        <v>4</v>
      </c>
      <c r="B4344" s="4" t="s">
        <v>5</v>
      </c>
      <c r="C4344" s="4" t="s">
        <v>13</v>
      </c>
      <c r="D4344" s="4" t="s">
        <v>6</v>
      </c>
      <c r="E4344" s="4" t="s">
        <v>10</v>
      </c>
    </row>
    <row r="4345" spans="1:15">
      <c r="A4345" t="n">
        <v>28939</v>
      </c>
      <c r="B4345" s="18" t="n">
        <v>94</v>
      </c>
      <c r="C4345" s="7" t="n">
        <v>1</v>
      </c>
      <c r="D4345" s="7" t="s">
        <v>27</v>
      </c>
      <c r="E4345" s="7" t="n">
        <v>1</v>
      </c>
    </row>
    <row r="4346" spans="1:15">
      <c r="A4346" t="s">
        <v>4</v>
      </c>
      <c r="B4346" s="4" t="s">
        <v>5</v>
      </c>
      <c r="C4346" s="4" t="s">
        <v>13</v>
      </c>
      <c r="D4346" s="4" t="s">
        <v>6</v>
      </c>
      <c r="E4346" s="4" t="s">
        <v>10</v>
      </c>
    </row>
    <row r="4347" spans="1:15">
      <c r="A4347" t="n">
        <v>28955</v>
      </c>
      <c r="B4347" s="18" t="n">
        <v>94</v>
      </c>
      <c r="C4347" s="7" t="n">
        <v>1</v>
      </c>
      <c r="D4347" s="7" t="s">
        <v>27</v>
      </c>
      <c r="E4347" s="7" t="n">
        <v>2</v>
      </c>
    </row>
    <row r="4348" spans="1:15">
      <c r="A4348" t="s">
        <v>4</v>
      </c>
      <c r="B4348" s="4" t="s">
        <v>5</v>
      </c>
      <c r="C4348" s="4" t="s">
        <v>13</v>
      </c>
      <c r="D4348" s="4" t="s">
        <v>6</v>
      </c>
      <c r="E4348" s="4" t="s">
        <v>10</v>
      </c>
    </row>
    <row r="4349" spans="1:15">
      <c r="A4349" t="n">
        <v>28971</v>
      </c>
      <c r="B4349" s="18" t="n">
        <v>94</v>
      </c>
      <c r="C4349" s="7" t="n">
        <v>0</v>
      </c>
      <c r="D4349" s="7" t="s">
        <v>27</v>
      </c>
      <c r="E4349" s="7" t="n">
        <v>4</v>
      </c>
    </row>
    <row r="4350" spans="1:15">
      <c r="A4350" t="s">
        <v>4</v>
      </c>
      <c r="B4350" s="4" t="s">
        <v>5</v>
      </c>
      <c r="C4350" s="4" t="s">
        <v>13</v>
      </c>
      <c r="D4350" s="4" t="s">
        <v>13</v>
      </c>
      <c r="E4350" s="4" t="s">
        <v>23</v>
      </c>
      <c r="F4350" s="4" t="s">
        <v>23</v>
      </c>
      <c r="G4350" s="4" t="s">
        <v>23</v>
      </c>
      <c r="H4350" s="4" t="s">
        <v>10</v>
      </c>
    </row>
    <row r="4351" spans="1:15">
      <c r="A4351" t="n">
        <v>28987</v>
      </c>
      <c r="B4351" s="26" t="n">
        <v>45</v>
      </c>
      <c r="C4351" s="7" t="n">
        <v>2</v>
      </c>
      <c r="D4351" s="7" t="n">
        <v>3</v>
      </c>
      <c r="E4351" s="7" t="n">
        <v>-2.60999989509583</v>
      </c>
      <c r="F4351" s="7" t="n">
        <v>24.6700000762939</v>
      </c>
      <c r="G4351" s="7" t="n">
        <v>-64.6800003051758</v>
      </c>
      <c r="H4351" s="7" t="n">
        <v>5000</v>
      </c>
    </row>
    <row r="4352" spans="1:15">
      <c r="A4352" t="s">
        <v>4</v>
      </c>
      <c r="B4352" s="4" t="s">
        <v>5</v>
      </c>
      <c r="C4352" s="4" t="s">
        <v>13</v>
      </c>
      <c r="D4352" s="4" t="s">
        <v>13</v>
      </c>
      <c r="E4352" s="4" t="s">
        <v>23</v>
      </c>
      <c r="F4352" s="4" t="s">
        <v>23</v>
      </c>
      <c r="G4352" s="4" t="s">
        <v>23</v>
      </c>
      <c r="H4352" s="4" t="s">
        <v>10</v>
      </c>
      <c r="I4352" s="4" t="s">
        <v>13</v>
      </c>
    </row>
    <row r="4353" spans="1:9">
      <c r="A4353" t="n">
        <v>29004</v>
      </c>
      <c r="B4353" s="26" t="n">
        <v>45</v>
      </c>
      <c r="C4353" s="7" t="n">
        <v>4</v>
      </c>
      <c r="D4353" s="7" t="n">
        <v>3</v>
      </c>
      <c r="E4353" s="7" t="n">
        <v>7.92999982833862</v>
      </c>
      <c r="F4353" s="7" t="n">
        <v>277.989990234375</v>
      </c>
      <c r="G4353" s="7" t="n">
        <v>0</v>
      </c>
      <c r="H4353" s="7" t="n">
        <v>5000</v>
      </c>
      <c r="I4353" s="7" t="n">
        <v>0</v>
      </c>
    </row>
    <row r="4354" spans="1:9">
      <c r="A4354" t="s">
        <v>4</v>
      </c>
      <c r="B4354" s="4" t="s">
        <v>5</v>
      </c>
      <c r="C4354" s="4" t="s">
        <v>13</v>
      </c>
      <c r="D4354" s="4" t="s">
        <v>13</v>
      </c>
      <c r="E4354" s="4" t="s">
        <v>23</v>
      </c>
      <c r="F4354" s="4" t="s">
        <v>10</v>
      </c>
    </row>
    <row r="4355" spans="1:9">
      <c r="A4355" t="n">
        <v>29022</v>
      </c>
      <c r="B4355" s="26" t="n">
        <v>45</v>
      </c>
      <c r="C4355" s="7" t="n">
        <v>5</v>
      </c>
      <c r="D4355" s="7" t="n">
        <v>3</v>
      </c>
      <c r="E4355" s="7" t="n">
        <v>3.59999990463257</v>
      </c>
      <c r="F4355" s="7" t="n">
        <v>5000</v>
      </c>
    </row>
    <row r="4356" spans="1:9">
      <c r="A4356" t="s">
        <v>4</v>
      </c>
      <c r="B4356" s="4" t="s">
        <v>5</v>
      </c>
      <c r="C4356" s="4" t="s">
        <v>13</v>
      </c>
      <c r="D4356" s="4" t="s">
        <v>10</v>
      </c>
      <c r="E4356" s="4" t="s">
        <v>23</v>
      </c>
    </row>
    <row r="4357" spans="1:9">
      <c r="A4357" t="n">
        <v>29031</v>
      </c>
      <c r="B4357" s="24" t="n">
        <v>58</v>
      </c>
      <c r="C4357" s="7" t="n">
        <v>100</v>
      </c>
      <c r="D4357" s="7" t="n">
        <v>1000</v>
      </c>
      <c r="E4357" s="7" t="n">
        <v>1</v>
      </c>
    </row>
    <row r="4358" spans="1:9">
      <c r="A4358" t="s">
        <v>4</v>
      </c>
      <c r="B4358" s="4" t="s">
        <v>5</v>
      </c>
      <c r="C4358" s="4" t="s">
        <v>13</v>
      </c>
      <c r="D4358" s="4" t="s">
        <v>10</v>
      </c>
    </row>
    <row r="4359" spans="1:9">
      <c r="A4359" t="n">
        <v>29039</v>
      </c>
      <c r="B4359" s="24" t="n">
        <v>58</v>
      </c>
      <c r="C4359" s="7" t="n">
        <v>255</v>
      </c>
      <c r="D4359" s="7" t="n">
        <v>0</v>
      </c>
    </row>
    <row r="4360" spans="1:9">
      <c r="A4360" t="s">
        <v>4</v>
      </c>
      <c r="B4360" s="4" t="s">
        <v>5</v>
      </c>
      <c r="C4360" s="4" t="s">
        <v>10</v>
      </c>
    </row>
    <row r="4361" spans="1:9">
      <c r="A4361" t="n">
        <v>29043</v>
      </c>
      <c r="B4361" s="35" t="n">
        <v>16</v>
      </c>
      <c r="C4361" s="7" t="n">
        <v>2000</v>
      </c>
    </row>
    <row r="4362" spans="1:9">
      <c r="A4362" t="s">
        <v>4</v>
      </c>
      <c r="B4362" s="4" t="s">
        <v>5</v>
      </c>
      <c r="C4362" s="4" t="s">
        <v>13</v>
      </c>
      <c r="D4362" s="4" t="s">
        <v>10</v>
      </c>
    </row>
    <row r="4363" spans="1:9">
      <c r="A4363" t="n">
        <v>29046</v>
      </c>
      <c r="B4363" s="26" t="n">
        <v>45</v>
      </c>
      <c r="C4363" s="7" t="n">
        <v>7</v>
      </c>
      <c r="D4363" s="7" t="n">
        <v>255</v>
      </c>
    </row>
    <row r="4364" spans="1:9">
      <c r="A4364" t="s">
        <v>4</v>
      </c>
      <c r="B4364" s="4" t="s">
        <v>5</v>
      </c>
      <c r="C4364" s="4" t="s">
        <v>13</v>
      </c>
      <c r="D4364" s="4" t="s">
        <v>10</v>
      </c>
      <c r="E4364" s="4" t="s">
        <v>6</v>
      </c>
    </row>
    <row r="4365" spans="1:9">
      <c r="A4365" t="n">
        <v>29050</v>
      </c>
      <c r="B4365" s="46" t="n">
        <v>51</v>
      </c>
      <c r="C4365" s="7" t="n">
        <v>4</v>
      </c>
      <c r="D4365" s="7" t="n">
        <v>5</v>
      </c>
      <c r="E4365" s="7" t="s">
        <v>213</v>
      </c>
    </row>
    <row r="4366" spans="1:9">
      <c r="A4366" t="s">
        <v>4</v>
      </c>
      <c r="B4366" s="4" t="s">
        <v>5</v>
      </c>
      <c r="C4366" s="4" t="s">
        <v>10</v>
      </c>
    </row>
    <row r="4367" spans="1:9">
      <c r="A4367" t="n">
        <v>29063</v>
      </c>
      <c r="B4367" s="35" t="n">
        <v>16</v>
      </c>
      <c r="C4367" s="7" t="n">
        <v>0</v>
      </c>
    </row>
    <row r="4368" spans="1:9">
      <c r="A4368" t="s">
        <v>4</v>
      </c>
      <c r="B4368" s="4" t="s">
        <v>5</v>
      </c>
      <c r="C4368" s="4" t="s">
        <v>10</v>
      </c>
      <c r="D4368" s="4" t="s">
        <v>50</v>
      </c>
      <c r="E4368" s="4" t="s">
        <v>13</v>
      </c>
      <c r="F4368" s="4" t="s">
        <v>13</v>
      </c>
    </row>
    <row r="4369" spans="1:9">
      <c r="A4369" t="n">
        <v>29066</v>
      </c>
      <c r="B4369" s="47" t="n">
        <v>26</v>
      </c>
      <c r="C4369" s="7" t="n">
        <v>5</v>
      </c>
      <c r="D4369" s="7" t="s">
        <v>214</v>
      </c>
      <c r="E4369" s="7" t="n">
        <v>2</v>
      </c>
      <c r="F4369" s="7" t="n">
        <v>0</v>
      </c>
    </row>
    <row r="4370" spans="1:9">
      <c r="A4370" t="s">
        <v>4</v>
      </c>
      <c r="B4370" s="4" t="s">
        <v>5</v>
      </c>
    </row>
    <row r="4371" spans="1:9">
      <c r="A4371" t="n">
        <v>29136</v>
      </c>
      <c r="B4371" s="48" t="n">
        <v>28</v>
      </c>
    </row>
    <row r="4372" spans="1:9">
      <c r="A4372" t="s">
        <v>4</v>
      </c>
      <c r="B4372" s="4" t="s">
        <v>5</v>
      </c>
      <c r="C4372" s="4" t="s">
        <v>10</v>
      </c>
      <c r="D4372" s="4" t="s">
        <v>13</v>
      </c>
      <c r="E4372" s="4" t="s">
        <v>6</v>
      </c>
      <c r="F4372" s="4" t="s">
        <v>23</v>
      </c>
      <c r="G4372" s="4" t="s">
        <v>23</v>
      </c>
      <c r="H4372" s="4" t="s">
        <v>23</v>
      </c>
    </row>
    <row r="4373" spans="1:9">
      <c r="A4373" t="n">
        <v>29137</v>
      </c>
      <c r="B4373" s="56" t="n">
        <v>48</v>
      </c>
      <c r="C4373" s="7" t="n">
        <v>3</v>
      </c>
      <c r="D4373" s="7" t="n">
        <v>0</v>
      </c>
      <c r="E4373" s="7" t="s">
        <v>95</v>
      </c>
      <c r="F4373" s="7" t="n">
        <v>-1</v>
      </c>
      <c r="G4373" s="7" t="n">
        <v>1</v>
      </c>
      <c r="H4373" s="7" t="n">
        <v>0</v>
      </c>
    </row>
    <row r="4374" spans="1:9">
      <c r="A4374" t="s">
        <v>4</v>
      </c>
      <c r="B4374" s="4" t="s">
        <v>5</v>
      </c>
      <c r="C4374" s="4" t="s">
        <v>13</v>
      </c>
      <c r="D4374" s="4" t="s">
        <v>10</v>
      </c>
      <c r="E4374" s="4" t="s">
        <v>6</v>
      </c>
    </row>
    <row r="4375" spans="1:9">
      <c r="A4375" t="n">
        <v>29167</v>
      </c>
      <c r="B4375" s="46" t="n">
        <v>51</v>
      </c>
      <c r="C4375" s="7" t="n">
        <v>4</v>
      </c>
      <c r="D4375" s="7" t="n">
        <v>3</v>
      </c>
      <c r="E4375" s="7" t="s">
        <v>104</v>
      </c>
    </row>
    <row r="4376" spans="1:9">
      <c r="A4376" t="s">
        <v>4</v>
      </c>
      <c r="B4376" s="4" t="s">
        <v>5</v>
      </c>
      <c r="C4376" s="4" t="s">
        <v>10</v>
      </c>
    </row>
    <row r="4377" spans="1:9">
      <c r="A4377" t="n">
        <v>29181</v>
      </c>
      <c r="B4377" s="35" t="n">
        <v>16</v>
      </c>
      <c r="C4377" s="7" t="n">
        <v>0</v>
      </c>
    </row>
    <row r="4378" spans="1:9">
      <c r="A4378" t="s">
        <v>4</v>
      </c>
      <c r="B4378" s="4" t="s">
        <v>5</v>
      </c>
      <c r="C4378" s="4" t="s">
        <v>10</v>
      </c>
      <c r="D4378" s="4" t="s">
        <v>50</v>
      </c>
      <c r="E4378" s="4" t="s">
        <v>13</v>
      </c>
      <c r="F4378" s="4" t="s">
        <v>13</v>
      </c>
      <c r="G4378" s="4" t="s">
        <v>50</v>
      </c>
      <c r="H4378" s="4" t="s">
        <v>13</v>
      </c>
      <c r="I4378" s="4" t="s">
        <v>13</v>
      </c>
    </row>
    <row r="4379" spans="1:9">
      <c r="A4379" t="n">
        <v>29184</v>
      </c>
      <c r="B4379" s="47" t="n">
        <v>26</v>
      </c>
      <c r="C4379" s="7" t="n">
        <v>3</v>
      </c>
      <c r="D4379" s="7" t="s">
        <v>215</v>
      </c>
      <c r="E4379" s="7" t="n">
        <v>2</v>
      </c>
      <c r="F4379" s="7" t="n">
        <v>3</v>
      </c>
      <c r="G4379" s="7" t="s">
        <v>216</v>
      </c>
      <c r="H4379" s="7" t="n">
        <v>2</v>
      </c>
      <c r="I4379" s="7" t="n">
        <v>0</v>
      </c>
    </row>
    <row r="4380" spans="1:9">
      <c r="A4380" t="s">
        <v>4</v>
      </c>
      <c r="B4380" s="4" t="s">
        <v>5</v>
      </c>
    </row>
    <row r="4381" spans="1:9">
      <c r="A4381" t="n">
        <v>29361</v>
      </c>
      <c r="B4381" s="48" t="n">
        <v>28</v>
      </c>
    </row>
    <row r="4382" spans="1:9">
      <c r="A4382" t="s">
        <v>4</v>
      </c>
      <c r="B4382" s="4" t="s">
        <v>5</v>
      </c>
      <c r="C4382" s="4" t="s">
        <v>10</v>
      </c>
      <c r="D4382" s="4" t="s">
        <v>10</v>
      </c>
      <c r="E4382" s="4" t="s">
        <v>10</v>
      </c>
    </row>
    <row r="4383" spans="1:9">
      <c r="A4383" t="n">
        <v>29362</v>
      </c>
      <c r="B4383" s="21" t="n">
        <v>61</v>
      </c>
      <c r="C4383" s="7" t="n">
        <v>0</v>
      </c>
      <c r="D4383" s="7" t="n">
        <v>3</v>
      </c>
      <c r="E4383" s="7" t="n">
        <v>1000</v>
      </c>
    </row>
    <row r="4384" spans="1:9">
      <c r="A4384" t="s">
        <v>4</v>
      </c>
      <c r="B4384" s="4" t="s">
        <v>5</v>
      </c>
      <c r="C4384" s="4" t="s">
        <v>10</v>
      </c>
    </row>
    <row r="4385" spans="1:9">
      <c r="A4385" t="n">
        <v>29369</v>
      </c>
      <c r="B4385" s="35" t="n">
        <v>16</v>
      </c>
      <c r="C4385" s="7" t="n">
        <v>300</v>
      </c>
    </row>
    <row r="4386" spans="1:9">
      <c r="A4386" t="s">
        <v>4</v>
      </c>
      <c r="B4386" s="4" t="s">
        <v>5</v>
      </c>
      <c r="C4386" s="4" t="s">
        <v>13</v>
      </c>
      <c r="D4386" s="4" t="s">
        <v>10</v>
      </c>
      <c r="E4386" s="4" t="s">
        <v>6</v>
      </c>
    </row>
    <row r="4387" spans="1:9">
      <c r="A4387" t="n">
        <v>29372</v>
      </c>
      <c r="B4387" s="46" t="n">
        <v>51</v>
      </c>
      <c r="C4387" s="7" t="n">
        <v>4</v>
      </c>
      <c r="D4387" s="7" t="n">
        <v>0</v>
      </c>
      <c r="E4387" s="7" t="s">
        <v>72</v>
      </c>
    </row>
    <row r="4388" spans="1:9">
      <c r="A4388" t="s">
        <v>4</v>
      </c>
      <c r="B4388" s="4" t="s">
        <v>5</v>
      </c>
      <c r="C4388" s="4" t="s">
        <v>10</v>
      </c>
    </row>
    <row r="4389" spans="1:9">
      <c r="A4389" t="n">
        <v>29385</v>
      </c>
      <c r="B4389" s="35" t="n">
        <v>16</v>
      </c>
      <c r="C4389" s="7" t="n">
        <v>0</v>
      </c>
    </row>
    <row r="4390" spans="1:9">
      <c r="A4390" t="s">
        <v>4</v>
      </c>
      <c r="B4390" s="4" t="s">
        <v>5</v>
      </c>
      <c r="C4390" s="4" t="s">
        <v>10</v>
      </c>
      <c r="D4390" s="4" t="s">
        <v>50</v>
      </c>
      <c r="E4390" s="4" t="s">
        <v>13</v>
      </c>
      <c r="F4390" s="4" t="s">
        <v>13</v>
      </c>
    </row>
    <row r="4391" spans="1:9">
      <c r="A4391" t="n">
        <v>29388</v>
      </c>
      <c r="B4391" s="47" t="n">
        <v>26</v>
      </c>
      <c r="C4391" s="7" t="n">
        <v>0</v>
      </c>
      <c r="D4391" s="7" t="s">
        <v>217</v>
      </c>
      <c r="E4391" s="7" t="n">
        <v>2</v>
      </c>
      <c r="F4391" s="7" t="n">
        <v>0</v>
      </c>
    </row>
    <row r="4392" spans="1:9">
      <c r="A4392" t="s">
        <v>4</v>
      </c>
      <c r="B4392" s="4" t="s">
        <v>5</v>
      </c>
    </row>
    <row r="4393" spans="1:9">
      <c r="A4393" t="n">
        <v>29402</v>
      </c>
      <c r="B4393" s="48" t="n">
        <v>28</v>
      </c>
    </row>
    <row r="4394" spans="1:9">
      <c r="A4394" t="s">
        <v>4</v>
      </c>
      <c r="B4394" s="4" t="s">
        <v>5</v>
      </c>
      <c r="C4394" s="4" t="s">
        <v>10</v>
      </c>
      <c r="D4394" s="4" t="s">
        <v>10</v>
      </c>
      <c r="E4394" s="4" t="s">
        <v>10</v>
      </c>
    </row>
    <row r="4395" spans="1:9">
      <c r="A4395" t="n">
        <v>29403</v>
      </c>
      <c r="B4395" s="21" t="n">
        <v>61</v>
      </c>
      <c r="C4395" s="7" t="n">
        <v>0</v>
      </c>
      <c r="D4395" s="7" t="n">
        <v>65533</v>
      </c>
      <c r="E4395" s="7" t="n">
        <v>1000</v>
      </c>
    </row>
    <row r="4396" spans="1:9">
      <c r="A4396" t="s">
        <v>4</v>
      </c>
      <c r="B4396" s="4" t="s">
        <v>5</v>
      </c>
      <c r="C4396" s="4" t="s">
        <v>10</v>
      </c>
    </row>
    <row r="4397" spans="1:9">
      <c r="A4397" t="n">
        <v>29410</v>
      </c>
      <c r="B4397" s="35" t="n">
        <v>16</v>
      </c>
      <c r="C4397" s="7" t="n">
        <v>300</v>
      </c>
    </row>
    <row r="4398" spans="1:9">
      <c r="A4398" t="s">
        <v>4</v>
      </c>
      <c r="B4398" s="4" t="s">
        <v>5</v>
      </c>
      <c r="C4398" s="4" t="s">
        <v>10</v>
      </c>
      <c r="D4398" s="4" t="s">
        <v>13</v>
      </c>
      <c r="E4398" s="4" t="s">
        <v>6</v>
      </c>
      <c r="F4398" s="4" t="s">
        <v>23</v>
      </c>
      <c r="G4398" s="4" t="s">
        <v>23</v>
      </c>
      <c r="H4398" s="4" t="s">
        <v>23</v>
      </c>
    </row>
    <row r="4399" spans="1:9">
      <c r="A4399" t="n">
        <v>29413</v>
      </c>
      <c r="B4399" s="56" t="n">
        <v>48</v>
      </c>
      <c r="C4399" s="7" t="n">
        <v>0</v>
      </c>
      <c r="D4399" s="7" t="n">
        <v>0</v>
      </c>
      <c r="E4399" s="7" t="s">
        <v>97</v>
      </c>
      <c r="F4399" s="7" t="n">
        <v>-1</v>
      </c>
      <c r="G4399" s="7" t="n">
        <v>1</v>
      </c>
      <c r="H4399" s="7" t="n">
        <v>0</v>
      </c>
    </row>
    <row r="4400" spans="1:9">
      <c r="A4400" t="s">
        <v>4</v>
      </c>
      <c r="B4400" s="4" t="s">
        <v>5</v>
      </c>
      <c r="C4400" s="4" t="s">
        <v>13</v>
      </c>
      <c r="D4400" s="4" t="s">
        <v>10</v>
      </c>
      <c r="E4400" s="4" t="s">
        <v>6</v>
      </c>
    </row>
    <row r="4401" spans="1:8">
      <c r="A4401" t="n">
        <v>29438</v>
      </c>
      <c r="B4401" s="46" t="n">
        <v>51</v>
      </c>
      <c r="C4401" s="7" t="n">
        <v>4</v>
      </c>
      <c r="D4401" s="7" t="n">
        <v>0</v>
      </c>
      <c r="E4401" s="7" t="s">
        <v>86</v>
      </c>
    </row>
    <row r="4402" spans="1:8">
      <c r="A4402" t="s">
        <v>4</v>
      </c>
      <c r="B4402" s="4" t="s">
        <v>5</v>
      </c>
      <c r="C4402" s="4" t="s">
        <v>10</v>
      </c>
    </row>
    <row r="4403" spans="1:8">
      <c r="A4403" t="n">
        <v>29451</v>
      </c>
      <c r="B4403" s="35" t="n">
        <v>16</v>
      </c>
      <c r="C4403" s="7" t="n">
        <v>0</v>
      </c>
    </row>
    <row r="4404" spans="1:8">
      <c r="A4404" t="s">
        <v>4</v>
      </c>
      <c r="B4404" s="4" t="s">
        <v>5</v>
      </c>
      <c r="C4404" s="4" t="s">
        <v>10</v>
      </c>
      <c r="D4404" s="4" t="s">
        <v>50</v>
      </c>
      <c r="E4404" s="4" t="s">
        <v>13</v>
      </c>
      <c r="F4404" s="4" t="s">
        <v>13</v>
      </c>
    </row>
    <row r="4405" spans="1:8">
      <c r="A4405" t="n">
        <v>29454</v>
      </c>
      <c r="B4405" s="47" t="n">
        <v>26</v>
      </c>
      <c r="C4405" s="7" t="n">
        <v>0</v>
      </c>
      <c r="D4405" s="7" t="s">
        <v>218</v>
      </c>
      <c r="E4405" s="7" t="n">
        <v>2</v>
      </c>
      <c r="F4405" s="7" t="n">
        <v>0</v>
      </c>
    </row>
    <row r="4406" spans="1:8">
      <c r="A4406" t="s">
        <v>4</v>
      </c>
      <c r="B4406" s="4" t="s">
        <v>5</v>
      </c>
    </row>
    <row r="4407" spans="1:8">
      <c r="A4407" t="n">
        <v>29523</v>
      </c>
      <c r="B4407" s="48" t="n">
        <v>28</v>
      </c>
    </row>
    <row r="4408" spans="1:8">
      <c r="A4408" t="s">
        <v>4</v>
      </c>
      <c r="B4408" s="4" t="s">
        <v>5</v>
      </c>
      <c r="C4408" s="4" t="s">
        <v>13</v>
      </c>
      <c r="D4408" s="4" t="s">
        <v>10</v>
      </c>
      <c r="E4408" s="4" t="s">
        <v>23</v>
      </c>
    </row>
    <row r="4409" spans="1:8">
      <c r="A4409" t="n">
        <v>29524</v>
      </c>
      <c r="B4409" s="24" t="n">
        <v>58</v>
      </c>
      <c r="C4409" s="7" t="n">
        <v>0</v>
      </c>
      <c r="D4409" s="7" t="n">
        <v>1000</v>
      </c>
      <c r="E4409" s="7" t="n">
        <v>1</v>
      </c>
    </row>
    <row r="4410" spans="1:8">
      <c r="A4410" t="s">
        <v>4</v>
      </c>
      <c r="B4410" s="4" t="s">
        <v>5</v>
      </c>
      <c r="C4410" s="4" t="s">
        <v>13</v>
      </c>
      <c r="D4410" s="4" t="s">
        <v>10</v>
      </c>
    </row>
    <row r="4411" spans="1:8">
      <c r="A4411" t="n">
        <v>29532</v>
      </c>
      <c r="B4411" s="24" t="n">
        <v>58</v>
      </c>
      <c r="C4411" s="7" t="n">
        <v>255</v>
      </c>
      <c r="D4411" s="7" t="n">
        <v>0</v>
      </c>
    </row>
    <row r="4412" spans="1:8">
      <c r="A4412" t="s">
        <v>4</v>
      </c>
      <c r="B4412" s="4" t="s">
        <v>5</v>
      </c>
      <c r="C4412" s="4" t="s">
        <v>10</v>
      </c>
    </row>
    <row r="4413" spans="1:8">
      <c r="A4413" t="n">
        <v>29536</v>
      </c>
      <c r="B4413" s="36" t="n">
        <v>12</v>
      </c>
      <c r="C4413" s="7" t="n">
        <v>9247</v>
      </c>
    </row>
    <row r="4414" spans="1:8">
      <c r="A4414" t="s">
        <v>4</v>
      </c>
      <c r="B4414" s="4" t="s">
        <v>5</v>
      </c>
      <c r="C4414" s="4" t="s">
        <v>10</v>
      </c>
    </row>
    <row r="4415" spans="1:8">
      <c r="A4415" t="n">
        <v>29539</v>
      </c>
      <c r="B4415" s="36" t="n">
        <v>12</v>
      </c>
      <c r="C4415" s="7" t="n">
        <v>9271</v>
      </c>
    </row>
    <row r="4416" spans="1:8">
      <c r="A4416" t="s">
        <v>4</v>
      </c>
      <c r="B4416" s="4" t="s">
        <v>5</v>
      </c>
      <c r="C4416" s="4" t="s">
        <v>10</v>
      </c>
      <c r="D4416" s="4" t="s">
        <v>13</v>
      </c>
      <c r="E4416" s="4" t="s">
        <v>10</v>
      </c>
    </row>
    <row r="4417" spans="1:6">
      <c r="A4417" t="n">
        <v>29542</v>
      </c>
      <c r="B4417" s="59" t="n">
        <v>104</v>
      </c>
      <c r="C4417" s="7" t="n">
        <v>125</v>
      </c>
      <c r="D4417" s="7" t="n">
        <v>1</v>
      </c>
      <c r="E4417" s="7" t="n">
        <v>8</v>
      </c>
    </row>
    <row r="4418" spans="1:6">
      <c r="A4418" t="s">
        <v>4</v>
      </c>
      <c r="B4418" s="4" t="s">
        <v>5</v>
      </c>
    </row>
    <row r="4419" spans="1:6">
      <c r="A4419" t="n">
        <v>29548</v>
      </c>
      <c r="B4419" s="5" t="n">
        <v>1</v>
      </c>
    </row>
    <row r="4420" spans="1:6">
      <c r="A4420" t="s">
        <v>4</v>
      </c>
      <c r="B4420" s="4" t="s">
        <v>5</v>
      </c>
      <c r="C4420" s="4" t="s">
        <v>13</v>
      </c>
      <c r="D4420" s="4" t="s">
        <v>10</v>
      </c>
      <c r="E4420" s="4" t="s">
        <v>13</v>
      </c>
      <c r="F4420" s="4" t="s">
        <v>24</v>
      </c>
    </row>
    <row r="4421" spans="1:6">
      <c r="A4421" t="n">
        <v>29549</v>
      </c>
      <c r="B4421" s="12" t="n">
        <v>5</v>
      </c>
      <c r="C4421" s="7" t="n">
        <v>30</v>
      </c>
      <c r="D4421" s="7" t="n">
        <v>9269</v>
      </c>
      <c r="E4421" s="7" t="n">
        <v>1</v>
      </c>
      <c r="F4421" s="13" t="n">
        <f t="normal" ca="1">A4427</f>
        <v>0</v>
      </c>
    </row>
    <row r="4422" spans="1:6">
      <c r="A4422" t="s">
        <v>4</v>
      </c>
      <c r="B4422" s="4" t="s">
        <v>5</v>
      </c>
      <c r="C4422" s="4" t="s">
        <v>10</v>
      </c>
    </row>
    <row r="4423" spans="1:6">
      <c r="A4423" t="n">
        <v>29558</v>
      </c>
      <c r="B4423" s="36" t="n">
        <v>12</v>
      </c>
      <c r="C4423" s="7" t="n">
        <v>9638</v>
      </c>
    </row>
    <row r="4424" spans="1:6">
      <c r="A4424" t="s">
        <v>4</v>
      </c>
      <c r="B4424" s="4" t="s">
        <v>5</v>
      </c>
      <c r="C4424" s="4" t="s">
        <v>24</v>
      </c>
    </row>
    <row r="4425" spans="1:6">
      <c r="A4425" t="n">
        <v>29561</v>
      </c>
      <c r="B4425" s="17" t="n">
        <v>3</v>
      </c>
      <c r="C4425" s="13" t="n">
        <f t="normal" ca="1">A4429</f>
        <v>0</v>
      </c>
    </row>
    <row r="4426" spans="1:6">
      <c r="A4426" t="s">
        <v>4</v>
      </c>
      <c r="B4426" s="4" t="s">
        <v>5</v>
      </c>
      <c r="C4426" s="4" t="s">
        <v>10</v>
      </c>
    </row>
    <row r="4427" spans="1:6">
      <c r="A4427" t="n">
        <v>29566</v>
      </c>
      <c r="B4427" s="57" t="n">
        <v>13</v>
      </c>
      <c r="C4427" s="7" t="n">
        <v>9638</v>
      </c>
    </row>
    <row r="4428" spans="1:6">
      <c r="A4428" t="s">
        <v>4</v>
      </c>
      <c r="B4428" s="4" t="s">
        <v>5</v>
      </c>
      <c r="C4428" s="4" t="s">
        <v>13</v>
      </c>
      <c r="D4428" s="4" t="s">
        <v>10</v>
      </c>
      <c r="E4428" s="4" t="s">
        <v>13</v>
      </c>
      <c r="F4428" s="4" t="s">
        <v>24</v>
      </c>
    </row>
    <row r="4429" spans="1:6">
      <c r="A4429" t="n">
        <v>29569</v>
      </c>
      <c r="B4429" s="12" t="n">
        <v>5</v>
      </c>
      <c r="C4429" s="7" t="n">
        <v>30</v>
      </c>
      <c r="D4429" s="7" t="n">
        <v>9270</v>
      </c>
      <c r="E4429" s="7" t="n">
        <v>1</v>
      </c>
      <c r="F4429" s="13" t="n">
        <f t="normal" ca="1">A4435</f>
        <v>0</v>
      </c>
    </row>
    <row r="4430" spans="1:6">
      <c r="A4430" t="s">
        <v>4</v>
      </c>
      <c r="B4430" s="4" t="s">
        <v>5</v>
      </c>
      <c r="C4430" s="4" t="s">
        <v>10</v>
      </c>
    </row>
    <row r="4431" spans="1:6">
      <c r="A4431" t="n">
        <v>29578</v>
      </c>
      <c r="B4431" s="36" t="n">
        <v>12</v>
      </c>
      <c r="C4431" s="7" t="n">
        <v>9639</v>
      </c>
    </row>
    <row r="4432" spans="1:6">
      <c r="A4432" t="s">
        <v>4</v>
      </c>
      <c r="B4432" s="4" t="s">
        <v>5</v>
      </c>
      <c r="C4432" s="4" t="s">
        <v>24</v>
      </c>
    </row>
    <row r="4433" spans="1:6">
      <c r="A4433" t="n">
        <v>29581</v>
      </c>
      <c r="B4433" s="17" t="n">
        <v>3</v>
      </c>
      <c r="C4433" s="13" t="n">
        <f t="normal" ca="1">A4437</f>
        <v>0</v>
      </c>
    </row>
    <row r="4434" spans="1:6">
      <c r="A4434" t="s">
        <v>4</v>
      </c>
      <c r="B4434" s="4" t="s">
        <v>5</v>
      </c>
      <c r="C4434" s="4" t="s">
        <v>10</v>
      </c>
    </row>
    <row r="4435" spans="1:6">
      <c r="A4435" t="n">
        <v>29586</v>
      </c>
      <c r="B4435" s="57" t="n">
        <v>13</v>
      </c>
      <c r="C4435" s="7" t="n">
        <v>9639</v>
      </c>
    </row>
    <row r="4436" spans="1:6">
      <c r="A4436" t="s">
        <v>4</v>
      </c>
      <c r="B4436" s="4" t="s">
        <v>5</v>
      </c>
      <c r="C4436" s="4" t="s">
        <v>13</v>
      </c>
      <c r="D4436" s="4" t="s">
        <v>10</v>
      </c>
      <c r="E4436" s="4" t="s">
        <v>13</v>
      </c>
      <c r="F4436" s="4" t="s">
        <v>24</v>
      </c>
    </row>
    <row r="4437" spans="1:6">
      <c r="A4437" t="n">
        <v>29589</v>
      </c>
      <c r="B4437" s="12" t="n">
        <v>5</v>
      </c>
      <c r="C4437" s="7" t="n">
        <v>30</v>
      </c>
      <c r="D4437" s="7" t="n">
        <v>9271</v>
      </c>
      <c r="E4437" s="7" t="n">
        <v>1</v>
      </c>
      <c r="F4437" s="13" t="n">
        <f t="normal" ca="1">A4443</f>
        <v>0</v>
      </c>
    </row>
    <row r="4438" spans="1:6">
      <c r="A4438" t="s">
        <v>4</v>
      </c>
      <c r="B4438" s="4" t="s">
        <v>5</v>
      </c>
      <c r="C4438" s="4" t="s">
        <v>10</v>
      </c>
    </row>
    <row r="4439" spans="1:6">
      <c r="A4439" t="n">
        <v>29598</v>
      </c>
      <c r="B4439" s="36" t="n">
        <v>12</v>
      </c>
      <c r="C4439" s="7" t="n">
        <v>9640</v>
      </c>
    </row>
    <row r="4440" spans="1:6">
      <c r="A4440" t="s">
        <v>4</v>
      </c>
      <c r="B4440" s="4" t="s">
        <v>5</v>
      </c>
      <c r="C4440" s="4" t="s">
        <v>24</v>
      </c>
    </row>
    <row r="4441" spans="1:6">
      <c r="A4441" t="n">
        <v>29601</v>
      </c>
      <c r="B4441" s="17" t="n">
        <v>3</v>
      </c>
      <c r="C4441" s="13" t="n">
        <f t="normal" ca="1">A4445</f>
        <v>0</v>
      </c>
    </row>
    <row r="4442" spans="1:6">
      <c r="A4442" t="s">
        <v>4</v>
      </c>
      <c r="B4442" s="4" t="s">
        <v>5</v>
      </c>
      <c r="C4442" s="4" t="s">
        <v>10</v>
      </c>
    </row>
    <row r="4443" spans="1:6">
      <c r="A4443" t="n">
        <v>29606</v>
      </c>
      <c r="B4443" s="57" t="n">
        <v>13</v>
      </c>
      <c r="C4443" s="7" t="n">
        <v>9640</v>
      </c>
    </row>
    <row r="4444" spans="1:6">
      <c r="A4444" t="s">
        <v>4</v>
      </c>
      <c r="B4444" s="4" t="s">
        <v>5</v>
      </c>
      <c r="C4444" s="4" t="s">
        <v>13</v>
      </c>
      <c r="D4444" s="4" t="s">
        <v>10</v>
      </c>
      <c r="E4444" s="4" t="s">
        <v>13</v>
      </c>
      <c r="F4444" s="4" t="s">
        <v>24</v>
      </c>
    </row>
    <row r="4445" spans="1:6">
      <c r="A4445" t="n">
        <v>29609</v>
      </c>
      <c r="B4445" s="12" t="n">
        <v>5</v>
      </c>
      <c r="C4445" s="7" t="n">
        <v>30</v>
      </c>
      <c r="D4445" s="7" t="n">
        <v>9272</v>
      </c>
      <c r="E4445" s="7" t="n">
        <v>1</v>
      </c>
      <c r="F4445" s="13" t="n">
        <f t="normal" ca="1">A4451</f>
        <v>0</v>
      </c>
    </row>
    <row r="4446" spans="1:6">
      <c r="A4446" t="s">
        <v>4</v>
      </c>
      <c r="B4446" s="4" t="s">
        <v>5</v>
      </c>
      <c r="C4446" s="4" t="s">
        <v>10</v>
      </c>
    </row>
    <row r="4447" spans="1:6">
      <c r="A4447" t="n">
        <v>29618</v>
      </c>
      <c r="B4447" s="36" t="n">
        <v>12</v>
      </c>
      <c r="C4447" s="7" t="n">
        <v>9641</v>
      </c>
    </row>
    <row r="4448" spans="1:6">
      <c r="A4448" t="s">
        <v>4</v>
      </c>
      <c r="B4448" s="4" t="s">
        <v>5</v>
      </c>
      <c r="C4448" s="4" t="s">
        <v>24</v>
      </c>
    </row>
    <row r="4449" spans="1:6">
      <c r="A4449" t="n">
        <v>29621</v>
      </c>
      <c r="B4449" s="17" t="n">
        <v>3</v>
      </c>
      <c r="C4449" s="13" t="n">
        <f t="normal" ca="1">A4453</f>
        <v>0</v>
      </c>
    </row>
    <row r="4450" spans="1:6">
      <c r="A4450" t="s">
        <v>4</v>
      </c>
      <c r="B4450" s="4" t="s">
        <v>5</v>
      </c>
      <c r="C4450" s="4" t="s">
        <v>10</v>
      </c>
    </row>
    <row r="4451" spans="1:6">
      <c r="A4451" t="n">
        <v>29626</v>
      </c>
      <c r="B4451" s="57" t="n">
        <v>13</v>
      </c>
      <c r="C4451" s="7" t="n">
        <v>9641</v>
      </c>
    </row>
    <row r="4452" spans="1:6">
      <c r="A4452" t="s">
        <v>4</v>
      </c>
      <c r="B4452" s="4" t="s">
        <v>5</v>
      </c>
      <c r="C4452" s="4" t="s">
        <v>10</v>
      </c>
    </row>
    <row r="4453" spans="1:6">
      <c r="A4453" t="n">
        <v>29629</v>
      </c>
      <c r="B4453" s="57" t="n">
        <v>13</v>
      </c>
      <c r="C4453" s="7" t="n">
        <v>6713</v>
      </c>
    </row>
    <row r="4454" spans="1:6">
      <c r="A4454" t="s">
        <v>4</v>
      </c>
      <c r="B4454" s="4" t="s">
        <v>5</v>
      </c>
      <c r="C4454" s="4" t="s">
        <v>13</v>
      </c>
      <c r="D4454" s="4" t="s">
        <v>10</v>
      </c>
      <c r="E4454" s="4" t="s">
        <v>13</v>
      </c>
    </row>
    <row r="4455" spans="1:6">
      <c r="A4455" t="n">
        <v>29632</v>
      </c>
      <c r="B4455" s="41" t="n">
        <v>36</v>
      </c>
      <c r="C4455" s="7" t="n">
        <v>9</v>
      </c>
      <c r="D4455" s="7" t="n">
        <v>0</v>
      </c>
      <c r="E4455" s="7" t="n">
        <v>0</v>
      </c>
    </row>
    <row r="4456" spans="1:6">
      <c r="A4456" t="s">
        <v>4</v>
      </c>
      <c r="B4456" s="4" t="s">
        <v>5</v>
      </c>
      <c r="C4456" s="4" t="s">
        <v>13</v>
      </c>
      <c r="D4456" s="4" t="s">
        <v>10</v>
      </c>
      <c r="E4456" s="4" t="s">
        <v>13</v>
      </c>
    </row>
    <row r="4457" spans="1:6">
      <c r="A4457" t="n">
        <v>29637</v>
      </c>
      <c r="B4457" s="41" t="n">
        <v>36</v>
      </c>
      <c r="C4457" s="7" t="n">
        <v>9</v>
      </c>
      <c r="D4457" s="7" t="n">
        <v>3</v>
      </c>
      <c r="E4457" s="7" t="n">
        <v>0</v>
      </c>
    </row>
    <row r="4458" spans="1:6">
      <c r="A4458" t="s">
        <v>4</v>
      </c>
      <c r="B4458" s="4" t="s">
        <v>5</v>
      </c>
      <c r="C4458" s="4" t="s">
        <v>10</v>
      </c>
      <c r="D4458" s="4" t="s">
        <v>23</v>
      </c>
      <c r="E4458" s="4" t="s">
        <v>23</v>
      </c>
      <c r="F4458" s="4" t="s">
        <v>23</v>
      </c>
      <c r="G4458" s="4" t="s">
        <v>23</v>
      </c>
    </row>
    <row r="4459" spans="1:6">
      <c r="A4459" t="n">
        <v>29642</v>
      </c>
      <c r="B4459" s="42" t="n">
        <v>46</v>
      </c>
      <c r="C4459" s="7" t="n">
        <v>61456</v>
      </c>
      <c r="D4459" s="7" t="n">
        <v>-2.09999990463257</v>
      </c>
      <c r="E4459" s="7" t="n">
        <v>23.3700008392334</v>
      </c>
      <c r="F4459" s="7" t="n">
        <v>-64.9499969482422</v>
      </c>
      <c r="G4459" s="7" t="n">
        <v>315</v>
      </c>
    </row>
    <row r="4460" spans="1:6">
      <c r="A4460" t="s">
        <v>4</v>
      </c>
      <c r="B4460" s="4" t="s">
        <v>5</v>
      </c>
      <c r="C4460" s="4" t="s">
        <v>13</v>
      </c>
      <c r="D4460" s="4" t="s">
        <v>13</v>
      </c>
      <c r="E4460" s="4" t="s">
        <v>23</v>
      </c>
      <c r="F4460" s="4" t="s">
        <v>23</v>
      </c>
      <c r="G4460" s="4" t="s">
        <v>23</v>
      </c>
      <c r="H4460" s="4" t="s">
        <v>10</v>
      </c>
      <c r="I4460" s="4" t="s">
        <v>13</v>
      </c>
    </row>
    <row r="4461" spans="1:6">
      <c r="A4461" t="n">
        <v>29661</v>
      </c>
      <c r="B4461" s="26" t="n">
        <v>45</v>
      </c>
      <c r="C4461" s="7" t="n">
        <v>4</v>
      </c>
      <c r="D4461" s="7" t="n">
        <v>3</v>
      </c>
      <c r="E4461" s="7" t="n">
        <v>3.05999994277954</v>
      </c>
      <c r="F4461" s="7" t="n">
        <v>296.760009765625</v>
      </c>
      <c r="G4461" s="7" t="n">
        <v>0</v>
      </c>
      <c r="H4461" s="7" t="n">
        <v>0</v>
      </c>
      <c r="I4461" s="7" t="n">
        <v>0</v>
      </c>
    </row>
    <row r="4462" spans="1:6">
      <c r="A4462" t="s">
        <v>4</v>
      </c>
      <c r="B4462" s="4" t="s">
        <v>5</v>
      </c>
      <c r="C4462" s="4" t="s">
        <v>13</v>
      </c>
      <c r="D4462" s="4" t="s">
        <v>6</v>
      </c>
    </row>
    <row r="4463" spans="1:6">
      <c r="A4463" t="n">
        <v>29679</v>
      </c>
      <c r="B4463" s="8" t="n">
        <v>2</v>
      </c>
      <c r="C4463" s="7" t="n">
        <v>10</v>
      </c>
      <c r="D4463" s="7" t="s">
        <v>111</v>
      </c>
    </row>
    <row r="4464" spans="1:6">
      <c r="A4464" t="s">
        <v>4</v>
      </c>
      <c r="B4464" s="4" t="s">
        <v>5</v>
      </c>
      <c r="C4464" s="4" t="s">
        <v>10</v>
      </c>
    </row>
    <row r="4465" spans="1:9">
      <c r="A4465" t="n">
        <v>29694</v>
      </c>
      <c r="B4465" s="35" t="n">
        <v>16</v>
      </c>
      <c r="C4465" s="7" t="n">
        <v>0</v>
      </c>
    </row>
    <row r="4466" spans="1:9">
      <c r="A4466" t="s">
        <v>4</v>
      </c>
      <c r="B4466" s="4" t="s">
        <v>5</v>
      </c>
      <c r="C4466" s="4" t="s">
        <v>13</v>
      </c>
      <c r="D4466" s="4" t="s">
        <v>10</v>
      </c>
    </row>
    <row r="4467" spans="1:9">
      <c r="A4467" t="n">
        <v>29697</v>
      </c>
      <c r="B4467" s="24" t="n">
        <v>58</v>
      </c>
      <c r="C4467" s="7" t="n">
        <v>105</v>
      </c>
      <c r="D4467" s="7" t="n">
        <v>300</v>
      </c>
    </row>
    <row r="4468" spans="1:9">
      <c r="A4468" t="s">
        <v>4</v>
      </c>
      <c r="B4468" s="4" t="s">
        <v>5</v>
      </c>
      <c r="C4468" s="4" t="s">
        <v>23</v>
      </c>
      <c r="D4468" s="4" t="s">
        <v>10</v>
      </c>
    </row>
    <row r="4469" spans="1:9">
      <c r="A4469" t="n">
        <v>29701</v>
      </c>
      <c r="B4469" s="32" t="n">
        <v>103</v>
      </c>
      <c r="C4469" s="7" t="n">
        <v>1</v>
      </c>
      <c r="D4469" s="7" t="n">
        <v>300</v>
      </c>
    </row>
    <row r="4470" spans="1:9">
      <c r="A4470" t="s">
        <v>4</v>
      </c>
      <c r="B4470" s="4" t="s">
        <v>5</v>
      </c>
      <c r="C4470" s="4" t="s">
        <v>13</v>
      </c>
      <c r="D4470" s="4" t="s">
        <v>10</v>
      </c>
    </row>
    <row r="4471" spans="1:9">
      <c r="A4471" t="n">
        <v>29708</v>
      </c>
      <c r="B4471" s="34" t="n">
        <v>72</v>
      </c>
      <c r="C4471" s="7" t="n">
        <v>4</v>
      </c>
      <c r="D4471" s="7" t="n">
        <v>0</v>
      </c>
    </row>
    <row r="4472" spans="1:9">
      <c r="A4472" t="s">
        <v>4</v>
      </c>
      <c r="B4472" s="4" t="s">
        <v>5</v>
      </c>
      <c r="C4472" s="4" t="s">
        <v>9</v>
      </c>
    </row>
    <row r="4473" spans="1:9">
      <c r="A4473" t="n">
        <v>29712</v>
      </c>
      <c r="B4473" s="60" t="n">
        <v>15</v>
      </c>
      <c r="C4473" s="7" t="n">
        <v>1073741824</v>
      </c>
    </row>
    <row r="4474" spans="1:9">
      <c r="A4474" t="s">
        <v>4</v>
      </c>
      <c r="B4474" s="4" t="s">
        <v>5</v>
      </c>
      <c r="C4474" s="4" t="s">
        <v>13</v>
      </c>
    </row>
    <row r="4475" spans="1:9">
      <c r="A4475" t="n">
        <v>29717</v>
      </c>
      <c r="B4475" s="33" t="n">
        <v>64</v>
      </c>
      <c r="C4475" s="7" t="n">
        <v>3</v>
      </c>
    </row>
    <row r="4476" spans="1:9">
      <c r="A4476" t="s">
        <v>4</v>
      </c>
      <c r="B4476" s="4" t="s">
        <v>5</v>
      </c>
      <c r="C4476" s="4" t="s">
        <v>13</v>
      </c>
    </row>
    <row r="4477" spans="1:9">
      <c r="A4477" t="n">
        <v>29719</v>
      </c>
      <c r="B4477" s="11" t="n">
        <v>74</v>
      </c>
      <c r="C4477" s="7" t="n">
        <v>67</v>
      </c>
    </row>
    <row r="4478" spans="1:9">
      <c r="A4478" t="s">
        <v>4</v>
      </c>
      <c r="B4478" s="4" t="s">
        <v>5</v>
      </c>
      <c r="C4478" s="4" t="s">
        <v>13</v>
      </c>
      <c r="D4478" s="4" t="s">
        <v>13</v>
      </c>
      <c r="E4478" s="4" t="s">
        <v>10</v>
      </c>
    </row>
    <row r="4479" spans="1:9">
      <c r="A4479" t="n">
        <v>29721</v>
      </c>
      <c r="B4479" s="26" t="n">
        <v>45</v>
      </c>
      <c r="C4479" s="7" t="n">
        <v>8</v>
      </c>
      <c r="D4479" s="7" t="n">
        <v>1</v>
      </c>
      <c r="E4479" s="7" t="n">
        <v>0</v>
      </c>
    </row>
    <row r="4480" spans="1:9">
      <c r="A4480" t="s">
        <v>4</v>
      </c>
      <c r="B4480" s="4" t="s">
        <v>5</v>
      </c>
      <c r="C4480" s="4" t="s">
        <v>10</v>
      </c>
    </row>
    <row r="4481" spans="1:5">
      <c r="A4481" t="n">
        <v>29726</v>
      </c>
      <c r="B4481" s="57" t="n">
        <v>13</v>
      </c>
      <c r="C4481" s="7" t="n">
        <v>6409</v>
      </c>
    </row>
    <row r="4482" spans="1:5">
      <c r="A4482" t="s">
        <v>4</v>
      </c>
      <c r="B4482" s="4" t="s">
        <v>5</v>
      </c>
      <c r="C4482" s="4" t="s">
        <v>10</v>
      </c>
    </row>
    <row r="4483" spans="1:5">
      <c r="A4483" t="n">
        <v>29729</v>
      </c>
      <c r="B4483" s="57" t="n">
        <v>13</v>
      </c>
      <c r="C4483" s="7" t="n">
        <v>6408</v>
      </c>
    </row>
    <row r="4484" spans="1:5">
      <c r="A4484" t="s">
        <v>4</v>
      </c>
      <c r="B4484" s="4" t="s">
        <v>5</v>
      </c>
      <c r="C4484" s="4" t="s">
        <v>10</v>
      </c>
    </row>
    <row r="4485" spans="1:5">
      <c r="A4485" t="n">
        <v>29732</v>
      </c>
      <c r="B4485" s="36" t="n">
        <v>12</v>
      </c>
      <c r="C4485" s="7" t="n">
        <v>6464</v>
      </c>
    </row>
    <row r="4486" spans="1:5">
      <c r="A4486" t="s">
        <v>4</v>
      </c>
      <c r="B4486" s="4" t="s">
        <v>5</v>
      </c>
      <c r="C4486" s="4" t="s">
        <v>10</v>
      </c>
    </row>
    <row r="4487" spans="1:5">
      <c r="A4487" t="n">
        <v>29735</v>
      </c>
      <c r="B4487" s="57" t="n">
        <v>13</v>
      </c>
      <c r="C4487" s="7" t="n">
        <v>6465</v>
      </c>
    </row>
    <row r="4488" spans="1:5">
      <c r="A4488" t="s">
        <v>4</v>
      </c>
      <c r="B4488" s="4" t="s">
        <v>5</v>
      </c>
      <c r="C4488" s="4" t="s">
        <v>10</v>
      </c>
    </row>
    <row r="4489" spans="1:5">
      <c r="A4489" t="n">
        <v>29738</v>
      </c>
      <c r="B4489" s="57" t="n">
        <v>13</v>
      </c>
      <c r="C4489" s="7" t="n">
        <v>6466</v>
      </c>
    </row>
    <row r="4490" spans="1:5">
      <c r="A4490" t="s">
        <v>4</v>
      </c>
      <c r="B4490" s="4" t="s">
        <v>5</v>
      </c>
      <c r="C4490" s="4" t="s">
        <v>10</v>
      </c>
    </row>
    <row r="4491" spans="1:5">
      <c r="A4491" t="n">
        <v>29741</v>
      </c>
      <c r="B4491" s="57" t="n">
        <v>13</v>
      </c>
      <c r="C4491" s="7" t="n">
        <v>6467</v>
      </c>
    </row>
    <row r="4492" spans="1:5">
      <c r="A4492" t="s">
        <v>4</v>
      </c>
      <c r="B4492" s="4" t="s">
        <v>5</v>
      </c>
      <c r="C4492" s="4" t="s">
        <v>10</v>
      </c>
    </row>
    <row r="4493" spans="1:5">
      <c r="A4493" t="n">
        <v>29744</v>
      </c>
      <c r="B4493" s="57" t="n">
        <v>13</v>
      </c>
      <c r="C4493" s="7" t="n">
        <v>6468</v>
      </c>
    </row>
    <row r="4494" spans="1:5">
      <c r="A4494" t="s">
        <v>4</v>
      </c>
      <c r="B4494" s="4" t="s">
        <v>5</v>
      </c>
      <c r="C4494" s="4" t="s">
        <v>10</v>
      </c>
    </row>
    <row r="4495" spans="1:5">
      <c r="A4495" t="n">
        <v>29747</v>
      </c>
      <c r="B4495" s="57" t="n">
        <v>13</v>
      </c>
      <c r="C4495" s="7" t="n">
        <v>6469</v>
      </c>
    </row>
    <row r="4496" spans="1:5">
      <c r="A4496" t="s">
        <v>4</v>
      </c>
      <c r="B4496" s="4" t="s">
        <v>5</v>
      </c>
      <c r="C4496" s="4" t="s">
        <v>10</v>
      </c>
    </row>
    <row r="4497" spans="1:3">
      <c r="A4497" t="n">
        <v>29750</v>
      </c>
      <c r="B4497" s="57" t="n">
        <v>13</v>
      </c>
      <c r="C4497" s="7" t="n">
        <v>6470</v>
      </c>
    </row>
    <row r="4498" spans="1:3">
      <c r="A4498" t="s">
        <v>4</v>
      </c>
      <c r="B4498" s="4" t="s">
        <v>5</v>
      </c>
      <c r="C4498" s="4" t="s">
        <v>10</v>
      </c>
    </row>
    <row r="4499" spans="1:3">
      <c r="A4499" t="n">
        <v>29753</v>
      </c>
      <c r="B4499" s="57" t="n">
        <v>13</v>
      </c>
      <c r="C4499" s="7" t="n">
        <v>6471</v>
      </c>
    </row>
    <row r="4500" spans="1:3">
      <c r="A4500" t="s">
        <v>4</v>
      </c>
      <c r="B4500" s="4" t="s">
        <v>5</v>
      </c>
      <c r="C4500" s="4" t="s">
        <v>13</v>
      </c>
    </row>
    <row r="4501" spans="1:3">
      <c r="A4501" t="n">
        <v>29756</v>
      </c>
      <c r="B4501" s="11" t="n">
        <v>74</v>
      </c>
      <c r="C4501" s="7" t="n">
        <v>18</v>
      </c>
    </row>
    <row r="4502" spans="1:3">
      <c r="A4502" t="s">
        <v>4</v>
      </c>
      <c r="B4502" s="4" t="s">
        <v>5</v>
      </c>
      <c r="C4502" s="4" t="s">
        <v>13</v>
      </c>
    </row>
    <row r="4503" spans="1:3">
      <c r="A4503" t="n">
        <v>29758</v>
      </c>
      <c r="B4503" s="11" t="n">
        <v>74</v>
      </c>
      <c r="C4503" s="7" t="n">
        <v>45</v>
      </c>
    </row>
    <row r="4504" spans="1:3">
      <c r="A4504" t="s">
        <v>4</v>
      </c>
      <c r="B4504" s="4" t="s">
        <v>5</v>
      </c>
      <c r="C4504" s="4" t="s">
        <v>10</v>
      </c>
    </row>
    <row r="4505" spans="1:3">
      <c r="A4505" t="n">
        <v>29760</v>
      </c>
      <c r="B4505" s="35" t="n">
        <v>16</v>
      </c>
      <c r="C4505" s="7" t="n">
        <v>0</v>
      </c>
    </row>
    <row r="4506" spans="1:3">
      <c r="A4506" t="s">
        <v>4</v>
      </c>
      <c r="B4506" s="4" t="s">
        <v>5</v>
      </c>
      <c r="C4506" s="4" t="s">
        <v>13</v>
      </c>
      <c r="D4506" s="4" t="s">
        <v>13</v>
      </c>
      <c r="E4506" s="4" t="s">
        <v>13</v>
      </c>
      <c r="F4506" s="4" t="s">
        <v>13</v>
      </c>
    </row>
    <row r="4507" spans="1:3">
      <c r="A4507" t="n">
        <v>29763</v>
      </c>
      <c r="B4507" s="19" t="n">
        <v>14</v>
      </c>
      <c r="C4507" s="7" t="n">
        <v>0</v>
      </c>
      <c r="D4507" s="7" t="n">
        <v>8</v>
      </c>
      <c r="E4507" s="7" t="n">
        <v>0</v>
      </c>
      <c r="F4507" s="7" t="n">
        <v>0</v>
      </c>
    </row>
    <row r="4508" spans="1:3">
      <c r="A4508" t="s">
        <v>4</v>
      </c>
      <c r="B4508" s="4" t="s">
        <v>5</v>
      </c>
      <c r="C4508" s="4" t="s">
        <v>13</v>
      </c>
      <c r="D4508" s="4" t="s">
        <v>6</v>
      </c>
    </row>
    <row r="4509" spans="1:3">
      <c r="A4509" t="n">
        <v>29768</v>
      </c>
      <c r="B4509" s="8" t="n">
        <v>2</v>
      </c>
      <c r="C4509" s="7" t="n">
        <v>11</v>
      </c>
      <c r="D4509" s="7" t="s">
        <v>25</v>
      </c>
    </row>
    <row r="4510" spans="1:3">
      <c r="A4510" t="s">
        <v>4</v>
      </c>
      <c r="B4510" s="4" t="s">
        <v>5</v>
      </c>
      <c r="C4510" s="4" t="s">
        <v>10</v>
      </c>
    </row>
    <row r="4511" spans="1:3">
      <c r="A4511" t="n">
        <v>29782</v>
      </c>
      <c r="B4511" s="35" t="n">
        <v>16</v>
      </c>
      <c r="C4511" s="7" t="n">
        <v>0</v>
      </c>
    </row>
    <row r="4512" spans="1:3">
      <c r="A4512" t="s">
        <v>4</v>
      </c>
      <c r="B4512" s="4" t="s">
        <v>5</v>
      </c>
      <c r="C4512" s="4" t="s">
        <v>13</v>
      </c>
      <c r="D4512" s="4" t="s">
        <v>6</v>
      </c>
    </row>
    <row r="4513" spans="1:6">
      <c r="A4513" t="n">
        <v>29785</v>
      </c>
      <c r="B4513" s="8" t="n">
        <v>2</v>
      </c>
      <c r="C4513" s="7" t="n">
        <v>11</v>
      </c>
      <c r="D4513" s="7" t="s">
        <v>112</v>
      </c>
    </row>
    <row r="4514" spans="1:6">
      <c r="A4514" t="s">
        <v>4</v>
      </c>
      <c r="B4514" s="4" t="s">
        <v>5</v>
      </c>
      <c r="C4514" s="4" t="s">
        <v>10</v>
      </c>
    </row>
    <row r="4515" spans="1:6">
      <c r="A4515" t="n">
        <v>29794</v>
      </c>
      <c r="B4515" s="35" t="n">
        <v>16</v>
      </c>
      <c r="C4515" s="7" t="n">
        <v>0</v>
      </c>
    </row>
    <row r="4516" spans="1:6">
      <c r="A4516" t="s">
        <v>4</v>
      </c>
      <c r="B4516" s="4" t="s">
        <v>5</v>
      </c>
      <c r="C4516" s="4" t="s">
        <v>9</v>
      </c>
    </row>
    <row r="4517" spans="1:6">
      <c r="A4517" t="n">
        <v>29797</v>
      </c>
      <c r="B4517" s="60" t="n">
        <v>15</v>
      </c>
      <c r="C4517" s="7" t="n">
        <v>2048</v>
      </c>
    </row>
    <row r="4518" spans="1:6">
      <c r="A4518" t="s">
        <v>4</v>
      </c>
      <c r="B4518" s="4" t="s">
        <v>5</v>
      </c>
      <c r="C4518" s="4" t="s">
        <v>13</v>
      </c>
      <c r="D4518" s="4" t="s">
        <v>6</v>
      </c>
    </row>
    <row r="4519" spans="1:6">
      <c r="A4519" t="n">
        <v>29802</v>
      </c>
      <c r="B4519" s="8" t="n">
        <v>2</v>
      </c>
      <c r="C4519" s="7" t="n">
        <v>10</v>
      </c>
      <c r="D4519" s="7" t="s">
        <v>113</v>
      </c>
    </row>
    <row r="4520" spans="1:6">
      <c r="A4520" t="s">
        <v>4</v>
      </c>
      <c r="B4520" s="4" t="s">
        <v>5</v>
      </c>
      <c r="C4520" s="4" t="s">
        <v>10</v>
      </c>
    </row>
    <row r="4521" spans="1:6">
      <c r="A4521" t="n">
        <v>29820</v>
      </c>
      <c r="B4521" s="35" t="n">
        <v>16</v>
      </c>
      <c r="C4521" s="7" t="n">
        <v>0</v>
      </c>
    </row>
    <row r="4522" spans="1:6">
      <c r="A4522" t="s">
        <v>4</v>
      </c>
      <c r="B4522" s="4" t="s">
        <v>5</v>
      </c>
      <c r="C4522" s="4" t="s">
        <v>13</v>
      </c>
      <c r="D4522" s="4" t="s">
        <v>6</v>
      </c>
    </row>
    <row r="4523" spans="1:6">
      <c r="A4523" t="n">
        <v>29823</v>
      </c>
      <c r="B4523" s="8" t="n">
        <v>2</v>
      </c>
      <c r="C4523" s="7" t="n">
        <v>10</v>
      </c>
      <c r="D4523" s="7" t="s">
        <v>114</v>
      </c>
    </row>
    <row r="4524" spans="1:6">
      <c r="A4524" t="s">
        <v>4</v>
      </c>
      <c r="B4524" s="4" t="s">
        <v>5</v>
      </c>
      <c r="C4524" s="4" t="s">
        <v>10</v>
      </c>
    </row>
    <row r="4525" spans="1:6">
      <c r="A4525" t="n">
        <v>29842</v>
      </c>
      <c r="B4525" s="35" t="n">
        <v>16</v>
      </c>
      <c r="C4525" s="7" t="n">
        <v>0</v>
      </c>
    </row>
    <row r="4526" spans="1:6">
      <c r="A4526" t="s">
        <v>4</v>
      </c>
      <c r="B4526" s="4" t="s">
        <v>5</v>
      </c>
      <c r="C4526" s="4" t="s">
        <v>13</v>
      </c>
      <c r="D4526" s="4" t="s">
        <v>10</v>
      </c>
      <c r="E4526" s="4" t="s">
        <v>23</v>
      </c>
    </row>
    <row r="4527" spans="1:6">
      <c r="A4527" t="n">
        <v>29845</v>
      </c>
      <c r="B4527" s="24" t="n">
        <v>58</v>
      </c>
      <c r="C4527" s="7" t="n">
        <v>100</v>
      </c>
      <c r="D4527" s="7" t="n">
        <v>300</v>
      </c>
      <c r="E4527" s="7" t="n">
        <v>1</v>
      </c>
    </row>
    <row r="4528" spans="1:6">
      <c r="A4528" t="s">
        <v>4</v>
      </c>
      <c r="B4528" s="4" t="s">
        <v>5</v>
      </c>
      <c r="C4528" s="4" t="s">
        <v>13</v>
      </c>
      <c r="D4528" s="4" t="s">
        <v>10</v>
      </c>
    </row>
    <row r="4529" spans="1:5">
      <c r="A4529" t="n">
        <v>29853</v>
      </c>
      <c r="B4529" s="24" t="n">
        <v>58</v>
      </c>
      <c r="C4529" s="7" t="n">
        <v>255</v>
      </c>
      <c r="D4529" s="7" t="n">
        <v>0</v>
      </c>
    </row>
    <row r="4530" spans="1:5">
      <c r="A4530" t="s">
        <v>4</v>
      </c>
      <c r="B4530" s="4" t="s">
        <v>5</v>
      </c>
      <c r="C4530" s="4" t="s">
        <v>13</v>
      </c>
    </row>
    <row r="4531" spans="1:5">
      <c r="A4531" t="n">
        <v>29857</v>
      </c>
      <c r="B4531" s="28" t="n">
        <v>23</v>
      </c>
      <c r="C4531" s="7" t="n">
        <v>0</v>
      </c>
    </row>
    <row r="4532" spans="1:5">
      <c r="A4532" t="s">
        <v>4</v>
      </c>
      <c r="B4532" s="4" t="s">
        <v>5</v>
      </c>
    </row>
    <row r="4533" spans="1:5">
      <c r="A4533" t="n">
        <v>29859</v>
      </c>
      <c r="B4533" s="5" t="n">
        <v>1</v>
      </c>
    </row>
    <row r="4534" spans="1:5" s="3" customFormat="1" customHeight="0">
      <c r="A4534" s="3" t="s">
        <v>2</v>
      </c>
      <c r="B4534" s="3" t="s">
        <v>219</v>
      </c>
    </row>
    <row r="4535" spans="1:5">
      <c r="A4535" t="s">
        <v>4</v>
      </c>
      <c r="B4535" s="4" t="s">
        <v>5</v>
      </c>
      <c r="C4535" s="4" t="s">
        <v>13</v>
      </c>
      <c r="D4535" s="4" t="s">
        <v>13</v>
      </c>
      <c r="E4535" s="4" t="s">
        <v>13</v>
      </c>
      <c r="F4535" s="4" t="s">
        <v>13</v>
      </c>
    </row>
    <row r="4536" spans="1:5">
      <c r="A4536" t="n">
        <v>29860</v>
      </c>
      <c r="B4536" s="19" t="n">
        <v>14</v>
      </c>
      <c r="C4536" s="7" t="n">
        <v>2</v>
      </c>
      <c r="D4536" s="7" t="n">
        <v>0</v>
      </c>
      <c r="E4536" s="7" t="n">
        <v>0</v>
      </c>
      <c r="F4536" s="7" t="n">
        <v>0</v>
      </c>
    </row>
    <row r="4537" spans="1:5">
      <c r="A4537" t="s">
        <v>4</v>
      </c>
      <c r="B4537" s="4" t="s">
        <v>5</v>
      </c>
      <c r="C4537" s="4" t="s">
        <v>13</v>
      </c>
      <c r="D4537" s="30" t="s">
        <v>34</v>
      </c>
      <c r="E4537" s="4" t="s">
        <v>5</v>
      </c>
      <c r="F4537" s="4" t="s">
        <v>13</v>
      </c>
      <c r="G4537" s="4" t="s">
        <v>10</v>
      </c>
      <c r="H4537" s="30" t="s">
        <v>35</v>
      </c>
      <c r="I4537" s="4" t="s">
        <v>13</v>
      </c>
      <c r="J4537" s="4" t="s">
        <v>9</v>
      </c>
      <c r="K4537" s="4" t="s">
        <v>13</v>
      </c>
      <c r="L4537" s="4" t="s">
        <v>13</v>
      </c>
      <c r="M4537" s="30" t="s">
        <v>34</v>
      </c>
      <c r="N4537" s="4" t="s">
        <v>5</v>
      </c>
      <c r="O4537" s="4" t="s">
        <v>13</v>
      </c>
      <c r="P4537" s="4" t="s">
        <v>10</v>
      </c>
      <c r="Q4537" s="30" t="s">
        <v>35</v>
      </c>
      <c r="R4537" s="4" t="s">
        <v>13</v>
      </c>
      <c r="S4537" s="4" t="s">
        <v>9</v>
      </c>
      <c r="T4537" s="4" t="s">
        <v>13</v>
      </c>
      <c r="U4537" s="4" t="s">
        <v>13</v>
      </c>
      <c r="V4537" s="4" t="s">
        <v>13</v>
      </c>
      <c r="W4537" s="4" t="s">
        <v>24</v>
      </c>
    </row>
    <row r="4538" spans="1:5">
      <c r="A4538" t="n">
        <v>29865</v>
      </c>
      <c r="B4538" s="12" t="n">
        <v>5</v>
      </c>
      <c r="C4538" s="7" t="n">
        <v>28</v>
      </c>
      <c r="D4538" s="30" t="s">
        <v>3</v>
      </c>
      <c r="E4538" s="9" t="n">
        <v>162</v>
      </c>
      <c r="F4538" s="7" t="n">
        <v>3</v>
      </c>
      <c r="G4538" s="7" t="n">
        <v>12438</v>
      </c>
      <c r="H4538" s="30" t="s">
        <v>3</v>
      </c>
      <c r="I4538" s="7" t="n">
        <v>0</v>
      </c>
      <c r="J4538" s="7" t="n">
        <v>1</v>
      </c>
      <c r="K4538" s="7" t="n">
        <v>2</v>
      </c>
      <c r="L4538" s="7" t="n">
        <v>28</v>
      </c>
      <c r="M4538" s="30" t="s">
        <v>3</v>
      </c>
      <c r="N4538" s="9" t="n">
        <v>162</v>
      </c>
      <c r="O4538" s="7" t="n">
        <v>3</v>
      </c>
      <c r="P4538" s="7" t="n">
        <v>12438</v>
      </c>
      <c r="Q4538" s="30" t="s">
        <v>3</v>
      </c>
      <c r="R4538" s="7" t="n">
        <v>0</v>
      </c>
      <c r="S4538" s="7" t="n">
        <v>2</v>
      </c>
      <c r="T4538" s="7" t="n">
        <v>2</v>
      </c>
      <c r="U4538" s="7" t="n">
        <v>11</v>
      </c>
      <c r="V4538" s="7" t="n">
        <v>1</v>
      </c>
      <c r="W4538" s="13" t="n">
        <f t="normal" ca="1">A4542</f>
        <v>0</v>
      </c>
    </row>
    <row r="4539" spans="1:5">
      <c r="A4539" t="s">
        <v>4</v>
      </c>
      <c r="B4539" s="4" t="s">
        <v>5</v>
      </c>
      <c r="C4539" s="4" t="s">
        <v>13</v>
      </c>
      <c r="D4539" s="4" t="s">
        <v>10</v>
      </c>
      <c r="E4539" s="4" t="s">
        <v>23</v>
      </c>
    </row>
    <row r="4540" spans="1:5">
      <c r="A4540" t="n">
        <v>29894</v>
      </c>
      <c r="B4540" s="24" t="n">
        <v>58</v>
      </c>
      <c r="C4540" s="7" t="n">
        <v>0</v>
      </c>
      <c r="D4540" s="7" t="n">
        <v>0</v>
      </c>
      <c r="E4540" s="7" t="n">
        <v>1</v>
      </c>
    </row>
    <row r="4541" spans="1:5">
      <c r="A4541" t="s">
        <v>4</v>
      </c>
      <c r="B4541" s="4" t="s">
        <v>5</v>
      </c>
      <c r="C4541" s="4" t="s">
        <v>13</v>
      </c>
      <c r="D4541" s="30" t="s">
        <v>34</v>
      </c>
      <c r="E4541" s="4" t="s">
        <v>5</v>
      </c>
      <c r="F4541" s="4" t="s">
        <v>13</v>
      </c>
      <c r="G4541" s="4" t="s">
        <v>10</v>
      </c>
      <c r="H4541" s="30" t="s">
        <v>35</v>
      </c>
      <c r="I4541" s="4" t="s">
        <v>13</v>
      </c>
      <c r="J4541" s="4" t="s">
        <v>9</v>
      </c>
      <c r="K4541" s="4" t="s">
        <v>13</v>
      </c>
      <c r="L4541" s="4" t="s">
        <v>13</v>
      </c>
      <c r="M4541" s="30" t="s">
        <v>34</v>
      </c>
      <c r="N4541" s="4" t="s">
        <v>5</v>
      </c>
      <c r="O4541" s="4" t="s">
        <v>13</v>
      </c>
      <c r="P4541" s="4" t="s">
        <v>10</v>
      </c>
      <c r="Q4541" s="30" t="s">
        <v>35</v>
      </c>
      <c r="R4541" s="4" t="s">
        <v>13</v>
      </c>
      <c r="S4541" s="4" t="s">
        <v>9</v>
      </c>
      <c r="T4541" s="4" t="s">
        <v>13</v>
      </c>
      <c r="U4541" s="4" t="s">
        <v>13</v>
      </c>
      <c r="V4541" s="4" t="s">
        <v>13</v>
      </c>
      <c r="W4541" s="4" t="s">
        <v>24</v>
      </c>
    </row>
    <row r="4542" spans="1:5">
      <c r="A4542" t="n">
        <v>29902</v>
      </c>
      <c r="B4542" s="12" t="n">
        <v>5</v>
      </c>
      <c r="C4542" s="7" t="n">
        <v>28</v>
      </c>
      <c r="D4542" s="30" t="s">
        <v>3</v>
      </c>
      <c r="E4542" s="9" t="n">
        <v>162</v>
      </c>
      <c r="F4542" s="7" t="n">
        <v>3</v>
      </c>
      <c r="G4542" s="7" t="n">
        <v>12438</v>
      </c>
      <c r="H4542" s="30" t="s">
        <v>3</v>
      </c>
      <c r="I4542" s="7" t="n">
        <v>0</v>
      </c>
      <c r="J4542" s="7" t="n">
        <v>1</v>
      </c>
      <c r="K4542" s="7" t="n">
        <v>3</v>
      </c>
      <c r="L4542" s="7" t="n">
        <v>28</v>
      </c>
      <c r="M4542" s="30" t="s">
        <v>3</v>
      </c>
      <c r="N4542" s="9" t="n">
        <v>162</v>
      </c>
      <c r="O4542" s="7" t="n">
        <v>3</v>
      </c>
      <c r="P4542" s="7" t="n">
        <v>12438</v>
      </c>
      <c r="Q4542" s="30" t="s">
        <v>3</v>
      </c>
      <c r="R4542" s="7" t="n">
        <v>0</v>
      </c>
      <c r="S4542" s="7" t="n">
        <v>2</v>
      </c>
      <c r="T4542" s="7" t="n">
        <v>3</v>
      </c>
      <c r="U4542" s="7" t="n">
        <v>9</v>
      </c>
      <c r="V4542" s="7" t="n">
        <v>1</v>
      </c>
      <c r="W4542" s="13" t="n">
        <f t="normal" ca="1">A4552</f>
        <v>0</v>
      </c>
    </row>
    <row r="4543" spans="1:5">
      <c r="A4543" t="s">
        <v>4</v>
      </c>
      <c r="B4543" s="4" t="s">
        <v>5</v>
      </c>
      <c r="C4543" s="4" t="s">
        <v>13</v>
      </c>
      <c r="D4543" s="30" t="s">
        <v>34</v>
      </c>
      <c r="E4543" s="4" t="s">
        <v>5</v>
      </c>
      <c r="F4543" s="4" t="s">
        <v>10</v>
      </c>
      <c r="G4543" s="4" t="s">
        <v>13</v>
      </c>
      <c r="H4543" s="4" t="s">
        <v>13</v>
      </c>
      <c r="I4543" s="4" t="s">
        <v>6</v>
      </c>
      <c r="J4543" s="30" t="s">
        <v>35</v>
      </c>
      <c r="K4543" s="4" t="s">
        <v>13</v>
      </c>
      <c r="L4543" s="4" t="s">
        <v>13</v>
      </c>
      <c r="M4543" s="30" t="s">
        <v>34</v>
      </c>
      <c r="N4543" s="4" t="s">
        <v>5</v>
      </c>
      <c r="O4543" s="4" t="s">
        <v>13</v>
      </c>
      <c r="P4543" s="30" t="s">
        <v>35</v>
      </c>
      <c r="Q4543" s="4" t="s">
        <v>13</v>
      </c>
      <c r="R4543" s="4" t="s">
        <v>9</v>
      </c>
      <c r="S4543" s="4" t="s">
        <v>13</v>
      </c>
      <c r="T4543" s="4" t="s">
        <v>13</v>
      </c>
      <c r="U4543" s="4" t="s">
        <v>13</v>
      </c>
      <c r="V4543" s="30" t="s">
        <v>34</v>
      </c>
      <c r="W4543" s="4" t="s">
        <v>5</v>
      </c>
      <c r="X4543" s="4" t="s">
        <v>13</v>
      </c>
      <c r="Y4543" s="30" t="s">
        <v>35</v>
      </c>
      <c r="Z4543" s="4" t="s">
        <v>13</v>
      </c>
      <c r="AA4543" s="4" t="s">
        <v>9</v>
      </c>
      <c r="AB4543" s="4" t="s">
        <v>13</v>
      </c>
      <c r="AC4543" s="4" t="s">
        <v>13</v>
      </c>
      <c r="AD4543" s="4" t="s">
        <v>13</v>
      </c>
      <c r="AE4543" s="4" t="s">
        <v>24</v>
      </c>
    </row>
    <row r="4544" spans="1:5">
      <c r="A4544" t="n">
        <v>29931</v>
      </c>
      <c r="B4544" s="12" t="n">
        <v>5</v>
      </c>
      <c r="C4544" s="7" t="n">
        <v>28</v>
      </c>
      <c r="D4544" s="30" t="s">
        <v>3</v>
      </c>
      <c r="E4544" s="31" t="n">
        <v>47</v>
      </c>
      <c r="F4544" s="7" t="n">
        <v>61456</v>
      </c>
      <c r="G4544" s="7" t="n">
        <v>2</v>
      </c>
      <c r="H4544" s="7" t="n">
        <v>0</v>
      </c>
      <c r="I4544" s="7" t="s">
        <v>36</v>
      </c>
      <c r="J4544" s="30" t="s">
        <v>3</v>
      </c>
      <c r="K4544" s="7" t="n">
        <v>8</v>
      </c>
      <c r="L4544" s="7" t="n">
        <v>28</v>
      </c>
      <c r="M4544" s="30" t="s">
        <v>3</v>
      </c>
      <c r="N4544" s="11" t="n">
        <v>74</v>
      </c>
      <c r="O4544" s="7" t="n">
        <v>65</v>
      </c>
      <c r="P4544" s="30" t="s">
        <v>3</v>
      </c>
      <c r="Q4544" s="7" t="n">
        <v>0</v>
      </c>
      <c r="R4544" s="7" t="n">
        <v>1</v>
      </c>
      <c r="S4544" s="7" t="n">
        <v>3</v>
      </c>
      <c r="T4544" s="7" t="n">
        <v>9</v>
      </c>
      <c r="U4544" s="7" t="n">
        <v>28</v>
      </c>
      <c r="V4544" s="30" t="s">
        <v>3</v>
      </c>
      <c r="W4544" s="11" t="n">
        <v>74</v>
      </c>
      <c r="X4544" s="7" t="n">
        <v>65</v>
      </c>
      <c r="Y4544" s="30" t="s">
        <v>3</v>
      </c>
      <c r="Z4544" s="7" t="n">
        <v>0</v>
      </c>
      <c r="AA4544" s="7" t="n">
        <v>2</v>
      </c>
      <c r="AB4544" s="7" t="n">
        <v>3</v>
      </c>
      <c r="AC4544" s="7" t="n">
        <v>9</v>
      </c>
      <c r="AD4544" s="7" t="n">
        <v>1</v>
      </c>
      <c r="AE4544" s="13" t="n">
        <f t="normal" ca="1">A4548</f>
        <v>0</v>
      </c>
    </row>
    <row r="4545" spans="1:31">
      <c r="A4545" t="s">
        <v>4</v>
      </c>
      <c r="B4545" s="4" t="s">
        <v>5</v>
      </c>
      <c r="C4545" s="4" t="s">
        <v>10</v>
      </c>
      <c r="D4545" s="4" t="s">
        <v>13</v>
      </c>
      <c r="E4545" s="4" t="s">
        <v>13</v>
      </c>
      <c r="F4545" s="4" t="s">
        <v>6</v>
      </c>
    </row>
    <row r="4546" spans="1:31">
      <c r="A4546" t="n">
        <v>29979</v>
      </c>
      <c r="B4546" s="31" t="n">
        <v>47</v>
      </c>
      <c r="C4546" s="7" t="n">
        <v>61456</v>
      </c>
      <c r="D4546" s="7" t="n">
        <v>0</v>
      </c>
      <c r="E4546" s="7" t="n">
        <v>0</v>
      </c>
      <c r="F4546" s="7" t="s">
        <v>37</v>
      </c>
    </row>
    <row r="4547" spans="1:31">
      <c r="A4547" t="s">
        <v>4</v>
      </c>
      <c r="B4547" s="4" t="s">
        <v>5</v>
      </c>
      <c r="C4547" s="4" t="s">
        <v>13</v>
      </c>
      <c r="D4547" s="4" t="s">
        <v>10</v>
      </c>
      <c r="E4547" s="4" t="s">
        <v>23</v>
      </c>
    </row>
    <row r="4548" spans="1:31">
      <c r="A4548" t="n">
        <v>29992</v>
      </c>
      <c r="B4548" s="24" t="n">
        <v>58</v>
      </c>
      <c r="C4548" s="7" t="n">
        <v>0</v>
      </c>
      <c r="D4548" s="7" t="n">
        <v>300</v>
      </c>
      <c r="E4548" s="7" t="n">
        <v>1</v>
      </c>
    </row>
    <row r="4549" spans="1:31">
      <c r="A4549" t="s">
        <v>4</v>
      </c>
      <c r="B4549" s="4" t="s">
        <v>5</v>
      </c>
      <c r="C4549" s="4" t="s">
        <v>13</v>
      </c>
      <c r="D4549" s="4" t="s">
        <v>10</v>
      </c>
    </row>
    <row r="4550" spans="1:31">
      <c r="A4550" t="n">
        <v>30000</v>
      </c>
      <c r="B4550" s="24" t="n">
        <v>58</v>
      </c>
      <c r="C4550" s="7" t="n">
        <v>255</v>
      </c>
      <c r="D4550" s="7" t="n">
        <v>0</v>
      </c>
    </row>
    <row r="4551" spans="1:31">
      <c r="A4551" t="s">
        <v>4</v>
      </c>
      <c r="B4551" s="4" t="s">
        <v>5</v>
      </c>
      <c r="C4551" s="4" t="s">
        <v>13</v>
      </c>
      <c r="D4551" s="4" t="s">
        <v>13</v>
      </c>
      <c r="E4551" s="4" t="s">
        <v>13</v>
      </c>
      <c r="F4551" s="4" t="s">
        <v>13</v>
      </c>
    </row>
    <row r="4552" spans="1:31">
      <c r="A4552" t="n">
        <v>30004</v>
      </c>
      <c r="B4552" s="19" t="n">
        <v>14</v>
      </c>
      <c r="C4552" s="7" t="n">
        <v>0</v>
      </c>
      <c r="D4552" s="7" t="n">
        <v>0</v>
      </c>
      <c r="E4552" s="7" t="n">
        <v>0</v>
      </c>
      <c r="F4552" s="7" t="n">
        <v>64</v>
      </c>
    </row>
    <row r="4553" spans="1:31">
      <c r="A4553" t="s">
        <v>4</v>
      </c>
      <c r="B4553" s="4" t="s">
        <v>5</v>
      </c>
      <c r="C4553" s="4" t="s">
        <v>13</v>
      </c>
      <c r="D4553" s="4" t="s">
        <v>10</v>
      </c>
    </row>
    <row r="4554" spans="1:31">
      <c r="A4554" t="n">
        <v>30009</v>
      </c>
      <c r="B4554" s="25" t="n">
        <v>22</v>
      </c>
      <c r="C4554" s="7" t="n">
        <v>0</v>
      </c>
      <c r="D4554" s="7" t="n">
        <v>12438</v>
      </c>
    </row>
    <row r="4555" spans="1:31">
      <c r="A4555" t="s">
        <v>4</v>
      </c>
      <c r="B4555" s="4" t="s">
        <v>5</v>
      </c>
      <c r="C4555" s="4" t="s">
        <v>13</v>
      </c>
      <c r="D4555" s="4" t="s">
        <v>10</v>
      </c>
    </row>
    <row r="4556" spans="1:31">
      <c r="A4556" t="n">
        <v>30013</v>
      </c>
      <c r="B4556" s="24" t="n">
        <v>58</v>
      </c>
      <c r="C4556" s="7" t="n">
        <v>5</v>
      </c>
      <c r="D4556" s="7" t="n">
        <v>300</v>
      </c>
    </row>
    <row r="4557" spans="1:31">
      <c r="A4557" t="s">
        <v>4</v>
      </c>
      <c r="B4557" s="4" t="s">
        <v>5</v>
      </c>
      <c r="C4557" s="4" t="s">
        <v>23</v>
      </c>
      <c r="D4557" s="4" t="s">
        <v>10</v>
      </c>
    </row>
    <row r="4558" spans="1:31">
      <c r="A4558" t="n">
        <v>30017</v>
      </c>
      <c r="B4558" s="32" t="n">
        <v>103</v>
      </c>
      <c r="C4558" s="7" t="n">
        <v>0</v>
      </c>
      <c r="D4558" s="7" t="n">
        <v>300</v>
      </c>
    </row>
    <row r="4559" spans="1:31">
      <c r="A4559" t="s">
        <v>4</v>
      </c>
      <c r="B4559" s="4" t="s">
        <v>5</v>
      </c>
      <c r="C4559" s="4" t="s">
        <v>13</v>
      </c>
    </row>
    <row r="4560" spans="1:31">
      <c r="A4560" t="n">
        <v>30024</v>
      </c>
      <c r="B4560" s="33" t="n">
        <v>64</v>
      </c>
      <c r="C4560" s="7" t="n">
        <v>7</v>
      </c>
    </row>
    <row r="4561" spans="1:6">
      <c r="A4561" t="s">
        <v>4</v>
      </c>
      <c r="B4561" s="4" t="s">
        <v>5</v>
      </c>
      <c r="C4561" s="4" t="s">
        <v>13</v>
      </c>
      <c r="D4561" s="4" t="s">
        <v>10</v>
      </c>
    </row>
    <row r="4562" spans="1:6">
      <c r="A4562" t="n">
        <v>30026</v>
      </c>
      <c r="B4562" s="34" t="n">
        <v>72</v>
      </c>
      <c r="C4562" s="7" t="n">
        <v>5</v>
      </c>
      <c r="D4562" s="7" t="n">
        <v>0</v>
      </c>
    </row>
    <row r="4563" spans="1:6">
      <c r="A4563" t="s">
        <v>4</v>
      </c>
      <c r="B4563" s="4" t="s">
        <v>5</v>
      </c>
      <c r="C4563" s="4" t="s">
        <v>13</v>
      </c>
      <c r="D4563" s="30" t="s">
        <v>34</v>
      </c>
      <c r="E4563" s="4" t="s">
        <v>5</v>
      </c>
      <c r="F4563" s="4" t="s">
        <v>13</v>
      </c>
      <c r="G4563" s="4" t="s">
        <v>10</v>
      </c>
      <c r="H4563" s="30" t="s">
        <v>35</v>
      </c>
      <c r="I4563" s="4" t="s">
        <v>13</v>
      </c>
      <c r="J4563" s="4" t="s">
        <v>9</v>
      </c>
      <c r="K4563" s="4" t="s">
        <v>13</v>
      </c>
      <c r="L4563" s="4" t="s">
        <v>13</v>
      </c>
      <c r="M4563" s="4" t="s">
        <v>24</v>
      </c>
    </row>
    <row r="4564" spans="1:6">
      <c r="A4564" t="n">
        <v>30030</v>
      </c>
      <c r="B4564" s="12" t="n">
        <v>5</v>
      </c>
      <c r="C4564" s="7" t="n">
        <v>28</v>
      </c>
      <c r="D4564" s="30" t="s">
        <v>3</v>
      </c>
      <c r="E4564" s="9" t="n">
        <v>162</v>
      </c>
      <c r="F4564" s="7" t="n">
        <v>4</v>
      </c>
      <c r="G4564" s="7" t="n">
        <v>12438</v>
      </c>
      <c r="H4564" s="30" t="s">
        <v>3</v>
      </c>
      <c r="I4564" s="7" t="n">
        <v>0</v>
      </c>
      <c r="J4564" s="7" t="n">
        <v>1</v>
      </c>
      <c r="K4564" s="7" t="n">
        <v>2</v>
      </c>
      <c r="L4564" s="7" t="n">
        <v>1</v>
      </c>
      <c r="M4564" s="13" t="n">
        <f t="normal" ca="1">A4570</f>
        <v>0</v>
      </c>
    </row>
    <row r="4565" spans="1:6">
      <c r="A4565" t="s">
        <v>4</v>
      </c>
      <c r="B4565" s="4" t="s">
        <v>5</v>
      </c>
      <c r="C4565" s="4" t="s">
        <v>13</v>
      </c>
      <c r="D4565" s="4" t="s">
        <v>6</v>
      </c>
    </row>
    <row r="4566" spans="1:6">
      <c r="A4566" t="n">
        <v>30047</v>
      </c>
      <c r="B4566" s="8" t="n">
        <v>2</v>
      </c>
      <c r="C4566" s="7" t="n">
        <v>10</v>
      </c>
      <c r="D4566" s="7" t="s">
        <v>38</v>
      </c>
    </row>
    <row r="4567" spans="1:6">
      <c r="A4567" t="s">
        <v>4</v>
      </c>
      <c r="B4567" s="4" t="s">
        <v>5</v>
      </c>
      <c r="C4567" s="4" t="s">
        <v>10</v>
      </c>
    </row>
    <row r="4568" spans="1:6">
      <c r="A4568" t="n">
        <v>30064</v>
      </c>
      <c r="B4568" s="35" t="n">
        <v>16</v>
      </c>
      <c r="C4568" s="7" t="n">
        <v>0</v>
      </c>
    </row>
    <row r="4569" spans="1:6">
      <c r="A4569" t="s">
        <v>4</v>
      </c>
      <c r="B4569" s="4" t="s">
        <v>5</v>
      </c>
      <c r="C4569" s="4" t="s">
        <v>10</v>
      </c>
    </row>
    <row r="4570" spans="1:6">
      <c r="A4570" t="n">
        <v>30067</v>
      </c>
      <c r="B4570" s="36" t="n">
        <v>12</v>
      </c>
      <c r="C4570" s="7" t="n">
        <v>6713</v>
      </c>
    </row>
    <row r="4571" spans="1:6">
      <c r="A4571" t="s">
        <v>4</v>
      </c>
      <c r="B4571" s="4" t="s">
        <v>5</v>
      </c>
      <c r="C4571" s="4" t="s">
        <v>13</v>
      </c>
      <c r="D4571" s="4" t="s">
        <v>10</v>
      </c>
      <c r="E4571" s="4" t="s">
        <v>10</v>
      </c>
      <c r="F4571" s="4" t="s">
        <v>10</v>
      </c>
      <c r="G4571" s="4" t="s">
        <v>10</v>
      </c>
      <c r="H4571" s="4" t="s">
        <v>10</v>
      </c>
      <c r="I4571" s="4" t="s">
        <v>10</v>
      </c>
      <c r="J4571" s="4" t="s">
        <v>10</v>
      </c>
      <c r="K4571" s="4" t="s">
        <v>10</v>
      </c>
      <c r="L4571" s="4" t="s">
        <v>10</v>
      </c>
      <c r="M4571" s="4" t="s">
        <v>10</v>
      </c>
      <c r="N4571" s="4" t="s">
        <v>9</v>
      </c>
      <c r="O4571" s="4" t="s">
        <v>9</v>
      </c>
      <c r="P4571" s="4" t="s">
        <v>9</v>
      </c>
      <c r="Q4571" s="4" t="s">
        <v>9</v>
      </c>
      <c r="R4571" s="4" t="s">
        <v>13</v>
      </c>
      <c r="S4571" s="4" t="s">
        <v>6</v>
      </c>
    </row>
    <row r="4572" spans="1:6">
      <c r="A4572" t="n">
        <v>30070</v>
      </c>
      <c r="B4572" s="65" t="n">
        <v>75</v>
      </c>
      <c r="C4572" s="7" t="n">
        <v>0</v>
      </c>
      <c r="D4572" s="7" t="n">
        <v>0</v>
      </c>
      <c r="E4572" s="7" t="n">
        <v>0</v>
      </c>
      <c r="F4572" s="7" t="n">
        <v>1024</v>
      </c>
      <c r="G4572" s="7" t="n">
        <v>720</v>
      </c>
      <c r="H4572" s="7" t="n">
        <v>0</v>
      </c>
      <c r="I4572" s="7" t="n">
        <v>0</v>
      </c>
      <c r="J4572" s="7" t="n">
        <v>0</v>
      </c>
      <c r="K4572" s="7" t="n">
        <v>0</v>
      </c>
      <c r="L4572" s="7" t="n">
        <v>1024</v>
      </c>
      <c r="M4572" s="7" t="n">
        <v>720</v>
      </c>
      <c r="N4572" s="7" t="n">
        <v>1065353216</v>
      </c>
      <c r="O4572" s="7" t="n">
        <v>1065353216</v>
      </c>
      <c r="P4572" s="7" t="n">
        <v>1065353216</v>
      </c>
      <c r="Q4572" s="7" t="n">
        <v>0</v>
      </c>
      <c r="R4572" s="7" t="n">
        <v>0</v>
      </c>
      <c r="S4572" s="7" t="s">
        <v>220</v>
      </c>
    </row>
    <row r="4573" spans="1:6">
      <c r="A4573" t="s">
        <v>4</v>
      </c>
      <c r="B4573" s="4" t="s">
        <v>5</v>
      </c>
      <c r="C4573" s="4" t="s">
        <v>13</v>
      </c>
      <c r="D4573" s="4" t="s">
        <v>13</v>
      </c>
      <c r="E4573" s="4" t="s">
        <v>13</v>
      </c>
      <c r="F4573" s="4" t="s">
        <v>23</v>
      </c>
      <c r="G4573" s="4" t="s">
        <v>23</v>
      </c>
      <c r="H4573" s="4" t="s">
        <v>23</v>
      </c>
      <c r="I4573" s="4" t="s">
        <v>23</v>
      </c>
      <c r="J4573" s="4" t="s">
        <v>23</v>
      </c>
    </row>
    <row r="4574" spans="1:6">
      <c r="A4574" t="n">
        <v>30118</v>
      </c>
      <c r="B4574" s="66" t="n">
        <v>76</v>
      </c>
      <c r="C4574" s="7" t="n">
        <v>0</v>
      </c>
      <c r="D4574" s="7" t="n">
        <v>9</v>
      </c>
      <c r="E4574" s="7" t="n">
        <v>2</v>
      </c>
      <c r="F4574" s="7" t="n">
        <v>0</v>
      </c>
      <c r="G4574" s="7" t="n">
        <v>0</v>
      </c>
      <c r="H4574" s="7" t="n">
        <v>0</v>
      </c>
      <c r="I4574" s="7" t="n">
        <v>0</v>
      </c>
      <c r="J4574" s="7" t="n">
        <v>0</v>
      </c>
    </row>
    <row r="4575" spans="1:6">
      <c r="A4575" t="s">
        <v>4</v>
      </c>
      <c r="B4575" s="4" t="s">
        <v>5</v>
      </c>
      <c r="C4575" s="4" t="s">
        <v>13</v>
      </c>
      <c r="D4575" s="30" t="s">
        <v>34</v>
      </c>
      <c r="E4575" s="4" t="s">
        <v>5</v>
      </c>
      <c r="F4575" s="4" t="s">
        <v>13</v>
      </c>
      <c r="G4575" s="4" t="s">
        <v>10</v>
      </c>
      <c r="H4575" s="30" t="s">
        <v>35</v>
      </c>
      <c r="I4575" s="4" t="s">
        <v>13</v>
      </c>
      <c r="J4575" s="4" t="s">
        <v>24</v>
      </c>
    </row>
    <row r="4576" spans="1:6">
      <c r="A4576" t="n">
        <v>30142</v>
      </c>
      <c r="B4576" s="12" t="n">
        <v>5</v>
      </c>
      <c r="C4576" s="7" t="n">
        <v>28</v>
      </c>
      <c r="D4576" s="30" t="s">
        <v>3</v>
      </c>
      <c r="E4576" s="33" t="n">
        <v>64</v>
      </c>
      <c r="F4576" s="7" t="n">
        <v>5</v>
      </c>
      <c r="G4576" s="7" t="n">
        <v>9</v>
      </c>
      <c r="H4576" s="30" t="s">
        <v>3</v>
      </c>
      <c r="I4576" s="7" t="n">
        <v>1</v>
      </c>
      <c r="J4576" s="13" t="n">
        <f t="normal" ca="1">A4580</f>
        <v>0</v>
      </c>
    </row>
    <row r="4577" spans="1:19">
      <c r="A4577" t="s">
        <v>4</v>
      </c>
      <c r="B4577" s="4" t="s">
        <v>5</v>
      </c>
      <c r="C4577" s="4" t="s">
        <v>13</v>
      </c>
      <c r="D4577" s="4" t="s">
        <v>10</v>
      </c>
      <c r="E4577" s="4" t="s">
        <v>13</v>
      </c>
      <c r="F4577" s="4" t="s">
        <v>6</v>
      </c>
    </row>
    <row r="4578" spans="1:19">
      <c r="A4578" t="n">
        <v>30153</v>
      </c>
      <c r="B4578" s="10" t="n">
        <v>39</v>
      </c>
      <c r="C4578" s="7" t="n">
        <v>10</v>
      </c>
      <c r="D4578" s="7" t="n">
        <v>65533</v>
      </c>
      <c r="E4578" s="7" t="n">
        <v>203</v>
      </c>
      <c r="F4578" s="7" t="s">
        <v>174</v>
      </c>
    </row>
    <row r="4579" spans="1:19">
      <c r="A4579" t="s">
        <v>4</v>
      </c>
      <c r="B4579" s="4" t="s">
        <v>5</v>
      </c>
      <c r="C4579" s="4" t="s">
        <v>13</v>
      </c>
      <c r="D4579" s="4" t="s">
        <v>10</v>
      </c>
      <c r="E4579" s="4" t="s">
        <v>13</v>
      </c>
      <c r="F4579" s="4" t="s">
        <v>6</v>
      </c>
    </row>
    <row r="4580" spans="1:19">
      <c r="A4580" t="n">
        <v>30178</v>
      </c>
      <c r="B4580" s="10" t="n">
        <v>39</v>
      </c>
      <c r="C4580" s="7" t="n">
        <v>10</v>
      </c>
      <c r="D4580" s="7" t="n">
        <v>65533</v>
      </c>
      <c r="E4580" s="7" t="n">
        <v>204</v>
      </c>
      <c r="F4580" s="7" t="s">
        <v>39</v>
      </c>
    </row>
    <row r="4581" spans="1:19">
      <c r="A4581" t="s">
        <v>4</v>
      </c>
      <c r="B4581" s="4" t="s">
        <v>5</v>
      </c>
      <c r="C4581" s="4" t="s">
        <v>13</v>
      </c>
      <c r="D4581" s="4" t="s">
        <v>10</v>
      </c>
      <c r="E4581" s="4" t="s">
        <v>13</v>
      </c>
      <c r="F4581" s="4" t="s">
        <v>6</v>
      </c>
    </row>
    <row r="4582" spans="1:19">
      <c r="A4582" t="n">
        <v>30202</v>
      </c>
      <c r="B4582" s="10" t="n">
        <v>39</v>
      </c>
      <c r="C4582" s="7" t="n">
        <v>10</v>
      </c>
      <c r="D4582" s="7" t="n">
        <v>65533</v>
      </c>
      <c r="E4582" s="7" t="n">
        <v>205</v>
      </c>
      <c r="F4582" s="7" t="s">
        <v>40</v>
      </c>
    </row>
    <row r="4583" spans="1:19">
      <c r="A4583" t="s">
        <v>4</v>
      </c>
      <c r="B4583" s="4" t="s">
        <v>5</v>
      </c>
      <c r="C4583" s="4" t="s">
        <v>13</v>
      </c>
      <c r="D4583" s="4" t="s">
        <v>10</v>
      </c>
      <c r="E4583" s="4" t="s">
        <v>13</v>
      </c>
      <c r="F4583" s="4" t="s">
        <v>6</v>
      </c>
    </row>
    <row r="4584" spans="1:19">
      <c r="A4584" t="n">
        <v>30226</v>
      </c>
      <c r="B4584" s="10" t="n">
        <v>39</v>
      </c>
      <c r="C4584" s="7" t="n">
        <v>10</v>
      </c>
      <c r="D4584" s="7" t="n">
        <v>65533</v>
      </c>
      <c r="E4584" s="7" t="n">
        <v>206</v>
      </c>
      <c r="F4584" s="7" t="s">
        <v>221</v>
      </c>
    </row>
    <row r="4585" spans="1:19">
      <c r="A4585" t="s">
        <v>4</v>
      </c>
      <c r="B4585" s="4" t="s">
        <v>5</v>
      </c>
      <c r="C4585" s="4" t="s">
        <v>13</v>
      </c>
      <c r="D4585" s="4" t="s">
        <v>10</v>
      </c>
      <c r="E4585" s="4" t="s">
        <v>13</v>
      </c>
      <c r="F4585" s="4" t="s">
        <v>6</v>
      </c>
    </row>
    <row r="4586" spans="1:19">
      <c r="A4586" t="n">
        <v>30250</v>
      </c>
      <c r="B4586" s="10" t="n">
        <v>39</v>
      </c>
      <c r="C4586" s="7" t="n">
        <v>10</v>
      </c>
      <c r="D4586" s="7" t="n">
        <v>65533</v>
      </c>
      <c r="E4586" s="7" t="n">
        <v>207</v>
      </c>
      <c r="F4586" s="7" t="s">
        <v>222</v>
      </c>
    </row>
    <row r="4587" spans="1:19">
      <c r="A4587" t="s">
        <v>4</v>
      </c>
      <c r="B4587" s="4" t="s">
        <v>5</v>
      </c>
      <c r="C4587" s="4" t="s">
        <v>13</v>
      </c>
      <c r="D4587" s="4" t="s">
        <v>10</v>
      </c>
      <c r="E4587" s="4" t="s">
        <v>13</v>
      </c>
      <c r="F4587" s="4" t="s">
        <v>6</v>
      </c>
    </row>
    <row r="4588" spans="1:19">
      <c r="A4588" t="n">
        <v>30274</v>
      </c>
      <c r="B4588" s="10" t="n">
        <v>39</v>
      </c>
      <c r="C4588" s="7" t="n">
        <v>10</v>
      </c>
      <c r="D4588" s="7" t="n">
        <v>65533</v>
      </c>
      <c r="E4588" s="7" t="n">
        <v>208</v>
      </c>
      <c r="F4588" s="7" t="s">
        <v>223</v>
      </c>
    </row>
    <row r="4589" spans="1:19">
      <c r="A4589" t="s">
        <v>4</v>
      </c>
      <c r="B4589" s="4" t="s">
        <v>5</v>
      </c>
      <c r="C4589" s="4" t="s">
        <v>13</v>
      </c>
      <c r="D4589" s="4" t="s">
        <v>10</v>
      </c>
      <c r="E4589" s="4" t="s">
        <v>13</v>
      </c>
      <c r="F4589" s="4" t="s">
        <v>6</v>
      </c>
    </row>
    <row r="4590" spans="1:19">
      <c r="A4590" t="n">
        <v>30298</v>
      </c>
      <c r="B4590" s="10" t="n">
        <v>39</v>
      </c>
      <c r="C4590" s="7" t="n">
        <v>10</v>
      </c>
      <c r="D4590" s="7" t="n">
        <v>65533</v>
      </c>
      <c r="E4590" s="7" t="n">
        <v>209</v>
      </c>
      <c r="F4590" s="7" t="s">
        <v>224</v>
      </c>
    </row>
    <row r="4591" spans="1:19">
      <c r="A4591" t="s">
        <v>4</v>
      </c>
      <c r="B4591" s="4" t="s">
        <v>5</v>
      </c>
      <c r="C4591" s="4" t="s">
        <v>13</v>
      </c>
      <c r="D4591" s="4" t="s">
        <v>10</v>
      </c>
      <c r="E4591" s="4" t="s">
        <v>13</v>
      </c>
      <c r="F4591" s="4" t="s">
        <v>6</v>
      </c>
    </row>
    <row r="4592" spans="1:19">
      <c r="A4592" t="n">
        <v>30322</v>
      </c>
      <c r="B4592" s="10" t="n">
        <v>39</v>
      </c>
      <c r="C4592" s="7" t="n">
        <v>10</v>
      </c>
      <c r="D4592" s="7" t="n">
        <v>65533</v>
      </c>
      <c r="E4592" s="7" t="n">
        <v>210</v>
      </c>
      <c r="F4592" s="7" t="s">
        <v>225</v>
      </c>
    </row>
    <row r="4593" spans="1:6">
      <c r="A4593" t="s">
        <v>4</v>
      </c>
      <c r="B4593" s="4" t="s">
        <v>5</v>
      </c>
      <c r="C4593" s="4" t="s">
        <v>13</v>
      </c>
      <c r="D4593" s="4" t="s">
        <v>10</v>
      </c>
      <c r="E4593" s="4" t="s">
        <v>13</v>
      </c>
      <c r="F4593" s="4" t="s">
        <v>6</v>
      </c>
    </row>
    <row r="4594" spans="1:6">
      <c r="A4594" t="n">
        <v>30346</v>
      </c>
      <c r="B4594" s="10" t="n">
        <v>39</v>
      </c>
      <c r="C4594" s="7" t="n">
        <v>10</v>
      </c>
      <c r="D4594" s="7" t="n">
        <v>65533</v>
      </c>
      <c r="E4594" s="7" t="n">
        <v>211</v>
      </c>
      <c r="F4594" s="7" t="s">
        <v>226</v>
      </c>
    </row>
    <row r="4595" spans="1:6">
      <c r="A4595" t="s">
        <v>4</v>
      </c>
      <c r="B4595" s="4" t="s">
        <v>5</v>
      </c>
      <c r="C4595" s="4" t="s">
        <v>13</v>
      </c>
      <c r="D4595" s="4" t="s">
        <v>10</v>
      </c>
      <c r="E4595" s="4" t="s">
        <v>13</v>
      </c>
      <c r="F4595" s="4" t="s">
        <v>6</v>
      </c>
    </row>
    <row r="4596" spans="1:6">
      <c r="A4596" t="n">
        <v>30370</v>
      </c>
      <c r="B4596" s="10" t="n">
        <v>39</v>
      </c>
      <c r="C4596" s="7" t="n">
        <v>10</v>
      </c>
      <c r="D4596" s="7" t="n">
        <v>65533</v>
      </c>
      <c r="E4596" s="7" t="n">
        <v>212</v>
      </c>
      <c r="F4596" s="7" t="s">
        <v>227</v>
      </c>
    </row>
    <row r="4597" spans="1:6">
      <c r="A4597" t="s">
        <v>4</v>
      </c>
      <c r="B4597" s="4" t="s">
        <v>5</v>
      </c>
      <c r="C4597" s="4" t="s">
        <v>10</v>
      </c>
      <c r="D4597" s="4" t="s">
        <v>6</v>
      </c>
      <c r="E4597" s="4" t="s">
        <v>6</v>
      </c>
      <c r="F4597" s="4" t="s">
        <v>6</v>
      </c>
      <c r="G4597" s="4" t="s">
        <v>13</v>
      </c>
      <c r="H4597" s="4" t="s">
        <v>9</v>
      </c>
      <c r="I4597" s="4" t="s">
        <v>23</v>
      </c>
      <c r="J4597" s="4" t="s">
        <v>23</v>
      </c>
      <c r="K4597" s="4" t="s">
        <v>23</v>
      </c>
      <c r="L4597" s="4" t="s">
        <v>23</v>
      </c>
      <c r="M4597" s="4" t="s">
        <v>23</v>
      </c>
      <c r="N4597" s="4" t="s">
        <v>23</v>
      </c>
      <c r="O4597" s="4" t="s">
        <v>23</v>
      </c>
      <c r="P4597" s="4" t="s">
        <v>6</v>
      </c>
      <c r="Q4597" s="4" t="s">
        <v>6</v>
      </c>
      <c r="R4597" s="4" t="s">
        <v>9</v>
      </c>
      <c r="S4597" s="4" t="s">
        <v>13</v>
      </c>
      <c r="T4597" s="4" t="s">
        <v>9</v>
      </c>
      <c r="U4597" s="4" t="s">
        <v>9</v>
      </c>
      <c r="V4597" s="4" t="s">
        <v>10</v>
      </c>
    </row>
    <row r="4598" spans="1:6">
      <c r="A4598" t="n">
        <v>30394</v>
      </c>
      <c r="B4598" s="37" t="n">
        <v>19</v>
      </c>
      <c r="C4598" s="7" t="n">
        <v>19</v>
      </c>
      <c r="D4598" s="7" t="s">
        <v>228</v>
      </c>
      <c r="E4598" s="7" t="s">
        <v>229</v>
      </c>
      <c r="F4598" s="7" t="s">
        <v>12</v>
      </c>
      <c r="G4598" s="7" t="n">
        <v>0</v>
      </c>
      <c r="H4598" s="7" t="n">
        <v>1</v>
      </c>
      <c r="I4598" s="7" t="n">
        <v>0</v>
      </c>
      <c r="J4598" s="7" t="n">
        <v>0</v>
      </c>
      <c r="K4598" s="7" t="n">
        <v>0</v>
      </c>
      <c r="L4598" s="7" t="n">
        <v>0</v>
      </c>
      <c r="M4598" s="7" t="n">
        <v>1</v>
      </c>
      <c r="N4598" s="7" t="n">
        <v>1.60000002384186</v>
      </c>
      <c r="O4598" s="7" t="n">
        <v>0.0900000035762787</v>
      </c>
      <c r="P4598" s="7" t="s">
        <v>12</v>
      </c>
      <c r="Q4598" s="7" t="s">
        <v>12</v>
      </c>
      <c r="R4598" s="7" t="n">
        <v>-1</v>
      </c>
      <c r="S4598" s="7" t="n">
        <v>0</v>
      </c>
      <c r="T4598" s="7" t="n">
        <v>0</v>
      </c>
      <c r="U4598" s="7" t="n">
        <v>0</v>
      </c>
      <c r="V4598" s="7" t="n">
        <v>0</v>
      </c>
    </row>
    <row r="4599" spans="1:6">
      <c r="A4599" t="s">
        <v>4</v>
      </c>
      <c r="B4599" s="4" t="s">
        <v>5</v>
      </c>
      <c r="C4599" s="4" t="s">
        <v>10</v>
      </c>
      <c r="D4599" s="4" t="s">
        <v>6</v>
      </c>
      <c r="E4599" s="4" t="s">
        <v>6</v>
      </c>
      <c r="F4599" s="4" t="s">
        <v>6</v>
      </c>
      <c r="G4599" s="4" t="s">
        <v>13</v>
      </c>
      <c r="H4599" s="4" t="s">
        <v>9</v>
      </c>
      <c r="I4599" s="4" t="s">
        <v>23</v>
      </c>
      <c r="J4599" s="4" t="s">
        <v>23</v>
      </c>
      <c r="K4599" s="4" t="s">
        <v>23</v>
      </c>
      <c r="L4599" s="4" t="s">
        <v>23</v>
      </c>
      <c r="M4599" s="4" t="s">
        <v>23</v>
      </c>
      <c r="N4599" s="4" t="s">
        <v>23</v>
      </c>
      <c r="O4599" s="4" t="s">
        <v>23</v>
      </c>
      <c r="P4599" s="4" t="s">
        <v>6</v>
      </c>
      <c r="Q4599" s="4" t="s">
        <v>6</v>
      </c>
      <c r="R4599" s="4" t="s">
        <v>9</v>
      </c>
      <c r="S4599" s="4" t="s">
        <v>13</v>
      </c>
      <c r="T4599" s="4" t="s">
        <v>9</v>
      </c>
      <c r="U4599" s="4" t="s">
        <v>9</v>
      </c>
      <c r="V4599" s="4" t="s">
        <v>10</v>
      </c>
    </row>
    <row r="4600" spans="1:6">
      <c r="A4600" t="n">
        <v>30475</v>
      </c>
      <c r="B4600" s="37" t="n">
        <v>19</v>
      </c>
      <c r="C4600" s="7" t="n">
        <v>7032</v>
      </c>
      <c r="D4600" s="7" t="s">
        <v>41</v>
      </c>
      <c r="E4600" s="7" t="s">
        <v>42</v>
      </c>
      <c r="F4600" s="7" t="s">
        <v>12</v>
      </c>
      <c r="G4600" s="7" t="n">
        <v>0</v>
      </c>
      <c r="H4600" s="7" t="n">
        <v>1</v>
      </c>
      <c r="I4600" s="7" t="n">
        <v>0</v>
      </c>
      <c r="J4600" s="7" t="n">
        <v>0</v>
      </c>
      <c r="K4600" s="7" t="n">
        <v>0</v>
      </c>
      <c r="L4600" s="7" t="n">
        <v>0</v>
      </c>
      <c r="M4600" s="7" t="n">
        <v>1</v>
      </c>
      <c r="N4600" s="7" t="n">
        <v>1.60000002384186</v>
      </c>
      <c r="O4600" s="7" t="n">
        <v>0.0900000035762787</v>
      </c>
      <c r="P4600" s="7" t="s">
        <v>12</v>
      </c>
      <c r="Q4600" s="7" t="s">
        <v>12</v>
      </c>
      <c r="R4600" s="7" t="n">
        <v>-1</v>
      </c>
      <c r="S4600" s="7" t="n">
        <v>0</v>
      </c>
      <c r="T4600" s="7" t="n">
        <v>0</v>
      </c>
      <c r="U4600" s="7" t="n">
        <v>0</v>
      </c>
      <c r="V4600" s="7" t="n">
        <v>0</v>
      </c>
    </row>
    <row r="4601" spans="1:6">
      <c r="A4601" t="s">
        <v>4</v>
      </c>
      <c r="B4601" s="4" t="s">
        <v>5</v>
      </c>
      <c r="C4601" s="4" t="s">
        <v>10</v>
      </c>
      <c r="D4601" s="4" t="s">
        <v>6</v>
      </c>
      <c r="E4601" s="4" t="s">
        <v>6</v>
      </c>
      <c r="F4601" s="4" t="s">
        <v>6</v>
      </c>
      <c r="G4601" s="4" t="s">
        <v>13</v>
      </c>
      <c r="H4601" s="4" t="s">
        <v>9</v>
      </c>
      <c r="I4601" s="4" t="s">
        <v>23</v>
      </c>
      <c r="J4601" s="4" t="s">
        <v>23</v>
      </c>
      <c r="K4601" s="4" t="s">
        <v>23</v>
      </c>
      <c r="L4601" s="4" t="s">
        <v>23</v>
      </c>
      <c r="M4601" s="4" t="s">
        <v>23</v>
      </c>
      <c r="N4601" s="4" t="s">
        <v>23</v>
      </c>
      <c r="O4601" s="4" t="s">
        <v>23</v>
      </c>
      <c r="P4601" s="4" t="s">
        <v>6</v>
      </c>
      <c r="Q4601" s="4" t="s">
        <v>6</v>
      </c>
      <c r="R4601" s="4" t="s">
        <v>9</v>
      </c>
      <c r="S4601" s="4" t="s">
        <v>13</v>
      </c>
      <c r="T4601" s="4" t="s">
        <v>9</v>
      </c>
      <c r="U4601" s="4" t="s">
        <v>9</v>
      </c>
      <c r="V4601" s="4" t="s">
        <v>10</v>
      </c>
    </row>
    <row r="4602" spans="1:6">
      <c r="A4602" t="n">
        <v>30545</v>
      </c>
      <c r="B4602" s="37" t="n">
        <v>19</v>
      </c>
      <c r="C4602" s="7" t="n">
        <v>7024</v>
      </c>
      <c r="D4602" s="7" t="s">
        <v>230</v>
      </c>
      <c r="E4602" s="7" t="s">
        <v>231</v>
      </c>
      <c r="F4602" s="7" t="s">
        <v>12</v>
      </c>
      <c r="G4602" s="7" t="n">
        <v>0</v>
      </c>
      <c r="H4602" s="7" t="n">
        <v>1</v>
      </c>
      <c r="I4602" s="7" t="n">
        <v>0</v>
      </c>
      <c r="J4602" s="7" t="n">
        <v>0</v>
      </c>
      <c r="K4602" s="7" t="n">
        <v>0</v>
      </c>
      <c r="L4602" s="7" t="n">
        <v>0</v>
      </c>
      <c r="M4602" s="7" t="n">
        <v>1</v>
      </c>
      <c r="N4602" s="7" t="n">
        <v>1.60000002384186</v>
      </c>
      <c r="O4602" s="7" t="n">
        <v>0.0900000035762787</v>
      </c>
      <c r="P4602" s="7" t="s">
        <v>12</v>
      </c>
      <c r="Q4602" s="7" t="s">
        <v>12</v>
      </c>
      <c r="R4602" s="7" t="n">
        <v>-1</v>
      </c>
      <c r="S4602" s="7" t="n">
        <v>0</v>
      </c>
      <c r="T4602" s="7" t="n">
        <v>0</v>
      </c>
      <c r="U4602" s="7" t="n">
        <v>0</v>
      </c>
      <c r="V4602" s="7" t="n">
        <v>0</v>
      </c>
    </row>
    <row r="4603" spans="1:6">
      <c r="A4603" t="s">
        <v>4</v>
      </c>
      <c r="B4603" s="4" t="s">
        <v>5</v>
      </c>
      <c r="C4603" s="4" t="s">
        <v>10</v>
      </c>
      <c r="D4603" s="4" t="s">
        <v>6</v>
      </c>
      <c r="E4603" s="4" t="s">
        <v>6</v>
      </c>
      <c r="F4603" s="4" t="s">
        <v>6</v>
      </c>
      <c r="G4603" s="4" t="s">
        <v>13</v>
      </c>
      <c r="H4603" s="4" t="s">
        <v>9</v>
      </c>
      <c r="I4603" s="4" t="s">
        <v>23</v>
      </c>
      <c r="J4603" s="4" t="s">
        <v>23</v>
      </c>
      <c r="K4603" s="4" t="s">
        <v>23</v>
      </c>
      <c r="L4603" s="4" t="s">
        <v>23</v>
      </c>
      <c r="M4603" s="4" t="s">
        <v>23</v>
      </c>
      <c r="N4603" s="4" t="s">
        <v>23</v>
      </c>
      <c r="O4603" s="4" t="s">
        <v>23</v>
      </c>
      <c r="P4603" s="4" t="s">
        <v>6</v>
      </c>
      <c r="Q4603" s="4" t="s">
        <v>6</v>
      </c>
      <c r="R4603" s="4" t="s">
        <v>9</v>
      </c>
      <c r="S4603" s="4" t="s">
        <v>13</v>
      </c>
      <c r="T4603" s="4" t="s">
        <v>9</v>
      </c>
      <c r="U4603" s="4" t="s">
        <v>9</v>
      </c>
      <c r="V4603" s="4" t="s">
        <v>10</v>
      </c>
    </row>
    <row r="4604" spans="1:6">
      <c r="A4604" t="n">
        <v>30616</v>
      </c>
      <c r="B4604" s="37" t="n">
        <v>19</v>
      </c>
      <c r="C4604" s="7" t="n">
        <v>1660</v>
      </c>
      <c r="D4604" s="7" t="s">
        <v>175</v>
      </c>
      <c r="E4604" s="7" t="s">
        <v>232</v>
      </c>
      <c r="F4604" s="7" t="s">
        <v>12</v>
      </c>
      <c r="G4604" s="7" t="n">
        <v>0</v>
      </c>
      <c r="H4604" s="7" t="n">
        <v>1</v>
      </c>
      <c r="I4604" s="7" t="n">
        <v>0</v>
      </c>
      <c r="J4604" s="7" t="n">
        <v>0</v>
      </c>
      <c r="K4604" s="7" t="n">
        <v>0</v>
      </c>
      <c r="L4604" s="7" t="n">
        <v>0</v>
      </c>
      <c r="M4604" s="7" t="n">
        <v>1</v>
      </c>
      <c r="N4604" s="7" t="n">
        <v>1.60000002384186</v>
      </c>
      <c r="O4604" s="7" t="n">
        <v>0.0900000035762787</v>
      </c>
      <c r="P4604" s="7" t="s">
        <v>16</v>
      </c>
      <c r="Q4604" s="7" t="s">
        <v>12</v>
      </c>
      <c r="R4604" s="7" t="n">
        <v>-1</v>
      </c>
      <c r="S4604" s="7" t="n">
        <v>0</v>
      </c>
      <c r="T4604" s="7" t="n">
        <v>0</v>
      </c>
      <c r="U4604" s="7" t="n">
        <v>0</v>
      </c>
      <c r="V4604" s="7" t="n">
        <v>0</v>
      </c>
    </row>
    <row r="4605" spans="1:6">
      <c r="A4605" t="s">
        <v>4</v>
      </c>
      <c r="B4605" s="4" t="s">
        <v>5</v>
      </c>
      <c r="C4605" s="4" t="s">
        <v>10</v>
      </c>
      <c r="D4605" s="4" t="s">
        <v>6</v>
      </c>
      <c r="E4605" s="4" t="s">
        <v>6</v>
      </c>
      <c r="F4605" s="4" t="s">
        <v>6</v>
      </c>
      <c r="G4605" s="4" t="s">
        <v>13</v>
      </c>
      <c r="H4605" s="4" t="s">
        <v>9</v>
      </c>
      <c r="I4605" s="4" t="s">
        <v>23</v>
      </c>
      <c r="J4605" s="4" t="s">
        <v>23</v>
      </c>
      <c r="K4605" s="4" t="s">
        <v>23</v>
      </c>
      <c r="L4605" s="4" t="s">
        <v>23</v>
      </c>
      <c r="M4605" s="4" t="s">
        <v>23</v>
      </c>
      <c r="N4605" s="4" t="s">
        <v>23</v>
      </c>
      <c r="O4605" s="4" t="s">
        <v>23</v>
      </c>
      <c r="P4605" s="4" t="s">
        <v>6</v>
      </c>
      <c r="Q4605" s="4" t="s">
        <v>6</v>
      </c>
      <c r="R4605" s="4" t="s">
        <v>9</v>
      </c>
      <c r="S4605" s="4" t="s">
        <v>13</v>
      </c>
      <c r="T4605" s="4" t="s">
        <v>9</v>
      </c>
      <c r="U4605" s="4" t="s">
        <v>9</v>
      </c>
      <c r="V4605" s="4" t="s">
        <v>10</v>
      </c>
    </row>
    <row r="4606" spans="1:6">
      <c r="A4606" t="n">
        <v>30709</v>
      </c>
      <c r="B4606" s="37" t="n">
        <v>19</v>
      </c>
      <c r="C4606" s="7" t="n">
        <v>1661</v>
      </c>
      <c r="D4606" s="7" t="s">
        <v>233</v>
      </c>
      <c r="E4606" s="7" t="s">
        <v>231</v>
      </c>
      <c r="F4606" s="7" t="s">
        <v>12</v>
      </c>
      <c r="G4606" s="7" t="n">
        <v>0</v>
      </c>
      <c r="H4606" s="7" t="n">
        <v>1</v>
      </c>
      <c r="I4606" s="7" t="n">
        <v>0</v>
      </c>
      <c r="J4606" s="7" t="n">
        <v>0</v>
      </c>
      <c r="K4606" s="7" t="n">
        <v>0</v>
      </c>
      <c r="L4606" s="7" t="n">
        <v>0</v>
      </c>
      <c r="M4606" s="7" t="n">
        <v>1</v>
      </c>
      <c r="N4606" s="7" t="n">
        <v>1.60000002384186</v>
      </c>
      <c r="O4606" s="7" t="n">
        <v>0.0900000035762787</v>
      </c>
      <c r="P4606" s="7" t="s">
        <v>17</v>
      </c>
      <c r="Q4606" s="7" t="s">
        <v>12</v>
      </c>
      <c r="R4606" s="7" t="n">
        <v>-1</v>
      </c>
      <c r="S4606" s="7" t="n">
        <v>0</v>
      </c>
      <c r="T4606" s="7" t="n">
        <v>0</v>
      </c>
      <c r="U4606" s="7" t="n">
        <v>0</v>
      </c>
      <c r="V4606" s="7" t="n">
        <v>0</v>
      </c>
    </row>
    <row r="4607" spans="1:6">
      <c r="A4607" t="s">
        <v>4</v>
      </c>
      <c r="B4607" s="4" t="s">
        <v>5</v>
      </c>
      <c r="C4607" s="4" t="s">
        <v>10</v>
      </c>
      <c r="D4607" s="4" t="s">
        <v>6</v>
      </c>
      <c r="E4607" s="4" t="s">
        <v>6</v>
      </c>
      <c r="F4607" s="4" t="s">
        <v>6</v>
      </c>
      <c r="G4607" s="4" t="s">
        <v>13</v>
      </c>
      <c r="H4607" s="4" t="s">
        <v>9</v>
      </c>
      <c r="I4607" s="4" t="s">
        <v>23</v>
      </c>
      <c r="J4607" s="4" t="s">
        <v>23</v>
      </c>
      <c r="K4607" s="4" t="s">
        <v>23</v>
      </c>
      <c r="L4607" s="4" t="s">
        <v>23</v>
      </c>
      <c r="M4607" s="4" t="s">
        <v>23</v>
      </c>
      <c r="N4607" s="4" t="s">
        <v>23</v>
      </c>
      <c r="O4607" s="4" t="s">
        <v>23</v>
      </c>
      <c r="P4607" s="4" t="s">
        <v>6</v>
      </c>
      <c r="Q4607" s="4" t="s">
        <v>6</v>
      </c>
      <c r="R4607" s="4" t="s">
        <v>9</v>
      </c>
      <c r="S4607" s="4" t="s">
        <v>13</v>
      </c>
      <c r="T4607" s="4" t="s">
        <v>9</v>
      </c>
      <c r="U4607" s="4" t="s">
        <v>9</v>
      </c>
      <c r="V4607" s="4" t="s">
        <v>10</v>
      </c>
    </row>
    <row r="4608" spans="1:6">
      <c r="A4608" t="n">
        <v>30786</v>
      </c>
      <c r="B4608" s="37" t="n">
        <v>19</v>
      </c>
      <c r="C4608" s="7" t="n">
        <v>1600</v>
      </c>
      <c r="D4608" s="7" t="s">
        <v>234</v>
      </c>
      <c r="E4608" s="7" t="s">
        <v>235</v>
      </c>
      <c r="F4608" s="7" t="s">
        <v>12</v>
      </c>
      <c r="G4608" s="7" t="n">
        <v>0</v>
      </c>
      <c r="H4608" s="7" t="n">
        <v>1</v>
      </c>
      <c r="I4608" s="7" t="n">
        <v>0</v>
      </c>
      <c r="J4608" s="7" t="n">
        <v>0</v>
      </c>
      <c r="K4608" s="7" t="n">
        <v>0</v>
      </c>
      <c r="L4608" s="7" t="n">
        <v>0</v>
      </c>
      <c r="M4608" s="7" t="n">
        <v>1</v>
      </c>
      <c r="N4608" s="7" t="n">
        <v>1.60000002384186</v>
      </c>
      <c r="O4608" s="7" t="n">
        <v>0.0900000035762787</v>
      </c>
      <c r="P4608" s="7" t="s">
        <v>12</v>
      </c>
      <c r="Q4608" s="7" t="s">
        <v>12</v>
      </c>
      <c r="R4608" s="7" t="n">
        <v>-1</v>
      </c>
      <c r="S4608" s="7" t="n">
        <v>0</v>
      </c>
      <c r="T4608" s="7" t="n">
        <v>0</v>
      </c>
      <c r="U4608" s="7" t="n">
        <v>0</v>
      </c>
      <c r="V4608" s="7" t="n">
        <v>0</v>
      </c>
    </row>
    <row r="4609" spans="1:22">
      <c r="A4609" t="s">
        <v>4</v>
      </c>
      <c r="B4609" s="4" t="s">
        <v>5</v>
      </c>
      <c r="C4609" s="4" t="s">
        <v>10</v>
      </c>
      <c r="D4609" s="4" t="s">
        <v>6</v>
      </c>
      <c r="E4609" s="4" t="s">
        <v>6</v>
      </c>
      <c r="F4609" s="4" t="s">
        <v>6</v>
      </c>
      <c r="G4609" s="4" t="s">
        <v>13</v>
      </c>
      <c r="H4609" s="4" t="s">
        <v>9</v>
      </c>
      <c r="I4609" s="4" t="s">
        <v>23</v>
      </c>
      <c r="J4609" s="4" t="s">
        <v>23</v>
      </c>
      <c r="K4609" s="4" t="s">
        <v>23</v>
      </c>
      <c r="L4609" s="4" t="s">
        <v>23</v>
      </c>
      <c r="M4609" s="4" t="s">
        <v>23</v>
      </c>
      <c r="N4609" s="4" t="s">
        <v>23</v>
      </c>
      <c r="O4609" s="4" t="s">
        <v>23</v>
      </c>
      <c r="P4609" s="4" t="s">
        <v>6</v>
      </c>
      <c r="Q4609" s="4" t="s">
        <v>6</v>
      </c>
      <c r="R4609" s="4" t="s">
        <v>9</v>
      </c>
      <c r="S4609" s="4" t="s">
        <v>13</v>
      </c>
      <c r="T4609" s="4" t="s">
        <v>9</v>
      </c>
      <c r="U4609" s="4" t="s">
        <v>9</v>
      </c>
      <c r="V4609" s="4" t="s">
        <v>10</v>
      </c>
    </row>
    <row r="4610" spans="1:22">
      <c r="A4610" t="n">
        <v>30855</v>
      </c>
      <c r="B4610" s="37" t="n">
        <v>19</v>
      </c>
      <c r="C4610" s="7" t="n">
        <v>1601</v>
      </c>
      <c r="D4610" s="7" t="s">
        <v>234</v>
      </c>
      <c r="E4610" s="7" t="s">
        <v>235</v>
      </c>
      <c r="F4610" s="7" t="s">
        <v>12</v>
      </c>
      <c r="G4610" s="7" t="n">
        <v>0</v>
      </c>
      <c r="H4610" s="7" t="n">
        <v>1</v>
      </c>
      <c r="I4610" s="7" t="n">
        <v>0</v>
      </c>
      <c r="J4610" s="7" t="n">
        <v>0</v>
      </c>
      <c r="K4610" s="7" t="n">
        <v>0</v>
      </c>
      <c r="L4610" s="7" t="n">
        <v>0</v>
      </c>
      <c r="M4610" s="7" t="n">
        <v>1</v>
      </c>
      <c r="N4610" s="7" t="n">
        <v>1.60000002384186</v>
      </c>
      <c r="O4610" s="7" t="n">
        <v>0.0900000035762787</v>
      </c>
      <c r="P4610" s="7" t="s">
        <v>12</v>
      </c>
      <c r="Q4610" s="7" t="s">
        <v>12</v>
      </c>
      <c r="R4610" s="7" t="n">
        <v>-1</v>
      </c>
      <c r="S4610" s="7" t="n">
        <v>0</v>
      </c>
      <c r="T4610" s="7" t="n">
        <v>0</v>
      </c>
      <c r="U4610" s="7" t="n">
        <v>0</v>
      </c>
      <c r="V4610" s="7" t="n">
        <v>0</v>
      </c>
    </row>
    <row r="4611" spans="1:22">
      <c r="A4611" t="s">
        <v>4</v>
      </c>
      <c r="B4611" s="4" t="s">
        <v>5</v>
      </c>
      <c r="C4611" s="4" t="s">
        <v>10</v>
      </c>
      <c r="D4611" s="4" t="s">
        <v>13</v>
      </c>
      <c r="E4611" s="4" t="s">
        <v>13</v>
      </c>
      <c r="F4611" s="4" t="s">
        <v>6</v>
      </c>
    </row>
    <row r="4612" spans="1:22">
      <c r="A4612" t="n">
        <v>30924</v>
      </c>
      <c r="B4612" s="38" t="n">
        <v>20</v>
      </c>
      <c r="C4612" s="7" t="n">
        <v>0</v>
      </c>
      <c r="D4612" s="7" t="n">
        <v>3</v>
      </c>
      <c r="E4612" s="7" t="n">
        <v>10</v>
      </c>
      <c r="F4612" s="7" t="s">
        <v>45</v>
      </c>
    </row>
    <row r="4613" spans="1:22">
      <c r="A4613" t="s">
        <v>4</v>
      </c>
      <c r="B4613" s="4" t="s">
        <v>5</v>
      </c>
      <c r="C4613" s="4" t="s">
        <v>10</v>
      </c>
    </row>
    <row r="4614" spans="1:22">
      <c r="A4614" t="n">
        <v>30942</v>
      </c>
      <c r="B4614" s="35" t="n">
        <v>16</v>
      </c>
      <c r="C4614" s="7" t="n">
        <v>0</v>
      </c>
    </row>
    <row r="4615" spans="1:22">
      <c r="A4615" t="s">
        <v>4</v>
      </c>
      <c r="B4615" s="4" t="s">
        <v>5</v>
      </c>
      <c r="C4615" s="4" t="s">
        <v>10</v>
      </c>
      <c r="D4615" s="4" t="s">
        <v>13</v>
      </c>
      <c r="E4615" s="4" t="s">
        <v>13</v>
      </c>
      <c r="F4615" s="4" t="s">
        <v>6</v>
      </c>
    </row>
    <row r="4616" spans="1:22">
      <c r="A4616" t="n">
        <v>30945</v>
      </c>
      <c r="B4616" s="38" t="n">
        <v>20</v>
      </c>
      <c r="C4616" s="7" t="n">
        <v>3</v>
      </c>
      <c r="D4616" s="7" t="n">
        <v>3</v>
      </c>
      <c r="E4616" s="7" t="n">
        <v>10</v>
      </c>
      <c r="F4616" s="7" t="s">
        <v>45</v>
      </c>
    </row>
    <row r="4617" spans="1:22">
      <c r="A4617" t="s">
        <v>4</v>
      </c>
      <c r="B4617" s="4" t="s">
        <v>5</v>
      </c>
      <c r="C4617" s="4" t="s">
        <v>10</v>
      </c>
    </row>
    <row r="4618" spans="1:22">
      <c r="A4618" t="n">
        <v>30963</v>
      </c>
      <c r="B4618" s="35" t="n">
        <v>16</v>
      </c>
      <c r="C4618" s="7" t="n">
        <v>0</v>
      </c>
    </row>
    <row r="4619" spans="1:22">
      <c r="A4619" t="s">
        <v>4</v>
      </c>
      <c r="B4619" s="4" t="s">
        <v>5</v>
      </c>
      <c r="C4619" s="4" t="s">
        <v>10</v>
      </c>
      <c r="D4619" s="4" t="s">
        <v>13</v>
      </c>
      <c r="E4619" s="4" t="s">
        <v>13</v>
      </c>
      <c r="F4619" s="4" t="s">
        <v>6</v>
      </c>
    </row>
    <row r="4620" spans="1:22">
      <c r="A4620" t="n">
        <v>30966</v>
      </c>
      <c r="B4620" s="38" t="n">
        <v>20</v>
      </c>
      <c r="C4620" s="7" t="n">
        <v>5</v>
      </c>
      <c r="D4620" s="7" t="n">
        <v>3</v>
      </c>
      <c r="E4620" s="7" t="n">
        <v>10</v>
      </c>
      <c r="F4620" s="7" t="s">
        <v>45</v>
      </c>
    </row>
    <row r="4621" spans="1:22">
      <c r="A4621" t="s">
        <v>4</v>
      </c>
      <c r="B4621" s="4" t="s">
        <v>5</v>
      </c>
      <c r="C4621" s="4" t="s">
        <v>10</v>
      </c>
    </row>
    <row r="4622" spans="1:22">
      <c r="A4622" t="n">
        <v>30984</v>
      </c>
      <c r="B4622" s="35" t="n">
        <v>16</v>
      </c>
      <c r="C4622" s="7" t="n">
        <v>0</v>
      </c>
    </row>
    <row r="4623" spans="1:22">
      <c r="A4623" t="s">
        <v>4</v>
      </c>
      <c r="B4623" s="4" t="s">
        <v>5</v>
      </c>
      <c r="C4623" s="4" t="s">
        <v>10</v>
      </c>
      <c r="D4623" s="4" t="s">
        <v>13</v>
      </c>
      <c r="E4623" s="4" t="s">
        <v>13</v>
      </c>
      <c r="F4623" s="4" t="s">
        <v>6</v>
      </c>
    </row>
    <row r="4624" spans="1:22">
      <c r="A4624" t="n">
        <v>30987</v>
      </c>
      <c r="B4624" s="38" t="n">
        <v>20</v>
      </c>
      <c r="C4624" s="7" t="n">
        <v>61491</v>
      </c>
      <c r="D4624" s="7" t="n">
        <v>3</v>
      </c>
      <c r="E4624" s="7" t="n">
        <v>10</v>
      </c>
      <c r="F4624" s="7" t="s">
        <v>45</v>
      </c>
    </row>
    <row r="4625" spans="1:22">
      <c r="A4625" t="s">
        <v>4</v>
      </c>
      <c r="B4625" s="4" t="s">
        <v>5</v>
      </c>
      <c r="C4625" s="4" t="s">
        <v>10</v>
      </c>
    </row>
    <row r="4626" spans="1:22">
      <c r="A4626" t="n">
        <v>31005</v>
      </c>
      <c r="B4626" s="35" t="n">
        <v>16</v>
      </c>
      <c r="C4626" s="7" t="n">
        <v>0</v>
      </c>
    </row>
    <row r="4627" spans="1:22">
      <c r="A4627" t="s">
        <v>4</v>
      </c>
      <c r="B4627" s="4" t="s">
        <v>5</v>
      </c>
      <c r="C4627" s="4" t="s">
        <v>10</v>
      </c>
      <c r="D4627" s="4" t="s">
        <v>13</v>
      </c>
      <c r="E4627" s="4" t="s">
        <v>13</v>
      </c>
      <c r="F4627" s="4" t="s">
        <v>6</v>
      </c>
    </row>
    <row r="4628" spans="1:22">
      <c r="A4628" t="n">
        <v>31008</v>
      </c>
      <c r="B4628" s="38" t="n">
        <v>20</v>
      </c>
      <c r="C4628" s="7" t="n">
        <v>61492</v>
      </c>
      <c r="D4628" s="7" t="n">
        <v>3</v>
      </c>
      <c r="E4628" s="7" t="n">
        <v>10</v>
      </c>
      <c r="F4628" s="7" t="s">
        <v>45</v>
      </c>
    </row>
    <row r="4629" spans="1:22">
      <c r="A4629" t="s">
        <v>4</v>
      </c>
      <c r="B4629" s="4" t="s">
        <v>5</v>
      </c>
      <c r="C4629" s="4" t="s">
        <v>10</v>
      </c>
    </row>
    <row r="4630" spans="1:22">
      <c r="A4630" t="n">
        <v>31026</v>
      </c>
      <c r="B4630" s="35" t="n">
        <v>16</v>
      </c>
      <c r="C4630" s="7" t="n">
        <v>0</v>
      </c>
    </row>
    <row r="4631" spans="1:22">
      <c r="A4631" t="s">
        <v>4</v>
      </c>
      <c r="B4631" s="4" t="s">
        <v>5</v>
      </c>
      <c r="C4631" s="4" t="s">
        <v>10</v>
      </c>
      <c r="D4631" s="4" t="s">
        <v>13</v>
      </c>
      <c r="E4631" s="4" t="s">
        <v>13</v>
      </c>
      <c r="F4631" s="4" t="s">
        <v>6</v>
      </c>
    </row>
    <row r="4632" spans="1:22">
      <c r="A4632" t="n">
        <v>31029</v>
      </c>
      <c r="B4632" s="38" t="n">
        <v>20</v>
      </c>
      <c r="C4632" s="7" t="n">
        <v>61493</v>
      </c>
      <c r="D4632" s="7" t="n">
        <v>3</v>
      </c>
      <c r="E4632" s="7" t="n">
        <v>10</v>
      </c>
      <c r="F4632" s="7" t="s">
        <v>45</v>
      </c>
    </row>
    <row r="4633" spans="1:22">
      <c r="A4633" t="s">
        <v>4</v>
      </c>
      <c r="B4633" s="4" t="s">
        <v>5</v>
      </c>
      <c r="C4633" s="4" t="s">
        <v>10</v>
      </c>
    </row>
    <row r="4634" spans="1:22">
      <c r="A4634" t="n">
        <v>31047</v>
      </c>
      <c r="B4634" s="35" t="n">
        <v>16</v>
      </c>
      <c r="C4634" s="7" t="n">
        <v>0</v>
      </c>
    </row>
    <row r="4635" spans="1:22">
      <c r="A4635" t="s">
        <v>4</v>
      </c>
      <c r="B4635" s="4" t="s">
        <v>5</v>
      </c>
      <c r="C4635" s="4" t="s">
        <v>10</v>
      </c>
      <c r="D4635" s="4" t="s">
        <v>13</v>
      </c>
      <c r="E4635" s="4" t="s">
        <v>13</v>
      </c>
      <c r="F4635" s="4" t="s">
        <v>6</v>
      </c>
    </row>
    <row r="4636" spans="1:22">
      <c r="A4636" t="n">
        <v>31050</v>
      </c>
      <c r="B4636" s="38" t="n">
        <v>20</v>
      </c>
      <c r="C4636" s="7" t="n">
        <v>19</v>
      </c>
      <c r="D4636" s="7" t="n">
        <v>3</v>
      </c>
      <c r="E4636" s="7" t="n">
        <v>10</v>
      </c>
      <c r="F4636" s="7" t="s">
        <v>45</v>
      </c>
    </row>
    <row r="4637" spans="1:22">
      <c r="A4637" t="s">
        <v>4</v>
      </c>
      <c r="B4637" s="4" t="s">
        <v>5</v>
      </c>
      <c r="C4637" s="4" t="s">
        <v>10</v>
      </c>
    </row>
    <row r="4638" spans="1:22">
      <c r="A4638" t="n">
        <v>31068</v>
      </c>
      <c r="B4638" s="35" t="n">
        <v>16</v>
      </c>
      <c r="C4638" s="7" t="n">
        <v>0</v>
      </c>
    </row>
    <row r="4639" spans="1:22">
      <c r="A4639" t="s">
        <v>4</v>
      </c>
      <c r="B4639" s="4" t="s">
        <v>5</v>
      </c>
      <c r="C4639" s="4" t="s">
        <v>10</v>
      </c>
      <c r="D4639" s="4" t="s">
        <v>13</v>
      </c>
      <c r="E4639" s="4" t="s">
        <v>13</v>
      </c>
      <c r="F4639" s="4" t="s">
        <v>6</v>
      </c>
    </row>
    <row r="4640" spans="1:22">
      <c r="A4640" t="n">
        <v>31071</v>
      </c>
      <c r="B4640" s="38" t="n">
        <v>20</v>
      </c>
      <c r="C4640" s="7" t="n">
        <v>7032</v>
      </c>
      <c r="D4640" s="7" t="n">
        <v>3</v>
      </c>
      <c r="E4640" s="7" t="n">
        <v>10</v>
      </c>
      <c r="F4640" s="7" t="s">
        <v>45</v>
      </c>
    </row>
    <row r="4641" spans="1:6">
      <c r="A4641" t="s">
        <v>4</v>
      </c>
      <c r="B4641" s="4" t="s">
        <v>5</v>
      </c>
      <c r="C4641" s="4" t="s">
        <v>10</v>
      </c>
    </row>
    <row r="4642" spans="1:6">
      <c r="A4642" t="n">
        <v>31089</v>
      </c>
      <c r="B4642" s="35" t="n">
        <v>16</v>
      </c>
      <c r="C4642" s="7" t="n">
        <v>0</v>
      </c>
    </row>
    <row r="4643" spans="1:6">
      <c r="A4643" t="s">
        <v>4</v>
      </c>
      <c r="B4643" s="4" t="s">
        <v>5</v>
      </c>
      <c r="C4643" s="4" t="s">
        <v>10</v>
      </c>
      <c r="D4643" s="4" t="s">
        <v>13</v>
      </c>
      <c r="E4643" s="4" t="s">
        <v>13</v>
      </c>
      <c r="F4643" s="4" t="s">
        <v>6</v>
      </c>
    </row>
    <row r="4644" spans="1:6">
      <c r="A4644" t="n">
        <v>31092</v>
      </c>
      <c r="B4644" s="38" t="n">
        <v>20</v>
      </c>
      <c r="C4644" s="7" t="n">
        <v>7024</v>
      </c>
      <c r="D4644" s="7" t="n">
        <v>3</v>
      </c>
      <c r="E4644" s="7" t="n">
        <v>10</v>
      </c>
      <c r="F4644" s="7" t="s">
        <v>45</v>
      </c>
    </row>
    <row r="4645" spans="1:6">
      <c r="A4645" t="s">
        <v>4</v>
      </c>
      <c r="B4645" s="4" t="s">
        <v>5</v>
      </c>
      <c r="C4645" s="4" t="s">
        <v>10</v>
      </c>
    </row>
    <row r="4646" spans="1:6">
      <c r="A4646" t="n">
        <v>31110</v>
      </c>
      <c r="B4646" s="35" t="n">
        <v>16</v>
      </c>
      <c r="C4646" s="7" t="n">
        <v>0</v>
      </c>
    </row>
    <row r="4647" spans="1:6">
      <c r="A4647" t="s">
        <v>4</v>
      </c>
      <c r="B4647" s="4" t="s">
        <v>5</v>
      </c>
      <c r="C4647" s="4" t="s">
        <v>10</v>
      </c>
      <c r="D4647" s="4" t="s">
        <v>13</v>
      </c>
      <c r="E4647" s="4" t="s">
        <v>13</v>
      </c>
      <c r="F4647" s="4" t="s">
        <v>6</v>
      </c>
    </row>
    <row r="4648" spans="1:6">
      <c r="A4648" t="n">
        <v>31113</v>
      </c>
      <c r="B4648" s="38" t="n">
        <v>20</v>
      </c>
      <c r="C4648" s="7" t="n">
        <v>1660</v>
      </c>
      <c r="D4648" s="7" t="n">
        <v>3</v>
      </c>
      <c r="E4648" s="7" t="n">
        <v>10</v>
      </c>
      <c r="F4648" s="7" t="s">
        <v>45</v>
      </c>
    </row>
    <row r="4649" spans="1:6">
      <c r="A4649" t="s">
        <v>4</v>
      </c>
      <c r="B4649" s="4" t="s">
        <v>5</v>
      </c>
      <c r="C4649" s="4" t="s">
        <v>10</v>
      </c>
    </row>
    <row r="4650" spans="1:6">
      <c r="A4650" t="n">
        <v>31131</v>
      </c>
      <c r="B4650" s="35" t="n">
        <v>16</v>
      </c>
      <c r="C4650" s="7" t="n">
        <v>0</v>
      </c>
    </row>
    <row r="4651" spans="1:6">
      <c r="A4651" t="s">
        <v>4</v>
      </c>
      <c r="B4651" s="4" t="s">
        <v>5</v>
      </c>
      <c r="C4651" s="4" t="s">
        <v>10</v>
      </c>
      <c r="D4651" s="4" t="s">
        <v>13</v>
      </c>
      <c r="E4651" s="4" t="s">
        <v>13</v>
      </c>
      <c r="F4651" s="4" t="s">
        <v>6</v>
      </c>
    </row>
    <row r="4652" spans="1:6">
      <c r="A4652" t="n">
        <v>31134</v>
      </c>
      <c r="B4652" s="38" t="n">
        <v>20</v>
      </c>
      <c r="C4652" s="7" t="n">
        <v>1661</v>
      </c>
      <c r="D4652" s="7" t="n">
        <v>3</v>
      </c>
      <c r="E4652" s="7" t="n">
        <v>10</v>
      </c>
      <c r="F4652" s="7" t="s">
        <v>45</v>
      </c>
    </row>
    <row r="4653" spans="1:6">
      <c r="A4653" t="s">
        <v>4</v>
      </c>
      <c r="B4653" s="4" t="s">
        <v>5</v>
      </c>
      <c r="C4653" s="4" t="s">
        <v>10</v>
      </c>
    </row>
    <row r="4654" spans="1:6">
      <c r="A4654" t="n">
        <v>31152</v>
      </c>
      <c r="B4654" s="35" t="n">
        <v>16</v>
      </c>
      <c r="C4654" s="7" t="n">
        <v>0</v>
      </c>
    </row>
    <row r="4655" spans="1:6">
      <c r="A4655" t="s">
        <v>4</v>
      </c>
      <c r="B4655" s="4" t="s">
        <v>5</v>
      </c>
      <c r="C4655" s="4" t="s">
        <v>10</v>
      </c>
      <c r="D4655" s="4" t="s">
        <v>13</v>
      </c>
      <c r="E4655" s="4" t="s">
        <v>13</v>
      </c>
      <c r="F4655" s="4" t="s">
        <v>6</v>
      </c>
    </row>
    <row r="4656" spans="1:6">
      <c r="A4656" t="n">
        <v>31155</v>
      </c>
      <c r="B4656" s="38" t="n">
        <v>20</v>
      </c>
      <c r="C4656" s="7" t="n">
        <v>1600</v>
      </c>
      <c r="D4656" s="7" t="n">
        <v>3</v>
      </c>
      <c r="E4656" s="7" t="n">
        <v>10</v>
      </c>
      <c r="F4656" s="7" t="s">
        <v>45</v>
      </c>
    </row>
    <row r="4657" spans="1:6">
      <c r="A4657" t="s">
        <v>4</v>
      </c>
      <c r="B4657" s="4" t="s">
        <v>5</v>
      </c>
      <c r="C4657" s="4" t="s">
        <v>10</v>
      </c>
    </row>
    <row r="4658" spans="1:6">
      <c r="A4658" t="n">
        <v>31173</v>
      </c>
      <c r="B4658" s="35" t="n">
        <v>16</v>
      </c>
      <c r="C4658" s="7" t="n">
        <v>0</v>
      </c>
    </row>
    <row r="4659" spans="1:6">
      <c r="A4659" t="s">
        <v>4</v>
      </c>
      <c r="B4659" s="4" t="s">
        <v>5</v>
      </c>
      <c r="C4659" s="4" t="s">
        <v>10</v>
      </c>
      <c r="D4659" s="4" t="s">
        <v>13</v>
      </c>
      <c r="E4659" s="4" t="s">
        <v>13</v>
      </c>
      <c r="F4659" s="4" t="s">
        <v>6</v>
      </c>
    </row>
    <row r="4660" spans="1:6">
      <c r="A4660" t="n">
        <v>31176</v>
      </c>
      <c r="B4660" s="38" t="n">
        <v>20</v>
      </c>
      <c r="C4660" s="7" t="n">
        <v>1601</v>
      </c>
      <c r="D4660" s="7" t="n">
        <v>3</v>
      </c>
      <c r="E4660" s="7" t="n">
        <v>10</v>
      </c>
      <c r="F4660" s="7" t="s">
        <v>45</v>
      </c>
    </row>
    <row r="4661" spans="1:6">
      <c r="A4661" t="s">
        <v>4</v>
      </c>
      <c r="B4661" s="4" t="s">
        <v>5</v>
      </c>
      <c r="C4661" s="4" t="s">
        <v>10</v>
      </c>
    </row>
    <row r="4662" spans="1:6">
      <c r="A4662" t="n">
        <v>31194</v>
      </c>
      <c r="B4662" s="35" t="n">
        <v>16</v>
      </c>
      <c r="C4662" s="7" t="n">
        <v>0</v>
      </c>
    </row>
    <row r="4663" spans="1:6">
      <c r="A4663" t="s">
        <v>4</v>
      </c>
      <c r="B4663" s="4" t="s">
        <v>5</v>
      </c>
      <c r="C4663" s="4" t="s">
        <v>10</v>
      </c>
      <c r="D4663" s="4" t="s">
        <v>9</v>
      </c>
    </row>
    <row r="4664" spans="1:6">
      <c r="A4664" t="n">
        <v>31197</v>
      </c>
      <c r="B4664" s="39" t="n">
        <v>43</v>
      </c>
      <c r="C4664" s="7" t="n">
        <v>1600</v>
      </c>
      <c r="D4664" s="7" t="n">
        <v>128</v>
      </c>
    </row>
    <row r="4665" spans="1:6">
      <c r="A4665" t="s">
        <v>4</v>
      </c>
      <c r="B4665" s="4" t="s">
        <v>5</v>
      </c>
      <c r="C4665" s="4" t="s">
        <v>10</v>
      </c>
      <c r="D4665" s="4" t="s">
        <v>9</v>
      </c>
    </row>
    <row r="4666" spans="1:6">
      <c r="A4666" t="n">
        <v>31204</v>
      </c>
      <c r="B4666" s="39" t="n">
        <v>43</v>
      </c>
      <c r="C4666" s="7" t="n">
        <v>1600</v>
      </c>
      <c r="D4666" s="7" t="n">
        <v>32</v>
      </c>
    </row>
    <row r="4667" spans="1:6">
      <c r="A4667" t="s">
        <v>4</v>
      </c>
      <c r="B4667" s="4" t="s">
        <v>5</v>
      </c>
      <c r="C4667" s="4" t="s">
        <v>10</v>
      </c>
      <c r="D4667" s="4" t="s">
        <v>9</v>
      </c>
    </row>
    <row r="4668" spans="1:6">
      <c r="A4668" t="n">
        <v>31211</v>
      </c>
      <c r="B4668" s="39" t="n">
        <v>43</v>
      </c>
      <c r="C4668" s="7" t="n">
        <v>1601</v>
      </c>
      <c r="D4668" s="7" t="n">
        <v>128</v>
      </c>
    </row>
    <row r="4669" spans="1:6">
      <c r="A4669" t="s">
        <v>4</v>
      </c>
      <c r="B4669" s="4" t="s">
        <v>5</v>
      </c>
      <c r="C4669" s="4" t="s">
        <v>10</v>
      </c>
      <c r="D4669" s="4" t="s">
        <v>9</v>
      </c>
    </row>
    <row r="4670" spans="1:6">
      <c r="A4670" t="n">
        <v>31218</v>
      </c>
      <c r="B4670" s="39" t="n">
        <v>43</v>
      </c>
      <c r="C4670" s="7" t="n">
        <v>1601</v>
      </c>
      <c r="D4670" s="7" t="n">
        <v>32</v>
      </c>
    </row>
    <row r="4671" spans="1:6">
      <c r="A4671" t="s">
        <v>4</v>
      </c>
      <c r="B4671" s="4" t="s">
        <v>5</v>
      </c>
      <c r="C4671" s="4" t="s">
        <v>13</v>
      </c>
      <c r="D4671" s="30" t="s">
        <v>34</v>
      </c>
      <c r="E4671" s="4" t="s">
        <v>5</v>
      </c>
      <c r="F4671" s="4" t="s">
        <v>13</v>
      </c>
      <c r="G4671" s="4" t="s">
        <v>10</v>
      </c>
      <c r="H4671" s="30" t="s">
        <v>35</v>
      </c>
      <c r="I4671" s="4" t="s">
        <v>13</v>
      </c>
      <c r="J4671" s="4" t="s">
        <v>24</v>
      </c>
    </row>
    <row r="4672" spans="1:6">
      <c r="A4672" t="n">
        <v>31225</v>
      </c>
      <c r="B4672" s="12" t="n">
        <v>5</v>
      </c>
      <c r="C4672" s="7" t="n">
        <v>28</v>
      </c>
      <c r="D4672" s="30" t="s">
        <v>3</v>
      </c>
      <c r="E4672" s="33" t="n">
        <v>64</v>
      </c>
      <c r="F4672" s="7" t="n">
        <v>5</v>
      </c>
      <c r="G4672" s="7" t="n">
        <v>9</v>
      </c>
      <c r="H4672" s="30" t="s">
        <v>3</v>
      </c>
      <c r="I4672" s="7" t="n">
        <v>1</v>
      </c>
      <c r="J4672" s="13" t="n">
        <f t="normal" ca="1">A4682</f>
        <v>0</v>
      </c>
    </row>
    <row r="4673" spans="1:10">
      <c r="A4673" t="s">
        <v>4</v>
      </c>
      <c r="B4673" s="4" t="s">
        <v>5</v>
      </c>
      <c r="C4673" s="4" t="s">
        <v>10</v>
      </c>
      <c r="D4673" s="4" t="s">
        <v>6</v>
      </c>
      <c r="E4673" s="4" t="s">
        <v>6</v>
      </c>
      <c r="F4673" s="4" t="s">
        <v>6</v>
      </c>
      <c r="G4673" s="4" t="s">
        <v>13</v>
      </c>
      <c r="H4673" s="4" t="s">
        <v>9</v>
      </c>
      <c r="I4673" s="4" t="s">
        <v>23</v>
      </c>
      <c r="J4673" s="4" t="s">
        <v>23</v>
      </c>
      <c r="K4673" s="4" t="s">
        <v>23</v>
      </c>
      <c r="L4673" s="4" t="s">
        <v>23</v>
      </c>
      <c r="M4673" s="4" t="s">
        <v>23</v>
      </c>
      <c r="N4673" s="4" t="s">
        <v>23</v>
      </c>
      <c r="O4673" s="4" t="s">
        <v>23</v>
      </c>
      <c r="P4673" s="4" t="s">
        <v>6</v>
      </c>
      <c r="Q4673" s="4" t="s">
        <v>6</v>
      </c>
      <c r="R4673" s="4" t="s">
        <v>9</v>
      </c>
      <c r="S4673" s="4" t="s">
        <v>13</v>
      </c>
      <c r="T4673" s="4" t="s">
        <v>9</v>
      </c>
      <c r="U4673" s="4" t="s">
        <v>9</v>
      </c>
      <c r="V4673" s="4" t="s">
        <v>10</v>
      </c>
    </row>
    <row r="4674" spans="1:10">
      <c r="A4674" t="n">
        <v>31236</v>
      </c>
      <c r="B4674" s="37" t="n">
        <v>19</v>
      </c>
      <c r="C4674" s="7" t="n">
        <v>7030</v>
      </c>
      <c r="D4674" s="7" t="s">
        <v>177</v>
      </c>
      <c r="E4674" s="7" t="s">
        <v>178</v>
      </c>
      <c r="F4674" s="7" t="s">
        <v>12</v>
      </c>
      <c r="G4674" s="7" t="n">
        <v>0</v>
      </c>
      <c r="H4674" s="7" t="n">
        <v>1</v>
      </c>
      <c r="I4674" s="7" t="n">
        <v>0</v>
      </c>
      <c r="J4674" s="7" t="n">
        <v>0</v>
      </c>
      <c r="K4674" s="7" t="n">
        <v>0</v>
      </c>
      <c r="L4674" s="7" t="n">
        <v>0</v>
      </c>
      <c r="M4674" s="7" t="n">
        <v>1</v>
      </c>
      <c r="N4674" s="7" t="n">
        <v>1.60000002384186</v>
      </c>
      <c r="O4674" s="7" t="n">
        <v>0.0900000035762787</v>
      </c>
      <c r="P4674" s="7" t="s">
        <v>12</v>
      </c>
      <c r="Q4674" s="7" t="s">
        <v>12</v>
      </c>
      <c r="R4674" s="7" t="n">
        <v>-1</v>
      </c>
      <c r="S4674" s="7" t="n">
        <v>0</v>
      </c>
      <c r="T4674" s="7" t="n">
        <v>0</v>
      </c>
      <c r="U4674" s="7" t="n">
        <v>0</v>
      </c>
      <c r="V4674" s="7" t="n">
        <v>0</v>
      </c>
    </row>
    <row r="4675" spans="1:10">
      <c r="A4675" t="s">
        <v>4</v>
      </c>
      <c r="B4675" s="4" t="s">
        <v>5</v>
      </c>
      <c r="C4675" s="4" t="s">
        <v>10</v>
      </c>
      <c r="D4675" s="4" t="s">
        <v>13</v>
      </c>
      <c r="E4675" s="4" t="s">
        <v>13</v>
      </c>
      <c r="F4675" s="4" t="s">
        <v>6</v>
      </c>
    </row>
    <row r="4676" spans="1:10">
      <c r="A4676" t="n">
        <v>31309</v>
      </c>
      <c r="B4676" s="38" t="n">
        <v>20</v>
      </c>
      <c r="C4676" s="7" t="n">
        <v>7030</v>
      </c>
      <c r="D4676" s="7" t="n">
        <v>3</v>
      </c>
      <c r="E4676" s="7" t="n">
        <v>10</v>
      </c>
      <c r="F4676" s="7" t="s">
        <v>45</v>
      </c>
    </row>
    <row r="4677" spans="1:10">
      <c r="A4677" t="s">
        <v>4</v>
      </c>
      <c r="B4677" s="4" t="s">
        <v>5</v>
      </c>
      <c r="C4677" s="4" t="s">
        <v>10</v>
      </c>
    </row>
    <row r="4678" spans="1:10">
      <c r="A4678" t="n">
        <v>31327</v>
      </c>
      <c r="B4678" s="35" t="n">
        <v>16</v>
      </c>
      <c r="C4678" s="7" t="n">
        <v>0</v>
      </c>
    </row>
    <row r="4679" spans="1:10">
      <c r="A4679" t="s">
        <v>4</v>
      </c>
      <c r="B4679" s="4" t="s">
        <v>5</v>
      </c>
      <c r="C4679" s="4" t="s">
        <v>10</v>
      </c>
      <c r="D4679" s="4" t="s">
        <v>9</v>
      </c>
      <c r="E4679" s="4" t="s">
        <v>9</v>
      </c>
      <c r="F4679" s="4" t="s">
        <v>9</v>
      </c>
      <c r="G4679" s="4" t="s">
        <v>9</v>
      </c>
      <c r="H4679" s="4" t="s">
        <v>10</v>
      </c>
      <c r="I4679" s="4" t="s">
        <v>13</v>
      </c>
    </row>
    <row r="4680" spans="1:10">
      <c r="A4680" t="n">
        <v>31330</v>
      </c>
      <c r="B4680" s="40" t="n">
        <v>66</v>
      </c>
      <c r="C4680" s="7" t="n">
        <v>7030</v>
      </c>
      <c r="D4680" s="7" t="n">
        <v>1065353216</v>
      </c>
      <c r="E4680" s="7" t="n">
        <v>1065353216</v>
      </c>
      <c r="F4680" s="7" t="n">
        <v>1065353216</v>
      </c>
      <c r="G4680" s="7" t="n">
        <v>0</v>
      </c>
      <c r="H4680" s="7" t="n">
        <v>0</v>
      </c>
      <c r="I4680" s="7" t="n">
        <v>3</v>
      </c>
    </row>
    <row r="4681" spans="1:10">
      <c r="A4681" t="s">
        <v>4</v>
      </c>
      <c r="B4681" s="4" t="s">
        <v>5</v>
      </c>
      <c r="C4681" s="4" t="s">
        <v>13</v>
      </c>
    </row>
    <row r="4682" spans="1:10">
      <c r="A4682" t="n">
        <v>31352</v>
      </c>
      <c r="B4682" s="43" t="n">
        <v>116</v>
      </c>
      <c r="C4682" s="7" t="n">
        <v>0</v>
      </c>
    </row>
    <row r="4683" spans="1:10">
      <c r="A4683" t="s">
        <v>4</v>
      </c>
      <c r="B4683" s="4" t="s">
        <v>5</v>
      </c>
      <c r="C4683" s="4" t="s">
        <v>13</v>
      </c>
      <c r="D4683" s="4" t="s">
        <v>10</v>
      </c>
    </row>
    <row r="4684" spans="1:10">
      <c r="A4684" t="n">
        <v>31354</v>
      </c>
      <c r="B4684" s="43" t="n">
        <v>116</v>
      </c>
      <c r="C4684" s="7" t="n">
        <v>2</v>
      </c>
      <c r="D4684" s="7" t="n">
        <v>1</v>
      </c>
    </row>
    <row r="4685" spans="1:10">
      <c r="A4685" t="s">
        <v>4</v>
      </c>
      <c r="B4685" s="4" t="s">
        <v>5</v>
      </c>
      <c r="C4685" s="4" t="s">
        <v>13</v>
      </c>
      <c r="D4685" s="4" t="s">
        <v>9</v>
      </c>
    </row>
    <row r="4686" spans="1:10">
      <c r="A4686" t="n">
        <v>31358</v>
      </c>
      <c r="B4686" s="43" t="n">
        <v>116</v>
      </c>
      <c r="C4686" s="7" t="n">
        <v>5</v>
      </c>
      <c r="D4686" s="7" t="n">
        <v>1133903872</v>
      </c>
    </row>
    <row r="4687" spans="1:10">
      <c r="A4687" t="s">
        <v>4</v>
      </c>
      <c r="B4687" s="4" t="s">
        <v>5</v>
      </c>
      <c r="C4687" s="4" t="s">
        <v>13</v>
      </c>
      <c r="D4687" s="4" t="s">
        <v>10</v>
      </c>
    </row>
    <row r="4688" spans="1:10">
      <c r="A4688" t="n">
        <v>31364</v>
      </c>
      <c r="B4688" s="43" t="n">
        <v>116</v>
      </c>
      <c r="C4688" s="7" t="n">
        <v>6</v>
      </c>
      <c r="D4688" s="7" t="n">
        <v>1</v>
      </c>
    </row>
    <row r="4689" spans="1:22">
      <c r="A4689" t="s">
        <v>4</v>
      </c>
      <c r="B4689" s="4" t="s">
        <v>5</v>
      </c>
      <c r="C4689" s="4" t="s">
        <v>13</v>
      </c>
      <c r="D4689" s="4" t="s">
        <v>13</v>
      </c>
      <c r="E4689" s="4" t="s">
        <v>13</v>
      </c>
      <c r="F4689" s="4" t="s">
        <v>13</v>
      </c>
    </row>
    <row r="4690" spans="1:22">
      <c r="A4690" t="n">
        <v>31368</v>
      </c>
      <c r="B4690" s="19" t="n">
        <v>14</v>
      </c>
      <c r="C4690" s="7" t="n">
        <v>0</v>
      </c>
      <c r="D4690" s="7" t="n">
        <v>4</v>
      </c>
      <c r="E4690" s="7" t="n">
        <v>0</v>
      </c>
      <c r="F4690" s="7" t="n">
        <v>0</v>
      </c>
    </row>
    <row r="4691" spans="1:22">
      <c r="A4691" t="s">
        <v>4</v>
      </c>
      <c r="B4691" s="4" t="s">
        <v>5</v>
      </c>
      <c r="C4691" s="4" t="s">
        <v>10</v>
      </c>
      <c r="D4691" s="4" t="s">
        <v>9</v>
      </c>
    </row>
    <row r="4692" spans="1:22">
      <c r="A4692" t="n">
        <v>31373</v>
      </c>
      <c r="B4692" s="39" t="n">
        <v>43</v>
      </c>
      <c r="C4692" s="7" t="n">
        <v>19</v>
      </c>
      <c r="D4692" s="7" t="n">
        <v>1</v>
      </c>
    </row>
    <row r="4693" spans="1:22">
      <c r="A4693" t="s">
        <v>4</v>
      </c>
      <c r="B4693" s="4" t="s">
        <v>5</v>
      </c>
      <c r="C4693" s="4" t="s">
        <v>10</v>
      </c>
      <c r="D4693" s="4" t="s">
        <v>9</v>
      </c>
      <c r="E4693" s="4" t="s">
        <v>9</v>
      </c>
      <c r="F4693" s="4" t="s">
        <v>9</v>
      </c>
      <c r="G4693" s="4" t="s">
        <v>9</v>
      </c>
      <c r="H4693" s="4" t="s">
        <v>10</v>
      </c>
      <c r="I4693" s="4" t="s">
        <v>13</v>
      </c>
    </row>
    <row r="4694" spans="1:22">
      <c r="A4694" t="n">
        <v>31380</v>
      </c>
      <c r="B4694" s="40" t="n">
        <v>66</v>
      </c>
      <c r="C4694" s="7" t="n">
        <v>19</v>
      </c>
      <c r="D4694" s="7" t="n">
        <v>1065353216</v>
      </c>
      <c r="E4694" s="7" t="n">
        <v>1065353216</v>
      </c>
      <c r="F4694" s="7" t="n">
        <v>1065353216</v>
      </c>
      <c r="G4694" s="7" t="n">
        <v>0</v>
      </c>
      <c r="H4694" s="7" t="n">
        <v>0</v>
      </c>
      <c r="I4694" s="7" t="n">
        <v>3</v>
      </c>
    </row>
    <row r="4695" spans="1:22">
      <c r="A4695" t="s">
        <v>4</v>
      </c>
      <c r="B4695" s="4" t="s">
        <v>5</v>
      </c>
      <c r="C4695" s="4" t="s">
        <v>10</v>
      </c>
      <c r="D4695" s="4" t="s">
        <v>9</v>
      </c>
    </row>
    <row r="4696" spans="1:22">
      <c r="A4696" t="n">
        <v>31402</v>
      </c>
      <c r="B4696" s="39" t="n">
        <v>43</v>
      </c>
      <c r="C4696" s="7" t="n">
        <v>7024</v>
      </c>
      <c r="D4696" s="7" t="n">
        <v>1</v>
      </c>
    </row>
    <row r="4697" spans="1:22">
      <c r="A4697" t="s">
        <v>4</v>
      </c>
      <c r="B4697" s="4" t="s">
        <v>5</v>
      </c>
      <c r="C4697" s="4" t="s">
        <v>10</v>
      </c>
      <c r="D4697" s="4" t="s">
        <v>9</v>
      </c>
    </row>
    <row r="4698" spans="1:22">
      <c r="A4698" t="n">
        <v>31409</v>
      </c>
      <c r="B4698" s="39" t="n">
        <v>43</v>
      </c>
      <c r="C4698" s="7" t="n">
        <v>1660</v>
      </c>
      <c r="D4698" s="7" t="n">
        <v>1</v>
      </c>
    </row>
    <row r="4699" spans="1:22">
      <c r="A4699" t="s">
        <v>4</v>
      </c>
      <c r="B4699" s="4" t="s">
        <v>5</v>
      </c>
      <c r="C4699" s="4" t="s">
        <v>10</v>
      </c>
      <c r="D4699" s="4" t="s">
        <v>9</v>
      </c>
      <c r="E4699" s="4" t="s">
        <v>9</v>
      </c>
      <c r="F4699" s="4" t="s">
        <v>9</v>
      </c>
      <c r="G4699" s="4" t="s">
        <v>9</v>
      </c>
      <c r="H4699" s="4" t="s">
        <v>10</v>
      </c>
      <c r="I4699" s="4" t="s">
        <v>13</v>
      </c>
    </row>
    <row r="4700" spans="1:22">
      <c r="A4700" t="n">
        <v>31416</v>
      </c>
      <c r="B4700" s="40" t="n">
        <v>66</v>
      </c>
      <c r="C4700" s="7" t="n">
        <v>1660</v>
      </c>
      <c r="D4700" s="7" t="n">
        <v>1065353216</v>
      </c>
      <c r="E4700" s="7" t="n">
        <v>1065353216</v>
      </c>
      <c r="F4700" s="7" t="n">
        <v>1065353216</v>
      </c>
      <c r="G4700" s="7" t="n">
        <v>0</v>
      </c>
      <c r="H4700" s="7" t="n">
        <v>0</v>
      </c>
      <c r="I4700" s="7" t="n">
        <v>3</v>
      </c>
    </row>
    <row r="4701" spans="1:22">
      <c r="A4701" t="s">
        <v>4</v>
      </c>
      <c r="B4701" s="4" t="s">
        <v>5</v>
      </c>
      <c r="C4701" s="4" t="s">
        <v>10</v>
      </c>
      <c r="D4701" s="4" t="s">
        <v>9</v>
      </c>
    </row>
    <row r="4702" spans="1:22">
      <c r="A4702" t="n">
        <v>31438</v>
      </c>
      <c r="B4702" s="39" t="n">
        <v>43</v>
      </c>
      <c r="C4702" s="7" t="n">
        <v>1661</v>
      </c>
      <c r="D4702" s="7" t="n">
        <v>1</v>
      </c>
    </row>
    <row r="4703" spans="1:22">
      <c r="A4703" t="s">
        <v>4</v>
      </c>
      <c r="B4703" s="4" t="s">
        <v>5</v>
      </c>
      <c r="C4703" s="4" t="s">
        <v>13</v>
      </c>
      <c r="D4703" s="4" t="s">
        <v>10</v>
      </c>
      <c r="E4703" s="4" t="s">
        <v>13</v>
      </c>
      <c r="F4703" s="4" t="s">
        <v>6</v>
      </c>
      <c r="G4703" s="4" t="s">
        <v>6</v>
      </c>
      <c r="H4703" s="4" t="s">
        <v>6</v>
      </c>
      <c r="I4703" s="4" t="s">
        <v>6</v>
      </c>
      <c r="J4703" s="4" t="s">
        <v>6</v>
      </c>
      <c r="K4703" s="4" t="s">
        <v>6</v>
      </c>
      <c r="L4703" s="4" t="s">
        <v>6</v>
      </c>
      <c r="M4703" s="4" t="s">
        <v>6</v>
      </c>
      <c r="N4703" s="4" t="s">
        <v>6</v>
      </c>
      <c r="O4703" s="4" t="s">
        <v>6</v>
      </c>
      <c r="P4703" s="4" t="s">
        <v>6</v>
      </c>
      <c r="Q4703" s="4" t="s">
        <v>6</v>
      </c>
      <c r="R4703" s="4" t="s">
        <v>6</v>
      </c>
      <c r="S4703" s="4" t="s">
        <v>6</v>
      </c>
      <c r="T4703" s="4" t="s">
        <v>6</v>
      </c>
      <c r="U4703" s="4" t="s">
        <v>6</v>
      </c>
    </row>
    <row r="4704" spans="1:22">
      <c r="A4704" t="n">
        <v>31445</v>
      </c>
      <c r="B4704" s="41" t="n">
        <v>36</v>
      </c>
      <c r="C4704" s="7" t="n">
        <v>8</v>
      </c>
      <c r="D4704" s="7" t="n">
        <v>0</v>
      </c>
      <c r="E4704" s="7" t="n">
        <v>0</v>
      </c>
      <c r="F4704" s="7" t="s">
        <v>46</v>
      </c>
      <c r="G4704" s="7" t="s">
        <v>12</v>
      </c>
      <c r="H4704" s="7" t="s">
        <v>12</v>
      </c>
      <c r="I4704" s="7" t="s">
        <v>12</v>
      </c>
      <c r="J4704" s="7" t="s">
        <v>12</v>
      </c>
      <c r="K4704" s="7" t="s">
        <v>12</v>
      </c>
      <c r="L4704" s="7" t="s">
        <v>12</v>
      </c>
      <c r="M4704" s="7" t="s">
        <v>12</v>
      </c>
      <c r="N4704" s="7" t="s">
        <v>12</v>
      </c>
      <c r="O4704" s="7" t="s">
        <v>12</v>
      </c>
      <c r="P4704" s="7" t="s">
        <v>12</v>
      </c>
      <c r="Q4704" s="7" t="s">
        <v>12</v>
      </c>
      <c r="R4704" s="7" t="s">
        <v>12</v>
      </c>
      <c r="S4704" s="7" t="s">
        <v>12</v>
      </c>
      <c r="T4704" s="7" t="s">
        <v>12</v>
      </c>
      <c r="U4704" s="7" t="s">
        <v>12</v>
      </c>
    </row>
    <row r="4705" spans="1:21">
      <c r="A4705" t="s">
        <v>4</v>
      </c>
      <c r="B4705" s="4" t="s">
        <v>5</v>
      </c>
      <c r="C4705" s="4" t="s">
        <v>13</v>
      </c>
      <c r="D4705" s="4" t="s">
        <v>10</v>
      </c>
      <c r="E4705" s="4" t="s">
        <v>13</v>
      </c>
      <c r="F4705" s="4" t="s">
        <v>6</v>
      </c>
      <c r="G4705" s="4" t="s">
        <v>6</v>
      </c>
      <c r="H4705" s="4" t="s">
        <v>6</v>
      </c>
      <c r="I4705" s="4" t="s">
        <v>6</v>
      </c>
      <c r="J4705" s="4" t="s">
        <v>6</v>
      </c>
      <c r="K4705" s="4" t="s">
        <v>6</v>
      </c>
      <c r="L4705" s="4" t="s">
        <v>6</v>
      </c>
      <c r="M4705" s="4" t="s">
        <v>6</v>
      </c>
      <c r="N4705" s="4" t="s">
        <v>6</v>
      </c>
      <c r="O4705" s="4" t="s">
        <v>6</v>
      </c>
      <c r="P4705" s="4" t="s">
        <v>6</v>
      </c>
      <c r="Q4705" s="4" t="s">
        <v>6</v>
      </c>
      <c r="R4705" s="4" t="s">
        <v>6</v>
      </c>
      <c r="S4705" s="4" t="s">
        <v>6</v>
      </c>
      <c r="T4705" s="4" t="s">
        <v>6</v>
      </c>
      <c r="U4705" s="4" t="s">
        <v>6</v>
      </c>
    </row>
    <row r="4706" spans="1:21">
      <c r="A4706" t="n">
        <v>31475</v>
      </c>
      <c r="B4706" s="41" t="n">
        <v>36</v>
      </c>
      <c r="C4706" s="7" t="n">
        <v>8</v>
      </c>
      <c r="D4706" s="7" t="n">
        <v>3</v>
      </c>
      <c r="E4706" s="7" t="n">
        <v>0</v>
      </c>
      <c r="F4706" s="7" t="s">
        <v>46</v>
      </c>
      <c r="G4706" s="7" t="s">
        <v>12</v>
      </c>
      <c r="H4706" s="7" t="s">
        <v>12</v>
      </c>
      <c r="I4706" s="7" t="s">
        <v>12</v>
      </c>
      <c r="J4706" s="7" t="s">
        <v>12</v>
      </c>
      <c r="K4706" s="7" t="s">
        <v>12</v>
      </c>
      <c r="L4706" s="7" t="s">
        <v>12</v>
      </c>
      <c r="M4706" s="7" t="s">
        <v>12</v>
      </c>
      <c r="N4706" s="7" t="s">
        <v>12</v>
      </c>
      <c r="O4706" s="7" t="s">
        <v>12</v>
      </c>
      <c r="P4706" s="7" t="s">
        <v>12</v>
      </c>
      <c r="Q4706" s="7" t="s">
        <v>12</v>
      </c>
      <c r="R4706" s="7" t="s">
        <v>12</v>
      </c>
      <c r="S4706" s="7" t="s">
        <v>12</v>
      </c>
      <c r="T4706" s="7" t="s">
        <v>12</v>
      </c>
      <c r="U4706" s="7" t="s">
        <v>12</v>
      </c>
    </row>
    <row r="4707" spans="1:21">
      <c r="A4707" t="s">
        <v>4</v>
      </c>
      <c r="B4707" s="4" t="s">
        <v>5</v>
      </c>
      <c r="C4707" s="4" t="s">
        <v>13</v>
      </c>
      <c r="D4707" s="4" t="s">
        <v>10</v>
      </c>
      <c r="E4707" s="4" t="s">
        <v>13</v>
      </c>
      <c r="F4707" s="4" t="s">
        <v>6</v>
      </c>
      <c r="G4707" s="4" t="s">
        <v>6</v>
      </c>
      <c r="H4707" s="4" t="s">
        <v>6</v>
      </c>
      <c r="I4707" s="4" t="s">
        <v>6</v>
      </c>
      <c r="J4707" s="4" t="s">
        <v>6</v>
      </c>
      <c r="K4707" s="4" t="s">
        <v>6</v>
      </c>
      <c r="L4707" s="4" t="s">
        <v>6</v>
      </c>
      <c r="M4707" s="4" t="s">
        <v>6</v>
      </c>
      <c r="N4707" s="4" t="s">
        <v>6</v>
      </c>
      <c r="O4707" s="4" t="s">
        <v>6</v>
      </c>
      <c r="P4707" s="4" t="s">
        <v>6</v>
      </c>
      <c r="Q4707" s="4" t="s">
        <v>6</v>
      </c>
      <c r="R4707" s="4" t="s">
        <v>6</v>
      </c>
      <c r="S4707" s="4" t="s">
        <v>6</v>
      </c>
      <c r="T4707" s="4" t="s">
        <v>6</v>
      </c>
      <c r="U4707" s="4" t="s">
        <v>6</v>
      </c>
    </row>
    <row r="4708" spans="1:21">
      <c r="A4708" t="n">
        <v>31505</v>
      </c>
      <c r="B4708" s="41" t="n">
        <v>36</v>
      </c>
      <c r="C4708" s="7" t="n">
        <v>8</v>
      </c>
      <c r="D4708" s="7" t="n">
        <v>5</v>
      </c>
      <c r="E4708" s="7" t="n">
        <v>0</v>
      </c>
      <c r="F4708" s="7" t="s">
        <v>46</v>
      </c>
      <c r="G4708" s="7" t="s">
        <v>12</v>
      </c>
      <c r="H4708" s="7" t="s">
        <v>12</v>
      </c>
      <c r="I4708" s="7" t="s">
        <v>12</v>
      </c>
      <c r="J4708" s="7" t="s">
        <v>12</v>
      </c>
      <c r="K4708" s="7" t="s">
        <v>12</v>
      </c>
      <c r="L4708" s="7" t="s">
        <v>12</v>
      </c>
      <c r="M4708" s="7" t="s">
        <v>12</v>
      </c>
      <c r="N4708" s="7" t="s">
        <v>12</v>
      </c>
      <c r="O4708" s="7" t="s">
        <v>12</v>
      </c>
      <c r="P4708" s="7" t="s">
        <v>12</v>
      </c>
      <c r="Q4708" s="7" t="s">
        <v>12</v>
      </c>
      <c r="R4708" s="7" t="s">
        <v>12</v>
      </c>
      <c r="S4708" s="7" t="s">
        <v>12</v>
      </c>
      <c r="T4708" s="7" t="s">
        <v>12</v>
      </c>
      <c r="U4708" s="7" t="s">
        <v>12</v>
      </c>
    </row>
    <row r="4709" spans="1:21">
      <c r="A4709" t="s">
        <v>4</v>
      </c>
      <c r="B4709" s="4" t="s">
        <v>5</v>
      </c>
      <c r="C4709" s="4" t="s">
        <v>13</v>
      </c>
      <c r="D4709" s="4" t="s">
        <v>10</v>
      </c>
      <c r="E4709" s="4" t="s">
        <v>13</v>
      </c>
      <c r="F4709" s="4" t="s">
        <v>6</v>
      </c>
      <c r="G4709" s="4" t="s">
        <v>6</v>
      </c>
      <c r="H4709" s="4" t="s">
        <v>6</v>
      </c>
      <c r="I4709" s="4" t="s">
        <v>6</v>
      </c>
      <c r="J4709" s="4" t="s">
        <v>6</v>
      </c>
      <c r="K4709" s="4" t="s">
        <v>6</v>
      </c>
      <c r="L4709" s="4" t="s">
        <v>6</v>
      </c>
      <c r="M4709" s="4" t="s">
        <v>6</v>
      </c>
      <c r="N4709" s="4" t="s">
        <v>6</v>
      </c>
      <c r="O4709" s="4" t="s">
        <v>6</v>
      </c>
      <c r="P4709" s="4" t="s">
        <v>6</v>
      </c>
      <c r="Q4709" s="4" t="s">
        <v>6</v>
      </c>
      <c r="R4709" s="4" t="s">
        <v>6</v>
      </c>
      <c r="S4709" s="4" t="s">
        <v>6</v>
      </c>
      <c r="T4709" s="4" t="s">
        <v>6</v>
      </c>
      <c r="U4709" s="4" t="s">
        <v>6</v>
      </c>
    </row>
    <row r="4710" spans="1:21">
      <c r="A4710" t="n">
        <v>31535</v>
      </c>
      <c r="B4710" s="41" t="n">
        <v>36</v>
      </c>
      <c r="C4710" s="7" t="n">
        <v>8</v>
      </c>
      <c r="D4710" s="7" t="n">
        <v>61491</v>
      </c>
      <c r="E4710" s="7" t="n">
        <v>0</v>
      </c>
      <c r="F4710" s="7" t="s">
        <v>46</v>
      </c>
      <c r="G4710" s="7" t="s">
        <v>12</v>
      </c>
      <c r="H4710" s="7" t="s">
        <v>12</v>
      </c>
      <c r="I4710" s="7" t="s">
        <v>12</v>
      </c>
      <c r="J4710" s="7" t="s">
        <v>12</v>
      </c>
      <c r="K4710" s="7" t="s">
        <v>12</v>
      </c>
      <c r="L4710" s="7" t="s">
        <v>12</v>
      </c>
      <c r="M4710" s="7" t="s">
        <v>12</v>
      </c>
      <c r="N4710" s="7" t="s">
        <v>12</v>
      </c>
      <c r="O4710" s="7" t="s">
        <v>12</v>
      </c>
      <c r="P4710" s="7" t="s">
        <v>12</v>
      </c>
      <c r="Q4710" s="7" t="s">
        <v>12</v>
      </c>
      <c r="R4710" s="7" t="s">
        <v>12</v>
      </c>
      <c r="S4710" s="7" t="s">
        <v>12</v>
      </c>
      <c r="T4710" s="7" t="s">
        <v>12</v>
      </c>
      <c r="U4710" s="7" t="s">
        <v>12</v>
      </c>
    </row>
    <row r="4711" spans="1:21">
      <c r="A4711" t="s">
        <v>4</v>
      </c>
      <c r="B4711" s="4" t="s">
        <v>5</v>
      </c>
      <c r="C4711" s="4" t="s">
        <v>13</v>
      </c>
      <c r="D4711" s="4" t="s">
        <v>10</v>
      </c>
      <c r="E4711" s="4" t="s">
        <v>13</v>
      </c>
      <c r="F4711" s="4" t="s">
        <v>6</v>
      </c>
      <c r="G4711" s="4" t="s">
        <v>6</v>
      </c>
      <c r="H4711" s="4" t="s">
        <v>6</v>
      </c>
      <c r="I4711" s="4" t="s">
        <v>6</v>
      </c>
      <c r="J4711" s="4" t="s">
        <v>6</v>
      </c>
      <c r="K4711" s="4" t="s">
        <v>6</v>
      </c>
      <c r="L4711" s="4" t="s">
        <v>6</v>
      </c>
      <c r="M4711" s="4" t="s">
        <v>6</v>
      </c>
      <c r="N4711" s="4" t="s">
        <v>6</v>
      </c>
      <c r="O4711" s="4" t="s">
        <v>6</v>
      </c>
      <c r="P4711" s="4" t="s">
        <v>6</v>
      </c>
      <c r="Q4711" s="4" t="s">
        <v>6</v>
      </c>
      <c r="R4711" s="4" t="s">
        <v>6</v>
      </c>
      <c r="S4711" s="4" t="s">
        <v>6</v>
      </c>
      <c r="T4711" s="4" t="s">
        <v>6</v>
      </c>
      <c r="U4711" s="4" t="s">
        <v>6</v>
      </c>
    </row>
    <row r="4712" spans="1:21">
      <c r="A4712" t="n">
        <v>31565</v>
      </c>
      <c r="B4712" s="41" t="n">
        <v>36</v>
      </c>
      <c r="C4712" s="7" t="n">
        <v>8</v>
      </c>
      <c r="D4712" s="7" t="n">
        <v>61492</v>
      </c>
      <c r="E4712" s="7" t="n">
        <v>0</v>
      </c>
      <c r="F4712" s="7" t="s">
        <v>46</v>
      </c>
      <c r="G4712" s="7" t="s">
        <v>12</v>
      </c>
      <c r="H4712" s="7" t="s">
        <v>12</v>
      </c>
      <c r="I4712" s="7" t="s">
        <v>12</v>
      </c>
      <c r="J4712" s="7" t="s">
        <v>12</v>
      </c>
      <c r="K4712" s="7" t="s">
        <v>12</v>
      </c>
      <c r="L4712" s="7" t="s">
        <v>12</v>
      </c>
      <c r="M4712" s="7" t="s">
        <v>12</v>
      </c>
      <c r="N4712" s="7" t="s">
        <v>12</v>
      </c>
      <c r="O4712" s="7" t="s">
        <v>12</v>
      </c>
      <c r="P4712" s="7" t="s">
        <v>12</v>
      </c>
      <c r="Q4712" s="7" t="s">
        <v>12</v>
      </c>
      <c r="R4712" s="7" t="s">
        <v>12</v>
      </c>
      <c r="S4712" s="7" t="s">
        <v>12</v>
      </c>
      <c r="T4712" s="7" t="s">
        <v>12</v>
      </c>
      <c r="U4712" s="7" t="s">
        <v>12</v>
      </c>
    </row>
    <row r="4713" spans="1:21">
      <c r="A4713" t="s">
        <v>4</v>
      </c>
      <c r="B4713" s="4" t="s">
        <v>5</v>
      </c>
      <c r="C4713" s="4" t="s">
        <v>13</v>
      </c>
      <c r="D4713" s="4" t="s">
        <v>10</v>
      </c>
      <c r="E4713" s="4" t="s">
        <v>13</v>
      </c>
      <c r="F4713" s="4" t="s">
        <v>6</v>
      </c>
      <c r="G4713" s="4" t="s">
        <v>6</v>
      </c>
      <c r="H4713" s="4" t="s">
        <v>6</v>
      </c>
      <c r="I4713" s="4" t="s">
        <v>6</v>
      </c>
      <c r="J4713" s="4" t="s">
        <v>6</v>
      </c>
      <c r="K4713" s="4" t="s">
        <v>6</v>
      </c>
      <c r="L4713" s="4" t="s">
        <v>6</v>
      </c>
      <c r="M4713" s="4" t="s">
        <v>6</v>
      </c>
      <c r="N4713" s="4" t="s">
        <v>6</v>
      </c>
      <c r="O4713" s="4" t="s">
        <v>6</v>
      </c>
      <c r="P4713" s="4" t="s">
        <v>6</v>
      </c>
      <c r="Q4713" s="4" t="s">
        <v>6</v>
      </c>
      <c r="R4713" s="4" t="s">
        <v>6</v>
      </c>
      <c r="S4713" s="4" t="s">
        <v>6</v>
      </c>
      <c r="T4713" s="4" t="s">
        <v>6</v>
      </c>
      <c r="U4713" s="4" t="s">
        <v>6</v>
      </c>
    </row>
    <row r="4714" spans="1:21">
      <c r="A4714" t="n">
        <v>31595</v>
      </c>
      <c r="B4714" s="41" t="n">
        <v>36</v>
      </c>
      <c r="C4714" s="7" t="n">
        <v>8</v>
      </c>
      <c r="D4714" s="7" t="n">
        <v>61493</v>
      </c>
      <c r="E4714" s="7" t="n">
        <v>0</v>
      </c>
      <c r="F4714" s="7" t="s">
        <v>46</v>
      </c>
      <c r="G4714" s="7" t="s">
        <v>12</v>
      </c>
      <c r="H4714" s="7" t="s">
        <v>12</v>
      </c>
      <c r="I4714" s="7" t="s">
        <v>12</v>
      </c>
      <c r="J4714" s="7" t="s">
        <v>12</v>
      </c>
      <c r="K4714" s="7" t="s">
        <v>12</v>
      </c>
      <c r="L4714" s="7" t="s">
        <v>12</v>
      </c>
      <c r="M4714" s="7" t="s">
        <v>12</v>
      </c>
      <c r="N4714" s="7" t="s">
        <v>12</v>
      </c>
      <c r="O4714" s="7" t="s">
        <v>12</v>
      </c>
      <c r="P4714" s="7" t="s">
        <v>12</v>
      </c>
      <c r="Q4714" s="7" t="s">
        <v>12</v>
      </c>
      <c r="R4714" s="7" t="s">
        <v>12</v>
      </c>
      <c r="S4714" s="7" t="s">
        <v>12</v>
      </c>
      <c r="T4714" s="7" t="s">
        <v>12</v>
      </c>
      <c r="U4714" s="7" t="s">
        <v>12</v>
      </c>
    </row>
    <row r="4715" spans="1:21">
      <c r="A4715" t="s">
        <v>4</v>
      </c>
      <c r="B4715" s="4" t="s">
        <v>5</v>
      </c>
      <c r="C4715" s="4" t="s">
        <v>13</v>
      </c>
      <c r="D4715" s="4" t="s">
        <v>10</v>
      </c>
      <c r="E4715" s="4" t="s">
        <v>13</v>
      </c>
      <c r="F4715" s="4" t="s">
        <v>6</v>
      </c>
      <c r="G4715" s="4" t="s">
        <v>6</v>
      </c>
      <c r="H4715" s="4" t="s">
        <v>6</v>
      </c>
      <c r="I4715" s="4" t="s">
        <v>6</v>
      </c>
      <c r="J4715" s="4" t="s">
        <v>6</v>
      </c>
      <c r="K4715" s="4" t="s">
        <v>6</v>
      </c>
      <c r="L4715" s="4" t="s">
        <v>6</v>
      </c>
      <c r="M4715" s="4" t="s">
        <v>6</v>
      </c>
      <c r="N4715" s="4" t="s">
        <v>6</v>
      </c>
      <c r="O4715" s="4" t="s">
        <v>6</v>
      </c>
      <c r="P4715" s="4" t="s">
        <v>6</v>
      </c>
      <c r="Q4715" s="4" t="s">
        <v>6</v>
      </c>
      <c r="R4715" s="4" t="s">
        <v>6</v>
      </c>
      <c r="S4715" s="4" t="s">
        <v>6</v>
      </c>
      <c r="T4715" s="4" t="s">
        <v>6</v>
      </c>
      <c r="U4715" s="4" t="s">
        <v>6</v>
      </c>
    </row>
    <row r="4716" spans="1:21">
      <c r="A4716" t="n">
        <v>31625</v>
      </c>
      <c r="B4716" s="41" t="n">
        <v>36</v>
      </c>
      <c r="C4716" s="7" t="n">
        <v>8</v>
      </c>
      <c r="D4716" s="7" t="n">
        <v>19</v>
      </c>
      <c r="E4716" s="7" t="n">
        <v>0</v>
      </c>
      <c r="F4716" s="7" t="s">
        <v>236</v>
      </c>
      <c r="G4716" s="7" t="s">
        <v>237</v>
      </c>
      <c r="H4716" s="7" t="s">
        <v>238</v>
      </c>
      <c r="I4716" s="7" t="s">
        <v>239</v>
      </c>
      <c r="J4716" s="7" t="s">
        <v>240</v>
      </c>
      <c r="K4716" s="7" t="s">
        <v>241</v>
      </c>
      <c r="L4716" s="7" t="s">
        <v>12</v>
      </c>
      <c r="M4716" s="7" t="s">
        <v>12</v>
      </c>
      <c r="N4716" s="7" t="s">
        <v>12</v>
      </c>
      <c r="O4716" s="7" t="s">
        <v>12</v>
      </c>
      <c r="P4716" s="7" t="s">
        <v>12</v>
      </c>
      <c r="Q4716" s="7" t="s">
        <v>12</v>
      </c>
      <c r="R4716" s="7" t="s">
        <v>12</v>
      </c>
      <c r="S4716" s="7" t="s">
        <v>12</v>
      </c>
      <c r="T4716" s="7" t="s">
        <v>12</v>
      </c>
      <c r="U4716" s="7" t="s">
        <v>12</v>
      </c>
    </row>
    <row r="4717" spans="1:21">
      <c r="A4717" t="s">
        <v>4</v>
      </c>
      <c r="B4717" s="4" t="s">
        <v>5</v>
      </c>
      <c r="C4717" s="4" t="s">
        <v>13</v>
      </c>
      <c r="D4717" s="4" t="s">
        <v>10</v>
      </c>
      <c r="E4717" s="4" t="s">
        <v>13</v>
      </c>
      <c r="F4717" s="4" t="s">
        <v>6</v>
      </c>
      <c r="G4717" s="4" t="s">
        <v>6</v>
      </c>
      <c r="H4717" s="4" t="s">
        <v>6</v>
      </c>
      <c r="I4717" s="4" t="s">
        <v>6</v>
      </c>
      <c r="J4717" s="4" t="s">
        <v>6</v>
      </c>
      <c r="K4717" s="4" t="s">
        <v>6</v>
      </c>
      <c r="L4717" s="4" t="s">
        <v>6</v>
      </c>
      <c r="M4717" s="4" t="s">
        <v>6</v>
      </c>
      <c r="N4717" s="4" t="s">
        <v>6</v>
      </c>
      <c r="O4717" s="4" t="s">
        <v>6</v>
      </c>
      <c r="P4717" s="4" t="s">
        <v>6</v>
      </c>
      <c r="Q4717" s="4" t="s">
        <v>6</v>
      </c>
      <c r="R4717" s="4" t="s">
        <v>6</v>
      </c>
      <c r="S4717" s="4" t="s">
        <v>6</v>
      </c>
      <c r="T4717" s="4" t="s">
        <v>6</v>
      </c>
      <c r="U4717" s="4" t="s">
        <v>6</v>
      </c>
    </row>
    <row r="4718" spans="1:21">
      <c r="A4718" t="n">
        <v>31723</v>
      </c>
      <c r="B4718" s="41" t="n">
        <v>36</v>
      </c>
      <c r="C4718" s="7" t="n">
        <v>8</v>
      </c>
      <c r="D4718" s="7" t="n">
        <v>7032</v>
      </c>
      <c r="E4718" s="7" t="n">
        <v>0</v>
      </c>
      <c r="F4718" s="7" t="s">
        <v>47</v>
      </c>
      <c r="G4718" s="7" t="s">
        <v>12</v>
      </c>
      <c r="H4718" s="7" t="s">
        <v>12</v>
      </c>
      <c r="I4718" s="7" t="s">
        <v>12</v>
      </c>
      <c r="J4718" s="7" t="s">
        <v>12</v>
      </c>
      <c r="K4718" s="7" t="s">
        <v>12</v>
      </c>
      <c r="L4718" s="7" t="s">
        <v>12</v>
      </c>
      <c r="M4718" s="7" t="s">
        <v>12</v>
      </c>
      <c r="N4718" s="7" t="s">
        <v>12</v>
      </c>
      <c r="O4718" s="7" t="s">
        <v>12</v>
      </c>
      <c r="P4718" s="7" t="s">
        <v>12</v>
      </c>
      <c r="Q4718" s="7" t="s">
        <v>12</v>
      </c>
      <c r="R4718" s="7" t="s">
        <v>12</v>
      </c>
      <c r="S4718" s="7" t="s">
        <v>12</v>
      </c>
      <c r="T4718" s="7" t="s">
        <v>12</v>
      </c>
      <c r="U4718" s="7" t="s">
        <v>12</v>
      </c>
    </row>
    <row r="4719" spans="1:21">
      <c r="A4719" t="s">
        <v>4</v>
      </c>
      <c r="B4719" s="4" t="s">
        <v>5</v>
      </c>
      <c r="C4719" s="4" t="s">
        <v>13</v>
      </c>
      <c r="D4719" s="4" t="s">
        <v>10</v>
      </c>
      <c r="E4719" s="4" t="s">
        <v>13</v>
      </c>
      <c r="F4719" s="4" t="s">
        <v>6</v>
      </c>
      <c r="G4719" s="4" t="s">
        <v>6</v>
      </c>
      <c r="H4719" s="4" t="s">
        <v>6</v>
      </c>
      <c r="I4719" s="4" t="s">
        <v>6</v>
      </c>
      <c r="J4719" s="4" t="s">
        <v>6</v>
      </c>
      <c r="K4719" s="4" t="s">
        <v>6</v>
      </c>
      <c r="L4719" s="4" t="s">
        <v>6</v>
      </c>
      <c r="M4719" s="4" t="s">
        <v>6</v>
      </c>
      <c r="N4719" s="4" t="s">
        <v>6</v>
      </c>
      <c r="O4719" s="4" t="s">
        <v>6</v>
      </c>
      <c r="P4719" s="4" t="s">
        <v>6</v>
      </c>
      <c r="Q4719" s="4" t="s">
        <v>6</v>
      </c>
      <c r="R4719" s="4" t="s">
        <v>6</v>
      </c>
      <c r="S4719" s="4" t="s">
        <v>6</v>
      </c>
      <c r="T4719" s="4" t="s">
        <v>6</v>
      </c>
      <c r="U4719" s="4" t="s">
        <v>6</v>
      </c>
    </row>
    <row r="4720" spans="1:21">
      <c r="A4720" t="n">
        <v>31752</v>
      </c>
      <c r="B4720" s="41" t="n">
        <v>36</v>
      </c>
      <c r="C4720" s="7" t="n">
        <v>8</v>
      </c>
      <c r="D4720" s="7" t="n">
        <v>7024</v>
      </c>
      <c r="E4720" s="7" t="n">
        <v>0</v>
      </c>
      <c r="F4720" s="7" t="s">
        <v>242</v>
      </c>
      <c r="G4720" s="7" t="s">
        <v>12</v>
      </c>
      <c r="H4720" s="7" t="s">
        <v>12</v>
      </c>
      <c r="I4720" s="7" t="s">
        <v>12</v>
      </c>
      <c r="J4720" s="7" t="s">
        <v>12</v>
      </c>
      <c r="K4720" s="7" t="s">
        <v>12</v>
      </c>
      <c r="L4720" s="7" t="s">
        <v>12</v>
      </c>
      <c r="M4720" s="7" t="s">
        <v>12</v>
      </c>
      <c r="N4720" s="7" t="s">
        <v>12</v>
      </c>
      <c r="O4720" s="7" t="s">
        <v>12</v>
      </c>
      <c r="P4720" s="7" t="s">
        <v>12</v>
      </c>
      <c r="Q4720" s="7" t="s">
        <v>12</v>
      </c>
      <c r="R4720" s="7" t="s">
        <v>12</v>
      </c>
      <c r="S4720" s="7" t="s">
        <v>12</v>
      </c>
      <c r="T4720" s="7" t="s">
        <v>12</v>
      </c>
      <c r="U4720" s="7" t="s">
        <v>12</v>
      </c>
    </row>
    <row r="4721" spans="1:21">
      <c r="A4721" t="s">
        <v>4</v>
      </c>
      <c r="B4721" s="4" t="s">
        <v>5</v>
      </c>
      <c r="C4721" s="4" t="s">
        <v>13</v>
      </c>
      <c r="D4721" s="4" t="s">
        <v>10</v>
      </c>
      <c r="E4721" s="4" t="s">
        <v>13</v>
      </c>
      <c r="F4721" s="4" t="s">
        <v>6</v>
      </c>
      <c r="G4721" s="4" t="s">
        <v>6</v>
      </c>
      <c r="H4721" s="4" t="s">
        <v>6</v>
      </c>
      <c r="I4721" s="4" t="s">
        <v>6</v>
      </c>
      <c r="J4721" s="4" t="s">
        <v>6</v>
      </c>
      <c r="K4721" s="4" t="s">
        <v>6</v>
      </c>
      <c r="L4721" s="4" t="s">
        <v>6</v>
      </c>
      <c r="M4721" s="4" t="s">
        <v>6</v>
      </c>
      <c r="N4721" s="4" t="s">
        <v>6</v>
      </c>
      <c r="O4721" s="4" t="s">
        <v>6</v>
      </c>
      <c r="P4721" s="4" t="s">
        <v>6</v>
      </c>
      <c r="Q4721" s="4" t="s">
        <v>6</v>
      </c>
      <c r="R4721" s="4" t="s">
        <v>6</v>
      </c>
      <c r="S4721" s="4" t="s">
        <v>6</v>
      </c>
      <c r="T4721" s="4" t="s">
        <v>6</v>
      </c>
      <c r="U4721" s="4" t="s">
        <v>6</v>
      </c>
    </row>
    <row r="4722" spans="1:21">
      <c r="A4722" t="n">
        <v>31782</v>
      </c>
      <c r="B4722" s="41" t="n">
        <v>36</v>
      </c>
      <c r="C4722" s="7" t="n">
        <v>8</v>
      </c>
      <c r="D4722" s="7" t="n">
        <v>1660</v>
      </c>
      <c r="E4722" s="7" t="n">
        <v>0</v>
      </c>
      <c r="F4722" s="7" t="s">
        <v>243</v>
      </c>
      <c r="G4722" s="7" t="s">
        <v>244</v>
      </c>
      <c r="H4722" s="7" t="s">
        <v>245</v>
      </c>
      <c r="I4722" s="7" t="s">
        <v>12</v>
      </c>
      <c r="J4722" s="7" t="s">
        <v>12</v>
      </c>
      <c r="K4722" s="7" t="s">
        <v>12</v>
      </c>
      <c r="L4722" s="7" t="s">
        <v>12</v>
      </c>
      <c r="M4722" s="7" t="s">
        <v>12</v>
      </c>
      <c r="N4722" s="7" t="s">
        <v>12</v>
      </c>
      <c r="O4722" s="7" t="s">
        <v>12</v>
      </c>
      <c r="P4722" s="7" t="s">
        <v>12</v>
      </c>
      <c r="Q4722" s="7" t="s">
        <v>12</v>
      </c>
      <c r="R4722" s="7" t="s">
        <v>12</v>
      </c>
      <c r="S4722" s="7" t="s">
        <v>12</v>
      </c>
      <c r="T4722" s="7" t="s">
        <v>12</v>
      </c>
      <c r="U4722" s="7" t="s">
        <v>12</v>
      </c>
    </row>
    <row r="4723" spans="1:21">
      <c r="A4723" t="s">
        <v>4</v>
      </c>
      <c r="B4723" s="4" t="s">
        <v>5</v>
      </c>
      <c r="C4723" s="4" t="s">
        <v>10</v>
      </c>
      <c r="D4723" s="4" t="s">
        <v>23</v>
      </c>
      <c r="E4723" s="4" t="s">
        <v>23</v>
      </c>
      <c r="F4723" s="4" t="s">
        <v>23</v>
      </c>
      <c r="G4723" s="4" t="s">
        <v>23</v>
      </c>
    </row>
    <row r="4724" spans="1:21">
      <c r="A4724" t="n">
        <v>31833</v>
      </c>
      <c r="B4724" s="42" t="n">
        <v>46</v>
      </c>
      <c r="C4724" s="7" t="n">
        <v>0</v>
      </c>
      <c r="D4724" s="7" t="n">
        <v>0</v>
      </c>
      <c r="E4724" s="7" t="n">
        <v>1</v>
      </c>
      <c r="F4724" s="7" t="n">
        <v>18.5</v>
      </c>
      <c r="G4724" s="7" t="n">
        <v>180</v>
      </c>
    </row>
    <row r="4725" spans="1:21">
      <c r="A4725" t="s">
        <v>4</v>
      </c>
      <c r="B4725" s="4" t="s">
        <v>5</v>
      </c>
      <c r="C4725" s="4" t="s">
        <v>10</v>
      </c>
      <c r="D4725" s="4" t="s">
        <v>23</v>
      </c>
      <c r="E4725" s="4" t="s">
        <v>23</v>
      </c>
      <c r="F4725" s="4" t="s">
        <v>23</v>
      </c>
      <c r="G4725" s="4" t="s">
        <v>23</v>
      </c>
    </row>
    <row r="4726" spans="1:21">
      <c r="A4726" t="n">
        <v>31852</v>
      </c>
      <c r="B4726" s="42" t="n">
        <v>46</v>
      </c>
      <c r="C4726" s="7" t="n">
        <v>7032</v>
      </c>
      <c r="D4726" s="7" t="n">
        <v>-1.11000001430511</v>
      </c>
      <c r="E4726" s="7" t="n">
        <v>1</v>
      </c>
      <c r="F4726" s="7" t="n">
        <v>19.3999996185303</v>
      </c>
      <c r="G4726" s="7" t="n">
        <v>180</v>
      </c>
    </row>
    <row r="4727" spans="1:21">
      <c r="A4727" t="s">
        <v>4</v>
      </c>
      <c r="B4727" s="4" t="s">
        <v>5</v>
      </c>
      <c r="C4727" s="4" t="s">
        <v>10</v>
      </c>
      <c r="D4727" s="4" t="s">
        <v>23</v>
      </c>
      <c r="E4727" s="4" t="s">
        <v>23</v>
      </c>
      <c r="F4727" s="4" t="s">
        <v>23</v>
      </c>
      <c r="G4727" s="4" t="s">
        <v>23</v>
      </c>
    </row>
    <row r="4728" spans="1:21">
      <c r="A4728" t="n">
        <v>31871</v>
      </c>
      <c r="B4728" s="42" t="n">
        <v>46</v>
      </c>
      <c r="C4728" s="7" t="n">
        <v>3</v>
      </c>
      <c r="D4728" s="7" t="n">
        <v>1.5</v>
      </c>
      <c r="E4728" s="7" t="n">
        <v>1</v>
      </c>
      <c r="F4728" s="7" t="n">
        <v>19.5</v>
      </c>
      <c r="G4728" s="7" t="n">
        <v>180</v>
      </c>
    </row>
    <row r="4729" spans="1:21">
      <c r="A4729" t="s">
        <v>4</v>
      </c>
      <c r="B4729" s="4" t="s">
        <v>5</v>
      </c>
      <c r="C4729" s="4" t="s">
        <v>10</v>
      </c>
      <c r="D4729" s="4" t="s">
        <v>23</v>
      </c>
      <c r="E4729" s="4" t="s">
        <v>23</v>
      </c>
      <c r="F4729" s="4" t="s">
        <v>23</v>
      </c>
      <c r="G4729" s="4" t="s">
        <v>23</v>
      </c>
    </row>
    <row r="4730" spans="1:21">
      <c r="A4730" t="n">
        <v>31890</v>
      </c>
      <c r="B4730" s="42" t="n">
        <v>46</v>
      </c>
      <c r="C4730" s="7" t="n">
        <v>5</v>
      </c>
      <c r="D4730" s="7" t="n">
        <v>-1.54999995231628</v>
      </c>
      <c r="E4730" s="7" t="n">
        <v>1</v>
      </c>
      <c r="F4730" s="7" t="n">
        <v>19.8999996185303</v>
      </c>
      <c r="G4730" s="7" t="n">
        <v>180</v>
      </c>
    </row>
    <row r="4731" spans="1:21">
      <c r="A4731" t="s">
        <v>4</v>
      </c>
      <c r="B4731" s="4" t="s">
        <v>5</v>
      </c>
      <c r="C4731" s="4" t="s">
        <v>10</v>
      </c>
      <c r="D4731" s="4" t="s">
        <v>23</v>
      </c>
      <c r="E4731" s="4" t="s">
        <v>23</v>
      </c>
      <c r="F4731" s="4" t="s">
        <v>23</v>
      </c>
      <c r="G4731" s="4" t="s">
        <v>23</v>
      </c>
    </row>
    <row r="4732" spans="1:21">
      <c r="A4732" t="n">
        <v>31909</v>
      </c>
      <c r="B4732" s="42" t="n">
        <v>46</v>
      </c>
      <c r="C4732" s="7" t="n">
        <v>61491</v>
      </c>
      <c r="D4732" s="7" t="n">
        <v>-0.25</v>
      </c>
      <c r="E4732" s="7" t="n">
        <v>1</v>
      </c>
      <c r="F4732" s="7" t="n">
        <v>20.3999996185303</v>
      </c>
      <c r="G4732" s="7" t="n">
        <v>180</v>
      </c>
    </row>
    <row r="4733" spans="1:21">
      <c r="A4733" t="s">
        <v>4</v>
      </c>
      <c r="B4733" s="4" t="s">
        <v>5</v>
      </c>
      <c r="C4733" s="4" t="s">
        <v>10</v>
      </c>
      <c r="D4733" s="4" t="s">
        <v>23</v>
      </c>
      <c r="E4733" s="4" t="s">
        <v>23</v>
      </c>
      <c r="F4733" s="4" t="s">
        <v>23</v>
      </c>
      <c r="G4733" s="4" t="s">
        <v>23</v>
      </c>
    </row>
    <row r="4734" spans="1:21">
      <c r="A4734" t="n">
        <v>31928</v>
      </c>
      <c r="B4734" s="42" t="n">
        <v>46</v>
      </c>
      <c r="C4734" s="7" t="n">
        <v>61492</v>
      </c>
      <c r="D4734" s="7" t="n">
        <v>0.850000023841858</v>
      </c>
      <c r="E4734" s="7" t="n">
        <v>1</v>
      </c>
      <c r="F4734" s="7" t="n">
        <v>21.5499992370605</v>
      </c>
      <c r="G4734" s="7" t="n">
        <v>180</v>
      </c>
    </row>
    <row r="4735" spans="1:21">
      <c r="A4735" t="s">
        <v>4</v>
      </c>
      <c r="B4735" s="4" t="s">
        <v>5</v>
      </c>
      <c r="C4735" s="4" t="s">
        <v>10</v>
      </c>
      <c r="D4735" s="4" t="s">
        <v>23</v>
      </c>
      <c r="E4735" s="4" t="s">
        <v>23</v>
      </c>
      <c r="F4735" s="4" t="s">
        <v>23</v>
      </c>
      <c r="G4735" s="4" t="s">
        <v>23</v>
      </c>
    </row>
    <row r="4736" spans="1:21">
      <c r="A4736" t="n">
        <v>31947</v>
      </c>
      <c r="B4736" s="42" t="n">
        <v>46</v>
      </c>
      <c r="C4736" s="7" t="n">
        <v>61493</v>
      </c>
      <c r="D4736" s="7" t="n">
        <v>-0.649999976158142</v>
      </c>
      <c r="E4736" s="7" t="n">
        <v>1</v>
      </c>
      <c r="F4736" s="7" t="n">
        <v>21.7999992370605</v>
      </c>
      <c r="G4736" s="7" t="n">
        <v>180</v>
      </c>
    </row>
    <row r="4737" spans="1:21">
      <c r="A4737" t="s">
        <v>4</v>
      </c>
      <c r="B4737" s="4" t="s">
        <v>5</v>
      </c>
      <c r="C4737" s="4" t="s">
        <v>10</v>
      </c>
      <c r="D4737" s="4" t="s">
        <v>23</v>
      </c>
      <c r="E4737" s="4" t="s">
        <v>23</v>
      </c>
      <c r="F4737" s="4" t="s">
        <v>23</v>
      </c>
      <c r="G4737" s="4" t="s">
        <v>23</v>
      </c>
    </row>
    <row r="4738" spans="1:21">
      <c r="A4738" t="n">
        <v>31966</v>
      </c>
      <c r="B4738" s="42" t="n">
        <v>46</v>
      </c>
      <c r="C4738" s="7" t="n">
        <v>19</v>
      </c>
      <c r="D4738" s="7" t="n">
        <v>-0.300000011920929</v>
      </c>
      <c r="E4738" s="7" t="n">
        <v>4.25</v>
      </c>
      <c r="F4738" s="7" t="n">
        <v>4.59999990463257</v>
      </c>
      <c r="G4738" s="7" t="n">
        <v>0</v>
      </c>
    </row>
    <row r="4739" spans="1:21">
      <c r="A4739" t="s">
        <v>4</v>
      </c>
      <c r="B4739" s="4" t="s">
        <v>5</v>
      </c>
      <c r="C4739" s="4" t="s">
        <v>10</v>
      </c>
      <c r="D4739" s="4" t="s">
        <v>23</v>
      </c>
      <c r="E4739" s="4" t="s">
        <v>23</v>
      </c>
      <c r="F4739" s="4" t="s">
        <v>23</v>
      </c>
      <c r="G4739" s="4" t="s">
        <v>23</v>
      </c>
    </row>
    <row r="4740" spans="1:21">
      <c r="A4740" t="n">
        <v>31985</v>
      </c>
      <c r="B4740" s="42" t="n">
        <v>46</v>
      </c>
      <c r="C4740" s="7" t="n">
        <v>7024</v>
      </c>
      <c r="D4740" s="7" t="n">
        <v>0</v>
      </c>
      <c r="E4740" s="7" t="n">
        <v>15</v>
      </c>
      <c r="F4740" s="7" t="n">
        <v>5</v>
      </c>
      <c r="G4740" s="7" t="n">
        <v>0</v>
      </c>
    </row>
    <row r="4741" spans="1:21">
      <c r="A4741" t="s">
        <v>4</v>
      </c>
      <c r="B4741" s="4" t="s">
        <v>5</v>
      </c>
      <c r="C4741" s="4" t="s">
        <v>10</v>
      </c>
      <c r="D4741" s="4" t="s">
        <v>23</v>
      </c>
      <c r="E4741" s="4" t="s">
        <v>23</v>
      </c>
      <c r="F4741" s="4" t="s">
        <v>23</v>
      </c>
      <c r="G4741" s="4" t="s">
        <v>23</v>
      </c>
    </row>
    <row r="4742" spans="1:21">
      <c r="A4742" t="n">
        <v>32004</v>
      </c>
      <c r="B4742" s="42" t="n">
        <v>46</v>
      </c>
      <c r="C4742" s="7" t="n">
        <v>1660</v>
      </c>
      <c r="D4742" s="7" t="n">
        <v>0</v>
      </c>
      <c r="E4742" s="7" t="n">
        <v>1</v>
      </c>
      <c r="F4742" s="7" t="n">
        <v>5</v>
      </c>
      <c r="G4742" s="7" t="n">
        <v>0</v>
      </c>
    </row>
    <row r="4743" spans="1:21">
      <c r="A4743" t="s">
        <v>4</v>
      </c>
      <c r="B4743" s="4" t="s">
        <v>5</v>
      </c>
      <c r="C4743" s="4" t="s">
        <v>10</v>
      </c>
      <c r="D4743" s="4" t="s">
        <v>23</v>
      </c>
      <c r="E4743" s="4" t="s">
        <v>23</v>
      </c>
      <c r="F4743" s="4" t="s">
        <v>23</v>
      </c>
      <c r="G4743" s="4" t="s">
        <v>23</v>
      </c>
    </row>
    <row r="4744" spans="1:21">
      <c r="A4744" t="n">
        <v>32023</v>
      </c>
      <c r="B4744" s="42" t="n">
        <v>46</v>
      </c>
      <c r="C4744" s="7" t="n">
        <v>1661</v>
      </c>
      <c r="D4744" s="7" t="n">
        <v>0</v>
      </c>
      <c r="E4744" s="7" t="n">
        <v>1</v>
      </c>
      <c r="F4744" s="7" t="n">
        <v>5</v>
      </c>
      <c r="G4744" s="7" t="n">
        <v>0</v>
      </c>
    </row>
    <row r="4745" spans="1:21">
      <c r="A4745" t="s">
        <v>4</v>
      </c>
      <c r="B4745" s="4" t="s">
        <v>5</v>
      </c>
      <c r="C4745" s="4" t="s">
        <v>13</v>
      </c>
      <c r="D4745" s="4" t="s">
        <v>10</v>
      </c>
      <c r="E4745" s="4" t="s">
        <v>13</v>
      </c>
      <c r="F4745" s="4" t="s">
        <v>13</v>
      </c>
      <c r="G4745" s="4" t="s">
        <v>9</v>
      </c>
      <c r="H4745" s="4" t="s">
        <v>13</v>
      </c>
      <c r="I4745" s="4" t="s">
        <v>13</v>
      </c>
      <c r="J4745" s="4" t="s">
        <v>24</v>
      </c>
    </row>
    <row r="4746" spans="1:21">
      <c r="A4746" t="n">
        <v>32042</v>
      </c>
      <c r="B4746" s="12" t="n">
        <v>5</v>
      </c>
      <c r="C4746" s="7" t="n">
        <v>33</v>
      </c>
      <c r="D4746" s="7" t="n">
        <v>61491</v>
      </c>
      <c r="E4746" s="7" t="n">
        <v>8</v>
      </c>
      <c r="F4746" s="7" t="n">
        <v>0</v>
      </c>
      <c r="G4746" s="7" t="n">
        <v>9</v>
      </c>
      <c r="H4746" s="7" t="n">
        <v>2</v>
      </c>
      <c r="I4746" s="7" t="n">
        <v>1</v>
      </c>
      <c r="J4746" s="13" t="n">
        <f t="normal" ca="1">A4752</f>
        <v>0</v>
      </c>
    </row>
    <row r="4747" spans="1:21">
      <c r="A4747" t="s">
        <v>4</v>
      </c>
      <c r="B4747" s="4" t="s">
        <v>5</v>
      </c>
      <c r="C4747" s="4" t="s">
        <v>10</v>
      </c>
      <c r="D4747" s="4" t="s">
        <v>23</v>
      </c>
      <c r="E4747" s="4" t="s">
        <v>23</v>
      </c>
      <c r="F4747" s="4" t="s">
        <v>23</v>
      </c>
      <c r="G4747" s="4" t="s">
        <v>23</v>
      </c>
    </row>
    <row r="4748" spans="1:21">
      <c r="A4748" t="n">
        <v>32058</v>
      </c>
      <c r="B4748" s="42" t="n">
        <v>46</v>
      </c>
      <c r="C4748" s="7" t="n">
        <v>7030</v>
      </c>
      <c r="D4748" s="7" t="n">
        <v>-0.25</v>
      </c>
      <c r="E4748" s="7" t="n">
        <v>1</v>
      </c>
      <c r="F4748" s="7" t="n">
        <v>16.3999996185303</v>
      </c>
      <c r="G4748" s="7" t="n">
        <v>180</v>
      </c>
    </row>
    <row r="4749" spans="1:21">
      <c r="A4749" t="s">
        <v>4</v>
      </c>
      <c r="B4749" s="4" t="s">
        <v>5</v>
      </c>
      <c r="C4749" s="4" t="s">
        <v>24</v>
      </c>
    </row>
    <row r="4750" spans="1:21">
      <c r="A4750" t="n">
        <v>32077</v>
      </c>
      <c r="B4750" s="17" t="n">
        <v>3</v>
      </c>
      <c r="C4750" s="13" t="n">
        <f t="normal" ca="1">A4762</f>
        <v>0</v>
      </c>
    </row>
    <row r="4751" spans="1:21">
      <c r="A4751" t="s">
        <v>4</v>
      </c>
      <c r="B4751" s="4" t="s">
        <v>5</v>
      </c>
      <c r="C4751" s="4" t="s">
        <v>13</v>
      </c>
      <c r="D4751" s="4" t="s">
        <v>10</v>
      </c>
      <c r="E4751" s="4" t="s">
        <v>13</v>
      </c>
      <c r="F4751" s="4" t="s">
        <v>13</v>
      </c>
      <c r="G4751" s="4" t="s">
        <v>9</v>
      </c>
      <c r="H4751" s="4" t="s">
        <v>13</v>
      </c>
      <c r="I4751" s="4" t="s">
        <v>13</v>
      </c>
      <c r="J4751" s="4" t="s">
        <v>24</v>
      </c>
    </row>
    <row r="4752" spans="1:21">
      <c r="A4752" t="n">
        <v>32082</v>
      </c>
      <c r="B4752" s="12" t="n">
        <v>5</v>
      </c>
      <c r="C4752" s="7" t="n">
        <v>33</v>
      </c>
      <c r="D4752" s="7" t="n">
        <v>61492</v>
      </c>
      <c r="E4752" s="7" t="n">
        <v>8</v>
      </c>
      <c r="F4752" s="7" t="n">
        <v>0</v>
      </c>
      <c r="G4752" s="7" t="n">
        <v>9</v>
      </c>
      <c r="H4752" s="7" t="n">
        <v>2</v>
      </c>
      <c r="I4752" s="7" t="n">
        <v>1</v>
      </c>
      <c r="J4752" s="13" t="n">
        <f t="normal" ca="1">A4758</f>
        <v>0</v>
      </c>
    </row>
    <row r="4753" spans="1:10">
      <c r="A4753" t="s">
        <v>4</v>
      </c>
      <c r="B4753" s="4" t="s">
        <v>5</v>
      </c>
      <c r="C4753" s="4" t="s">
        <v>10</v>
      </c>
      <c r="D4753" s="4" t="s">
        <v>23</v>
      </c>
      <c r="E4753" s="4" t="s">
        <v>23</v>
      </c>
      <c r="F4753" s="4" t="s">
        <v>23</v>
      </c>
      <c r="G4753" s="4" t="s">
        <v>23</v>
      </c>
    </row>
    <row r="4754" spans="1:10">
      <c r="A4754" t="n">
        <v>32098</v>
      </c>
      <c r="B4754" s="42" t="n">
        <v>46</v>
      </c>
      <c r="C4754" s="7" t="n">
        <v>7030</v>
      </c>
      <c r="D4754" s="7" t="n">
        <v>0.850000023841858</v>
      </c>
      <c r="E4754" s="7" t="n">
        <v>1</v>
      </c>
      <c r="F4754" s="7" t="n">
        <v>17.5499992370605</v>
      </c>
      <c r="G4754" s="7" t="n">
        <v>180</v>
      </c>
    </row>
    <row r="4755" spans="1:10">
      <c r="A4755" t="s">
        <v>4</v>
      </c>
      <c r="B4755" s="4" t="s">
        <v>5</v>
      </c>
      <c r="C4755" s="4" t="s">
        <v>24</v>
      </c>
    </row>
    <row r="4756" spans="1:10">
      <c r="A4756" t="n">
        <v>32117</v>
      </c>
      <c r="B4756" s="17" t="n">
        <v>3</v>
      </c>
      <c r="C4756" s="13" t="n">
        <f t="normal" ca="1">A4762</f>
        <v>0</v>
      </c>
    </row>
    <row r="4757" spans="1:10">
      <c r="A4757" t="s">
        <v>4</v>
      </c>
      <c r="B4757" s="4" t="s">
        <v>5</v>
      </c>
      <c r="C4757" s="4" t="s">
        <v>13</v>
      </c>
      <c r="D4757" s="4" t="s">
        <v>10</v>
      </c>
      <c r="E4757" s="4" t="s">
        <v>13</v>
      </c>
      <c r="F4757" s="4" t="s">
        <v>13</v>
      </c>
      <c r="G4757" s="4" t="s">
        <v>9</v>
      </c>
      <c r="H4757" s="4" t="s">
        <v>13</v>
      </c>
      <c r="I4757" s="4" t="s">
        <v>13</v>
      </c>
      <c r="J4757" s="4" t="s">
        <v>24</v>
      </c>
    </row>
    <row r="4758" spans="1:10">
      <c r="A4758" t="n">
        <v>32122</v>
      </c>
      <c r="B4758" s="12" t="n">
        <v>5</v>
      </c>
      <c r="C4758" s="7" t="n">
        <v>33</v>
      </c>
      <c r="D4758" s="7" t="n">
        <v>61493</v>
      </c>
      <c r="E4758" s="7" t="n">
        <v>8</v>
      </c>
      <c r="F4758" s="7" t="n">
        <v>0</v>
      </c>
      <c r="G4758" s="7" t="n">
        <v>9</v>
      </c>
      <c r="H4758" s="7" t="n">
        <v>2</v>
      </c>
      <c r="I4758" s="7" t="n">
        <v>1</v>
      </c>
      <c r="J4758" s="13" t="n">
        <f t="normal" ca="1">A4762</f>
        <v>0</v>
      </c>
    </row>
    <row r="4759" spans="1:10">
      <c r="A4759" t="s">
        <v>4</v>
      </c>
      <c r="B4759" s="4" t="s">
        <v>5</v>
      </c>
      <c r="C4759" s="4" t="s">
        <v>10</v>
      </c>
      <c r="D4759" s="4" t="s">
        <v>23</v>
      </c>
      <c r="E4759" s="4" t="s">
        <v>23</v>
      </c>
      <c r="F4759" s="4" t="s">
        <v>23</v>
      </c>
      <c r="G4759" s="4" t="s">
        <v>23</v>
      </c>
    </row>
    <row r="4760" spans="1:10">
      <c r="A4760" t="n">
        <v>32138</v>
      </c>
      <c r="B4760" s="42" t="n">
        <v>46</v>
      </c>
      <c r="C4760" s="7" t="n">
        <v>7030</v>
      </c>
      <c r="D4760" s="7" t="n">
        <v>-0.649999976158142</v>
      </c>
      <c r="E4760" s="7" t="n">
        <v>1</v>
      </c>
      <c r="F4760" s="7" t="n">
        <v>17.7999992370605</v>
      </c>
      <c r="G4760" s="7" t="n">
        <v>180</v>
      </c>
    </row>
    <row r="4761" spans="1:10">
      <c r="A4761" t="s">
        <v>4</v>
      </c>
      <c r="B4761" s="4" t="s">
        <v>5</v>
      </c>
      <c r="C4761" s="4" t="s">
        <v>13</v>
      </c>
      <c r="D4761" s="4" t="s">
        <v>13</v>
      </c>
      <c r="E4761" s="4" t="s">
        <v>23</v>
      </c>
      <c r="F4761" s="4" t="s">
        <v>23</v>
      </c>
      <c r="G4761" s="4" t="s">
        <v>23</v>
      </c>
      <c r="H4761" s="4" t="s">
        <v>10</v>
      </c>
    </row>
    <row r="4762" spans="1:10">
      <c r="A4762" t="n">
        <v>32157</v>
      </c>
      <c r="B4762" s="26" t="n">
        <v>45</v>
      </c>
      <c r="C4762" s="7" t="n">
        <v>2</v>
      </c>
      <c r="D4762" s="7" t="n">
        <v>3</v>
      </c>
      <c r="E4762" s="7" t="n">
        <v>0</v>
      </c>
      <c r="F4762" s="7" t="n">
        <v>3.29999995231628</v>
      </c>
      <c r="G4762" s="7" t="n">
        <v>13.3999996185303</v>
      </c>
      <c r="H4762" s="7" t="n">
        <v>0</v>
      </c>
    </row>
    <row r="4763" spans="1:10">
      <c r="A4763" t="s">
        <v>4</v>
      </c>
      <c r="B4763" s="4" t="s">
        <v>5</v>
      </c>
      <c r="C4763" s="4" t="s">
        <v>13</v>
      </c>
      <c r="D4763" s="4" t="s">
        <v>13</v>
      </c>
      <c r="E4763" s="4" t="s">
        <v>23</v>
      </c>
      <c r="F4763" s="4" t="s">
        <v>23</v>
      </c>
      <c r="G4763" s="4" t="s">
        <v>23</v>
      </c>
      <c r="H4763" s="4" t="s">
        <v>10</v>
      </c>
      <c r="I4763" s="4" t="s">
        <v>13</v>
      </c>
    </row>
    <row r="4764" spans="1:10">
      <c r="A4764" t="n">
        <v>32174</v>
      </c>
      <c r="B4764" s="26" t="n">
        <v>45</v>
      </c>
      <c r="C4764" s="7" t="n">
        <v>4</v>
      </c>
      <c r="D4764" s="7" t="n">
        <v>3</v>
      </c>
      <c r="E4764" s="7" t="n">
        <v>5</v>
      </c>
      <c r="F4764" s="7" t="n">
        <v>6.75</v>
      </c>
      <c r="G4764" s="7" t="n">
        <v>0</v>
      </c>
      <c r="H4764" s="7" t="n">
        <v>0</v>
      </c>
      <c r="I4764" s="7" t="n">
        <v>0</v>
      </c>
    </row>
    <row r="4765" spans="1:10">
      <c r="A4765" t="s">
        <v>4</v>
      </c>
      <c r="B4765" s="4" t="s">
        <v>5</v>
      </c>
      <c r="C4765" s="4" t="s">
        <v>13</v>
      </c>
      <c r="D4765" s="4" t="s">
        <v>13</v>
      </c>
      <c r="E4765" s="4" t="s">
        <v>23</v>
      </c>
      <c r="F4765" s="4" t="s">
        <v>10</v>
      </c>
    </row>
    <row r="4766" spans="1:10">
      <c r="A4766" t="n">
        <v>32192</v>
      </c>
      <c r="B4766" s="26" t="n">
        <v>45</v>
      </c>
      <c r="C4766" s="7" t="n">
        <v>5</v>
      </c>
      <c r="D4766" s="7" t="n">
        <v>3</v>
      </c>
      <c r="E4766" s="7" t="n">
        <v>9</v>
      </c>
      <c r="F4766" s="7" t="n">
        <v>0</v>
      </c>
    </row>
    <row r="4767" spans="1:10">
      <c r="A4767" t="s">
        <v>4</v>
      </c>
      <c r="B4767" s="4" t="s">
        <v>5</v>
      </c>
      <c r="C4767" s="4" t="s">
        <v>13</v>
      </c>
      <c r="D4767" s="4" t="s">
        <v>13</v>
      </c>
      <c r="E4767" s="4" t="s">
        <v>23</v>
      </c>
      <c r="F4767" s="4" t="s">
        <v>10</v>
      </c>
    </row>
    <row r="4768" spans="1:10">
      <c r="A4768" t="n">
        <v>32201</v>
      </c>
      <c r="B4768" s="26" t="n">
        <v>45</v>
      </c>
      <c r="C4768" s="7" t="n">
        <v>11</v>
      </c>
      <c r="D4768" s="7" t="n">
        <v>3</v>
      </c>
      <c r="E4768" s="7" t="n">
        <v>28.7000007629395</v>
      </c>
      <c r="F4768" s="7" t="n">
        <v>0</v>
      </c>
    </row>
    <row r="4769" spans="1:10">
      <c r="A4769" t="s">
        <v>4</v>
      </c>
      <c r="B4769" s="4" t="s">
        <v>5</v>
      </c>
      <c r="C4769" s="4" t="s">
        <v>13</v>
      </c>
      <c r="D4769" s="4" t="s">
        <v>13</v>
      </c>
      <c r="E4769" s="4" t="s">
        <v>23</v>
      </c>
      <c r="F4769" s="4" t="s">
        <v>23</v>
      </c>
      <c r="G4769" s="4" t="s">
        <v>23</v>
      </c>
      <c r="H4769" s="4" t="s">
        <v>10</v>
      </c>
    </row>
    <row r="4770" spans="1:10">
      <c r="A4770" t="n">
        <v>32210</v>
      </c>
      <c r="B4770" s="26" t="n">
        <v>45</v>
      </c>
      <c r="C4770" s="7" t="n">
        <v>2</v>
      </c>
      <c r="D4770" s="7" t="n">
        <v>3</v>
      </c>
      <c r="E4770" s="7" t="n">
        <v>0</v>
      </c>
      <c r="F4770" s="7" t="n">
        <v>3.59999990463257</v>
      </c>
      <c r="G4770" s="7" t="n">
        <v>13.3999996185303</v>
      </c>
      <c r="H4770" s="7" t="n">
        <v>5000</v>
      </c>
    </row>
    <row r="4771" spans="1:10">
      <c r="A4771" t="s">
        <v>4</v>
      </c>
      <c r="B4771" s="4" t="s">
        <v>5</v>
      </c>
      <c r="C4771" s="4" t="s">
        <v>13</v>
      </c>
      <c r="D4771" s="4" t="s">
        <v>13</v>
      </c>
      <c r="E4771" s="4" t="s">
        <v>23</v>
      </c>
      <c r="F4771" s="4" t="s">
        <v>23</v>
      </c>
      <c r="G4771" s="4" t="s">
        <v>23</v>
      </c>
      <c r="H4771" s="4" t="s">
        <v>10</v>
      </c>
      <c r="I4771" s="4" t="s">
        <v>13</v>
      </c>
    </row>
    <row r="4772" spans="1:10">
      <c r="A4772" t="n">
        <v>32227</v>
      </c>
      <c r="B4772" s="26" t="n">
        <v>45</v>
      </c>
      <c r="C4772" s="7" t="n">
        <v>4</v>
      </c>
      <c r="D4772" s="7" t="n">
        <v>3</v>
      </c>
      <c r="E4772" s="7" t="n">
        <v>355</v>
      </c>
      <c r="F4772" s="7" t="n">
        <v>6.75</v>
      </c>
      <c r="G4772" s="7" t="n">
        <v>0</v>
      </c>
      <c r="H4772" s="7" t="n">
        <v>5000</v>
      </c>
      <c r="I4772" s="7" t="n">
        <v>1</v>
      </c>
    </row>
    <row r="4773" spans="1:10">
      <c r="A4773" t="s">
        <v>4</v>
      </c>
      <c r="B4773" s="4" t="s">
        <v>5</v>
      </c>
      <c r="C4773" s="4" t="s">
        <v>13</v>
      </c>
      <c r="D4773" s="4" t="s">
        <v>13</v>
      </c>
      <c r="E4773" s="4" t="s">
        <v>23</v>
      </c>
      <c r="F4773" s="4" t="s">
        <v>10</v>
      </c>
    </row>
    <row r="4774" spans="1:10">
      <c r="A4774" t="n">
        <v>32245</v>
      </c>
      <c r="B4774" s="26" t="n">
        <v>45</v>
      </c>
      <c r="C4774" s="7" t="n">
        <v>5</v>
      </c>
      <c r="D4774" s="7" t="n">
        <v>3</v>
      </c>
      <c r="E4774" s="7" t="n">
        <v>12</v>
      </c>
      <c r="F4774" s="7" t="n">
        <v>5000</v>
      </c>
    </row>
    <row r="4775" spans="1:10">
      <c r="A4775" t="s">
        <v>4</v>
      </c>
      <c r="B4775" s="4" t="s">
        <v>5</v>
      </c>
      <c r="C4775" s="4" t="s">
        <v>10</v>
      </c>
      <c r="D4775" s="4" t="s">
        <v>10</v>
      </c>
      <c r="E4775" s="4" t="s">
        <v>23</v>
      </c>
      <c r="F4775" s="4" t="s">
        <v>23</v>
      </c>
      <c r="G4775" s="4" t="s">
        <v>23</v>
      </c>
      <c r="H4775" s="4" t="s">
        <v>23</v>
      </c>
      <c r="I4775" s="4" t="s">
        <v>13</v>
      </c>
      <c r="J4775" s="4" t="s">
        <v>10</v>
      </c>
    </row>
    <row r="4776" spans="1:10">
      <c r="A4776" t="n">
        <v>32254</v>
      </c>
      <c r="B4776" s="44" t="n">
        <v>55</v>
      </c>
      <c r="C4776" s="7" t="n">
        <v>0</v>
      </c>
      <c r="D4776" s="7" t="n">
        <v>65533</v>
      </c>
      <c r="E4776" s="7" t="n">
        <v>0</v>
      </c>
      <c r="F4776" s="7" t="n">
        <v>1</v>
      </c>
      <c r="G4776" s="7" t="n">
        <v>13.5</v>
      </c>
      <c r="H4776" s="7" t="n">
        <v>1.20000004768372</v>
      </c>
      <c r="I4776" s="7" t="n">
        <v>1</v>
      </c>
      <c r="J4776" s="7" t="n">
        <v>0</v>
      </c>
    </row>
    <row r="4777" spans="1:10">
      <c r="A4777" t="s">
        <v>4</v>
      </c>
      <c r="B4777" s="4" t="s">
        <v>5</v>
      </c>
      <c r="C4777" s="4" t="s">
        <v>10</v>
      </c>
    </row>
    <row r="4778" spans="1:10">
      <c r="A4778" t="n">
        <v>32278</v>
      </c>
      <c r="B4778" s="35" t="n">
        <v>16</v>
      </c>
      <c r="C4778" s="7" t="n">
        <v>100</v>
      </c>
    </row>
    <row r="4779" spans="1:10">
      <c r="A4779" t="s">
        <v>4</v>
      </c>
      <c r="B4779" s="4" t="s">
        <v>5</v>
      </c>
      <c r="C4779" s="4" t="s">
        <v>10</v>
      </c>
      <c r="D4779" s="4" t="s">
        <v>10</v>
      </c>
      <c r="E4779" s="4" t="s">
        <v>23</v>
      </c>
      <c r="F4779" s="4" t="s">
        <v>23</v>
      </c>
      <c r="G4779" s="4" t="s">
        <v>23</v>
      </c>
      <c r="H4779" s="4" t="s">
        <v>23</v>
      </c>
      <c r="I4779" s="4" t="s">
        <v>13</v>
      </c>
      <c r="J4779" s="4" t="s">
        <v>10</v>
      </c>
    </row>
    <row r="4780" spans="1:10">
      <c r="A4780" t="n">
        <v>32281</v>
      </c>
      <c r="B4780" s="44" t="n">
        <v>55</v>
      </c>
      <c r="C4780" s="7" t="n">
        <v>7032</v>
      </c>
      <c r="D4780" s="7" t="n">
        <v>65533</v>
      </c>
      <c r="E4780" s="7" t="n">
        <v>-1.11000001430511</v>
      </c>
      <c r="F4780" s="7" t="n">
        <v>1</v>
      </c>
      <c r="G4780" s="7" t="n">
        <v>14.3900003433228</v>
      </c>
      <c r="H4780" s="7" t="n">
        <v>1.20000004768372</v>
      </c>
      <c r="I4780" s="7" t="n">
        <v>1</v>
      </c>
      <c r="J4780" s="7" t="n">
        <v>0</v>
      </c>
    </row>
    <row r="4781" spans="1:10">
      <c r="A4781" t="s">
        <v>4</v>
      </c>
      <c r="B4781" s="4" t="s">
        <v>5</v>
      </c>
      <c r="C4781" s="4" t="s">
        <v>10</v>
      </c>
    </row>
    <row r="4782" spans="1:10">
      <c r="A4782" t="n">
        <v>32305</v>
      </c>
      <c r="B4782" s="35" t="n">
        <v>16</v>
      </c>
      <c r="C4782" s="7" t="n">
        <v>100</v>
      </c>
    </row>
    <row r="4783" spans="1:10">
      <c r="A4783" t="s">
        <v>4</v>
      </c>
      <c r="B4783" s="4" t="s">
        <v>5</v>
      </c>
      <c r="C4783" s="4" t="s">
        <v>10</v>
      </c>
      <c r="D4783" s="4" t="s">
        <v>10</v>
      </c>
      <c r="E4783" s="4" t="s">
        <v>23</v>
      </c>
      <c r="F4783" s="4" t="s">
        <v>23</v>
      </c>
      <c r="G4783" s="4" t="s">
        <v>23</v>
      </c>
      <c r="H4783" s="4" t="s">
        <v>23</v>
      </c>
      <c r="I4783" s="4" t="s">
        <v>13</v>
      </c>
      <c r="J4783" s="4" t="s">
        <v>10</v>
      </c>
    </row>
    <row r="4784" spans="1:10">
      <c r="A4784" t="n">
        <v>32308</v>
      </c>
      <c r="B4784" s="44" t="n">
        <v>55</v>
      </c>
      <c r="C4784" s="7" t="n">
        <v>3</v>
      </c>
      <c r="D4784" s="7" t="n">
        <v>65533</v>
      </c>
      <c r="E4784" s="7" t="n">
        <v>1.5</v>
      </c>
      <c r="F4784" s="7" t="n">
        <v>1</v>
      </c>
      <c r="G4784" s="7" t="n">
        <v>14.5</v>
      </c>
      <c r="H4784" s="7" t="n">
        <v>1.20000004768372</v>
      </c>
      <c r="I4784" s="7" t="n">
        <v>1</v>
      </c>
      <c r="J4784" s="7" t="n">
        <v>0</v>
      </c>
    </row>
    <row r="4785" spans="1:10">
      <c r="A4785" t="s">
        <v>4</v>
      </c>
      <c r="B4785" s="4" t="s">
        <v>5</v>
      </c>
      <c r="C4785" s="4" t="s">
        <v>10</v>
      </c>
    </row>
    <row r="4786" spans="1:10">
      <c r="A4786" t="n">
        <v>32332</v>
      </c>
      <c r="B4786" s="35" t="n">
        <v>16</v>
      </c>
      <c r="C4786" s="7" t="n">
        <v>100</v>
      </c>
    </row>
    <row r="4787" spans="1:10">
      <c r="A4787" t="s">
        <v>4</v>
      </c>
      <c r="B4787" s="4" t="s">
        <v>5</v>
      </c>
      <c r="C4787" s="4" t="s">
        <v>10</v>
      </c>
      <c r="D4787" s="4" t="s">
        <v>10</v>
      </c>
      <c r="E4787" s="4" t="s">
        <v>23</v>
      </c>
      <c r="F4787" s="4" t="s">
        <v>23</v>
      </c>
      <c r="G4787" s="4" t="s">
        <v>23</v>
      </c>
      <c r="H4787" s="4" t="s">
        <v>23</v>
      </c>
      <c r="I4787" s="4" t="s">
        <v>13</v>
      </c>
      <c r="J4787" s="4" t="s">
        <v>10</v>
      </c>
    </row>
    <row r="4788" spans="1:10">
      <c r="A4788" t="n">
        <v>32335</v>
      </c>
      <c r="B4788" s="44" t="n">
        <v>55</v>
      </c>
      <c r="C4788" s="7" t="n">
        <v>5</v>
      </c>
      <c r="D4788" s="7" t="n">
        <v>65533</v>
      </c>
      <c r="E4788" s="7" t="n">
        <v>-1.54999995231628</v>
      </c>
      <c r="F4788" s="7" t="n">
        <v>1</v>
      </c>
      <c r="G4788" s="7" t="n">
        <v>14.8999996185303</v>
      </c>
      <c r="H4788" s="7" t="n">
        <v>1.20000004768372</v>
      </c>
      <c r="I4788" s="7" t="n">
        <v>1</v>
      </c>
      <c r="J4788" s="7" t="n">
        <v>0</v>
      </c>
    </row>
    <row r="4789" spans="1:10">
      <c r="A4789" t="s">
        <v>4</v>
      </c>
      <c r="B4789" s="4" t="s">
        <v>5</v>
      </c>
      <c r="C4789" s="4" t="s">
        <v>10</v>
      </c>
    </row>
    <row r="4790" spans="1:10">
      <c r="A4790" t="n">
        <v>32359</v>
      </c>
      <c r="B4790" s="35" t="n">
        <v>16</v>
      </c>
      <c r="C4790" s="7" t="n">
        <v>100</v>
      </c>
    </row>
    <row r="4791" spans="1:10">
      <c r="A4791" t="s">
        <v>4</v>
      </c>
      <c r="B4791" s="4" t="s">
        <v>5</v>
      </c>
      <c r="C4791" s="4" t="s">
        <v>10</v>
      </c>
      <c r="D4791" s="4" t="s">
        <v>10</v>
      </c>
      <c r="E4791" s="4" t="s">
        <v>23</v>
      </c>
      <c r="F4791" s="4" t="s">
        <v>23</v>
      </c>
      <c r="G4791" s="4" t="s">
        <v>23</v>
      </c>
      <c r="H4791" s="4" t="s">
        <v>23</v>
      </c>
      <c r="I4791" s="4" t="s">
        <v>13</v>
      </c>
      <c r="J4791" s="4" t="s">
        <v>10</v>
      </c>
    </row>
    <row r="4792" spans="1:10">
      <c r="A4792" t="n">
        <v>32362</v>
      </c>
      <c r="B4792" s="44" t="n">
        <v>55</v>
      </c>
      <c r="C4792" s="7" t="n">
        <v>61491</v>
      </c>
      <c r="D4792" s="7" t="n">
        <v>65533</v>
      </c>
      <c r="E4792" s="7" t="n">
        <v>-0.25</v>
      </c>
      <c r="F4792" s="7" t="n">
        <v>1</v>
      </c>
      <c r="G4792" s="7" t="n">
        <v>15.3999996185303</v>
      </c>
      <c r="H4792" s="7" t="n">
        <v>1.20000004768372</v>
      </c>
      <c r="I4792" s="7" t="n">
        <v>1</v>
      </c>
      <c r="J4792" s="7" t="n">
        <v>0</v>
      </c>
    </row>
    <row r="4793" spans="1:10">
      <c r="A4793" t="s">
        <v>4</v>
      </c>
      <c r="B4793" s="4" t="s">
        <v>5</v>
      </c>
      <c r="C4793" s="4" t="s">
        <v>10</v>
      </c>
    </row>
    <row r="4794" spans="1:10">
      <c r="A4794" t="n">
        <v>32386</v>
      </c>
      <c r="B4794" s="35" t="n">
        <v>16</v>
      </c>
      <c r="C4794" s="7" t="n">
        <v>100</v>
      </c>
    </row>
    <row r="4795" spans="1:10">
      <c r="A4795" t="s">
        <v>4</v>
      </c>
      <c r="B4795" s="4" t="s">
        <v>5</v>
      </c>
      <c r="C4795" s="4" t="s">
        <v>10</v>
      </c>
      <c r="D4795" s="4" t="s">
        <v>10</v>
      </c>
      <c r="E4795" s="4" t="s">
        <v>23</v>
      </c>
      <c r="F4795" s="4" t="s">
        <v>23</v>
      </c>
      <c r="G4795" s="4" t="s">
        <v>23</v>
      </c>
      <c r="H4795" s="4" t="s">
        <v>23</v>
      </c>
      <c r="I4795" s="4" t="s">
        <v>13</v>
      </c>
      <c r="J4795" s="4" t="s">
        <v>10</v>
      </c>
    </row>
    <row r="4796" spans="1:10">
      <c r="A4796" t="n">
        <v>32389</v>
      </c>
      <c r="B4796" s="44" t="n">
        <v>55</v>
      </c>
      <c r="C4796" s="7" t="n">
        <v>61492</v>
      </c>
      <c r="D4796" s="7" t="n">
        <v>65533</v>
      </c>
      <c r="E4796" s="7" t="n">
        <v>0.850000023841858</v>
      </c>
      <c r="F4796" s="7" t="n">
        <v>1</v>
      </c>
      <c r="G4796" s="7" t="n">
        <v>16.5499992370605</v>
      </c>
      <c r="H4796" s="7" t="n">
        <v>1.20000004768372</v>
      </c>
      <c r="I4796" s="7" t="n">
        <v>1</v>
      </c>
      <c r="J4796" s="7" t="n">
        <v>0</v>
      </c>
    </row>
    <row r="4797" spans="1:10">
      <c r="A4797" t="s">
        <v>4</v>
      </c>
      <c r="B4797" s="4" t="s">
        <v>5</v>
      </c>
      <c r="C4797" s="4" t="s">
        <v>10</v>
      </c>
    </row>
    <row r="4798" spans="1:10">
      <c r="A4798" t="n">
        <v>32413</v>
      </c>
      <c r="B4798" s="35" t="n">
        <v>16</v>
      </c>
      <c r="C4798" s="7" t="n">
        <v>100</v>
      </c>
    </row>
    <row r="4799" spans="1:10">
      <c r="A4799" t="s">
        <v>4</v>
      </c>
      <c r="B4799" s="4" t="s">
        <v>5</v>
      </c>
      <c r="C4799" s="4" t="s">
        <v>10</v>
      </c>
      <c r="D4799" s="4" t="s">
        <v>10</v>
      </c>
      <c r="E4799" s="4" t="s">
        <v>23</v>
      </c>
      <c r="F4799" s="4" t="s">
        <v>23</v>
      </c>
      <c r="G4799" s="4" t="s">
        <v>23</v>
      </c>
      <c r="H4799" s="4" t="s">
        <v>23</v>
      </c>
      <c r="I4799" s="4" t="s">
        <v>13</v>
      </c>
      <c r="J4799" s="4" t="s">
        <v>10</v>
      </c>
    </row>
    <row r="4800" spans="1:10">
      <c r="A4800" t="n">
        <v>32416</v>
      </c>
      <c r="B4800" s="44" t="n">
        <v>55</v>
      </c>
      <c r="C4800" s="7" t="n">
        <v>61493</v>
      </c>
      <c r="D4800" s="7" t="n">
        <v>65533</v>
      </c>
      <c r="E4800" s="7" t="n">
        <v>-0.649999976158142</v>
      </c>
      <c r="F4800" s="7" t="n">
        <v>1</v>
      </c>
      <c r="G4800" s="7" t="n">
        <v>16.7999992370605</v>
      </c>
      <c r="H4800" s="7" t="n">
        <v>1.20000004768372</v>
      </c>
      <c r="I4800" s="7" t="n">
        <v>1</v>
      </c>
      <c r="J4800" s="7" t="n">
        <v>0</v>
      </c>
    </row>
    <row r="4801" spans="1:10">
      <c r="A4801" t="s">
        <v>4</v>
      </c>
      <c r="B4801" s="4" t="s">
        <v>5</v>
      </c>
      <c r="C4801" s="4" t="s">
        <v>13</v>
      </c>
      <c r="D4801" s="4" t="s">
        <v>10</v>
      </c>
      <c r="E4801" s="4" t="s">
        <v>23</v>
      </c>
    </row>
    <row r="4802" spans="1:10">
      <c r="A4802" t="n">
        <v>32440</v>
      </c>
      <c r="B4802" s="24" t="n">
        <v>58</v>
      </c>
      <c r="C4802" s="7" t="n">
        <v>100</v>
      </c>
      <c r="D4802" s="7" t="n">
        <v>1000</v>
      </c>
      <c r="E4802" s="7" t="n">
        <v>1</v>
      </c>
    </row>
    <row r="4803" spans="1:10">
      <c r="A4803" t="s">
        <v>4</v>
      </c>
      <c r="B4803" s="4" t="s">
        <v>5</v>
      </c>
      <c r="C4803" s="4" t="s">
        <v>9</v>
      </c>
    </row>
    <row r="4804" spans="1:10">
      <c r="A4804" t="n">
        <v>32448</v>
      </c>
      <c r="B4804" s="60" t="n">
        <v>15</v>
      </c>
      <c r="C4804" s="7" t="n">
        <v>1024</v>
      </c>
    </row>
    <row r="4805" spans="1:10">
      <c r="A4805" t="s">
        <v>4</v>
      </c>
      <c r="B4805" s="4" t="s">
        <v>5</v>
      </c>
      <c r="C4805" s="4" t="s">
        <v>13</v>
      </c>
      <c r="D4805" s="4" t="s">
        <v>10</v>
      </c>
    </row>
    <row r="4806" spans="1:10">
      <c r="A4806" t="n">
        <v>32453</v>
      </c>
      <c r="B4806" s="24" t="n">
        <v>58</v>
      </c>
      <c r="C4806" s="7" t="n">
        <v>255</v>
      </c>
      <c r="D4806" s="7" t="n">
        <v>0</v>
      </c>
    </row>
    <row r="4807" spans="1:10">
      <c r="A4807" t="s">
        <v>4</v>
      </c>
      <c r="B4807" s="4" t="s">
        <v>5</v>
      </c>
      <c r="C4807" s="4" t="s">
        <v>10</v>
      </c>
      <c r="D4807" s="4" t="s">
        <v>13</v>
      </c>
    </row>
    <row r="4808" spans="1:10">
      <c r="A4808" t="n">
        <v>32457</v>
      </c>
      <c r="B4808" s="45" t="n">
        <v>56</v>
      </c>
      <c r="C4808" s="7" t="n">
        <v>0</v>
      </c>
      <c r="D4808" s="7" t="n">
        <v>0</v>
      </c>
    </row>
    <row r="4809" spans="1:10">
      <c r="A4809" t="s">
        <v>4</v>
      </c>
      <c r="B4809" s="4" t="s">
        <v>5</v>
      </c>
      <c r="C4809" s="4" t="s">
        <v>10</v>
      </c>
      <c r="D4809" s="4" t="s">
        <v>13</v>
      </c>
    </row>
    <row r="4810" spans="1:10">
      <c r="A4810" t="n">
        <v>32461</v>
      </c>
      <c r="B4810" s="45" t="n">
        <v>56</v>
      </c>
      <c r="C4810" s="7" t="n">
        <v>7032</v>
      </c>
      <c r="D4810" s="7" t="n">
        <v>0</v>
      </c>
    </row>
    <row r="4811" spans="1:10">
      <c r="A4811" t="s">
        <v>4</v>
      </c>
      <c r="B4811" s="4" t="s">
        <v>5</v>
      </c>
      <c r="C4811" s="4" t="s">
        <v>10</v>
      </c>
      <c r="D4811" s="4" t="s">
        <v>13</v>
      </c>
    </row>
    <row r="4812" spans="1:10">
      <c r="A4812" t="n">
        <v>32465</v>
      </c>
      <c r="B4812" s="45" t="n">
        <v>56</v>
      </c>
      <c r="C4812" s="7" t="n">
        <v>3</v>
      </c>
      <c r="D4812" s="7" t="n">
        <v>0</v>
      </c>
    </row>
    <row r="4813" spans="1:10">
      <c r="A4813" t="s">
        <v>4</v>
      </c>
      <c r="B4813" s="4" t="s">
        <v>5</v>
      </c>
      <c r="C4813" s="4" t="s">
        <v>10</v>
      </c>
      <c r="D4813" s="4" t="s">
        <v>13</v>
      </c>
    </row>
    <row r="4814" spans="1:10">
      <c r="A4814" t="n">
        <v>32469</v>
      </c>
      <c r="B4814" s="45" t="n">
        <v>56</v>
      </c>
      <c r="C4814" s="7" t="n">
        <v>5</v>
      </c>
      <c r="D4814" s="7" t="n">
        <v>0</v>
      </c>
    </row>
    <row r="4815" spans="1:10">
      <c r="A4815" t="s">
        <v>4</v>
      </c>
      <c r="B4815" s="4" t="s">
        <v>5</v>
      </c>
      <c r="C4815" s="4" t="s">
        <v>10</v>
      </c>
      <c r="D4815" s="4" t="s">
        <v>13</v>
      </c>
    </row>
    <row r="4816" spans="1:10">
      <c r="A4816" t="n">
        <v>32473</v>
      </c>
      <c r="B4816" s="45" t="n">
        <v>56</v>
      </c>
      <c r="C4816" s="7" t="n">
        <v>61491</v>
      </c>
      <c r="D4816" s="7" t="n">
        <v>0</v>
      </c>
    </row>
    <row r="4817" spans="1:5">
      <c r="A4817" t="s">
        <v>4</v>
      </c>
      <c r="B4817" s="4" t="s">
        <v>5</v>
      </c>
      <c r="C4817" s="4" t="s">
        <v>10</v>
      </c>
      <c r="D4817" s="4" t="s">
        <v>13</v>
      </c>
    </row>
    <row r="4818" spans="1:5">
      <c r="A4818" t="n">
        <v>32477</v>
      </c>
      <c r="B4818" s="45" t="n">
        <v>56</v>
      </c>
      <c r="C4818" s="7" t="n">
        <v>61492</v>
      </c>
      <c r="D4818" s="7" t="n">
        <v>0</v>
      </c>
    </row>
    <row r="4819" spans="1:5">
      <c r="A4819" t="s">
        <v>4</v>
      </c>
      <c r="B4819" s="4" t="s">
        <v>5</v>
      </c>
      <c r="C4819" s="4" t="s">
        <v>10</v>
      </c>
      <c r="D4819" s="4" t="s">
        <v>13</v>
      </c>
    </row>
    <row r="4820" spans="1:5">
      <c r="A4820" t="n">
        <v>32481</v>
      </c>
      <c r="B4820" s="45" t="n">
        <v>56</v>
      </c>
      <c r="C4820" s="7" t="n">
        <v>61493</v>
      </c>
      <c r="D4820" s="7" t="n">
        <v>0</v>
      </c>
    </row>
    <row r="4821" spans="1:5">
      <c r="A4821" t="s">
        <v>4</v>
      </c>
      <c r="B4821" s="4" t="s">
        <v>5</v>
      </c>
      <c r="C4821" s="4" t="s">
        <v>10</v>
      </c>
    </row>
    <row r="4822" spans="1:5">
      <c r="A4822" t="n">
        <v>32485</v>
      </c>
      <c r="B4822" s="35" t="n">
        <v>16</v>
      </c>
      <c r="C4822" s="7" t="n">
        <v>1000</v>
      </c>
    </row>
    <row r="4823" spans="1:5">
      <c r="A4823" t="s">
        <v>4</v>
      </c>
      <c r="B4823" s="4" t="s">
        <v>5</v>
      </c>
      <c r="C4823" s="4" t="s">
        <v>13</v>
      </c>
      <c r="D4823" s="4" t="s">
        <v>10</v>
      </c>
    </row>
    <row r="4824" spans="1:5">
      <c r="A4824" t="n">
        <v>32488</v>
      </c>
      <c r="B4824" s="26" t="n">
        <v>45</v>
      </c>
      <c r="C4824" s="7" t="n">
        <v>7</v>
      </c>
      <c r="D4824" s="7" t="n">
        <v>255</v>
      </c>
    </row>
    <row r="4825" spans="1:5">
      <c r="A4825" t="s">
        <v>4</v>
      </c>
      <c r="B4825" s="4" t="s">
        <v>5</v>
      </c>
      <c r="C4825" s="4" t="s">
        <v>13</v>
      </c>
      <c r="D4825" s="4" t="s">
        <v>10</v>
      </c>
      <c r="E4825" s="4" t="s">
        <v>6</v>
      </c>
    </row>
    <row r="4826" spans="1:5">
      <c r="A4826" t="n">
        <v>32492</v>
      </c>
      <c r="B4826" s="46" t="n">
        <v>51</v>
      </c>
      <c r="C4826" s="7" t="n">
        <v>4</v>
      </c>
      <c r="D4826" s="7" t="n">
        <v>0</v>
      </c>
      <c r="E4826" s="7" t="s">
        <v>86</v>
      </c>
    </row>
    <row r="4827" spans="1:5">
      <c r="A4827" t="s">
        <v>4</v>
      </c>
      <c r="B4827" s="4" t="s">
        <v>5</v>
      </c>
      <c r="C4827" s="4" t="s">
        <v>10</v>
      </c>
    </row>
    <row r="4828" spans="1:5">
      <c r="A4828" t="n">
        <v>32505</v>
      </c>
      <c r="B4828" s="35" t="n">
        <v>16</v>
      </c>
      <c r="C4828" s="7" t="n">
        <v>0</v>
      </c>
    </row>
    <row r="4829" spans="1:5">
      <c r="A4829" t="s">
        <v>4</v>
      </c>
      <c r="B4829" s="4" t="s">
        <v>5</v>
      </c>
      <c r="C4829" s="4" t="s">
        <v>10</v>
      </c>
      <c r="D4829" s="4" t="s">
        <v>50</v>
      </c>
      <c r="E4829" s="4" t="s">
        <v>13</v>
      </c>
      <c r="F4829" s="4" t="s">
        <v>13</v>
      </c>
    </row>
    <row r="4830" spans="1:5">
      <c r="A4830" t="n">
        <v>32508</v>
      </c>
      <c r="B4830" s="47" t="n">
        <v>26</v>
      </c>
      <c r="C4830" s="7" t="n">
        <v>0</v>
      </c>
      <c r="D4830" s="7" t="s">
        <v>246</v>
      </c>
      <c r="E4830" s="7" t="n">
        <v>2</v>
      </c>
      <c r="F4830" s="7" t="n">
        <v>0</v>
      </c>
    </row>
    <row r="4831" spans="1:5">
      <c r="A4831" t="s">
        <v>4</v>
      </c>
      <c r="B4831" s="4" t="s">
        <v>5</v>
      </c>
    </row>
    <row r="4832" spans="1:5">
      <c r="A4832" t="n">
        <v>32536</v>
      </c>
      <c r="B4832" s="48" t="n">
        <v>28</v>
      </c>
    </row>
    <row r="4833" spans="1:6">
      <c r="A4833" t="s">
        <v>4</v>
      </c>
      <c r="B4833" s="4" t="s">
        <v>5</v>
      </c>
      <c r="C4833" s="4" t="s">
        <v>10</v>
      </c>
      <c r="D4833" s="4" t="s">
        <v>13</v>
      </c>
    </row>
    <row r="4834" spans="1:6">
      <c r="A4834" t="n">
        <v>32537</v>
      </c>
      <c r="B4834" s="50" t="n">
        <v>89</v>
      </c>
      <c r="C4834" s="7" t="n">
        <v>65533</v>
      </c>
      <c r="D4834" s="7" t="n">
        <v>1</v>
      </c>
    </row>
    <row r="4835" spans="1:6">
      <c r="A4835" t="s">
        <v>4</v>
      </c>
      <c r="B4835" s="4" t="s">
        <v>5</v>
      </c>
      <c r="C4835" s="4" t="s">
        <v>13</v>
      </c>
      <c r="D4835" s="4" t="s">
        <v>10</v>
      </c>
      <c r="E4835" s="4" t="s">
        <v>23</v>
      </c>
    </row>
    <row r="4836" spans="1:6">
      <c r="A4836" t="n">
        <v>32541</v>
      </c>
      <c r="B4836" s="24" t="n">
        <v>58</v>
      </c>
      <c r="C4836" s="7" t="n">
        <v>101</v>
      </c>
      <c r="D4836" s="7" t="n">
        <v>500</v>
      </c>
      <c r="E4836" s="7" t="n">
        <v>1</v>
      </c>
    </row>
    <row r="4837" spans="1:6">
      <c r="A4837" t="s">
        <v>4</v>
      </c>
      <c r="B4837" s="4" t="s">
        <v>5</v>
      </c>
      <c r="C4837" s="4" t="s">
        <v>13</v>
      </c>
      <c r="D4837" s="4" t="s">
        <v>10</v>
      </c>
    </row>
    <row r="4838" spans="1:6">
      <c r="A4838" t="n">
        <v>32549</v>
      </c>
      <c r="B4838" s="24" t="n">
        <v>58</v>
      </c>
      <c r="C4838" s="7" t="n">
        <v>254</v>
      </c>
      <c r="D4838" s="7" t="n">
        <v>0</v>
      </c>
    </row>
    <row r="4839" spans="1:6">
      <c r="A4839" t="s">
        <v>4</v>
      </c>
      <c r="B4839" s="4" t="s">
        <v>5</v>
      </c>
      <c r="C4839" s="4" t="s">
        <v>13</v>
      </c>
      <c r="D4839" s="4" t="s">
        <v>13</v>
      </c>
      <c r="E4839" s="4" t="s">
        <v>23</v>
      </c>
      <c r="F4839" s="4" t="s">
        <v>23</v>
      </c>
      <c r="G4839" s="4" t="s">
        <v>23</v>
      </c>
      <c r="H4839" s="4" t="s">
        <v>10</v>
      </c>
    </row>
    <row r="4840" spans="1:6">
      <c r="A4840" t="n">
        <v>32553</v>
      </c>
      <c r="B4840" s="26" t="n">
        <v>45</v>
      </c>
      <c r="C4840" s="7" t="n">
        <v>2</v>
      </c>
      <c r="D4840" s="7" t="n">
        <v>3</v>
      </c>
      <c r="E4840" s="7" t="n">
        <v>0</v>
      </c>
      <c r="F4840" s="7" t="n">
        <v>25.25</v>
      </c>
      <c r="G4840" s="7" t="n">
        <v>-67.1999969482422</v>
      </c>
      <c r="H4840" s="7" t="n">
        <v>0</v>
      </c>
    </row>
    <row r="4841" spans="1:6">
      <c r="A4841" t="s">
        <v>4</v>
      </c>
      <c r="B4841" s="4" t="s">
        <v>5</v>
      </c>
      <c r="C4841" s="4" t="s">
        <v>13</v>
      </c>
      <c r="D4841" s="4" t="s">
        <v>13</v>
      </c>
      <c r="E4841" s="4" t="s">
        <v>23</v>
      </c>
      <c r="F4841" s="4" t="s">
        <v>23</v>
      </c>
      <c r="G4841" s="4" t="s">
        <v>23</v>
      </c>
      <c r="H4841" s="4" t="s">
        <v>10</v>
      </c>
      <c r="I4841" s="4" t="s">
        <v>13</v>
      </c>
    </row>
    <row r="4842" spans="1:6">
      <c r="A4842" t="n">
        <v>32570</v>
      </c>
      <c r="B4842" s="26" t="n">
        <v>45</v>
      </c>
      <c r="C4842" s="7" t="n">
        <v>4</v>
      </c>
      <c r="D4842" s="7" t="n">
        <v>3</v>
      </c>
      <c r="E4842" s="7" t="n">
        <v>10</v>
      </c>
      <c r="F4842" s="7" t="n">
        <v>8.44999980926514</v>
      </c>
      <c r="G4842" s="7" t="n">
        <v>0</v>
      </c>
      <c r="H4842" s="7" t="n">
        <v>0</v>
      </c>
      <c r="I4842" s="7" t="n">
        <v>0</v>
      </c>
    </row>
    <row r="4843" spans="1:6">
      <c r="A4843" t="s">
        <v>4</v>
      </c>
      <c r="B4843" s="4" t="s">
        <v>5</v>
      </c>
      <c r="C4843" s="4" t="s">
        <v>13</v>
      </c>
      <c r="D4843" s="4" t="s">
        <v>13</v>
      </c>
      <c r="E4843" s="4" t="s">
        <v>23</v>
      </c>
      <c r="F4843" s="4" t="s">
        <v>10</v>
      </c>
    </row>
    <row r="4844" spans="1:6">
      <c r="A4844" t="n">
        <v>32588</v>
      </c>
      <c r="B4844" s="26" t="n">
        <v>45</v>
      </c>
      <c r="C4844" s="7" t="n">
        <v>5</v>
      </c>
      <c r="D4844" s="7" t="n">
        <v>3</v>
      </c>
      <c r="E4844" s="7" t="n">
        <v>10</v>
      </c>
      <c r="F4844" s="7" t="n">
        <v>0</v>
      </c>
    </row>
    <row r="4845" spans="1:6">
      <c r="A4845" t="s">
        <v>4</v>
      </c>
      <c r="B4845" s="4" t="s">
        <v>5</v>
      </c>
      <c r="C4845" s="4" t="s">
        <v>13</v>
      </c>
      <c r="D4845" s="4" t="s">
        <v>13</v>
      </c>
      <c r="E4845" s="4" t="s">
        <v>23</v>
      </c>
      <c r="F4845" s="4" t="s">
        <v>10</v>
      </c>
    </row>
    <row r="4846" spans="1:6">
      <c r="A4846" t="n">
        <v>32597</v>
      </c>
      <c r="B4846" s="26" t="n">
        <v>45</v>
      </c>
      <c r="C4846" s="7" t="n">
        <v>11</v>
      </c>
      <c r="D4846" s="7" t="n">
        <v>3</v>
      </c>
      <c r="E4846" s="7" t="n">
        <v>42.5</v>
      </c>
      <c r="F4846" s="7" t="n">
        <v>0</v>
      </c>
    </row>
    <row r="4847" spans="1:6">
      <c r="A4847" t="s">
        <v>4</v>
      </c>
      <c r="B4847" s="4" t="s">
        <v>5</v>
      </c>
      <c r="C4847" s="4" t="s">
        <v>13</v>
      </c>
      <c r="D4847" s="4" t="s">
        <v>13</v>
      </c>
      <c r="E4847" s="4" t="s">
        <v>23</v>
      </c>
      <c r="F4847" s="4" t="s">
        <v>23</v>
      </c>
      <c r="G4847" s="4" t="s">
        <v>23</v>
      </c>
      <c r="H4847" s="4" t="s">
        <v>10</v>
      </c>
      <c r="I4847" s="4" t="s">
        <v>13</v>
      </c>
    </row>
    <row r="4848" spans="1:6">
      <c r="A4848" t="n">
        <v>32606</v>
      </c>
      <c r="B4848" s="26" t="n">
        <v>45</v>
      </c>
      <c r="C4848" s="7" t="n">
        <v>4</v>
      </c>
      <c r="D4848" s="7" t="n">
        <v>0</v>
      </c>
      <c r="E4848" s="7" t="n">
        <v>10</v>
      </c>
      <c r="F4848" s="7" t="n">
        <v>38.4500007629395</v>
      </c>
      <c r="G4848" s="7" t="n">
        <v>0</v>
      </c>
      <c r="H4848" s="7" t="n">
        <v>30000</v>
      </c>
      <c r="I4848" s="7" t="n">
        <v>0</v>
      </c>
    </row>
    <row r="4849" spans="1:9">
      <c r="A4849" t="s">
        <v>4</v>
      </c>
      <c r="B4849" s="4" t="s">
        <v>5</v>
      </c>
      <c r="C4849" s="4" t="s">
        <v>13</v>
      </c>
      <c r="D4849" s="4" t="s">
        <v>10</v>
      </c>
    </row>
    <row r="4850" spans="1:9">
      <c r="A4850" t="n">
        <v>32624</v>
      </c>
      <c r="B4850" s="24" t="n">
        <v>58</v>
      </c>
      <c r="C4850" s="7" t="n">
        <v>255</v>
      </c>
      <c r="D4850" s="7" t="n">
        <v>0</v>
      </c>
    </row>
    <row r="4851" spans="1:9">
      <c r="A4851" t="s">
        <v>4</v>
      </c>
      <c r="B4851" s="4" t="s">
        <v>5</v>
      </c>
      <c r="C4851" s="4" t="s">
        <v>10</v>
      </c>
    </row>
    <row r="4852" spans="1:9">
      <c r="A4852" t="n">
        <v>32628</v>
      </c>
      <c r="B4852" s="35" t="n">
        <v>16</v>
      </c>
      <c r="C4852" s="7" t="n">
        <v>1000</v>
      </c>
    </row>
    <row r="4853" spans="1:9">
      <c r="A4853" t="s">
        <v>4</v>
      </c>
      <c r="B4853" s="4" t="s">
        <v>5</v>
      </c>
      <c r="C4853" s="4" t="s">
        <v>13</v>
      </c>
      <c r="D4853" s="30" t="s">
        <v>34</v>
      </c>
      <c r="E4853" s="4" t="s">
        <v>5</v>
      </c>
      <c r="F4853" s="4" t="s">
        <v>13</v>
      </c>
      <c r="G4853" s="4" t="s">
        <v>10</v>
      </c>
      <c r="H4853" s="30" t="s">
        <v>35</v>
      </c>
      <c r="I4853" s="4" t="s">
        <v>13</v>
      </c>
      <c r="J4853" s="4" t="s">
        <v>24</v>
      </c>
    </row>
    <row r="4854" spans="1:9">
      <c r="A4854" t="n">
        <v>32631</v>
      </c>
      <c r="B4854" s="12" t="n">
        <v>5</v>
      </c>
      <c r="C4854" s="7" t="n">
        <v>28</v>
      </c>
      <c r="D4854" s="30" t="s">
        <v>3</v>
      </c>
      <c r="E4854" s="33" t="n">
        <v>64</v>
      </c>
      <c r="F4854" s="7" t="n">
        <v>5</v>
      </c>
      <c r="G4854" s="7" t="n">
        <v>2</v>
      </c>
      <c r="H4854" s="30" t="s">
        <v>3</v>
      </c>
      <c r="I4854" s="7" t="n">
        <v>1</v>
      </c>
      <c r="J4854" s="13" t="n">
        <f t="normal" ca="1">A4870</f>
        <v>0</v>
      </c>
    </row>
    <row r="4855" spans="1:9">
      <c r="A4855" t="s">
        <v>4</v>
      </c>
      <c r="B4855" s="4" t="s">
        <v>5</v>
      </c>
      <c r="C4855" s="4" t="s">
        <v>13</v>
      </c>
      <c r="D4855" s="4" t="s">
        <v>10</v>
      </c>
      <c r="E4855" s="4" t="s">
        <v>10</v>
      </c>
      <c r="F4855" s="4" t="s">
        <v>13</v>
      </c>
    </row>
    <row r="4856" spans="1:9">
      <c r="A4856" t="n">
        <v>32642</v>
      </c>
      <c r="B4856" s="51" t="n">
        <v>25</v>
      </c>
      <c r="C4856" s="7" t="n">
        <v>1</v>
      </c>
      <c r="D4856" s="7" t="n">
        <v>60</v>
      </c>
      <c r="E4856" s="7" t="n">
        <v>640</v>
      </c>
      <c r="F4856" s="7" t="n">
        <v>2</v>
      </c>
    </row>
    <row r="4857" spans="1:9">
      <c r="A4857" t="s">
        <v>4</v>
      </c>
      <c r="B4857" s="4" t="s">
        <v>5</v>
      </c>
      <c r="C4857" s="4" t="s">
        <v>13</v>
      </c>
      <c r="D4857" s="4" t="s">
        <v>10</v>
      </c>
      <c r="E4857" s="4" t="s">
        <v>6</v>
      </c>
    </row>
    <row r="4858" spans="1:9">
      <c r="A4858" t="n">
        <v>32649</v>
      </c>
      <c r="B4858" s="46" t="n">
        <v>51</v>
      </c>
      <c r="C4858" s="7" t="n">
        <v>4</v>
      </c>
      <c r="D4858" s="7" t="n">
        <v>2</v>
      </c>
      <c r="E4858" s="7" t="s">
        <v>56</v>
      </c>
    </row>
    <row r="4859" spans="1:9">
      <c r="A4859" t="s">
        <v>4</v>
      </c>
      <c r="B4859" s="4" t="s">
        <v>5</v>
      </c>
      <c r="C4859" s="4" t="s">
        <v>10</v>
      </c>
    </row>
    <row r="4860" spans="1:9">
      <c r="A4860" t="n">
        <v>32662</v>
      </c>
      <c r="B4860" s="35" t="n">
        <v>16</v>
      </c>
      <c r="C4860" s="7" t="n">
        <v>0</v>
      </c>
    </row>
    <row r="4861" spans="1:9">
      <c r="A4861" t="s">
        <v>4</v>
      </c>
      <c r="B4861" s="4" t="s">
        <v>5</v>
      </c>
      <c r="C4861" s="4" t="s">
        <v>10</v>
      </c>
      <c r="D4861" s="4" t="s">
        <v>50</v>
      </c>
      <c r="E4861" s="4" t="s">
        <v>13</v>
      </c>
      <c r="F4861" s="4" t="s">
        <v>13</v>
      </c>
    </row>
    <row r="4862" spans="1:9">
      <c r="A4862" t="n">
        <v>32665</v>
      </c>
      <c r="B4862" s="47" t="n">
        <v>26</v>
      </c>
      <c r="C4862" s="7" t="n">
        <v>2</v>
      </c>
      <c r="D4862" s="7" t="s">
        <v>247</v>
      </c>
      <c r="E4862" s="7" t="n">
        <v>2</v>
      </c>
      <c r="F4862" s="7" t="n">
        <v>0</v>
      </c>
    </row>
    <row r="4863" spans="1:9">
      <c r="A4863" t="s">
        <v>4</v>
      </c>
      <c r="B4863" s="4" t="s">
        <v>5</v>
      </c>
    </row>
    <row r="4864" spans="1:9">
      <c r="A4864" t="n">
        <v>32726</v>
      </c>
      <c r="B4864" s="48" t="n">
        <v>28</v>
      </c>
    </row>
    <row r="4865" spans="1:10">
      <c r="A4865" t="s">
        <v>4</v>
      </c>
      <c r="B4865" s="4" t="s">
        <v>5</v>
      </c>
      <c r="C4865" s="4" t="s">
        <v>13</v>
      </c>
      <c r="D4865" s="4" t="s">
        <v>10</v>
      </c>
      <c r="E4865" s="4" t="s">
        <v>10</v>
      </c>
      <c r="F4865" s="4" t="s">
        <v>13</v>
      </c>
    </row>
    <row r="4866" spans="1:10">
      <c r="A4866" t="n">
        <v>32727</v>
      </c>
      <c r="B4866" s="51" t="n">
        <v>25</v>
      </c>
      <c r="C4866" s="7" t="n">
        <v>1</v>
      </c>
      <c r="D4866" s="7" t="n">
        <v>65535</v>
      </c>
      <c r="E4866" s="7" t="n">
        <v>65535</v>
      </c>
      <c r="F4866" s="7" t="n">
        <v>0</v>
      </c>
    </row>
    <row r="4867" spans="1:10">
      <c r="A4867" t="s">
        <v>4</v>
      </c>
      <c r="B4867" s="4" t="s">
        <v>5</v>
      </c>
      <c r="C4867" s="4" t="s">
        <v>24</v>
      </c>
    </row>
    <row r="4868" spans="1:10">
      <c r="A4868" t="n">
        <v>32734</v>
      </c>
      <c r="B4868" s="17" t="n">
        <v>3</v>
      </c>
      <c r="C4868" s="13" t="n">
        <f t="normal" ca="1">A4884</f>
        <v>0</v>
      </c>
    </row>
    <row r="4869" spans="1:10">
      <c r="A4869" t="s">
        <v>4</v>
      </c>
      <c r="B4869" s="4" t="s">
        <v>5</v>
      </c>
      <c r="C4869" s="4" t="s">
        <v>13</v>
      </c>
      <c r="D4869" s="4" t="s">
        <v>10</v>
      </c>
      <c r="E4869" s="4" t="s">
        <v>10</v>
      </c>
      <c r="F4869" s="4" t="s">
        <v>13</v>
      </c>
    </row>
    <row r="4870" spans="1:10">
      <c r="A4870" t="n">
        <v>32739</v>
      </c>
      <c r="B4870" s="51" t="n">
        <v>25</v>
      </c>
      <c r="C4870" s="7" t="n">
        <v>1</v>
      </c>
      <c r="D4870" s="7" t="n">
        <v>260</v>
      </c>
      <c r="E4870" s="7" t="n">
        <v>640</v>
      </c>
      <c r="F4870" s="7" t="n">
        <v>2</v>
      </c>
    </row>
    <row r="4871" spans="1:10">
      <c r="A4871" t="s">
        <v>4</v>
      </c>
      <c r="B4871" s="4" t="s">
        <v>5</v>
      </c>
      <c r="C4871" s="4" t="s">
        <v>13</v>
      </c>
      <c r="D4871" s="4" t="s">
        <v>10</v>
      </c>
      <c r="E4871" s="4" t="s">
        <v>6</v>
      </c>
    </row>
    <row r="4872" spans="1:10">
      <c r="A4872" t="n">
        <v>32746</v>
      </c>
      <c r="B4872" s="46" t="n">
        <v>51</v>
      </c>
      <c r="C4872" s="7" t="n">
        <v>4</v>
      </c>
      <c r="D4872" s="7" t="n">
        <v>3</v>
      </c>
      <c r="E4872" s="7" t="s">
        <v>248</v>
      </c>
    </row>
    <row r="4873" spans="1:10">
      <c r="A4873" t="s">
        <v>4</v>
      </c>
      <c r="B4873" s="4" t="s">
        <v>5</v>
      </c>
      <c r="C4873" s="4" t="s">
        <v>10</v>
      </c>
    </row>
    <row r="4874" spans="1:10">
      <c r="A4874" t="n">
        <v>32760</v>
      </c>
      <c r="B4874" s="35" t="n">
        <v>16</v>
      </c>
      <c r="C4874" s="7" t="n">
        <v>0</v>
      </c>
    </row>
    <row r="4875" spans="1:10">
      <c r="A4875" t="s">
        <v>4</v>
      </c>
      <c r="B4875" s="4" t="s">
        <v>5</v>
      </c>
      <c r="C4875" s="4" t="s">
        <v>10</v>
      </c>
      <c r="D4875" s="4" t="s">
        <v>50</v>
      </c>
      <c r="E4875" s="4" t="s">
        <v>13</v>
      </c>
      <c r="F4875" s="4" t="s">
        <v>13</v>
      </c>
    </row>
    <row r="4876" spans="1:10">
      <c r="A4876" t="n">
        <v>32763</v>
      </c>
      <c r="B4876" s="47" t="n">
        <v>26</v>
      </c>
      <c r="C4876" s="7" t="n">
        <v>3</v>
      </c>
      <c r="D4876" s="7" t="s">
        <v>249</v>
      </c>
      <c r="E4876" s="7" t="n">
        <v>2</v>
      </c>
      <c r="F4876" s="7" t="n">
        <v>0</v>
      </c>
    </row>
    <row r="4877" spans="1:10">
      <c r="A4877" t="s">
        <v>4</v>
      </c>
      <c r="B4877" s="4" t="s">
        <v>5</v>
      </c>
    </row>
    <row r="4878" spans="1:10">
      <c r="A4878" t="n">
        <v>32826</v>
      </c>
      <c r="B4878" s="48" t="n">
        <v>28</v>
      </c>
    </row>
    <row r="4879" spans="1:10">
      <c r="A4879" t="s">
        <v>4</v>
      </c>
      <c r="B4879" s="4" t="s">
        <v>5</v>
      </c>
      <c r="C4879" s="4" t="s">
        <v>10</v>
      </c>
    </row>
    <row r="4880" spans="1:10">
      <c r="A4880" t="n">
        <v>32827</v>
      </c>
      <c r="B4880" s="35" t="n">
        <v>16</v>
      </c>
      <c r="C4880" s="7" t="n">
        <v>300</v>
      </c>
    </row>
    <row r="4881" spans="1:6">
      <c r="A4881" t="s">
        <v>4</v>
      </c>
      <c r="B4881" s="4" t="s">
        <v>5</v>
      </c>
      <c r="C4881" s="4" t="s">
        <v>13</v>
      </c>
      <c r="D4881" s="4" t="s">
        <v>10</v>
      </c>
      <c r="E4881" s="4" t="s">
        <v>10</v>
      </c>
      <c r="F4881" s="4" t="s">
        <v>13</v>
      </c>
    </row>
    <row r="4882" spans="1:6">
      <c r="A4882" t="n">
        <v>32830</v>
      </c>
      <c r="B4882" s="51" t="n">
        <v>25</v>
      </c>
      <c r="C4882" s="7" t="n">
        <v>1</v>
      </c>
      <c r="D4882" s="7" t="n">
        <v>65535</v>
      </c>
      <c r="E4882" s="7" t="n">
        <v>65535</v>
      </c>
      <c r="F4882" s="7" t="n">
        <v>0</v>
      </c>
    </row>
    <row r="4883" spans="1:6">
      <c r="A4883" t="s">
        <v>4</v>
      </c>
      <c r="B4883" s="4" t="s">
        <v>5</v>
      </c>
      <c r="C4883" s="4" t="s">
        <v>13</v>
      </c>
      <c r="D4883" s="4" t="s">
        <v>10</v>
      </c>
      <c r="E4883" s="4" t="s">
        <v>10</v>
      </c>
      <c r="F4883" s="4" t="s">
        <v>13</v>
      </c>
    </row>
    <row r="4884" spans="1:6">
      <c r="A4884" t="n">
        <v>32837</v>
      </c>
      <c r="B4884" s="51" t="n">
        <v>25</v>
      </c>
      <c r="C4884" s="7" t="n">
        <v>1</v>
      </c>
      <c r="D4884" s="7" t="n">
        <v>260</v>
      </c>
      <c r="E4884" s="7" t="n">
        <v>640</v>
      </c>
      <c r="F4884" s="7" t="n">
        <v>2</v>
      </c>
    </row>
    <row r="4885" spans="1:6">
      <c r="A4885" t="s">
        <v>4</v>
      </c>
      <c r="B4885" s="4" t="s">
        <v>5</v>
      </c>
      <c r="C4885" s="4" t="s">
        <v>13</v>
      </c>
      <c r="D4885" s="4" t="s">
        <v>10</v>
      </c>
      <c r="E4885" s="4" t="s">
        <v>6</v>
      </c>
    </row>
    <row r="4886" spans="1:6">
      <c r="A4886" t="n">
        <v>32844</v>
      </c>
      <c r="B4886" s="46" t="n">
        <v>51</v>
      </c>
      <c r="C4886" s="7" t="n">
        <v>4</v>
      </c>
      <c r="D4886" s="7" t="n">
        <v>3</v>
      </c>
      <c r="E4886" s="7" t="s">
        <v>187</v>
      </c>
    </row>
    <row r="4887" spans="1:6">
      <c r="A4887" t="s">
        <v>4</v>
      </c>
      <c r="B4887" s="4" t="s">
        <v>5</v>
      </c>
      <c r="C4887" s="4" t="s">
        <v>10</v>
      </c>
    </row>
    <row r="4888" spans="1:6">
      <c r="A4888" t="n">
        <v>32857</v>
      </c>
      <c r="B4888" s="35" t="n">
        <v>16</v>
      </c>
      <c r="C4888" s="7" t="n">
        <v>0</v>
      </c>
    </row>
    <row r="4889" spans="1:6">
      <c r="A4889" t="s">
        <v>4</v>
      </c>
      <c r="B4889" s="4" t="s">
        <v>5</v>
      </c>
      <c r="C4889" s="4" t="s">
        <v>10</v>
      </c>
      <c r="D4889" s="4" t="s">
        <v>50</v>
      </c>
      <c r="E4889" s="4" t="s">
        <v>13</v>
      </c>
      <c r="F4889" s="4" t="s">
        <v>13</v>
      </c>
    </row>
    <row r="4890" spans="1:6">
      <c r="A4890" t="n">
        <v>32860</v>
      </c>
      <c r="B4890" s="47" t="n">
        <v>26</v>
      </c>
      <c r="C4890" s="7" t="n">
        <v>3</v>
      </c>
      <c r="D4890" s="7" t="s">
        <v>250</v>
      </c>
      <c r="E4890" s="7" t="n">
        <v>2</v>
      </c>
      <c r="F4890" s="7" t="n">
        <v>0</v>
      </c>
    </row>
    <row r="4891" spans="1:6">
      <c r="A4891" t="s">
        <v>4</v>
      </c>
      <c r="B4891" s="4" t="s">
        <v>5</v>
      </c>
    </row>
    <row r="4892" spans="1:6">
      <c r="A4892" t="n">
        <v>32941</v>
      </c>
      <c r="B4892" s="48" t="n">
        <v>28</v>
      </c>
    </row>
    <row r="4893" spans="1:6">
      <c r="A4893" t="s">
        <v>4</v>
      </c>
      <c r="B4893" s="4" t="s">
        <v>5</v>
      </c>
      <c r="C4893" s="4" t="s">
        <v>13</v>
      </c>
      <c r="D4893" s="4" t="s">
        <v>10</v>
      </c>
      <c r="E4893" s="4" t="s">
        <v>10</v>
      </c>
      <c r="F4893" s="4" t="s">
        <v>13</v>
      </c>
    </row>
    <row r="4894" spans="1:6">
      <c r="A4894" t="n">
        <v>32942</v>
      </c>
      <c r="B4894" s="51" t="n">
        <v>25</v>
      </c>
      <c r="C4894" s="7" t="n">
        <v>1</v>
      </c>
      <c r="D4894" s="7" t="n">
        <v>65535</v>
      </c>
      <c r="E4894" s="7" t="n">
        <v>65535</v>
      </c>
      <c r="F4894" s="7" t="n">
        <v>0</v>
      </c>
    </row>
    <row r="4895" spans="1:6">
      <c r="A4895" t="s">
        <v>4</v>
      </c>
      <c r="B4895" s="4" t="s">
        <v>5</v>
      </c>
      <c r="C4895" s="4" t="s">
        <v>10</v>
      </c>
      <c r="D4895" s="4" t="s">
        <v>13</v>
      </c>
    </row>
    <row r="4896" spans="1:6">
      <c r="A4896" t="n">
        <v>32949</v>
      </c>
      <c r="B4896" s="50" t="n">
        <v>89</v>
      </c>
      <c r="C4896" s="7" t="n">
        <v>65533</v>
      </c>
      <c r="D4896" s="7" t="n">
        <v>1</v>
      </c>
    </row>
    <row r="4897" spans="1:6">
      <c r="A4897" t="s">
        <v>4</v>
      </c>
      <c r="B4897" s="4" t="s">
        <v>5</v>
      </c>
      <c r="C4897" s="4" t="s">
        <v>13</v>
      </c>
      <c r="D4897" s="4" t="s">
        <v>10</v>
      </c>
      <c r="E4897" s="4" t="s">
        <v>13</v>
      </c>
    </row>
    <row r="4898" spans="1:6">
      <c r="A4898" t="n">
        <v>32953</v>
      </c>
      <c r="B4898" s="14" t="n">
        <v>49</v>
      </c>
      <c r="C4898" s="7" t="n">
        <v>1</v>
      </c>
      <c r="D4898" s="7" t="n">
        <v>3000</v>
      </c>
      <c r="E4898" s="7" t="n">
        <v>0</v>
      </c>
    </row>
    <row r="4899" spans="1:6">
      <c r="A4899" t="s">
        <v>4</v>
      </c>
      <c r="B4899" s="4" t="s">
        <v>5</v>
      </c>
      <c r="C4899" s="4" t="s">
        <v>13</v>
      </c>
      <c r="D4899" s="4" t="s">
        <v>10</v>
      </c>
      <c r="E4899" s="4" t="s">
        <v>23</v>
      </c>
    </row>
    <row r="4900" spans="1:6">
      <c r="A4900" t="n">
        <v>32958</v>
      </c>
      <c r="B4900" s="24" t="n">
        <v>58</v>
      </c>
      <c r="C4900" s="7" t="n">
        <v>101</v>
      </c>
      <c r="D4900" s="7" t="n">
        <v>300</v>
      </c>
      <c r="E4900" s="7" t="n">
        <v>1</v>
      </c>
    </row>
    <row r="4901" spans="1:6">
      <c r="A4901" t="s">
        <v>4</v>
      </c>
      <c r="B4901" s="4" t="s">
        <v>5</v>
      </c>
      <c r="C4901" s="4" t="s">
        <v>13</v>
      </c>
      <c r="D4901" s="4" t="s">
        <v>10</v>
      </c>
    </row>
    <row r="4902" spans="1:6">
      <c r="A4902" t="n">
        <v>32966</v>
      </c>
      <c r="B4902" s="24" t="n">
        <v>58</v>
      </c>
      <c r="C4902" s="7" t="n">
        <v>254</v>
      </c>
      <c r="D4902" s="7" t="n">
        <v>0</v>
      </c>
    </row>
    <row r="4903" spans="1:6">
      <c r="A4903" t="s">
        <v>4</v>
      </c>
      <c r="B4903" s="4" t="s">
        <v>5</v>
      </c>
      <c r="C4903" s="4" t="s">
        <v>10</v>
      </c>
      <c r="D4903" s="4" t="s">
        <v>9</v>
      </c>
    </row>
    <row r="4904" spans="1:6">
      <c r="A4904" t="n">
        <v>32970</v>
      </c>
      <c r="B4904" s="52" t="n">
        <v>44</v>
      </c>
      <c r="C4904" s="7" t="n">
        <v>1660</v>
      </c>
      <c r="D4904" s="7" t="n">
        <v>1</v>
      </c>
    </row>
    <row r="4905" spans="1:6">
      <c r="A4905" t="s">
        <v>4</v>
      </c>
      <c r="B4905" s="4" t="s">
        <v>5</v>
      </c>
      <c r="C4905" s="4" t="s">
        <v>13</v>
      </c>
    </row>
    <row r="4906" spans="1:6">
      <c r="A4906" t="n">
        <v>32977</v>
      </c>
      <c r="B4906" s="26" t="n">
        <v>45</v>
      </c>
      <c r="C4906" s="7" t="n">
        <v>0</v>
      </c>
    </row>
    <row r="4907" spans="1:6">
      <c r="A4907" t="s">
        <v>4</v>
      </c>
      <c r="B4907" s="4" t="s">
        <v>5</v>
      </c>
      <c r="C4907" s="4" t="s">
        <v>13</v>
      </c>
      <c r="D4907" s="4" t="s">
        <v>13</v>
      </c>
      <c r="E4907" s="4" t="s">
        <v>23</v>
      </c>
      <c r="F4907" s="4" t="s">
        <v>23</v>
      </c>
      <c r="G4907" s="4" t="s">
        <v>23</v>
      </c>
      <c r="H4907" s="4" t="s">
        <v>10</v>
      </c>
    </row>
    <row r="4908" spans="1:6">
      <c r="A4908" t="n">
        <v>32979</v>
      </c>
      <c r="B4908" s="26" t="n">
        <v>45</v>
      </c>
      <c r="C4908" s="7" t="n">
        <v>2</v>
      </c>
      <c r="D4908" s="7" t="n">
        <v>3</v>
      </c>
      <c r="E4908" s="7" t="n">
        <v>0</v>
      </c>
      <c r="F4908" s="7" t="n">
        <v>2.79999995231628</v>
      </c>
      <c r="G4908" s="7" t="n">
        <v>11.1499996185303</v>
      </c>
      <c r="H4908" s="7" t="n">
        <v>0</v>
      </c>
    </row>
    <row r="4909" spans="1:6">
      <c r="A4909" t="s">
        <v>4</v>
      </c>
      <c r="B4909" s="4" t="s">
        <v>5</v>
      </c>
      <c r="C4909" s="4" t="s">
        <v>13</v>
      </c>
      <c r="D4909" s="4" t="s">
        <v>13</v>
      </c>
      <c r="E4909" s="4" t="s">
        <v>23</v>
      </c>
      <c r="F4909" s="4" t="s">
        <v>23</v>
      </c>
      <c r="G4909" s="4" t="s">
        <v>23</v>
      </c>
      <c r="H4909" s="4" t="s">
        <v>10</v>
      </c>
      <c r="I4909" s="4" t="s">
        <v>13</v>
      </c>
    </row>
    <row r="4910" spans="1:6">
      <c r="A4910" t="n">
        <v>32996</v>
      </c>
      <c r="B4910" s="26" t="n">
        <v>45</v>
      </c>
      <c r="C4910" s="7" t="n">
        <v>4</v>
      </c>
      <c r="D4910" s="7" t="n">
        <v>3</v>
      </c>
      <c r="E4910" s="7" t="n">
        <v>7.19999980926514</v>
      </c>
      <c r="F4910" s="7" t="n">
        <v>0</v>
      </c>
      <c r="G4910" s="7" t="n">
        <v>0</v>
      </c>
      <c r="H4910" s="7" t="n">
        <v>0</v>
      </c>
      <c r="I4910" s="7" t="n">
        <v>0</v>
      </c>
    </row>
    <row r="4911" spans="1:6">
      <c r="A4911" t="s">
        <v>4</v>
      </c>
      <c r="B4911" s="4" t="s">
        <v>5</v>
      </c>
      <c r="C4911" s="4" t="s">
        <v>13</v>
      </c>
      <c r="D4911" s="4" t="s">
        <v>13</v>
      </c>
      <c r="E4911" s="4" t="s">
        <v>23</v>
      </c>
      <c r="F4911" s="4" t="s">
        <v>10</v>
      </c>
    </row>
    <row r="4912" spans="1:6">
      <c r="A4912" t="n">
        <v>33014</v>
      </c>
      <c r="B4912" s="26" t="n">
        <v>45</v>
      </c>
      <c r="C4912" s="7" t="n">
        <v>5</v>
      </c>
      <c r="D4912" s="7" t="n">
        <v>3</v>
      </c>
      <c r="E4912" s="7" t="n">
        <v>13.5</v>
      </c>
      <c r="F4912" s="7" t="n">
        <v>0</v>
      </c>
    </row>
    <row r="4913" spans="1:9">
      <c r="A4913" t="s">
        <v>4</v>
      </c>
      <c r="B4913" s="4" t="s">
        <v>5</v>
      </c>
      <c r="C4913" s="4" t="s">
        <v>13</v>
      </c>
      <c r="D4913" s="4" t="s">
        <v>13</v>
      </c>
      <c r="E4913" s="4" t="s">
        <v>23</v>
      </c>
      <c r="F4913" s="4" t="s">
        <v>10</v>
      </c>
    </row>
    <row r="4914" spans="1:9">
      <c r="A4914" t="n">
        <v>33023</v>
      </c>
      <c r="B4914" s="26" t="n">
        <v>45</v>
      </c>
      <c r="C4914" s="7" t="n">
        <v>5</v>
      </c>
      <c r="D4914" s="7" t="n">
        <v>3</v>
      </c>
      <c r="E4914" s="7" t="n">
        <v>10.5</v>
      </c>
      <c r="F4914" s="7" t="n">
        <v>4000</v>
      </c>
    </row>
    <row r="4915" spans="1:9">
      <c r="A4915" t="s">
        <v>4</v>
      </c>
      <c r="B4915" s="4" t="s">
        <v>5</v>
      </c>
      <c r="C4915" s="4" t="s">
        <v>13</v>
      </c>
      <c r="D4915" s="4" t="s">
        <v>13</v>
      </c>
      <c r="E4915" s="4" t="s">
        <v>23</v>
      </c>
      <c r="F4915" s="4" t="s">
        <v>10</v>
      </c>
    </row>
    <row r="4916" spans="1:9">
      <c r="A4916" t="n">
        <v>33032</v>
      </c>
      <c r="B4916" s="26" t="n">
        <v>45</v>
      </c>
      <c r="C4916" s="7" t="n">
        <v>11</v>
      </c>
      <c r="D4916" s="7" t="n">
        <v>3</v>
      </c>
      <c r="E4916" s="7" t="n">
        <v>42.5</v>
      </c>
      <c r="F4916" s="7" t="n">
        <v>0</v>
      </c>
    </row>
    <row r="4917" spans="1:9">
      <c r="A4917" t="s">
        <v>4</v>
      </c>
      <c r="B4917" s="4" t="s">
        <v>5</v>
      </c>
      <c r="C4917" s="4" t="s">
        <v>13</v>
      </c>
      <c r="D4917" s="4" t="s">
        <v>10</v>
      </c>
    </row>
    <row r="4918" spans="1:9">
      <c r="A4918" t="n">
        <v>33041</v>
      </c>
      <c r="B4918" s="24" t="n">
        <v>58</v>
      </c>
      <c r="C4918" s="7" t="n">
        <v>255</v>
      </c>
      <c r="D4918" s="7" t="n">
        <v>0</v>
      </c>
    </row>
    <row r="4919" spans="1:9">
      <c r="A4919" t="s">
        <v>4</v>
      </c>
      <c r="B4919" s="4" t="s">
        <v>5</v>
      </c>
      <c r="C4919" s="4" t="s">
        <v>13</v>
      </c>
      <c r="D4919" s="4" t="s">
        <v>10</v>
      </c>
      <c r="E4919" s="4" t="s">
        <v>10</v>
      </c>
      <c r="F4919" s="4" t="s">
        <v>9</v>
      </c>
    </row>
    <row r="4920" spans="1:9">
      <c r="A4920" t="n">
        <v>33045</v>
      </c>
      <c r="B4920" s="53" t="n">
        <v>84</v>
      </c>
      <c r="C4920" s="7" t="n">
        <v>0</v>
      </c>
      <c r="D4920" s="7" t="n">
        <v>2</v>
      </c>
      <c r="E4920" s="7" t="n">
        <v>500</v>
      </c>
      <c r="F4920" s="7" t="n">
        <v>1050253722</v>
      </c>
    </row>
    <row r="4921" spans="1:9">
      <c r="A4921" t="s">
        <v>4</v>
      </c>
      <c r="B4921" s="4" t="s">
        <v>5</v>
      </c>
      <c r="C4921" s="4" t="s">
        <v>13</v>
      </c>
      <c r="D4921" s="4" t="s">
        <v>10</v>
      </c>
      <c r="E4921" s="4" t="s">
        <v>10</v>
      </c>
      <c r="F4921" s="4" t="s">
        <v>10</v>
      </c>
      <c r="G4921" s="4" t="s">
        <v>10</v>
      </c>
      <c r="H4921" s="4" t="s">
        <v>10</v>
      </c>
      <c r="I4921" s="4" t="s">
        <v>6</v>
      </c>
      <c r="J4921" s="4" t="s">
        <v>23</v>
      </c>
      <c r="K4921" s="4" t="s">
        <v>23</v>
      </c>
      <c r="L4921" s="4" t="s">
        <v>23</v>
      </c>
      <c r="M4921" s="4" t="s">
        <v>9</v>
      </c>
      <c r="N4921" s="4" t="s">
        <v>9</v>
      </c>
      <c r="O4921" s="4" t="s">
        <v>23</v>
      </c>
      <c r="P4921" s="4" t="s">
        <v>23</v>
      </c>
      <c r="Q4921" s="4" t="s">
        <v>23</v>
      </c>
      <c r="R4921" s="4" t="s">
        <v>23</v>
      </c>
      <c r="S4921" s="4" t="s">
        <v>13</v>
      </c>
    </row>
    <row r="4922" spans="1:9">
      <c r="A4922" t="n">
        <v>33055</v>
      </c>
      <c r="B4922" s="10" t="n">
        <v>39</v>
      </c>
      <c r="C4922" s="7" t="n">
        <v>12</v>
      </c>
      <c r="D4922" s="7" t="n">
        <v>65533</v>
      </c>
      <c r="E4922" s="7" t="n">
        <v>204</v>
      </c>
      <c r="F4922" s="7" t="n">
        <v>0</v>
      </c>
      <c r="G4922" s="7" t="n">
        <v>1660</v>
      </c>
      <c r="H4922" s="7" t="n">
        <v>3</v>
      </c>
      <c r="I4922" s="7" t="s">
        <v>74</v>
      </c>
      <c r="J4922" s="7" t="n">
        <v>0</v>
      </c>
      <c r="K4922" s="7" t="n">
        <v>0</v>
      </c>
      <c r="L4922" s="7" t="n">
        <v>0</v>
      </c>
      <c r="M4922" s="7" t="n">
        <v>0</v>
      </c>
      <c r="N4922" s="7" t="n">
        <v>0</v>
      </c>
      <c r="O4922" s="7" t="n">
        <v>0</v>
      </c>
      <c r="P4922" s="7" t="n">
        <v>1</v>
      </c>
      <c r="Q4922" s="7" t="n">
        <v>1</v>
      </c>
      <c r="R4922" s="7" t="n">
        <v>1</v>
      </c>
      <c r="S4922" s="7" t="n">
        <v>103</v>
      </c>
    </row>
    <row r="4923" spans="1:9">
      <c r="A4923" t="s">
        <v>4</v>
      </c>
      <c r="B4923" s="4" t="s">
        <v>5</v>
      </c>
      <c r="C4923" s="4" t="s">
        <v>13</v>
      </c>
      <c r="D4923" s="4" t="s">
        <v>10</v>
      </c>
      <c r="E4923" s="4" t="s">
        <v>23</v>
      </c>
      <c r="F4923" s="4" t="s">
        <v>10</v>
      </c>
      <c r="G4923" s="4" t="s">
        <v>9</v>
      </c>
      <c r="H4923" s="4" t="s">
        <v>9</v>
      </c>
      <c r="I4923" s="4" t="s">
        <v>10</v>
      </c>
      <c r="J4923" s="4" t="s">
        <v>10</v>
      </c>
      <c r="K4923" s="4" t="s">
        <v>9</v>
      </c>
      <c r="L4923" s="4" t="s">
        <v>9</v>
      </c>
      <c r="M4923" s="4" t="s">
        <v>9</v>
      </c>
      <c r="N4923" s="4" t="s">
        <v>9</v>
      </c>
      <c r="O4923" s="4" t="s">
        <v>6</v>
      </c>
    </row>
    <row r="4924" spans="1:9">
      <c r="A4924" t="n">
        <v>33116</v>
      </c>
      <c r="B4924" s="15" t="n">
        <v>50</v>
      </c>
      <c r="C4924" s="7" t="n">
        <v>0</v>
      </c>
      <c r="D4924" s="7" t="n">
        <v>2038</v>
      </c>
      <c r="E4924" s="7" t="n">
        <v>1</v>
      </c>
      <c r="F4924" s="7" t="n">
        <v>0</v>
      </c>
      <c r="G4924" s="7" t="n">
        <v>0</v>
      </c>
      <c r="H4924" s="7" t="n">
        <v>0</v>
      </c>
      <c r="I4924" s="7" t="n">
        <v>0</v>
      </c>
      <c r="J4924" s="7" t="n">
        <v>65533</v>
      </c>
      <c r="K4924" s="7" t="n">
        <v>0</v>
      </c>
      <c r="L4924" s="7" t="n">
        <v>0</v>
      </c>
      <c r="M4924" s="7" t="n">
        <v>0</v>
      </c>
      <c r="N4924" s="7" t="n">
        <v>0</v>
      </c>
      <c r="O4924" s="7" t="s">
        <v>12</v>
      </c>
    </row>
    <row r="4925" spans="1:9">
      <c r="A4925" t="s">
        <v>4</v>
      </c>
      <c r="B4925" s="4" t="s">
        <v>5</v>
      </c>
      <c r="C4925" s="4" t="s">
        <v>13</v>
      </c>
      <c r="D4925" s="4" t="s">
        <v>10</v>
      </c>
      <c r="E4925" s="4" t="s">
        <v>23</v>
      </c>
      <c r="F4925" s="4" t="s">
        <v>10</v>
      </c>
      <c r="G4925" s="4" t="s">
        <v>9</v>
      </c>
      <c r="H4925" s="4" t="s">
        <v>9</v>
      </c>
      <c r="I4925" s="4" t="s">
        <v>10</v>
      </c>
      <c r="J4925" s="4" t="s">
        <v>10</v>
      </c>
      <c r="K4925" s="4" t="s">
        <v>9</v>
      </c>
      <c r="L4925" s="4" t="s">
        <v>9</v>
      </c>
      <c r="M4925" s="4" t="s">
        <v>9</v>
      </c>
      <c r="N4925" s="4" t="s">
        <v>9</v>
      </c>
      <c r="O4925" s="4" t="s">
        <v>6</v>
      </c>
    </row>
    <row r="4926" spans="1:9">
      <c r="A4926" t="n">
        <v>33155</v>
      </c>
      <c r="B4926" s="15" t="n">
        <v>50</v>
      </c>
      <c r="C4926" s="7" t="n">
        <v>0</v>
      </c>
      <c r="D4926" s="7" t="n">
        <v>2243</v>
      </c>
      <c r="E4926" s="7" t="n">
        <v>0.800000011920929</v>
      </c>
      <c r="F4926" s="7" t="n">
        <v>1000</v>
      </c>
      <c r="G4926" s="7" t="n">
        <v>0</v>
      </c>
      <c r="H4926" s="7" t="n">
        <v>0</v>
      </c>
      <c r="I4926" s="7" t="n">
        <v>1</v>
      </c>
      <c r="J4926" s="7" t="n">
        <v>1660</v>
      </c>
      <c r="K4926" s="7" t="n">
        <v>0</v>
      </c>
      <c r="L4926" s="7" t="n">
        <v>0</v>
      </c>
      <c r="M4926" s="7" t="n">
        <v>0</v>
      </c>
      <c r="N4926" s="7" t="n">
        <v>1101004800</v>
      </c>
      <c r="O4926" s="7" t="s">
        <v>12</v>
      </c>
    </row>
    <row r="4927" spans="1:9">
      <c r="A4927" t="s">
        <v>4</v>
      </c>
      <c r="B4927" s="4" t="s">
        <v>5</v>
      </c>
      <c r="C4927" s="4" t="s">
        <v>10</v>
      </c>
    </row>
    <row r="4928" spans="1:9">
      <c r="A4928" t="n">
        <v>33194</v>
      </c>
      <c r="B4928" s="35" t="n">
        <v>16</v>
      </c>
      <c r="C4928" s="7" t="n">
        <v>1000</v>
      </c>
    </row>
    <row r="4929" spans="1:19">
      <c r="A4929" t="s">
        <v>4</v>
      </c>
      <c r="B4929" s="4" t="s">
        <v>5</v>
      </c>
      <c r="C4929" s="4" t="s">
        <v>10</v>
      </c>
      <c r="D4929" s="4" t="s">
        <v>13</v>
      </c>
      <c r="E4929" s="4" t="s">
        <v>13</v>
      </c>
      <c r="F4929" s="4" t="s">
        <v>6</v>
      </c>
    </row>
    <row r="4930" spans="1:19">
      <c r="A4930" t="n">
        <v>33197</v>
      </c>
      <c r="B4930" s="38" t="n">
        <v>20</v>
      </c>
      <c r="C4930" s="7" t="n">
        <v>0</v>
      </c>
      <c r="D4930" s="7" t="n">
        <v>3</v>
      </c>
      <c r="E4930" s="7" t="n">
        <v>11</v>
      </c>
      <c r="F4930" s="7" t="s">
        <v>251</v>
      </c>
    </row>
    <row r="4931" spans="1:19">
      <c r="A4931" t="s">
        <v>4</v>
      </c>
      <c r="B4931" s="4" t="s">
        <v>5</v>
      </c>
      <c r="C4931" s="4" t="s">
        <v>10</v>
      </c>
    </row>
    <row r="4932" spans="1:19">
      <c r="A4932" t="n">
        <v>33222</v>
      </c>
      <c r="B4932" s="35" t="n">
        <v>16</v>
      </c>
      <c r="C4932" s="7" t="n">
        <v>100</v>
      </c>
    </row>
    <row r="4933" spans="1:19">
      <c r="A4933" t="s">
        <v>4</v>
      </c>
      <c r="B4933" s="4" t="s">
        <v>5</v>
      </c>
      <c r="C4933" s="4" t="s">
        <v>10</v>
      </c>
      <c r="D4933" s="4" t="s">
        <v>13</v>
      </c>
      <c r="E4933" s="4" t="s">
        <v>13</v>
      </c>
      <c r="F4933" s="4" t="s">
        <v>6</v>
      </c>
    </row>
    <row r="4934" spans="1:19">
      <c r="A4934" t="n">
        <v>33225</v>
      </c>
      <c r="B4934" s="38" t="n">
        <v>20</v>
      </c>
      <c r="C4934" s="7" t="n">
        <v>3</v>
      </c>
      <c r="D4934" s="7" t="n">
        <v>3</v>
      </c>
      <c r="E4934" s="7" t="n">
        <v>11</v>
      </c>
      <c r="F4934" s="7" t="s">
        <v>251</v>
      </c>
    </row>
    <row r="4935" spans="1:19">
      <c r="A4935" t="s">
        <v>4</v>
      </c>
      <c r="B4935" s="4" t="s">
        <v>5</v>
      </c>
      <c r="C4935" s="4" t="s">
        <v>10</v>
      </c>
      <c r="D4935" s="4" t="s">
        <v>13</v>
      </c>
      <c r="E4935" s="4" t="s">
        <v>13</v>
      </c>
      <c r="F4935" s="4" t="s">
        <v>6</v>
      </c>
    </row>
    <row r="4936" spans="1:19">
      <c r="A4936" t="n">
        <v>33250</v>
      </c>
      <c r="B4936" s="38" t="n">
        <v>20</v>
      </c>
      <c r="C4936" s="7" t="n">
        <v>5</v>
      </c>
      <c r="D4936" s="7" t="n">
        <v>3</v>
      </c>
      <c r="E4936" s="7" t="n">
        <v>11</v>
      </c>
      <c r="F4936" s="7" t="s">
        <v>251</v>
      </c>
    </row>
    <row r="4937" spans="1:19">
      <c r="A4937" t="s">
        <v>4</v>
      </c>
      <c r="B4937" s="4" t="s">
        <v>5</v>
      </c>
      <c r="C4937" s="4" t="s">
        <v>10</v>
      </c>
    </row>
    <row r="4938" spans="1:19">
      <c r="A4938" t="n">
        <v>33275</v>
      </c>
      <c r="B4938" s="35" t="n">
        <v>16</v>
      </c>
      <c r="C4938" s="7" t="n">
        <v>100</v>
      </c>
    </row>
    <row r="4939" spans="1:19">
      <c r="A4939" t="s">
        <v>4</v>
      </c>
      <c r="B4939" s="4" t="s">
        <v>5</v>
      </c>
      <c r="C4939" s="4" t="s">
        <v>10</v>
      </c>
      <c r="D4939" s="4" t="s">
        <v>13</v>
      </c>
      <c r="E4939" s="4" t="s">
        <v>13</v>
      </c>
      <c r="F4939" s="4" t="s">
        <v>6</v>
      </c>
    </row>
    <row r="4940" spans="1:19">
      <c r="A4940" t="n">
        <v>33278</v>
      </c>
      <c r="B4940" s="38" t="n">
        <v>20</v>
      </c>
      <c r="C4940" s="7" t="n">
        <v>61491</v>
      </c>
      <c r="D4940" s="7" t="n">
        <v>3</v>
      </c>
      <c r="E4940" s="7" t="n">
        <v>11</v>
      </c>
      <c r="F4940" s="7" t="s">
        <v>251</v>
      </c>
    </row>
    <row r="4941" spans="1:19">
      <c r="A4941" t="s">
        <v>4</v>
      </c>
      <c r="B4941" s="4" t="s">
        <v>5</v>
      </c>
      <c r="C4941" s="4" t="s">
        <v>10</v>
      </c>
      <c r="D4941" s="4" t="s">
        <v>13</v>
      </c>
      <c r="E4941" s="4" t="s">
        <v>13</v>
      </c>
      <c r="F4941" s="4" t="s">
        <v>6</v>
      </c>
    </row>
    <row r="4942" spans="1:19">
      <c r="A4942" t="n">
        <v>33303</v>
      </c>
      <c r="B4942" s="38" t="n">
        <v>20</v>
      </c>
      <c r="C4942" s="7" t="n">
        <v>61492</v>
      </c>
      <c r="D4942" s="7" t="n">
        <v>3</v>
      </c>
      <c r="E4942" s="7" t="n">
        <v>11</v>
      </c>
      <c r="F4942" s="7" t="s">
        <v>251</v>
      </c>
    </row>
    <row r="4943" spans="1:19">
      <c r="A4943" t="s">
        <v>4</v>
      </c>
      <c r="B4943" s="4" t="s">
        <v>5</v>
      </c>
      <c r="C4943" s="4" t="s">
        <v>10</v>
      </c>
      <c r="D4943" s="4" t="s">
        <v>13</v>
      </c>
      <c r="E4943" s="4" t="s">
        <v>13</v>
      </c>
      <c r="F4943" s="4" t="s">
        <v>6</v>
      </c>
    </row>
    <row r="4944" spans="1:19">
      <c r="A4944" t="n">
        <v>33328</v>
      </c>
      <c r="B4944" s="38" t="n">
        <v>20</v>
      </c>
      <c r="C4944" s="7" t="n">
        <v>61493</v>
      </c>
      <c r="D4944" s="7" t="n">
        <v>3</v>
      </c>
      <c r="E4944" s="7" t="n">
        <v>11</v>
      </c>
      <c r="F4944" s="7" t="s">
        <v>251</v>
      </c>
    </row>
    <row r="4945" spans="1:6">
      <c r="A4945" t="s">
        <v>4</v>
      </c>
      <c r="B4945" s="4" t="s">
        <v>5</v>
      </c>
      <c r="C4945" s="4" t="s">
        <v>10</v>
      </c>
      <c r="D4945" s="4" t="s">
        <v>13</v>
      </c>
    </row>
    <row r="4946" spans="1:6">
      <c r="A4946" t="n">
        <v>33353</v>
      </c>
      <c r="B4946" s="54" t="n">
        <v>67</v>
      </c>
      <c r="C4946" s="7" t="n">
        <v>0</v>
      </c>
      <c r="D4946" s="7" t="n">
        <v>3</v>
      </c>
    </row>
    <row r="4947" spans="1:6">
      <c r="A4947" t="s">
        <v>4</v>
      </c>
      <c r="B4947" s="4" t="s">
        <v>5</v>
      </c>
      <c r="C4947" s="4" t="s">
        <v>10</v>
      </c>
      <c r="D4947" s="4" t="s">
        <v>13</v>
      </c>
    </row>
    <row r="4948" spans="1:6">
      <c r="A4948" t="n">
        <v>33357</v>
      </c>
      <c r="B4948" s="54" t="n">
        <v>67</v>
      </c>
      <c r="C4948" s="7" t="n">
        <v>3</v>
      </c>
      <c r="D4948" s="7" t="n">
        <v>3</v>
      </c>
    </row>
    <row r="4949" spans="1:6">
      <c r="A4949" t="s">
        <v>4</v>
      </c>
      <c r="B4949" s="4" t="s">
        <v>5</v>
      </c>
      <c r="C4949" s="4" t="s">
        <v>10</v>
      </c>
      <c r="D4949" s="4" t="s">
        <v>13</v>
      </c>
    </row>
    <row r="4950" spans="1:6">
      <c r="A4950" t="n">
        <v>33361</v>
      </c>
      <c r="B4950" s="54" t="n">
        <v>67</v>
      </c>
      <c r="C4950" s="7" t="n">
        <v>5</v>
      </c>
      <c r="D4950" s="7" t="n">
        <v>3</v>
      </c>
    </row>
    <row r="4951" spans="1:6">
      <c r="A4951" t="s">
        <v>4</v>
      </c>
      <c r="B4951" s="4" t="s">
        <v>5</v>
      </c>
      <c r="C4951" s="4" t="s">
        <v>10</v>
      </c>
      <c r="D4951" s="4" t="s">
        <v>13</v>
      </c>
    </row>
    <row r="4952" spans="1:6">
      <c r="A4952" t="n">
        <v>33365</v>
      </c>
      <c r="B4952" s="54" t="n">
        <v>67</v>
      </c>
      <c r="C4952" s="7" t="n">
        <v>61491</v>
      </c>
      <c r="D4952" s="7" t="n">
        <v>3</v>
      </c>
    </row>
    <row r="4953" spans="1:6">
      <c r="A4953" t="s">
        <v>4</v>
      </c>
      <c r="B4953" s="4" t="s">
        <v>5</v>
      </c>
      <c r="C4953" s="4" t="s">
        <v>10</v>
      </c>
      <c r="D4953" s="4" t="s">
        <v>13</v>
      </c>
    </row>
    <row r="4954" spans="1:6">
      <c r="A4954" t="n">
        <v>33369</v>
      </c>
      <c r="B4954" s="54" t="n">
        <v>67</v>
      </c>
      <c r="C4954" s="7" t="n">
        <v>61492</v>
      </c>
      <c r="D4954" s="7" t="n">
        <v>3</v>
      </c>
    </row>
    <row r="4955" spans="1:6">
      <c r="A4955" t="s">
        <v>4</v>
      </c>
      <c r="B4955" s="4" t="s">
        <v>5</v>
      </c>
      <c r="C4955" s="4" t="s">
        <v>10</v>
      </c>
      <c r="D4955" s="4" t="s">
        <v>13</v>
      </c>
    </row>
    <row r="4956" spans="1:6">
      <c r="A4956" t="n">
        <v>33373</v>
      </c>
      <c r="B4956" s="54" t="n">
        <v>67</v>
      </c>
      <c r="C4956" s="7" t="n">
        <v>61493</v>
      </c>
      <c r="D4956" s="7" t="n">
        <v>3</v>
      </c>
    </row>
    <row r="4957" spans="1:6">
      <c r="A4957" t="s">
        <v>4</v>
      </c>
      <c r="B4957" s="4" t="s">
        <v>5</v>
      </c>
      <c r="C4957" s="4" t="s">
        <v>13</v>
      </c>
      <c r="D4957" s="30" t="s">
        <v>34</v>
      </c>
      <c r="E4957" s="4" t="s">
        <v>5</v>
      </c>
      <c r="F4957" s="4" t="s">
        <v>13</v>
      </c>
      <c r="G4957" s="4" t="s">
        <v>10</v>
      </c>
      <c r="H4957" s="30" t="s">
        <v>35</v>
      </c>
      <c r="I4957" s="4" t="s">
        <v>13</v>
      </c>
      <c r="J4957" s="4" t="s">
        <v>24</v>
      </c>
    </row>
    <row r="4958" spans="1:6">
      <c r="A4958" t="n">
        <v>33377</v>
      </c>
      <c r="B4958" s="12" t="n">
        <v>5</v>
      </c>
      <c r="C4958" s="7" t="n">
        <v>28</v>
      </c>
      <c r="D4958" s="30" t="s">
        <v>3</v>
      </c>
      <c r="E4958" s="33" t="n">
        <v>64</v>
      </c>
      <c r="F4958" s="7" t="n">
        <v>5</v>
      </c>
      <c r="G4958" s="7" t="n">
        <v>8</v>
      </c>
      <c r="H4958" s="30" t="s">
        <v>3</v>
      </c>
      <c r="I4958" s="7" t="n">
        <v>1</v>
      </c>
      <c r="J4958" s="13" t="n">
        <f t="normal" ca="1">A4968</f>
        <v>0</v>
      </c>
    </row>
    <row r="4959" spans="1:6">
      <c r="A4959" t="s">
        <v>4</v>
      </c>
      <c r="B4959" s="4" t="s">
        <v>5</v>
      </c>
      <c r="C4959" s="4" t="s">
        <v>13</v>
      </c>
      <c r="D4959" s="4" t="s">
        <v>10</v>
      </c>
      <c r="E4959" s="4" t="s">
        <v>6</v>
      </c>
    </row>
    <row r="4960" spans="1:6">
      <c r="A4960" t="n">
        <v>33388</v>
      </c>
      <c r="B4960" s="46" t="n">
        <v>51</v>
      </c>
      <c r="C4960" s="7" t="n">
        <v>4</v>
      </c>
      <c r="D4960" s="7" t="n">
        <v>8</v>
      </c>
      <c r="E4960" s="7" t="s">
        <v>76</v>
      </c>
    </row>
    <row r="4961" spans="1:10">
      <c r="A4961" t="s">
        <v>4</v>
      </c>
      <c r="B4961" s="4" t="s">
        <v>5</v>
      </c>
      <c r="C4961" s="4" t="s">
        <v>10</v>
      </c>
    </row>
    <row r="4962" spans="1:10">
      <c r="A4962" t="n">
        <v>33401</v>
      </c>
      <c r="B4962" s="35" t="n">
        <v>16</v>
      </c>
      <c r="C4962" s="7" t="n">
        <v>0</v>
      </c>
    </row>
    <row r="4963" spans="1:10">
      <c r="A4963" t="s">
        <v>4</v>
      </c>
      <c r="B4963" s="4" t="s">
        <v>5</v>
      </c>
      <c r="C4963" s="4" t="s">
        <v>10</v>
      </c>
      <c r="D4963" s="4" t="s">
        <v>50</v>
      </c>
      <c r="E4963" s="4" t="s">
        <v>13</v>
      </c>
      <c r="F4963" s="4" t="s">
        <v>13</v>
      </c>
    </row>
    <row r="4964" spans="1:10">
      <c r="A4964" t="n">
        <v>33404</v>
      </c>
      <c r="B4964" s="47" t="n">
        <v>26</v>
      </c>
      <c r="C4964" s="7" t="n">
        <v>8</v>
      </c>
      <c r="D4964" s="7" t="s">
        <v>252</v>
      </c>
      <c r="E4964" s="7" t="n">
        <v>2</v>
      </c>
      <c r="F4964" s="7" t="n">
        <v>0</v>
      </c>
    </row>
    <row r="4965" spans="1:10">
      <c r="A4965" t="s">
        <v>4</v>
      </c>
      <c r="B4965" s="4" t="s">
        <v>5</v>
      </c>
    </row>
    <row r="4966" spans="1:10">
      <c r="A4966" t="n">
        <v>33428</v>
      </c>
      <c r="B4966" s="48" t="n">
        <v>28</v>
      </c>
    </row>
    <row r="4967" spans="1:10">
      <c r="A4967" t="s">
        <v>4</v>
      </c>
      <c r="B4967" s="4" t="s">
        <v>5</v>
      </c>
      <c r="C4967" s="4" t="s">
        <v>10</v>
      </c>
      <c r="D4967" s="4" t="s">
        <v>13</v>
      </c>
    </row>
    <row r="4968" spans="1:10">
      <c r="A4968" t="n">
        <v>33429</v>
      </c>
      <c r="B4968" s="50" t="n">
        <v>89</v>
      </c>
      <c r="C4968" s="7" t="n">
        <v>65533</v>
      </c>
      <c r="D4968" s="7" t="n">
        <v>1</v>
      </c>
    </row>
    <row r="4969" spans="1:10">
      <c r="A4969" t="s">
        <v>4</v>
      </c>
      <c r="B4969" s="4" t="s">
        <v>5</v>
      </c>
      <c r="C4969" s="4" t="s">
        <v>13</v>
      </c>
      <c r="D4969" s="4" t="s">
        <v>10</v>
      </c>
      <c r="E4969" s="4" t="s">
        <v>9</v>
      </c>
      <c r="F4969" s="4" t="s">
        <v>10</v>
      </c>
      <c r="G4969" s="4" t="s">
        <v>9</v>
      </c>
      <c r="H4969" s="4" t="s">
        <v>13</v>
      </c>
    </row>
    <row r="4970" spans="1:10">
      <c r="A4970" t="n">
        <v>33433</v>
      </c>
      <c r="B4970" s="14" t="n">
        <v>49</v>
      </c>
      <c r="C4970" s="7" t="n">
        <v>0</v>
      </c>
      <c r="D4970" s="7" t="n">
        <v>432</v>
      </c>
      <c r="E4970" s="7" t="n">
        <v>1065353216</v>
      </c>
      <c r="F4970" s="7" t="n">
        <v>0</v>
      </c>
      <c r="G4970" s="7" t="n">
        <v>0</v>
      </c>
      <c r="H4970" s="7" t="n">
        <v>0</v>
      </c>
    </row>
    <row r="4971" spans="1:10">
      <c r="A4971" t="s">
        <v>4</v>
      </c>
      <c r="B4971" s="4" t="s">
        <v>5</v>
      </c>
      <c r="C4971" s="4" t="s">
        <v>13</v>
      </c>
      <c r="D4971" s="4" t="s">
        <v>10</v>
      </c>
      <c r="E4971" s="4" t="s">
        <v>23</v>
      </c>
    </row>
    <row r="4972" spans="1:10">
      <c r="A4972" t="n">
        <v>33448</v>
      </c>
      <c r="B4972" s="24" t="n">
        <v>58</v>
      </c>
      <c r="C4972" s="7" t="n">
        <v>101</v>
      </c>
      <c r="D4972" s="7" t="n">
        <v>300</v>
      </c>
      <c r="E4972" s="7" t="n">
        <v>1</v>
      </c>
    </row>
    <row r="4973" spans="1:10">
      <c r="A4973" t="s">
        <v>4</v>
      </c>
      <c r="B4973" s="4" t="s">
        <v>5</v>
      </c>
      <c r="C4973" s="4" t="s">
        <v>13</v>
      </c>
      <c r="D4973" s="4" t="s">
        <v>10</v>
      </c>
    </row>
    <row r="4974" spans="1:10">
      <c r="A4974" t="n">
        <v>33456</v>
      </c>
      <c r="B4974" s="24" t="n">
        <v>58</v>
      </c>
      <c r="C4974" s="7" t="n">
        <v>254</v>
      </c>
      <c r="D4974" s="7" t="n">
        <v>0</v>
      </c>
    </row>
    <row r="4975" spans="1:10">
      <c r="A4975" t="s">
        <v>4</v>
      </c>
      <c r="B4975" s="4" t="s">
        <v>5</v>
      </c>
      <c r="C4975" s="4" t="s">
        <v>13</v>
      </c>
    </row>
    <row r="4976" spans="1:10">
      <c r="A4976" t="n">
        <v>33460</v>
      </c>
      <c r="B4976" s="26" t="n">
        <v>45</v>
      </c>
      <c r="C4976" s="7" t="n">
        <v>0</v>
      </c>
    </row>
    <row r="4977" spans="1:8">
      <c r="A4977" t="s">
        <v>4</v>
      </c>
      <c r="B4977" s="4" t="s">
        <v>5</v>
      </c>
      <c r="C4977" s="4" t="s">
        <v>13</v>
      </c>
      <c r="D4977" s="4" t="s">
        <v>13</v>
      </c>
      <c r="E4977" s="4" t="s">
        <v>23</v>
      </c>
      <c r="F4977" s="4" t="s">
        <v>23</v>
      </c>
      <c r="G4977" s="4" t="s">
        <v>23</v>
      </c>
      <c r="H4977" s="4" t="s">
        <v>10</v>
      </c>
    </row>
    <row r="4978" spans="1:8">
      <c r="A4978" t="n">
        <v>33462</v>
      </c>
      <c r="B4978" s="26" t="n">
        <v>45</v>
      </c>
      <c r="C4978" s="7" t="n">
        <v>2</v>
      </c>
      <c r="D4978" s="7" t="n">
        <v>3</v>
      </c>
      <c r="E4978" s="7" t="n">
        <v>0</v>
      </c>
      <c r="F4978" s="7" t="n">
        <v>5.25</v>
      </c>
      <c r="G4978" s="7" t="n">
        <v>5</v>
      </c>
      <c r="H4978" s="7" t="n">
        <v>0</v>
      </c>
    </row>
    <row r="4979" spans="1:8">
      <c r="A4979" t="s">
        <v>4</v>
      </c>
      <c r="B4979" s="4" t="s">
        <v>5</v>
      </c>
      <c r="C4979" s="4" t="s">
        <v>13</v>
      </c>
      <c r="D4979" s="4" t="s">
        <v>13</v>
      </c>
      <c r="E4979" s="4" t="s">
        <v>23</v>
      </c>
      <c r="F4979" s="4" t="s">
        <v>23</v>
      </c>
      <c r="G4979" s="4" t="s">
        <v>23</v>
      </c>
      <c r="H4979" s="4" t="s">
        <v>10</v>
      </c>
      <c r="I4979" s="4" t="s">
        <v>13</v>
      </c>
    </row>
    <row r="4980" spans="1:8">
      <c r="A4980" t="n">
        <v>33479</v>
      </c>
      <c r="B4980" s="26" t="n">
        <v>45</v>
      </c>
      <c r="C4980" s="7" t="n">
        <v>4</v>
      </c>
      <c r="D4980" s="7" t="n">
        <v>3</v>
      </c>
      <c r="E4980" s="7" t="n">
        <v>15</v>
      </c>
      <c r="F4980" s="7" t="n">
        <v>25</v>
      </c>
      <c r="G4980" s="7" t="n">
        <v>0</v>
      </c>
      <c r="H4980" s="7" t="n">
        <v>0</v>
      </c>
      <c r="I4980" s="7" t="n">
        <v>1</v>
      </c>
    </row>
    <row r="4981" spans="1:8">
      <c r="A4981" t="s">
        <v>4</v>
      </c>
      <c r="B4981" s="4" t="s">
        <v>5</v>
      </c>
      <c r="C4981" s="4" t="s">
        <v>13</v>
      </c>
      <c r="D4981" s="4" t="s">
        <v>13</v>
      </c>
      <c r="E4981" s="4" t="s">
        <v>23</v>
      </c>
      <c r="F4981" s="4" t="s">
        <v>10</v>
      </c>
    </row>
    <row r="4982" spans="1:8">
      <c r="A4982" t="n">
        <v>33497</v>
      </c>
      <c r="B4982" s="26" t="n">
        <v>45</v>
      </c>
      <c r="C4982" s="7" t="n">
        <v>5</v>
      </c>
      <c r="D4982" s="7" t="n">
        <v>3</v>
      </c>
      <c r="E4982" s="7" t="n">
        <v>10.5</v>
      </c>
      <c r="F4982" s="7" t="n">
        <v>0</v>
      </c>
    </row>
    <row r="4983" spans="1:8">
      <c r="A4983" t="s">
        <v>4</v>
      </c>
      <c r="B4983" s="4" t="s">
        <v>5</v>
      </c>
      <c r="C4983" s="4" t="s">
        <v>13</v>
      </c>
      <c r="D4983" s="4" t="s">
        <v>13</v>
      </c>
      <c r="E4983" s="4" t="s">
        <v>23</v>
      </c>
      <c r="F4983" s="4" t="s">
        <v>10</v>
      </c>
    </row>
    <row r="4984" spans="1:8">
      <c r="A4984" t="n">
        <v>33506</v>
      </c>
      <c r="B4984" s="26" t="n">
        <v>45</v>
      </c>
      <c r="C4984" s="7" t="n">
        <v>11</v>
      </c>
      <c r="D4984" s="7" t="n">
        <v>3</v>
      </c>
      <c r="E4984" s="7" t="n">
        <v>42.5</v>
      </c>
      <c r="F4984" s="7" t="n">
        <v>0</v>
      </c>
    </row>
    <row r="4985" spans="1:8">
      <c r="A4985" t="s">
        <v>4</v>
      </c>
      <c r="B4985" s="4" t="s">
        <v>5</v>
      </c>
      <c r="C4985" s="4" t="s">
        <v>13</v>
      </c>
      <c r="D4985" s="4" t="s">
        <v>13</v>
      </c>
      <c r="E4985" s="4" t="s">
        <v>23</v>
      </c>
      <c r="F4985" s="4" t="s">
        <v>23</v>
      </c>
      <c r="G4985" s="4" t="s">
        <v>23</v>
      </c>
      <c r="H4985" s="4" t="s">
        <v>10</v>
      </c>
      <c r="I4985" s="4" t="s">
        <v>13</v>
      </c>
    </row>
    <row r="4986" spans="1:8">
      <c r="A4986" t="n">
        <v>33515</v>
      </c>
      <c r="B4986" s="26" t="n">
        <v>45</v>
      </c>
      <c r="C4986" s="7" t="n">
        <v>4</v>
      </c>
      <c r="D4986" s="7" t="n">
        <v>3</v>
      </c>
      <c r="E4986" s="7" t="n">
        <v>15</v>
      </c>
      <c r="F4986" s="7" t="n">
        <v>335</v>
      </c>
      <c r="G4986" s="7" t="n">
        <v>0</v>
      </c>
      <c r="H4986" s="7" t="n">
        <v>10000</v>
      </c>
      <c r="I4986" s="7" t="n">
        <v>1</v>
      </c>
    </row>
    <row r="4987" spans="1:8">
      <c r="A4987" t="s">
        <v>4</v>
      </c>
      <c r="B4987" s="4" t="s">
        <v>5</v>
      </c>
      <c r="C4987" s="4" t="s">
        <v>10</v>
      </c>
      <c r="D4987" s="4" t="s">
        <v>13</v>
      </c>
      <c r="E4987" s="4" t="s">
        <v>13</v>
      </c>
      <c r="F4987" s="4" t="s">
        <v>6</v>
      </c>
    </row>
    <row r="4988" spans="1:8">
      <c r="A4988" t="n">
        <v>33533</v>
      </c>
      <c r="B4988" s="31" t="n">
        <v>47</v>
      </c>
      <c r="C4988" s="7" t="n">
        <v>1660</v>
      </c>
      <c r="D4988" s="7" t="n">
        <v>0</v>
      </c>
      <c r="E4988" s="7" t="n">
        <v>1</v>
      </c>
      <c r="F4988" s="7" t="s">
        <v>37</v>
      </c>
    </row>
    <row r="4989" spans="1:8">
      <c r="A4989" t="s">
        <v>4</v>
      </c>
      <c r="B4989" s="4" t="s">
        <v>5</v>
      </c>
      <c r="C4989" s="4" t="s">
        <v>13</v>
      </c>
      <c r="D4989" s="4" t="s">
        <v>10</v>
      </c>
    </row>
    <row r="4990" spans="1:8">
      <c r="A4990" t="n">
        <v>33546</v>
      </c>
      <c r="B4990" s="24" t="n">
        <v>58</v>
      </c>
      <c r="C4990" s="7" t="n">
        <v>255</v>
      </c>
      <c r="D4990" s="7" t="n">
        <v>0</v>
      </c>
    </row>
    <row r="4991" spans="1:8">
      <c r="A4991" t="s">
        <v>4</v>
      </c>
      <c r="B4991" s="4" t="s">
        <v>5</v>
      </c>
      <c r="C4991" s="4" t="s">
        <v>10</v>
      </c>
    </row>
    <row r="4992" spans="1:8">
      <c r="A4992" t="n">
        <v>33550</v>
      </c>
      <c r="B4992" s="35" t="n">
        <v>16</v>
      </c>
      <c r="C4992" s="7" t="n">
        <v>3500</v>
      </c>
    </row>
    <row r="4993" spans="1:9">
      <c r="A4993" t="s">
        <v>4</v>
      </c>
      <c r="B4993" s="4" t="s">
        <v>5</v>
      </c>
      <c r="C4993" s="4" t="s">
        <v>13</v>
      </c>
      <c r="D4993" s="4" t="s">
        <v>10</v>
      </c>
      <c r="E4993" s="4" t="s">
        <v>13</v>
      </c>
    </row>
    <row r="4994" spans="1:9">
      <c r="A4994" t="n">
        <v>33553</v>
      </c>
      <c r="B4994" s="10" t="n">
        <v>39</v>
      </c>
      <c r="C4994" s="7" t="n">
        <v>14</v>
      </c>
      <c r="D4994" s="7" t="n">
        <v>65533</v>
      </c>
      <c r="E4994" s="7" t="n">
        <v>103</v>
      </c>
    </row>
    <row r="4995" spans="1:9">
      <c r="A4995" t="s">
        <v>4</v>
      </c>
      <c r="B4995" s="4" t="s">
        <v>5</v>
      </c>
      <c r="C4995" s="4" t="s">
        <v>13</v>
      </c>
      <c r="D4995" s="4" t="s">
        <v>10</v>
      </c>
      <c r="E4995" s="4" t="s">
        <v>10</v>
      </c>
      <c r="F4995" s="4" t="s">
        <v>10</v>
      </c>
      <c r="G4995" s="4" t="s">
        <v>10</v>
      </c>
      <c r="H4995" s="4" t="s">
        <v>10</v>
      </c>
      <c r="I4995" s="4" t="s">
        <v>6</v>
      </c>
      <c r="J4995" s="4" t="s">
        <v>23</v>
      </c>
      <c r="K4995" s="4" t="s">
        <v>23</v>
      </c>
      <c r="L4995" s="4" t="s">
        <v>23</v>
      </c>
      <c r="M4995" s="4" t="s">
        <v>9</v>
      </c>
      <c r="N4995" s="4" t="s">
        <v>9</v>
      </c>
      <c r="O4995" s="4" t="s">
        <v>23</v>
      </c>
      <c r="P4995" s="4" t="s">
        <v>23</v>
      </c>
      <c r="Q4995" s="4" t="s">
        <v>23</v>
      </c>
      <c r="R4995" s="4" t="s">
        <v>23</v>
      </c>
      <c r="S4995" s="4" t="s">
        <v>13</v>
      </c>
    </row>
    <row r="4996" spans="1:9">
      <c r="A4996" t="n">
        <v>33558</v>
      </c>
      <c r="B4996" s="10" t="n">
        <v>39</v>
      </c>
      <c r="C4996" s="7" t="n">
        <v>12</v>
      </c>
      <c r="D4996" s="7" t="n">
        <v>65533</v>
      </c>
      <c r="E4996" s="7" t="n">
        <v>205</v>
      </c>
      <c r="F4996" s="7" t="n">
        <v>0</v>
      </c>
      <c r="G4996" s="7" t="n">
        <v>1660</v>
      </c>
      <c r="H4996" s="7" t="n">
        <v>3</v>
      </c>
      <c r="I4996" s="7" t="s">
        <v>74</v>
      </c>
      <c r="J4996" s="7" t="n">
        <v>0</v>
      </c>
      <c r="K4996" s="7" t="n">
        <v>0</v>
      </c>
      <c r="L4996" s="7" t="n">
        <v>0</v>
      </c>
      <c r="M4996" s="7" t="n">
        <v>0</v>
      </c>
      <c r="N4996" s="7" t="n">
        <v>0</v>
      </c>
      <c r="O4996" s="7" t="n">
        <v>0</v>
      </c>
      <c r="P4996" s="7" t="n">
        <v>1</v>
      </c>
      <c r="Q4996" s="7" t="n">
        <v>1</v>
      </c>
      <c r="R4996" s="7" t="n">
        <v>1</v>
      </c>
      <c r="S4996" s="7" t="n">
        <v>255</v>
      </c>
    </row>
    <row r="4997" spans="1:9">
      <c r="A4997" t="s">
        <v>4</v>
      </c>
      <c r="B4997" s="4" t="s">
        <v>5</v>
      </c>
      <c r="C4997" s="4" t="s">
        <v>10</v>
      </c>
      <c r="D4997" s="4" t="s">
        <v>9</v>
      </c>
      <c r="E4997" s="4" t="s">
        <v>9</v>
      </c>
      <c r="F4997" s="4" t="s">
        <v>9</v>
      </c>
      <c r="G4997" s="4" t="s">
        <v>9</v>
      </c>
      <c r="H4997" s="4" t="s">
        <v>10</v>
      </c>
      <c r="I4997" s="4" t="s">
        <v>13</v>
      </c>
    </row>
    <row r="4998" spans="1:9">
      <c r="A4998" t="n">
        <v>33619</v>
      </c>
      <c r="B4998" s="40" t="n">
        <v>66</v>
      </c>
      <c r="C4998" s="7" t="n">
        <v>1660</v>
      </c>
      <c r="D4998" s="7" t="n">
        <v>1065353216</v>
      </c>
      <c r="E4998" s="7" t="n">
        <v>1065353216</v>
      </c>
      <c r="F4998" s="7" t="n">
        <v>1065353216</v>
      </c>
      <c r="G4998" s="7" t="n">
        <v>1065353216</v>
      </c>
      <c r="H4998" s="7" t="n">
        <v>1000</v>
      </c>
      <c r="I4998" s="7" t="n">
        <v>3</v>
      </c>
    </row>
    <row r="4999" spans="1:9">
      <c r="A4999" t="s">
        <v>4</v>
      </c>
      <c r="B4999" s="4" t="s">
        <v>5</v>
      </c>
      <c r="C4999" s="4" t="s">
        <v>13</v>
      </c>
      <c r="D4999" s="4" t="s">
        <v>10</v>
      </c>
      <c r="E4999" s="4" t="s">
        <v>23</v>
      </c>
      <c r="F4999" s="4" t="s">
        <v>10</v>
      </c>
      <c r="G4999" s="4" t="s">
        <v>9</v>
      </c>
      <c r="H4999" s="4" t="s">
        <v>9</v>
      </c>
      <c r="I4999" s="4" t="s">
        <v>10</v>
      </c>
      <c r="J4999" s="4" t="s">
        <v>10</v>
      </c>
      <c r="K4999" s="4" t="s">
        <v>9</v>
      </c>
      <c r="L4999" s="4" t="s">
        <v>9</v>
      </c>
      <c r="M4999" s="4" t="s">
        <v>9</v>
      </c>
      <c r="N4999" s="4" t="s">
        <v>9</v>
      </c>
      <c r="O4999" s="4" t="s">
        <v>6</v>
      </c>
    </row>
    <row r="5000" spans="1:9">
      <c r="A5000" t="n">
        <v>33641</v>
      </c>
      <c r="B5000" s="15" t="n">
        <v>50</v>
      </c>
      <c r="C5000" s="7" t="n">
        <v>0</v>
      </c>
      <c r="D5000" s="7" t="n">
        <v>2101</v>
      </c>
      <c r="E5000" s="7" t="n">
        <v>1</v>
      </c>
      <c r="F5000" s="7" t="n">
        <v>0</v>
      </c>
      <c r="G5000" s="7" t="n">
        <v>0</v>
      </c>
      <c r="H5000" s="7" t="n">
        <v>0</v>
      </c>
      <c r="I5000" s="7" t="n">
        <v>0</v>
      </c>
      <c r="J5000" s="7" t="n">
        <v>65533</v>
      </c>
      <c r="K5000" s="7" t="n">
        <v>0</v>
      </c>
      <c r="L5000" s="7" t="n">
        <v>0</v>
      </c>
      <c r="M5000" s="7" t="n">
        <v>0</v>
      </c>
      <c r="N5000" s="7" t="n">
        <v>0</v>
      </c>
      <c r="O5000" s="7" t="s">
        <v>12</v>
      </c>
    </row>
    <row r="5001" spans="1:9">
      <c r="A5001" t="s">
        <v>4</v>
      </c>
      <c r="B5001" s="4" t="s">
        <v>5</v>
      </c>
      <c r="C5001" s="4" t="s">
        <v>13</v>
      </c>
      <c r="D5001" s="4" t="s">
        <v>10</v>
      </c>
      <c r="E5001" s="4" t="s">
        <v>10</v>
      </c>
    </row>
    <row r="5002" spans="1:9">
      <c r="A5002" t="n">
        <v>33680</v>
      </c>
      <c r="B5002" s="15" t="n">
        <v>50</v>
      </c>
      <c r="C5002" s="7" t="n">
        <v>1</v>
      </c>
      <c r="D5002" s="7" t="n">
        <v>2243</v>
      </c>
      <c r="E5002" s="7" t="n">
        <v>1000</v>
      </c>
    </row>
    <row r="5003" spans="1:9">
      <c r="A5003" t="s">
        <v>4</v>
      </c>
      <c r="B5003" s="4" t="s">
        <v>5</v>
      </c>
      <c r="C5003" s="4" t="s">
        <v>10</v>
      </c>
    </row>
    <row r="5004" spans="1:9">
      <c r="A5004" t="n">
        <v>33686</v>
      </c>
      <c r="B5004" s="35" t="n">
        <v>16</v>
      </c>
      <c r="C5004" s="7" t="n">
        <v>3000</v>
      </c>
    </row>
    <row r="5005" spans="1:9">
      <c r="A5005" t="s">
        <v>4</v>
      </c>
      <c r="B5005" s="4" t="s">
        <v>5</v>
      </c>
      <c r="C5005" s="4" t="s">
        <v>13</v>
      </c>
      <c r="D5005" s="4" t="s">
        <v>10</v>
      </c>
      <c r="E5005" s="4" t="s">
        <v>10</v>
      </c>
      <c r="F5005" s="4" t="s">
        <v>13</v>
      </c>
    </row>
    <row r="5006" spans="1:9">
      <c r="A5006" t="n">
        <v>33689</v>
      </c>
      <c r="B5006" s="51" t="n">
        <v>25</v>
      </c>
      <c r="C5006" s="7" t="n">
        <v>1</v>
      </c>
      <c r="D5006" s="7" t="n">
        <v>260</v>
      </c>
      <c r="E5006" s="7" t="n">
        <v>640</v>
      </c>
      <c r="F5006" s="7" t="n">
        <v>2</v>
      </c>
    </row>
    <row r="5007" spans="1:9">
      <c r="A5007" t="s">
        <v>4</v>
      </c>
      <c r="B5007" s="4" t="s">
        <v>5</v>
      </c>
      <c r="C5007" s="4" t="s">
        <v>13</v>
      </c>
      <c r="D5007" s="4" t="s">
        <v>10</v>
      </c>
      <c r="E5007" s="4" t="s">
        <v>6</v>
      </c>
    </row>
    <row r="5008" spans="1:9">
      <c r="A5008" t="n">
        <v>33696</v>
      </c>
      <c r="B5008" s="46" t="n">
        <v>51</v>
      </c>
      <c r="C5008" s="7" t="n">
        <v>4</v>
      </c>
      <c r="D5008" s="7" t="n">
        <v>0</v>
      </c>
      <c r="E5008" s="7" t="s">
        <v>76</v>
      </c>
    </row>
    <row r="5009" spans="1:19">
      <c r="A5009" t="s">
        <v>4</v>
      </c>
      <c r="B5009" s="4" t="s">
        <v>5</v>
      </c>
      <c r="C5009" s="4" t="s">
        <v>10</v>
      </c>
    </row>
    <row r="5010" spans="1:19">
      <c r="A5010" t="n">
        <v>33709</v>
      </c>
      <c r="B5010" s="35" t="n">
        <v>16</v>
      </c>
      <c r="C5010" s="7" t="n">
        <v>0</v>
      </c>
    </row>
    <row r="5011" spans="1:19">
      <c r="A5011" t="s">
        <v>4</v>
      </c>
      <c r="B5011" s="4" t="s">
        <v>5</v>
      </c>
      <c r="C5011" s="4" t="s">
        <v>10</v>
      </c>
      <c r="D5011" s="4" t="s">
        <v>50</v>
      </c>
      <c r="E5011" s="4" t="s">
        <v>13</v>
      </c>
      <c r="F5011" s="4" t="s">
        <v>13</v>
      </c>
    </row>
    <row r="5012" spans="1:19">
      <c r="A5012" t="n">
        <v>33712</v>
      </c>
      <c r="B5012" s="47" t="n">
        <v>26</v>
      </c>
      <c r="C5012" s="7" t="n">
        <v>0</v>
      </c>
      <c r="D5012" s="7" t="s">
        <v>253</v>
      </c>
      <c r="E5012" s="7" t="n">
        <v>2</v>
      </c>
      <c r="F5012" s="7" t="n">
        <v>0</v>
      </c>
    </row>
    <row r="5013" spans="1:19">
      <c r="A5013" t="s">
        <v>4</v>
      </c>
      <c r="B5013" s="4" t="s">
        <v>5</v>
      </c>
    </row>
    <row r="5014" spans="1:19">
      <c r="A5014" t="n">
        <v>33742</v>
      </c>
      <c r="B5014" s="48" t="n">
        <v>28</v>
      </c>
    </row>
    <row r="5015" spans="1:19">
      <c r="A5015" t="s">
        <v>4</v>
      </c>
      <c r="B5015" s="4" t="s">
        <v>5</v>
      </c>
      <c r="C5015" s="4" t="s">
        <v>13</v>
      </c>
      <c r="D5015" s="4" t="s">
        <v>10</v>
      </c>
      <c r="E5015" s="4" t="s">
        <v>10</v>
      </c>
      <c r="F5015" s="4" t="s">
        <v>13</v>
      </c>
    </row>
    <row r="5016" spans="1:19">
      <c r="A5016" t="n">
        <v>33743</v>
      </c>
      <c r="B5016" s="51" t="n">
        <v>25</v>
      </c>
      <c r="C5016" s="7" t="n">
        <v>1</v>
      </c>
      <c r="D5016" s="7" t="n">
        <v>65535</v>
      </c>
      <c r="E5016" s="7" t="n">
        <v>65535</v>
      </c>
      <c r="F5016" s="7" t="n">
        <v>0</v>
      </c>
    </row>
    <row r="5017" spans="1:19">
      <c r="A5017" t="s">
        <v>4</v>
      </c>
      <c r="B5017" s="4" t="s">
        <v>5</v>
      </c>
      <c r="C5017" s="4" t="s">
        <v>10</v>
      </c>
      <c r="D5017" s="4" t="s">
        <v>13</v>
      </c>
    </row>
    <row r="5018" spans="1:19">
      <c r="A5018" t="n">
        <v>33750</v>
      </c>
      <c r="B5018" s="50" t="n">
        <v>89</v>
      </c>
      <c r="C5018" s="7" t="n">
        <v>65533</v>
      </c>
      <c r="D5018" s="7" t="n">
        <v>1</v>
      </c>
    </row>
    <row r="5019" spans="1:19">
      <c r="A5019" t="s">
        <v>4</v>
      </c>
      <c r="B5019" s="4" t="s">
        <v>5</v>
      </c>
      <c r="C5019" s="4" t="s">
        <v>13</v>
      </c>
      <c r="D5019" s="4" t="s">
        <v>10</v>
      </c>
      <c r="E5019" s="4" t="s">
        <v>23</v>
      </c>
    </row>
    <row r="5020" spans="1:19">
      <c r="A5020" t="n">
        <v>33754</v>
      </c>
      <c r="B5020" s="24" t="n">
        <v>58</v>
      </c>
      <c r="C5020" s="7" t="n">
        <v>101</v>
      </c>
      <c r="D5020" s="7" t="n">
        <v>300</v>
      </c>
      <c r="E5020" s="7" t="n">
        <v>1</v>
      </c>
    </row>
    <row r="5021" spans="1:19">
      <c r="A5021" t="s">
        <v>4</v>
      </c>
      <c r="B5021" s="4" t="s">
        <v>5</v>
      </c>
      <c r="C5021" s="4" t="s">
        <v>13</v>
      </c>
      <c r="D5021" s="4" t="s">
        <v>10</v>
      </c>
    </row>
    <row r="5022" spans="1:19">
      <c r="A5022" t="n">
        <v>33762</v>
      </c>
      <c r="B5022" s="24" t="n">
        <v>58</v>
      </c>
      <c r="C5022" s="7" t="n">
        <v>254</v>
      </c>
      <c r="D5022" s="7" t="n">
        <v>0</v>
      </c>
    </row>
    <row r="5023" spans="1:19">
      <c r="A5023" t="s">
        <v>4</v>
      </c>
      <c r="B5023" s="4" t="s">
        <v>5</v>
      </c>
      <c r="C5023" s="4" t="s">
        <v>13</v>
      </c>
      <c r="D5023" s="4" t="s">
        <v>10</v>
      </c>
      <c r="E5023" s="4" t="s">
        <v>10</v>
      </c>
      <c r="F5023" s="4" t="s">
        <v>9</v>
      </c>
    </row>
    <row r="5024" spans="1:19">
      <c r="A5024" t="n">
        <v>33766</v>
      </c>
      <c r="B5024" s="53" t="n">
        <v>84</v>
      </c>
      <c r="C5024" s="7" t="n">
        <v>1</v>
      </c>
      <c r="D5024" s="7" t="n">
        <v>0</v>
      </c>
      <c r="E5024" s="7" t="n">
        <v>0</v>
      </c>
      <c r="F5024" s="7" t="n">
        <v>0</v>
      </c>
    </row>
    <row r="5025" spans="1:6">
      <c r="A5025" t="s">
        <v>4</v>
      </c>
      <c r="B5025" s="4" t="s">
        <v>5</v>
      </c>
      <c r="C5025" s="4" t="s">
        <v>13</v>
      </c>
    </row>
    <row r="5026" spans="1:6">
      <c r="A5026" t="n">
        <v>33776</v>
      </c>
      <c r="B5026" s="26" t="n">
        <v>45</v>
      </c>
      <c r="C5026" s="7" t="n">
        <v>0</v>
      </c>
    </row>
    <row r="5027" spans="1:6">
      <c r="A5027" t="s">
        <v>4</v>
      </c>
      <c r="B5027" s="4" t="s">
        <v>5</v>
      </c>
      <c r="C5027" s="4" t="s">
        <v>13</v>
      </c>
      <c r="D5027" s="4" t="s">
        <v>13</v>
      </c>
      <c r="E5027" s="4" t="s">
        <v>23</v>
      </c>
      <c r="F5027" s="4" t="s">
        <v>23</v>
      </c>
      <c r="G5027" s="4" t="s">
        <v>23</v>
      </c>
      <c r="H5027" s="4" t="s">
        <v>10</v>
      </c>
    </row>
    <row r="5028" spans="1:6">
      <c r="A5028" t="n">
        <v>33778</v>
      </c>
      <c r="B5028" s="26" t="n">
        <v>45</v>
      </c>
      <c r="C5028" s="7" t="n">
        <v>2</v>
      </c>
      <c r="D5028" s="7" t="n">
        <v>3</v>
      </c>
      <c r="E5028" s="7" t="n">
        <v>-0.409999996423721</v>
      </c>
      <c r="F5028" s="7" t="n">
        <v>3</v>
      </c>
      <c r="G5028" s="7" t="n">
        <v>13.2600002288818</v>
      </c>
      <c r="H5028" s="7" t="n">
        <v>0</v>
      </c>
    </row>
    <row r="5029" spans="1:6">
      <c r="A5029" t="s">
        <v>4</v>
      </c>
      <c r="B5029" s="4" t="s">
        <v>5</v>
      </c>
      <c r="C5029" s="4" t="s">
        <v>13</v>
      </c>
      <c r="D5029" s="4" t="s">
        <v>13</v>
      </c>
      <c r="E5029" s="4" t="s">
        <v>23</v>
      </c>
      <c r="F5029" s="4" t="s">
        <v>23</v>
      </c>
      <c r="G5029" s="4" t="s">
        <v>23</v>
      </c>
      <c r="H5029" s="4" t="s">
        <v>10</v>
      </c>
      <c r="I5029" s="4" t="s">
        <v>13</v>
      </c>
    </row>
    <row r="5030" spans="1:6">
      <c r="A5030" t="n">
        <v>33795</v>
      </c>
      <c r="B5030" s="26" t="n">
        <v>45</v>
      </c>
      <c r="C5030" s="7" t="n">
        <v>4</v>
      </c>
      <c r="D5030" s="7" t="n">
        <v>3</v>
      </c>
      <c r="E5030" s="7" t="n">
        <v>357.149993896484</v>
      </c>
      <c r="F5030" s="7" t="n">
        <v>327.910003662109</v>
      </c>
      <c r="G5030" s="7" t="n">
        <v>-10</v>
      </c>
      <c r="H5030" s="7" t="n">
        <v>0</v>
      </c>
      <c r="I5030" s="7" t="n">
        <v>0</v>
      </c>
    </row>
    <row r="5031" spans="1:6">
      <c r="A5031" t="s">
        <v>4</v>
      </c>
      <c r="B5031" s="4" t="s">
        <v>5</v>
      </c>
      <c r="C5031" s="4" t="s">
        <v>13</v>
      </c>
      <c r="D5031" s="4" t="s">
        <v>13</v>
      </c>
      <c r="E5031" s="4" t="s">
        <v>23</v>
      </c>
      <c r="F5031" s="4" t="s">
        <v>10</v>
      </c>
    </row>
    <row r="5032" spans="1:6">
      <c r="A5032" t="n">
        <v>33813</v>
      </c>
      <c r="B5032" s="26" t="n">
        <v>45</v>
      </c>
      <c r="C5032" s="7" t="n">
        <v>11</v>
      </c>
      <c r="D5032" s="7" t="n">
        <v>3</v>
      </c>
      <c r="E5032" s="7" t="n">
        <v>42.5</v>
      </c>
      <c r="F5032" s="7" t="n">
        <v>0</v>
      </c>
    </row>
    <row r="5033" spans="1:6">
      <c r="A5033" t="s">
        <v>4</v>
      </c>
      <c r="B5033" s="4" t="s">
        <v>5</v>
      </c>
      <c r="C5033" s="4" t="s">
        <v>13</v>
      </c>
      <c r="D5033" s="4" t="s">
        <v>13</v>
      </c>
      <c r="E5033" s="4" t="s">
        <v>23</v>
      </c>
      <c r="F5033" s="4" t="s">
        <v>10</v>
      </c>
    </row>
    <row r="5034" spans="1:6">
      <c r="A5034" t="n">
        <v>33822</v>
      </c>
      <c r="B5034" s="26" t="n">
        <v>45</v>
      </c>
      <c r="C5034" s="7" t="n">
        <v>5</v>
      </c>
      <c r="D5034" s="7" t="n">
        <v>3</v>
      </c>
      <c r="E5034" s="7" t="n">
        <v>8.39999961853027</v>
      </c>
      <c r="F5034" s="7" t="n">
        <v>3000</v>
      </c>
    </row>
    <row r="5035" spans="1:6">
      <c r="A5035" t="s">
        <v>4</v>
      </c>
      <c r="B5035" s="4" t="s">
        <v>5</v>
      </c>
      <c r="C5035" s="4" t="s">
        <v>13</v>
      </c>
      <c r="D5035" s="4" t="s">
        <v>13</v>
      </c>
      <c r="E5035" s="4" t="s">
        <v>23</v>
      </c>
      <c r="F5035" s="4" t="s">
        <v>10</v>
      </c>
    </row>
    <row r="5036" spans="1:6">
      <c r="A5036" t="n">
        <v>33831</v>
      </c>
      <c r="B5036" s="26" t="n">
        <v>45</v>
      </c>
      <c r="C5036" s="7" t="n">
        <v>5</v>
      </c>
      <c r="D5036" s="7" t="n">
        <v>3</v>
      </c>
      <c r="E5036" s="7" t="n">
        <v>8</v>
      </c>
      <c r="F5036" s="7" t="n">
        <v>3000</v>
      </c>
    </row>
    <row r="5037" spans="1:6">
      <c r="A5037" t="s">
        <v>4</v>
      </c>
      <c r="B5037" s="4" t="s">
        <v>5</v>
      </c>
      <c r="C5037" s="4" t="s">
        <v>13</v>
      </c>
      <c r="D5037" s="4" t="s">
        <v>10</v>
      </c>
    </row>
    <row r="5038" spans="1:6">
      <c r="A5038" t="n">
        <v>33840</v>
      </c>
      <c r="B5038" s="24" t="n">
        <v>58</v>
      </c>
      <c r="C5038" s="7" t="n">
        <v>255</v>
      </c>
      <c r="D5038" s="7" t="n">
        <v>0</v>
      </c>
    </row>
    <row r="5039" spans="1:6">
      <c r="A5039" t="s">
        <v>4</v>
      </c>
      <c r="B5039" s="4" t="s">
        <v>5</v>
      </c>
      <c r="C5039" s="4" t="s">
        <v>10</v>
      </c>
      <c r="D5039" s="4" t="s">
        <v>13</v>
      </c>
      <c r="E5039" s="4" t="s">
        <v>13</v>
      </c>
      <c r="F5039" s="4" t="s">
        <v>6</v>
      </c>
    </row>
    <row r="5040" spans="1:6">
      <c r="A5040" t="n">
        <v>33844</v>
      </c>
      <c r="B5040" s="38" t="n">
        <v>20</v>
      </c>
      <c r="C5040" s="7" t="n">
        <v>0</v>
      </c>
      <c r="D5040" s="7" t="n">
        <v>3</v>
      </c>
      <c r="E5040" s="7" t="n">
        <v>11</v>
      </c>
      <c r="F5040" s="7" t="s">
        <v>254</v>
      </c>
    </row>
    <row r="5041" spans="1:9">
      <c r="A5041" t="s">
        <v>4</v>
      </c>
      <c r="B5041" s="4" t="s">
        <v>5</v>
      </c>
      <c r="C5041" s="4" t="s">
        <v>10</v>
      </c>
    </row>
    <row r="5042" spans="1:9">
      <c r="A5042" t="n">
        <v>33871</v>
      </c>
      <c r="B5042" s="35" t="n">
        <v>16</v>
      </c>
      <c r="C5042" s="7" t="n">
        <v>100</v>
      </c>
    </row>
    <row r="5043" spans="1:9">
      <c r="A5043" t="s">
        <v>4</v>
      </c>
      <c r="B5043" s="4" t="s">
        <v>5</v>
      </c>
      <c r="C5043" s="4" t="s">
        <v>10</v>
      </c>
      <c r="D5043" s="4" t="s">
        <v>13</v>
      </c>
      <c r="E5043" s="4" t="s">
        <v>13</v>
      </c>
      <c r="F5043" s="4" t="s">
        <v>6</v>
      </c>
    </row>
    <row r="5044" spans="1:9">
      <c r="A5044" t="n">
        <v>33874</v>
      </c>
      <c r="B5044" s="38" t="n">
        <v>20</v>
      </c>
      <c r="C5044" s="7" t="n">
        <v>3</v>
      </c>
      <c r="D5044" s="7" t="n">
        <v>3</v>
      </c>
      <c r="E5044" s="7" t="n">
        <v>11</v>
      </c>
      <c r="F5044" s="7" t="s">
        <v>254</v>
      </c>
    </row>
    <row r="5045" spans="1:9">
      <c r="A5045" t="s">
        <v>4</v>
      </c>
      <c r="B5045" s="4" t="s">
        <v>5</v>
      </c>
      <c r="C5045" s="4" t="s">
        <v>10</v>
      </c>
      <c r="D5045" s="4" t="s">
        <v>13</v>
      </c>
      <c r="E5045" s="4" t="s">
        <v>13</v>
      </c>
      <c r="F5045" s="4" t="s">
        <v>6</v>
      </c>
    </row>
    <row r="5046" spans="1:9">
      <c r="A5046" t="n">
        <v>33901</v>
      </c>
      <c r="B5046" s="38" t="n">
        <v>20</v>
      </c>
      <c r="C5046" s="7" t="n">
        <v>5</v>
      </c>
      <c r="D5046" s="7" t="n">
        <v>3</v>
      </c>
      <c r="E5046" s="7" t="n">
        <v>11</v>
      </c>
      <c r="F5046" s="7" t="s">
        <v>254</v>
      </c>
    </row>
    <row r="5047" spans="1:9">
      <c r="A5047" t="s">
        <v>4</v>
      </c>
      <c r="B5047" s="4" t="s">
        <v>5</v>
      </c>
      <c r="C5047" s="4" t="s">
        <v>10</v>
      </c>
    </row>
    <row r="5048" spans="1:9">
      <c r="A5048" t="n">
        <v>33928</v>
      </c>
      <c r="B5048" s="35" t="n">
        <v>16</v>
      </c>
      <c r="C5048" s="7" t="n">
        <v>100</v>
      </c>
    </row>
    <row r="5049" spans="1:9">
      <c r="A5049" t="s">
        <v>4</v>
      </c>
      <c r="B5049" s="4" t="s">
        <v>5</v>
      </c>
      <c r="C5049" s="4" t="s">
        <v>10</v>
      </c>
      <c r="D5049" s="4" t="s">
        <v>13</v>
      </c>
      <c r="E5049" s="4" t="s">
        <v>13</v>
      </c>
      <c r="F5049" s="4" t="s">
        <v>6</v>
      </c>
    </row>
    <row r="5050" spans="1:9">
      <c r="A5050" t="n">
        <v>33931</v>
      </c>
      <c r="B5050" s="38" t="n">
        <v>20</v>
      </c>
      <c r="C5050" s="7" t="n">
        <v>61491</v>
      </c>
      <c r="D5050" s="7" t="n">
        <v>3</v>
      </c>
      <c r="E5050" s="7" t="n">
        <v>11</v>
      </c>
      <c r="F5050" s="7" t="s">
        <v>254</v>
      </c>
    </row>
    <row r="5051" spans="1:9">
      <c r="A5051" t="s">
        <v>4</v>
      </c>
      <c r="B5051" s="4" t="s">
        <v>5</v>
      </c>
      <c r="C5051" s="4" t="s">
        <v>10</v>
      </c>
      <c r="D5051" s="4" t="s">
        <v>13</v>
      </c>
      <c r="E5051" s="4" t="s">
        <v>13</v>
      </c>
      <c r="F5051" s="4" t="s">
        <v>6</v>
      </c>
    </row>
    <row r="5052" spans="1:9">
      <c r="A5052" t="n">
        <v>33958</v>
      </c>
      <c r="B5052" s="38" t="n">
        <v>20</v>
      </c>
      <c r="C5052" s="7" t="n">
        <v>61492</v>
      </c>
      <c r="D5052" s="7" t="n">
        <v>3</v>
      </c>
      <c r="E5052" s="7" t="n">
        <v>11</v>
      </c>
      <c r="F5052" s="7" t="s">
        <v>254</v>
      </c>
    </row>
    <row r="5053" spans="1:9">
      <c r="A5053" t="s">
        <v>4</v>
      </c>
      <c r="B5053" s="4" t="s">
        <v>5</v>
      </c>
      <c r="C5053" s="4" t="s">
        <v>10</v>
      </c>
      <c r="D5053" s="4" t="s">
        <v>13</v>
      </c>
      <c r="E5053" s="4" t="s">
        <v>13</v>
      </c>
      <c r="F5053" s="4" t="s">
        <v>6</v>
      </c>
    </row>
    <row r="5054" spans="1:9">
      <c r="A5054" t="n">
        <v>33985</v>
      </c>
      <c r="B5054" s="38" t="n">
        <v>20</v>
      </c>
      <c r="C5054" s="7" t="n">
        <v>61493</v>
      </c>
      <c r="D5054" s="7" t="n">
        <v>3</v>
      </c>
      <c r="E5054" s="7" t="n">
        <v>11</v>
      </c>
      <c r="F5054" s="7" t="s">
        <v>254</v>
      </c>
    </row>
    <row r="5055" spans="1:9">
      <c r="A5055" t="s">
        <v>4</v>
      </c>
      <c r="B5055" s="4" t="s">
        <v>5</v>
      </c>
      <c r="C5055" s="4" t="s">
        <v>10</v>
      </c>
      <c r="D5055" s="4" t="s">
        <v>13</v>
      </c>
      <c r="E5055" s="4" t="s">
        <v>6</v>
      </c>
      <c r="F5055" s="4" t="s">
        <v>23</v>
      </c>
      <c r="G5055" s="4" t="s">
        <v>23</v>
      </c>
      <c r="H5055" s="4" t="s">
        <v>23</v>
      </c>
    </row>
    <row r="5056" spans="1:9">
      <c r="A5056" t="n">
        <v>34012</v>
      </c>
      <c r="B5056" s="56" t="n">
        <v>48</v>
      </c>
      <c r="C5056" s="7" t="n">
        <v>7032</v>
      </c>
      <c r="D5056" s="7" t="n">
        <v>0</v>
      </c>
      <c r="E5056" s="7" t="s">
        <v>47</v>
      </c>
      <c r="F5056" s="7" t="n">
        <v>-1</v>
      </c>
      <c r="G5056" s="7" t="n">
        <v>1</v>
      </c>
      <c r="H5056" s="7" t="n">
        <v>0</v>
      </c>
    </row>
    <row r="5057" spans="1:8">
      <c r="A5057" t="s">
        <v>4</v>
      </c>
      <c r="B5057" s="4" t="s">
        <v>5</v>
      </c>
      <c r="C5057" s="4" t="s">
        <v>13</v>
      </c>
      <c r="D5057" s="30" t="s">
        <v>34</v>
      </c>
      <c r="E5057" s="4" t="s">
        <v>5</v>
      </c>
      <c r="F5057" s="4" t="s">
        <v>13</v>
      </c>
      <c r="G5057" s="4" t="s">
        <v>10</v>
      </c>
      <c r="H5057" s="30" t="s">
        <v>35</v>
      </c>
      <c r="I5057" s="4" t="s">
        <v>13</v>
      </c>
      <c r="J5057" s="4" t="s">
        <v>24</v>
      </c>
    </row>
    <row r="5058" spans="1:8">
      <c r="A5058" t="n">
        <v>34037</v>
      </c>
      <c r="B5058" s="12" t="n">
        <v>5</v>
      </c>
      <c r="C5058" s="7" t="n">
        <v>28</v>
      </c>
      <c r="D5058" s="30" t="s">
        <v>3</v>
      </c>
      <c r="E5058" s="33" t="n">
        <v>64</v>
      </c>
      <c r="F5058" s="7" t="n">
        <v>5</v>
      </c>
      <c r="G5058" s="7" t="n">
        <v>9</v>
      </c>
      <c r="H5058" s="30" t="s">
        <v>3</v>
      </c>
      <c r="I5058" s="7" t="n">
        <v>1</v>
      </c>
      <c r="J5058" s="13" t="n">
        <f t="normal" ca="1">A5064</f>
        <v>0</v>
      </c>
    </row>
    <row r="5059" spans="1:8">
      <c r="A5059" t="s">
        <v>4</v>
      </c>
      <c r="B5059" s="4" t="s">
        <v>5</v>
      </c>
      <c r="C5059" s="4" t="s">
        <v>10</v>
      </c>
      <c r="D5059" s="4" t="s">
        <v>9</v>
      </c>
      <c r="E5059" s="4" t="s">
        <v>9</v>
      </c>
      <c r="F5059" s="4" t="s">
        <v>9</v>
      </c>
      <c r="G5059" s="4" t="s">
        <v>9</v>
      </c>
      <c r="H5059" s="4" t="s">
        <v>10</v>
      </c>
      <c r="I5059" s="4" t="s">
        <v>13</v>
      </c>
    </row>
    <row r="5060" spans="1:8">
      <c r="A5060" t="n">
        <v>34048</v>
      </c>
      <c r="B5060" s="40" t="n">
        <v>66</v>
      </c>
      <c r="C5060" s="7" t="n">
        <v>7030</v>
      </c>
      <c r="D5060" s="7" t="n">
        <v>1065353216</v>
      </c>
      <c r="E5060" s="7" t="n">
        <v>1065353216</v>
      </c>
      <c r="F5060" s="7" t="n">
        <v>1065353216</v>
      </c>
      <c r="G5060" s="7" t="n">
        <v>1065353216</v>
      </c>
      <c r="H5060" s="7" t="n">
        <v>300</v>
      </c>
      <c r="I5060" s="7" t="n">
        <v>3</v>
      </c>
    </row>
    <row r="5061" spans="1:8">
      <c r="A5061" t="s">
        <v>4</v>
      </c>
      <c r="B5061" s="4" t="s">
        <v>5</v>
      </c>
      <c r="C5061" s="4" t="s">
        <v>13</v>
      </c>
      <c r="D5061" s="4" t="s">
        <v>10</v>
      </c>
      <c r="E5061" s="4" t="s">
        <v>10</v>
      </c>
      <c r="F5061" s="4" t="s">
        <v>10</v>
      </c>
      <c r="G5061" s="4" t="s">
        <v>10</v>
      </c>
      <c r="H5061" s="4" t="s">
        <v>10</v>
      </c>
      <c r="I5061" s="4" t="s">
        <v>6</v>
      </c>
      <c r="J5061" s="4" t="s">
        <v>23</v>
      </c>
      <c r="K5061" s="4" t="s">
        <v>23</v>
      </c>
      <c r="L5061" s="4" t="s">
        <v>23</v>
      </c>
      <c r="M5061" s="4" t="s">
        <v>9</v>
      </c>
      <c r="N5061" s="4" t="s">
        <v>9</v>
      </c>
      <c r="O5061" s="4" t="s">
        <v>23</v>
      </c>
      <c r="P5061" s="4" t="s">
        <v>23</v>
      </c>
      <c r="Q5061" s="4" t="s">
        <v>23</v>
      </c>
      <c r="R5061" s="4" t="s">
        <v>23</v>
      </c>
      <c r="S5061" s="4" t="s">
        <v>13</v>
      </c>
    </row>
    <row r="5062" spans="1:8">
      <c r="A5062" t="n">
        <v>34070</v>
      </c>
      <c r="B5062" s="10" t="n">
        <v>39</v>
      </c>
      <c r="C5062" s="7" t="n">
        <v>12</v>
      </c>
      <c r="D5062" s="7" t="n">
        <v>65533</v>
      </c>
      <c r="E5062" s="7" t="n">
        <v>203</v>
      </c>
      <c r="F5062" s="7" t="n">
        <v>0</v>
      </c>
      <c r="G5062" s="7" t="n">
        <v>7030</v>
      </c>
      <c r="H5062" s="7" t="n">
        <v>12</v>
      </c>
      <c r="I5062" s="7" t="s">
        <v>74</v>
      </c>
      <c r="J5062" s="7" t="n">
        <v>0</v>
      </c>
      <c r="K5062" s="7" t="n">
        <v>0</v>
      </c>
      <c r="L5062" s="7" t="n">
        <v>0</v>
      </c>
      <c r="M5062" s="7" t="n">
        <v>0</v>
      </c>
      <c r="N5062" s="7" t="n">
        <v>0</v>
      </c>
      <c r="O5062" s="7" t="n">
        <v>0</v>
      </c>
      <c r="P5062" s="7" t="n">
        <v>1</v>
      </c>
      <c r="Q5062" s="7" t="n">
        <v>1</v>
      </c>
      <c r="R5062" s="7" t="n">
        <v>1</v>
      </c>
      <c r="S5062" s="7" t="n">
        <v>255</v>
      </c>
    </row>
    <row r="5063" spans="1:8">
      <c r="A5063" t="s">
        <v>4</v>
      </c>
      <c r="B5063" s="4" t="s">
        <v>5</v>
      </c>
      <c r="C5063" s="4" t="s">
        <v>10</v>
      </c>
      <c r="D5063" s="4" t="s">
        <v>13</v>
      </c>
    </row>
    <row r="5064" spans="1:8">
      <c r="A5064" t="n">
        <v>34131</v>
      </c>
      <c r="B5064" s="54" t="n">
        <v>67</v>
      </c>
      <c r="C5064" s="7" t="n">
        <v>0</v>
      </c>
      <c r="D5064" s="7" t="n">
        <v>3</v>
      </c>
    </row>
    <row r="5065" spans="1:8">
      <c r="A5065" t="s">
        <v>4</v>
      </c>
      <c r="B5065" s="4" t="s">
        <v>5</v>
      </c>
      <c r="C5065" s="4" t="s">
        <v>10</v>
      </c>
      <c r="D5065" s="4" t="s">
        <v>13</v>
      </c>
    </row>
    <row r="5066" spans="1:8">
      <c r="A5066" t="n">
        <v>34135</v>
      </c>
      <c r="B5066" s="54" t="n">
        <v>67</v>
      </c>
      <c r="C5066" s="7" t="n">
        <v>3</v>
      </c>
      <c r="D5066" s="7" t="n">
        <v>3</v>
      </c>
    </row>
    <row r="5067" spans="1:8">
      <c r="A5067" t="s">
        <v>4</v>
      </c>
      <c r="B5067" s="4" t="s">
        <v>5</v>
      </c>
      <c r="C5067" s="4" t="s">
        <v>10</v>
      </c>
      <c r="D5067" s="4" t="s">
        <v>13</v>
      </c>
    </row>
    <row r="5068" spans="1:8">
      <c r="A5068" t="n">
        <v>34139</v>
      </c>
      <c r="B5068" s="54" t="n">
        <v>67</v>
      </c>
      <c r="C5068" s="7" t="n">
        <v>5</v>
      </c>
      <c r="D5068" s="7" t="n">
        <v>3</v>
      </c>
    </row>
    <row r="5069" spans="1:8">
      <c r="A5069" t="s">
        <v>4</v>
      </c>
      <c r="B5069" s="4" t="s">
        <v>5</v>
      </c>
      <c r="C5069" s="4" t="s">
        <v>10</v>
      </c>
      <c r="D5069" s="4" t="s">
        <v>13</v>
      </c>
    </row>
    <row r="5070" spans="1:8">
      <c r="A5070" t="n">
        <v>34143</v>
      </c>
      <c r="B5070" s="54" t="n">
        <v>67</v>
      </c>
      <c r="C5070" s="7" t="n">
        <v>61491</v>
      </c>
      <c r="D5070" s="7" t="n">
        <v>3</v>
      </c>
    </row>
    <row r="5071" spans="1:8">
      <c r="A5071" t="s">
        <v>4</v>
      </c>
      <c r="B5071" s="4" t="s">
        <v>5</v>
      </c>
      <c r="C5071" s="4" t="s">
        <v>10</v>
      </c>
      <c r="D5071" s="4" t="s">
        <v>13</v>
      </c>
    </row>
    <row r="5072" spans="1:8">
      <c r="A5072" t="n">
        <v>34147</v>
      </c>
      <c r="B5072" s="54" t="n">
        <v>67</v>
      </c>
      <c r="C5072" s="7" t="n">
        <v>61492</v>
      </c>
      <c r="D5072" s="7" t="n">
        <v>3</v>
      </c>
    </row>
    <row r="5073" spans="1:19">
      <c r="A5073" t="s">
        <v>4</v>
      </c>
      <c r="B5073" s="4" t="s">
        <v>5</v>
      </c>
      <c r="C5073" s="4" t="s">
        <v>10</v>
      </c>
      <c r="D5073" s="4" t="s">
        <v>13</v>
      </c>
    </row>
    <row r="5074" spans="1:19">
      <c r="A5074" t="n">
        <v>34151</v>
      </c>
      <c r="B5074" s="54" t="n">
        <v>67</v>
      </c>
      <c r="C5074" s="7" t="n">
        <v>61493</v>
      </c>
      <c r="D5074" s="7" t="n">
        <v>3</v>
      </c>
    </row>
    <row r="5075" spans="1:19">
      <c r="A5075" t="s">
        <v>4</v>
      </c>
      <c r="B5075" s="4" t="s">
        <v>5</v>
      </c>
      <c r="C5075" s="4" t="s">
        <v>13</v>
      </c>
      <c r="D5075" s="4" t="s">
        <v>10</v>
      </c>
    </row>
    <row r="5076" spans="1:19">
      <c r="A5076" t="n">
        <v>34155</v>
      </c>
      <c r="B5076" s="26" t="n">
        <v>45</v>
      </c>
      <c r="C5076" s="7" t="n">
        <v>7</v>
      </c>
      <c r="D5076" s="7" t="n">
        <v>255</v>
      </c>
    </row>
    <row r="5077" spans="1:19">
      <c r="A5077" t="s">
        <v>4</v>
      </c>
      <c r="B5077" s="4" t="s">
        <v>5</v>
      </c>
      <c r="C5077" s="4" t="s">
        <v>13</v>
      </c>
      <c r="D5077" s="30" t="s">
        <v>34</v>
      </c>
      <c r="E5077" s="4" t="s">
        <v>5</v>
      </c>
      <c r="F5077" s="4" t="s">
        <v>13</v>
      </c>
      <c r="G5077" s="4" t="s">
        <v>10</v>
      </c>
      <c r="H5077" s="30" t="s">
        <v>35</v>
      </c>
      <c r="I5077" s="4" t="s">
        <v>13</v>
      </c>
      <c r="J5077" s="4" t="s">
        <v>24</v>
      </c>
    </row>
    <row r="5078" spans="1:19">
      <c r="A5078" t="n">
        <v>34159</v>
      </c>
      <c r="B5078" s="12" t="n">
        <v>5</v>
      </c>
      <c r="C5078" s="7" t="n">
        <v>28</v>
      </c>
      <c r="D5078" s="30" t="s">
        <v>3</v>
      </c>
      <c r="E5078" s="33" t="n">
        <v>64</v>
      </c>
      <c r="F5078" s="7" t="n">
        <v>5</v>
      </c>
      <c r="G5078" s="7" t="n">
        <v>6</v>
      </c>
      <c r="H5078" s="30" t="s">
        <v>3</v>
      </c>
      <c r="I5078" s="7" t="n">
        <v>1</v>
      </c>
      <c r="J5078" s="13" t="n">
        <f t="normal" ca="1">A5088</f>
        <v>0</v>
      </c>
    </row>
    <row r="5079" spans="1:19">
      <c r="A5079" t="s">
        <v>4</v>
      </c>
      <c r="B5079" s="4" t="s">
        <v>5</v>
      </c>
      <c r="C5079" s="4" t="s">
        <v>13</v>
      </c>
      <c r="D5079" s="4" t="s">
        <v>10</v>
      </c>
      <c r="E5079" s="4" t="s">
        <v>6</v>
      </c>
    </row>
    <row r="5080" spans="1:19">
      <c r="A5080" t="n">
        <v>34170</v>
      </c>
      <c r="B5080" s="46" t="n">
        <v>51</v>
      </c>
      <c r="C5080" s="7" t="n">
        <v>4</v>
      </c>
      <c r="D5080" s="7" t="n">
        <v>6</v>
      </c>
      <c r="E5080" s="7" t="s">
        <v>76</v>
      </c>
    </row>
    <row r="5081" spans="1:19">
      <c r="A5081" t="s">
        <v>4</v>
      </c>
      <c r="B5081" s="4" t="s">
        <v>5</v>
      </c>
      <c r="C5081" s="4" t="s">
        <v>10</v>
      </c>
    </row>
    <row r="5082" spans="1:19">
      <c r="A5082" t="n">
        <v>34183</v>
      </c>
      <c r="B5082" s="35" t="n">
        <v>16</v>
      </c>
      <c r="C5082" s="7" t="n">
        <v>0</v>
      </c>
    </row>
    <row r="5083" spans="1:19">
      <c r="A5083" t="s">
        <v>4</v>
      </c>
      <c r="B5083" s="4" t="s">
        <v>5</v>
      </c>
      <c r="C5083" s="4" t="s">
        <v>10</v>
      </c>
      <c r="D5083" s="4" t="s">
        <v>50</v>
      </c>
      <c r="E5083" s="4" t="s">
        <v>13</v>
      </c>
      <c r="F5083" s="4" t="s">
        <v>13</v>
      </c>
    </row>
    <row r="5084" spans="1:19">
      <c r="A5084" t="n">
        <v>34186</v>
      </c>
      <c r="B5084" s="47" t="n">
        <v>26</v>
      </c>
      <c r="C5084" s="7" t="n">
        <v>6</v>
      </c>
      <c r="D5084" s="7" t="s">
        <v>255</v>
      </c>
      <c r="E5084" s="7" t="n">
        <v>2</v>
      </c>
      <c r="F5084" s="7" t="n">
        <v>0</v>
      </c>
    </row>
    <row r="5085" spans="1:19">
      <c r="A5085" t="s">
        <v>4</v>
      </c>
      <c r="B5085" s="4" t="s">
        <v>5</v>
      </c>
    </row>
    <row r="5086" spans="1:19">
      <c r="A5086" t="n">
        <v>34212</v>
      </c>
      <c r="B5086" s="48" t="n">
        <v>28</v>
      </c>
    </row>
    <row r="5087" spans="1:19">
      <c r="A5087" t="s">
        <v>4</v>
      </c>
      <c r="B5087" s="4" t="s">
        <v>5</v>
      </c>
      <c r="C5087" s="4" t="s">
        <v>13</v>
      </c>
      <c r="D5087" s="30" t="s">
        <v>34</v>
      </c>
      <c r="E5087" s="4" t="s">
        <v>5</v>
      </c>
      <c r="F5087" s="4" t="s">
        <v>13</v>
      </c>
      <c r="G5087" s="4" t="s">
        <v>10</v>
      </c>
      <c r="H5087" s="30" t="s">
        <v>35</v>
      </c>
      <c r="I5087" s="4" t="s">
        <v>13</v>
      </c>
      <c r="J5087" s="4" t="s">
        <v>24</v>
      </c>
    </row>
    <row r="5088" spans="1:19">
      <c r="A5088" t="n">
        <v>34213</v>
      </c>
      <c r="B5088" s="12" t="n">
        <v>5</v>
      </c>
      <c r="C5088" s="7" t="n">
        <v>28</v>
      </c>
      <c r="D5088" s="30" t="s">
        <v>3</v>
      </c>
      <c r="E5088" s="33" t="n">
        <v>64</v>
      </c>
      <c r="F5088" s="7" t="n">
        <v>5</v>
      </c>
      <c r="G5088" s="7" t="n">
        <v>9</v>
      </c>
      <c r="H5088" s="30" t="s">
        <v>3</v>
      </c>
      <c r="I5088" s="7" t="n">
        <v>1</v>
      </c>
      <c r="J5088" s="13" t="n">
        <f t="normal" ca="1">A5108</f>
        <v>0</v>
      </c>
    </row>
    <row r="5089" spans="1:10">
      <c r="A5089" t="s">
        <v>4</v>
      </c>
      <c r="B5089" s="4" t="s">
        <v>5</v>
      </c>
      <c r="C5089" s="4" t="s">
        <v>13</v>
      </c>
      <c r="D5089" s="4" t="s">
        <v>10</v>
      </c>
      <c r="E5089" s="4" t="s">
        <v>6</v>
      </c>
    </row>
    <row r="5090" spans="1:10">
      <c r="A5090" t="n">
        <v>34224</v>
      </c>
      <c r="B5090" s="46" t="n">
        <v>51</v>
      </c>
      <c r="C5090" s="7" t="n">
        <v>4</v>
      </c>
      <c r="D5090" s="7" t="n">
        <v>9</v>
      </c>
      <c r="E5090" s="7" t="s">
        <v>149</v>
      </c>
    </row>
    <row r="5091" spans="1:10">
      <c r="A5091" t="s">
        <v>4</v>
      </c>
      <c r="B5091" s="4" t="s">
        <v>5</v>
      </c>
      <c r="C5091" s="4" t="s">
        <v>10</v>
      </c>
    </row>
    <row r="5092" spans="1:10">
      <c r="A5092" t="n">
        <v>34237</v>
      </c>
      <c r="B5092" s="35" t="n">
        <v>16</v>
      </c>
      <c r="C5092" s="7" t="n">
        <v>0</v>
      </c>
    </row>
    <row r="5093" spans="1:10">
      <c r="A5093" t="s">
        <v>4</v>
      </c>
      <c r="B5093" s="4" t="s">
        <v>5</v>
      </c>
      <c r="C5093" s="4" t="s">
        <v>10</v>
      </c>
      <c r="D5093" s="4" t="s">
        <v>50</v>
      </c>
      <c r="E5093" s="4" t="s">
        <v>13</v>
      </c>
      <c r="F5093" s="4" t="s">
        <v>13</v>
      </c>
    </row>
    <row r="5094" spans="1:10">
      <c r="A5094" t="n">
        <v>34240</v>
      </c>
      <c r="B5094" s="47" t="n">
        <v>26</v>
      </c>
      <c r="C5094" s="7" t="n">
        <v>9</v>
      </c>
      <c r="D5094" s="7" t="s">
        <v>256</v>
      </c>
      <c r="E5094" s="7" t="n">
        <v>2</v>
      </c>
      <c r="F5094" s="7" t="n">
        <v>0</v>
      </c>
    </row>
    <row r="5095" spans="1:10">
      <c r="A5095" t="s">
        <v>4</v>
      </c>
      <c r="B5095" s="4" t="s">
        <v>5</v>
      </c>
    </row>
    <row r="5096" spans="1:10">
      <c r="A5096" t="n">
        <v>34289</v>
      </c>
      <c r="B5096" s="48" t="n">
        <v>28</v>
      </c>
    </row>
    <row r="5097" spans="1:10">
      <c r="A5097" t="s">
        <v>4</v>
      </c>
      <c r="B5097" s="4" t="s">
        <v>5</v>
      </c>
      <c r="C5097" s="4" t="s">
        <v>13</v>
      </c>
      <c r="D5097" s="4" t="s">
        <v>10</v>
      </c>
      <c r="E5097" s="4" t="s">
        <v>6</v>
      </c>
    </row>
    <row r="5098" spans="1:10">
      <c r="A5098" t="n">
        <v>34290</v>
      </c>
      <c r="B5098" s="46" t="n">
        <v>51</v>
      </c>
      <c r="C5098" s="7" t="n">
        <v>4</v>
      </c>
      <c r="D5098" s="7" t="n">
        <v>7030</v>
      </c>
      <c r="E5098" s="7" t="s">
        <v>49</v>
      </c>
    </row>
    <row r="5099" spans="1:10">
      <c r="A5099" t="s">
        <v>4</v>
      </c>
      <c r="B5099" s="4" t="s">
        <v>5</v>
      </c>
      <c r="C5099" s="4" t="s">
        <v>10</v>
      </c>
    </row>
    <row r="5100" spans="1:10">
      <c r="A5100" t="n">
        <v>34303</v>
      </c>
      <c r="B5100" s="35" t="n">
        <v>16</v>
      </c>
      <c r="C5100" s="7" t="n">
        <v>0</v>
      </c>
    </row>
    <row r="5101" spans="1:10">
      <c r="A5101" t="s">
        <v>4</v>
      </c>
      <c r="B5101" s="4" t="s">
        <v>5</v>
      </c>
      <c r="C5101" s="4" t="s">
        <v>10</v>
      </c>
      <c r="D5101" s="4" t="s">
        <v>50</v>
      </c>
      <c r="E5101" s="4" t="s">
        <v>13</v>
      </c>
      <c r="F5101" s="4" t="s">
        <v>13</v>
      </c>
    </row>
    <row r="5102" spans="1:10">
      <c r="A5102" t="n">
        <v>34306</v>
      </c>
      <c r="B5102" s="47" t="n">
        <v>26</v>
      </c>
      <c r="C5102" s="7" t="n">
        <v>7030</v>
      </c>
      <c r="D5102" s="7" t="s">
        <v>257</v>
      </c>
      <c r="E5102" s="7" t="n">
        <v>2</v>
      </c>
      <c r="F5102" s="7" t="n">
        <v>0</v>
      </c>
    </row>
    <row r="5103" spans="1:10">
      <c r="A5103" t="s">
        <v>4</v>
      </c>
      <c r="B5103" s="4" t="s">
        <v>5</v>
      </c>
      <c r="C5103" s="4" t="s">
        <v>13</v>
      </c>
      <c r="D5103" s="4" t="s">
        <v>10</v>
      </c>
      <c r="E5103" s="4" t="s">
        <v>23</v>
      </c>
      <c r="F5103" s="4" t="s">
        <v>10</v>
      </c>
      <c r="G5103" s="4" t="s">
        <v>9</v>
      </c>
      <c r="H5103" s="4" t="s">
        <v>9</v>
      </c>
      <c r="I5103" s="4" t="s">
        <v>10</v>
      </c>
      <c r="J5103" s="4" t="s">
        <v>10</v>
      </c>
      <c r="K5103" s="4" t="s">
        <v>9</v>
      </c>
      <c r="L5103" s="4" t="s">
        <v>9</v>
      </c>
      <c r="M5103" s="4" t="s">
        <v>9</v>
      </c>
      <c r="N5103" s="4" t="s">
        <v>9</v>
      </c>
      <c r="O5103" s="4" t="s">
        <v>6</v>
      </c>
    </row>
    <row r="5104" spans="1:10">
      <c r="A5104" t="n">
        <v>34324</v>
      </c>
      <c r="B5104" s="15" t="n">
        <v>50</v>
      </c>
      <c r="C5104" s="7" t="n">
        <v>0</v>
      </c>
      <c r="D5104" s="7" t="n">
        <v>2070</v>
      </c>
      <c r="E5104" s="7" t="n">
        <v>1</v>
      </c>
      <c r="F5104" s="7" t="n">
        <v>0</v>
      </c>
      <c r="G5104" s="7" t="n">
        <v>0</v>
      </c>
      <c r="H5104" s="7" t="n">
        <v>0</v>
      </c>
      <c r="I5104" s="7" t="n">
        <v>0</v>
      </c>
      <c r="J5104" s="7" t="n">
        <v>65533</v>
      </c>
      <c r="K5104" s="7" t="n">
        <v>0</v>
      </c>
      <c r="L5104" s="7" t="n">
        <v>0</v>
      </c>
      <c r="M5104" s="7" t="n">
        <v>0</v>
      </c>
      <c r="N5104" s="7" t="n">
        <v>0</v>
      </c>
      <c r="O5104" s="7" t="s">
        <v>12</v>
      </c>
    </row>
    <row r="5105" spans="1:15">
      <c r="A5105" t="s">
        <v>4</v>
      </c>
      <c r="B5105" s="4" t="s">
        <v>5</v>
      </c>
    </row>
    <row r="5106" spans="1:15">
      <c r="A5106" t="n">
        <v>34363</v>
      </c>
      <c r="B5106" s="48" t="n">
        <v>28</v>
      </c>
    </row>
    <row r="5107" spans="1:15">
      <c r="A5107" t="s">
        <v>4</v>
      </c>
      <c r="B5107" s="4" t="s">
        <v>5</v>
      </c>
      <c r="C5107" s="4" t="s">
        <v>13</v>
      </c>
      <c r="D5107" s="4" t="s">
        <v>10</v>
      </c>
      <c r="E5107" s="4" t="s">
        <v>10</v>
      </c>
      <c r="F5107" s="4" t="s">
        <v>9</v>
      </c>
    </row>
    <row r="5108" spans="1:15">
      <c r="A5108" t="n">
        <v>34364</v>
      </c>
      <c r="B5108" s="53" t="n">
        <v>84</v>
      </c>
      <c r="C5108" s="7" t="n">
        <v>0</v>
      </c>
      <c r="D5108" s="7" t="n">
        <v>2</v>
      </c>
      <c r="E5108" s="7" t="n">
        <v>0</v>
      </c>
      <c r="F5108" s="7" t="n">
        <v>1053609165</v>
      </c>
    </row>
    <row r="5109" spans="1:15">
      <c r="A5109" t="s">
        <v>4</v>
      </c>
      <c r="B5109" s="4" t="s">
        <v>5</v>
      </c>
      <c r="C5109" s="4" t="s">
        <v>13</v>
      </c>
      <c r="D5109" s="4" t="s">
        <v>10</v>
      </c>
      <c r="E5109" s="4" t="s">
        <v>10</v>
      </c>
      <c r="F5109" s="4" t="s">
        <v>9</v>
      </c>
    </row>
    <row r="5110" spans="1:15">
      <c r="A5110" t="n">
        <v>34374</v>
      </c>
      <c r="B5110" s="53" t="n">
        <v>84</v>
      </c>
      <c r="C5110" s="7" t="n">
        <v>1</v>
      </c>
      <c r="D5110" s="7" t="n">
        <v>0</v>
      </c>
      <c r="E5110" s="7" t="n">
        <v>1000</v>
      </c>
      <c r="F5110" s="7" t="n">
        <v>0</v>
      </c>
    </row>
    <row r="5111" spans="1:15">
      <c r="A5111" t="s">
        <v>4</v>
      </c>
      <c r="B5111" s="4" t="s">
        <v>5</v>
      </c>
      <c r="C5111" s="4" t="s">
        <v>13</v>
      </c>
      <c r="D5111" s="4" t="s">
        <v>10</v>
      </c>
      <c r="E5111" s="4" t="s">
        <v>23</v>
      </c>
      <c r="F5111" s="4" t="s">
        <v>10</v>
      </c>
      <c r="G5111" s="4" t="s">
        <v>9</v>
      </c>
      <c r="H5111" s="4" t="s">
        <v>9</v>
      </c>
      <c r="I5111" s="4" t="s">
        <v>10</v>
      </c>
      <c r="J5111" s="4" t="s">
        <v>10</v>
      </c>
      <c r="K5111" s="4" t="s">
        <v>9</v>
      </c>
      <c r="L5111" s="4" t="s">
        <v>9</v>
      </c>
      <c r="M5111" s="4" t="s">
        <v>9</v>
      </c>
      <c r="N5111" s="4" t="s">
        <v>9</v>
      </c>
      <c r="O5111" s="4" t="s">
        <v>6</v>
      </c>
    </row>
    <row r="5112" spans="1:15">
      <c r="A5112" t="n">
        <v>34384</v>
      </c>
      <c r="B5112" s="15" t="n">
        <v>50</v>
      </c>
      <c r="C5112" s="7" t="n">
        <v>0</v>
      </c>
      <c r="D5112" s="7" t="n">
        <v>4124</v>
      </c>
      <c r="E5112" s="7" t="n">
        <v>0.699999988079071</v>
      </c>
      <c r="F5112" s="7" t="n">
        <v>1000</v>
      </c>
      <c r="G5112" s="7" t="n">
        <v>0</v>
      </c>
      <c r="H5112" s="7" t="n">
        <v>1073741824</v>
      </c>
      <c r="I5112" s="7" t="n">
        <v>0</v>
      </c>
      <c r="J5112" s="7" t="n">
        <v>65533</v>
      </c>
      <c r="K5112" s="7" t="n">
        <v>0</v>
      </c>
      <c r="L5112" s="7" t="n">
        <v>0</v>
      </c>
      <c r="M5112" s="7" t="n">
        <v>0</v>
      </c>
      <c r="N5112" s="7" t="n">
        <v>0</v>
      </c>
      <c r="O5112" s="7" t="s">
        <v>12</v>
      </c>
    </row>
    <row r="5113" spans="1:15">
      <c r="A5113" t="s">
        <v>4</v>
      </c>
      <c r="B5113" s="4" t="s">
        <v>5</v>
      </c>
      <c r="C5113" s="4" t="s">
        <v>10</v>
      </c>
    </row>
    <row r="5114" spans="1:15">
      <c r="A5114" t="n">
        <v>34423</v>
      </c>
      <c r="B5114" s="35" t="n">
        <v>16</v>
      </c>
      <c r="C5114" s="7" t="n">
        <v>2000</v>
      </c>
    </row>
    <row r="5115" spans="1:15">
      <c r="A5115" t="s">
        <v>4</v>
      </c>
      <c r="B5115" s="4" t="s">
        <v>5</v>
      </c>
      <c r="C5115" s="4" t="s">
        <v>10</v>
      </c>
      <c r="D5115" s="4" t="s">
        <v>13</v>
      </c>
      <c r="E5115" s="4" t="s">
        <v>23</v>
      </c>
      <c r="F5115" s="4" t="s">
        <v>10</v>
      </c>
    </row>
    <row r="5116" spans="1:15">
      <c r="A5116" t="n">
        <v>34426</v>
      </c>
      <c r="B5116" s="49" t="n">
        <v>59</v>
      </c>
      <c r="C5116" s="7" t="n">
        <v>5</v>
      </c>
      <c r="D5116" s="7" t="n">
        <v>20</v>
      </c>
      <c r="E5116" s="7" t="n">
        <v>0.150000005960464</v>
      </c>
      <c r="F5116" s="7" t="n">
        <v>0</v>
      </c>
    </row>
    <row r="5117" spans="1:15">
      <c r="A5117" t="s">
        <v>4</v>
      </c>
      <c r="B5117" s="4" t="s">
        <v>5</v>
      </c>
      <c r="C5117" s="4" t="s">
        <v>10</v>
      </c>
    </row>
    <row r="5118" spans="1:15">
      <c r="A5118" t="n">
        <v>34436</v>
      </c>
      <c r="B5118" s="35" t="n">
        <v>16</v>
      </c>
      <c r="C5118" s="7" t="n">
        <v>50</v>
      </c>
    </row>
    <row r="5119" spans="1:15">
      <c r="A5119" t="s">
        <v>4</v>
      </c>
      <c r="B5119" s="4" t="s">
        <v>5</v>
      </c>
      <c r="C5119" s="4" t="s">
        <v>10</v>
      </c>
      <c r="D5119" s="4" t="s">
        <v>13</v>
      </c>
      <c r="E5119" s="4" t="s">
        <v>23</v>
      </c>
      <c r="F5119" s="4" t="s">
        <v>10</v>
      </c>
    </row>
    <row r="5120" spans="1:15">
      <c r="A5120" t="n">
        <v>34439</v>
      </c>
      <c r="B5120" s="49" t="n">
        <v>59</v>
      </c>
      <c r="C5120" s="7" t="n">
        <v>7032</v>
      </c>
      <c r="D5120" s="7" t="n">
        <v>20</v>
      </c>
      <c r="E5120" s="7" t="n">
        <v>0.150000005960464</v>
      </c>
      <c r="F5120" s="7" t="n">
        <v>0</v>
      </c>
    </row>
    <row r="5121" spans="1:15">
      <c r="A5121" t="s">
        <v>4</v>
      </c>
      <c r="B5121" s="4" t="s">
        <v>5</v>
      </c>
      <c r="C5121" s="4" t="s">
        <v>10</v>
      </c>
    </row>
    <row r="5122" spans="1:15">
      <c r="A5122" t="n">
        <v>34449</v>
      </c>
      <c r="B5122" s="35" t="n">
        <v>16</v>
      </c>
      <c r="C5122" s="7" t="n">
        <v>1000</v>
      </c>
    </row>
    <row r="5123" spans="1:15">
      <c r="A5123" t="s">
        <v>4</v>
      </c>
      <c r="B5123" s="4" t="s">
        <v>5</v>
      </c>
      <c r="C5123" s="4" t="s">
        <v>13</v>
      </c>
      <c r="D5123" s="4" t="s">
        <v>10</v>
      </c>
      <c r="E5123" s="4" t="s">
        <v>6</v>
      </c>
    </row>
    <row r="5124" spans="1:15">
      <c r="A5124" t="n">
        <v>34452</v>
      </c>
      <c r="B5124" s="46" t="n">
        <v>51</v>
      </c>
      <c r="C5124" s="7" t="n">
        <v>4</v>
      </c>
      <c r="D5124" s="7" t="n">
        <v>5</v>
      </c>
      <c r="E5124" s="7" t="s">
        <v>258</v>
      </c>
    </row>
    <row r="5125" spans="1:15">
      <c r="A5125" t="s">
        <v>4</v>
      </c>
      <c r="B5125" s="4" t="s">
        <v>5</v>
      </c>
      <c r="C5125" s="4" t="s">
        <v>10</v>
      </c>
    </row>
    <row r="5126" spans="1:15">
      <c r="A5126" t="n">
        <v>34465</v>
      </c>
      <c r="B5126" s="35" t="n">
        <v>16</v>
      </c>
      <c r="C5126" s="7" t="n">
        <v>0</v>
      </c>
    </row>
    <row r="5127" spans="1:15">
      <c r="A5127" t="s">
        <v>4</v>
      </c>
      <c r="B5127" s="4" t="s">
        <v>5</v>
      </c>
      <c r="C5127" s="4" t="s">
        <v>10</v>
      </c>
      <c r="D5127" s="4" t="s">
        <v>50</v>
      </c>
      <c r="E5127" s="4" t="s">
        <v>13</v>
      </c>
      <c r="F5127" s="4" t="s">
        <v>13</v>
      </c>
    </row>
    <row r="5128" spans="1:15">
      <c r="A5128" t="n">
        <v>34468</v>
      </c>
      <c r="B5128" s="47" t="n">
        <v>26</v>
      </c>
      <c r="C5128" s="7" t="n">
        <v>5</v>
      </c>
      <c r="D5128" s="7" t="s">
        <v>259</v>
      </c>
      <c r="E5128" s="7" t="n">
        <v>2</v>
      </c>
      <c r="F5128" s="7" t="n">
        <v>0</v>
      </c>
    </row>
    <row r="5129" spans="1:15">
      <c r="A5129" t="s">
        <v>4</v>
      </c>
      <c r="B5129" s="4" t="s">
        <v>5</v>
      </c>
    </row>
    <row r="5130" spans="1:15">
      <c r="A5130" t="n">
        <v>34495</v>
      </c>
      <c r="B5130" s="48" t="n">
        <v>28</v>
      </c>
    </row>
    <row r="5131" spans="1:15">
      <c r="A5131" t="s">
        <v>4</v>
      </c>
      <c r="B5131" s="4" t="s">
        <v>5</v>
      </c>
      <c r="C5131" s="4" t="s">
        <v>10</v>
      </c>
      <c r="D5131" s="4" t="s">
        <v>13</v>
      </c>
    </row>
    <row r="5132" spans="1:15">
      <c r="A5132" t="n">
        <v>34496</v>
      </c>
      <c r="B5132" s="50" t="n">
        <v>89</v>
      </c>
      <c r="C5132" s="7" t="n">
        <v>65533</v>
      </c>
      <c r="D5132" s="7" t="n">
        <v>1</v>
      </c>
    </row>
    <row r="5133" spans="1:15">
      <c r="A5133" t="s">
        <v>4</v>
      </c>
      <c r="B5133" s="4" t="s">
        <v>5</v>
      </c>
      <c r="C5133" s="4" t="s">
        <v>13</v>
      </c>
      <c r="D5133" s="4" t="s">
        <v>10</v>
      </c>
      <c r="E5133" s="4" t="s">
        <v>13</v>
      </c>
    </row>
    <row r="5134" spans="1:15">
      <c r="A5134" t="n">
        <v>34500</v>
      </c>
      <c r="B5134" s="14" t="n">
        <v>49</v>
      </c>
      <c r="C5134" s="7" t="n">
        <v>1</v>
      </c>
      <c r="D5134" s="7" t="n">
        <v>4000</v>
      </c>
      <c r="E5134" s="7" t="n">
        <v>0</v>
      </c>
    </row>
    <row r="5135" spans="1:15">
      <c r="A5135" t="s">
        <v>4</v>
      </c>
      <c r="B5135" s="4" t="s">
        <v>5</v>
      </c>
      <c r="C5135" s="4" t="s">
        <v>13</v>
      </c>
      <c r="D5135" s="4" t="s">
        <v>10</v>
      </c>
      <c r="E5135" s="4" t="s">
        <v>23</v>
      </c>
    </row>
    <row r="5136" spans="1:15">
      <c r="A5136" t="n">
        <v>34505</v>
      </c>
      <c r="B5136" s="24" t="n">
        <v>58</v>
      </c>
      <c r="C5136" s="7" t="n">
        <v>101</v>
      </c>
      <c r="D5136" s="7" t="n">
        <v>300</v>
      </c>
      <c r="E5136" s="7" t="n">
        <v>1</v>
      </c>
    </row>
    <row r="5137" spans="1:6">
      <c r="A5137" t="s">
        <v>4</v>
      </c>
      <c r="B5137" s="4" t="s">
        <v>5</v>
      </c>
      <c r="C5137" s="4" t="s">
        <v>13</v>
      </c>
      <c r="D5137" s="4" t="s">
        <v>10</v>
      </c>
    </row>
    <row r="5138" spans="1:6">
      <c r="A5138" t="n">
        <v>34513</v>
      </c>
      <c r="B5138" s="24" t="n">
        <v>58</v>
      </c>
      <c r="C5138" s="7" t="n">
        <v>254</v>
      </c>
      <c r="D5138" s="7" t="n">
        <v>0</v>
      </c>
    </row>
    <row r="5139" spans="1:6">
      <c r="A5139" t="s">
        <v>4</v>
      </c>
      <c r="B5139" s="4" t="s">
        <v>5</v>
      </c>
      <c r="C5139" s="4" t="s">
        <v>13</v>
      </c>
      <c r="D5139" s="4" t="s">
        <v>13</v>
      </c>
      <c r="E5139" s="4" t="s">
        <v>23</v>
      </c>
      <c r="F5139" s="4" t="s">
        <v>23</v>
      </c>
      <c r="G5139" s="4" t="s">
        <v>23</v>
      </c>
      <c r="H5139" s="4" t="s">
        <v>10</v>
      </c>
    </row>
    <row r="5140" spans="1:6">
      <c r="A5140" t="n">
        <v>34517</v>
      </c>
      <c r="B5140" s="26" t="n">
        <v>45</v>
      </c>
      <c r="C5140" s="7" t="n">
        <v>2</v>
      </c>
      <c r="D5140" s="7" t="n">
        <v>3</v>
      </c>
      <c r="E5140" s="7" t="n">
        <v>0</v>
      </c>
      <c r="F5140" s="7" t="n">
        <v>5.25</v>
      </c>
      <c r="G5140" s="7" t="n">
        <v>5</v>
      </c>
      <c r="H5140" s="7" t="n">
        <v>0</v>
      </c>
    </row>
    <row r="5141" spans="1:6">
      <c r="A5141" t="s">
        <v>4</v>
      </c>
      <c r="B5141" s="4" t="s">
        <v>5</v>
      </c>
      <c r="C5141" s="4" t="s">
        <v>13</v>
      </c>
      <c r="D5141" s="4" t="s">
        <v>13</v>
      </c>
      <c r="E5141" s="4" t="s">
        <v>23</v>
      </c>
      <c r="F5141" s="4" t="s">
        <v>23</v>
      </c>
      <c r="G5141" s="4" t="s">
        <v>23</v>
      </c>
      <c r="H5141" s="4" t="s">
        <v>10</v>
      </c>
      <c r="I5141" s="4" t="s">
        <v>13</v>
      </c>
    </row>
    <row r="5142" spans="1:6">
      <c r="A5142" t="n">
        <v>34534</v>
      </c>
      <c r="B5142" s="26" t="n">
        <v>45</v>
      </c>
      <c r="C5142" s="7" t="n">
        <v>4</v>
      </c>
      <c r="D5142" s="7" t="n">
        <v>3</v>
      </c>
      <c r="E5142" s="7" t="n">
        <v>5</v>
      </c>
      <c r="F5142" s="7" t="n">
        <v>326.25</v>
      </c>
      <c r="G5142" s="7" t="n">
        <v>346</v>
      </c>
      <c r="H5142" s="7" t="n">
        <v>0</v>
      </c>
      <c r="I5142" s="7" t="n">
        <v>0</v>
      </c>
    </row>
    <row r="5143" spans="1:6">
      <c r="A5143" t="s">
        <v>4</v>
      </c>
      <c r="B5143" s="4" t="s">
        <v>5</v>
      </c>
      <c r="C5143" s="4" t="s">
        <v>13</v>
      </c>
      <c r="D5143" s="4" t="s">
        <v>13</v>
      </c>
      <c r="E5143" s="4" t="s">
        <v>23</v>
      </c>
      <c r="F5143" s="4" t="s">
        <v>10</v>
      </c>
    </row>
    <row r="5144" spans="1:6">
      <c r="A5144" t="n">
        <v>34552</v>
      </c>
      <c r="B5144" s="26" t="n">
        <v>45</v>
      </c>
      <c r="C5144" s="7" t="n">
        <v>5</v>
      </c>
      <c r="D5144" s="7" t="n">
        <v>3</v>
      </c>
      <c r="E5144" s="7" t="n">
        <v>9</v>
      </c>
      <c r="F5144" s="7" t="n">
        <v>0</v>
      </c>
    </row>
    <row r="5145" spans="1:6">
      <c r="A5145" t="s">
        <v>4</v>
      </c>
      <c r="B5145" s="4" t="s">
        <v>5</v>
      </c>
      <c r="C5145" s="4" t="s">
        <v>13</v>
      </c>
      <c r="D5145" s="4" t="s">
        <v>13</v>
      </c>
      <c r="E5145" s="4" t="s">
        <v>23</v>
      </c>
      <c r="F5145" s="4" t="s">
        <v>10</v>
      </c>
    </row>
    <row r="5146" spans="1:6">
      <c r="A5146" t="n">
        <v>34561</v>
      </c>
      <c r="B5146" s="26" t="n">
        <v>45</v>
      </c>
      <c r="C5146" s="7" t="n">
        <v>11</v>
      </c>
      <c r="D5146" s="7" t="n">
        <v>3</v>
      </c>
      <c r="E5146" s="7" t="n">
        <v>42.5</v>
      </c>
      <c r="F5146" s="7" t="n">
        <v>0</v>
      </c>
    </row>
    <row r="5147" spans="1:6">
      <c r="A5147" t="s">
        <v>4</v>
      </c>
      <c r="B5147" s="4" t="s">
        <v>5</v>
      </c>
      <c r="C5147" s="4" t="s">
        <v>13</v>
      </c>
      <c r="D5147" s="4" t="s">
        <v>13</v>
      </c>
      <c r="E5147" s="4" t="s">
        <v>23</v>
      </c>
      <c r="F5147" s="4" t="s">
        <v>23</v>
      </c>
      <c r="G5147" s="4" t="s">
        <v>23</v>
      </c>
      <c r="H5147" s="4" t="s">
        <v>10</v>
      </c>
    </row>
    <row r="5148" spans="1:6">
      <c r="A5148" t="n">
        <v>34570</v>
      </c>
      <c r="B5148" s="26" t="n">
        <v>45</v>
      </c>
      <c r="C5148" s="7" t="n">
        <v>2</v>
      </c>
      <c r="D5148" s="7" t="n">
        <v>3</v>
      </c>
      <c r="E5148" s="7" t="n">
        <v>0</v>
      </c>
      <c r="F5148" s="7" t="n">
        <v>4.40000009536743</v>
      </c>
      <c r="G5148" s="7" t="n">
        <v>5</v>
      </c>
      <c r="H5148" s="7" t="n">
        <v>2000</v>
      </c>
    </row>
    <row r="5149" spans="1:6">
      <c r="A5149" t="s">
        <v>4</v>
      </c>
      <c r="B5149" s="4" t="s">
        <v>5</v>
      </c>
      <c r="C5149" s="4" t="s">
        <v>13</v>
      </c>
      <c r="D5149" s="4" t="s">
        <v>13</v>
      </c>
      <c r="E5149" s="4" t="s">
        <v>23</v>
      </c>
      <c r="F5149" s="4" t="s">
        <v>23</v>
      </c>
      <c r="G5149" s="4" t="s">
        <v>23</v>
      </c>
      <c r="H5149" s="4" t="s">
        <v>10</v>
      </c>
      <c r="I5149" s="4" t="s">
        <v>13</v>
      </c>
    </row>
    <row r="5150" spans="1:6">
      <c r="A5150" t="n">
        <v>34587</v>
      </c>
      <c r="B5150" s="26" t="n">
        <v>45</v>
      </c>
      <c r="C5150" s="7" t="n">
        <v>4</v>
      </c>
      <c r="D5150" s="7" t="n">
        <v>3</v>
      </c>
      <c r="E5150" s="7" t="n">
        <v>350</v>
      </c>
      <c r="F5150" s="7" t="n">
        <v>331.25</v>
      </c>
      <c r="G5150" s="7" t="n">
        <v>346</v>
      </c>
      <c r="H5150" s="7" t="n">
        <v>2000</v>
      </c>
      <c r="I5150" s="7" t="n">
        <v>1</v>
      </c>
    </row>
    <row r="5151" spans="1:6">
      <c r="A5151" t="s">
        <v>4</v>
      </c>
      <c r="B5151" s="4" t="s">
        <v>5</v>
      </c>
      <c r="C5151" s="4" t="s">
        <v>13</v>
      </c>
      <c r="D5151" s="4" t="s">
        <v>13</v>
      </c>
      <c r="E5151" s="4" t="s">
        <v>23</v>
      </c>
      <c r="F5151" s="4" t="s">
        <v>10</v>
      </c>
    </row>
    <row r="5152" spans="1:6">
      <c r="A5152" t="n">
        <v>34605</v>
      </c>
      <c r="B5152" s="26" t="n">
        <v>45</v>
      </c>
      <c r="C5152" s="7" t="n">
        <v>5</v>
      </c>
      <c r="D5152" s="7" t="n">
        <v>3</v>
      </c>
      <c r="E5152" s="7" t="n">
        <v>11</v>
      </c>
      <c r="F5152" s="7" t="n">
        <v>2000</v>
      </c>
    </row>
    <row r="5153" spans="1:9">
      <c r="A5153" t="s">
        <v>4</v>
      </c>
      <c r="B5153" s="4" t="s">
        <v>5</v>
      </c>
      <c r="C5153" s="4" t="s">
        <v>13</v>
      </c>
      <c r="D5153" s="4" t="s">
        <v>10</v>
      </c>
      <c r="E5153" s="4" t="s">
        <v>10</v>
      </c>
      <c r="F5153" s="4" t="s">
        <v>9</v>
      </c>
    </row>
    <row r="5154" spans="1:9">
      <c r="A5154" t="n">
        <v>34614</v>
      </c>
      <c r="B5154" s="53" t="n">
        <v>84</v>
      </c>
      <c r="C5154" s="7" t="n">
        <v>0</v>
      </c>
      <c r="D5154" s="7" t="n">
        <v>2</v>
      </c>
      <c r="E5154" s="7" t="n">
        <v>0</v>
      </c>
      <c r="F5154" s="7" t="n">
        <v>1045220557</v>
      </c>
    </row>
    <row r="5155" spans="1:9">
      <c r="A5155" t="s">
        <v>4</v>
      </c>
      <c r="B5155" s="4" t="s">
        <v>5</v>
      </c>
      <c r="C5155" s="4" t="s">
        <v>13</v>
      </c>
      <c r="D5155" s="4" t="s">
        <v>10</v>
      </c>
      <c r="E5155" s="4" t="s">
        <v>10</v>
      </c>
      <c r="F5155" s="4" t="s">
        <v>10</v>
      </c>
      <c r="G5155" s="4" t="s">
        <v>10</v>
      </c>
      <c r="H5155" s="4" t="s">
        <v>10</v>
      </c>
      <c r="I5155" s="4" t="s">
        <v>6</v>
      </c>
      <c r="J5155" s="4" t="s">
        <v>23</v>
      </c>
      <c r="K5155" s="4" t="s">
        <v>23</v>
      </c>
      <c r="L5155" s="4" t="s">
        <v>23</v>
      </c>
      <c r="M5155" s="4" t="s">
        <v>9</v>
      </c>
      <c r="N5155" s="4" t="s">
        <v>9</v>
      </c>
      <c r="O5155" s="4" t="s">
        <v>23</v>
      </c>
      <c r="P5155" s="4" t="s">
        <v>23</v>
      </c>
      <c r="Q5155" s="4" t="s">
        <v>23</v>
      </c>
      <c r="R5155" s="4" t="s">
        <v>23</v>
      </c>
      <c r="S5155" s="4" t="s">
        <v>13</v>
      </c>
    </row>
    <row r="5156" spans="1:9">
      <c r="A5156" t="n">
        <v>34624</v>
      </c>
      <c r="B5156" s="10" t="n">
        <v>39</v>
      </c>
      <c r="C5156" s="7" t="n">
        <v>12</v>
      </c>
      <c r="D5156" s="7" t="n">
        <v>65533</v>
      </c>
      <c r="E5156" s="7" t="n">
        <v>206</v>
      </c>
      <c r="F5156" s="7" t="n">
        <v>0</v>
      </c>
      <c r="G5156" s="7" t="n">
        <v>1660</v>
      </c>
      <c r="H5156" s="7" t="n">
        <v>3</v>
      </c>
      <c r="I5156" s="7" t="s">
        <v>12</v>
      </c>
      <c r="J5156" s="7" t="n">
        <v>0</v>
      </c>
      <c r="K5156" s="7" t="n">
        <v>0.00999999977648258</v>
      </c>
      <c r="L5156" s="7" t="n">
        <v>0</v>
      </c>
      <c r="M5156" s="7" t="n">
        <v>0</v>
      </c>
      <c r="N5156" s="7" t="n">
        <v>0</v>
      </c>
      <c r="O5156" s="7" t="n">
        <v>0</v>
      </c>
      <c r="P5156" s="7" t="n">
        <v>1</v>
      </c>
      <c r="Q5156" s="7" t="n">
        <v>1</v>
      </c>
      <c r="R5156" s="7" t="n">
        <v>1</v>
      </c>
      <c r="S5156" s="7" t="n">
        <v>255</v>
      </c>
    </row>
    <row r="5157" spans="1:9">
      <c r="A5157" t="s">
        <v>4</v>
      </c>
      <c r="B5157" s="4" t="s">
        <v>5</v>
      </c>
      <c r="C5157" s="4" t="s">
        <v>10</v>
      </c>
    </row>
    <row r="5158" spans="1:9">
      <c r="A5158" t="n">
        <v>34674</v>
      </c>
      <c r="B5158" s="35" t="n">
        <v>16</v>
      </c>
      <c r="C5158" s="7" t="n">
        <v>600</v>
      </c>
    </row>
    <row r="5159" spans="1:9">
      <c r="A5159" t="s">
        <v>4</v>
      </c>
      <c r="B5159" s="4" t="s">
        <v>5</v>
      </c>
      <c r="C5159" s="4" t="s">
        <v>13</v>
      </c>
      <c r="D5159" s="4" t="s">
        <v>10</v>
      </c>
      <c r="E5159" s="4" t="s">
        <v>23</v>
      </c>
      <c r="F5159" s="4" t="s">
        <v>10</v>
      </c>
      <c r="G5159" s="4" t="s">
        <v>9</v>
      </c>
      <c r="H5159" s="4" t="s">
        <v>9</v>
      </c>
      <c r="I5159" s="4" t="s">
        <v>10</v>
      </c>
      <c r="J5159" s="4" t="s">
        <v>10</v>
      </c>
      <c r="K5159" s="4" t="s">
        <v>9</v>
      </c>
      <c r="L5159" s="4" t="s">
        <v>9</v>
      </c>
      <c r="M5159" s="4" t="s">
        <v>9</v>
      </c>
      <c r="N5159" s="4" t="s">
        <v>9</v>
      </c>
      <c r="O5159" s="4" t="s">
        <v>6</v>
      </c>
    </row>
    <row r="5160" spans="1:9">
      <c r="A5160" t="n">
        <v>34677</v>
      </c>
      <c r="B5160" s="15" t="n">
        <v>50</v>
      </c>
      <c r="C5160" s="7" t="n">
        <v>0</v>
      </c>
      <c r="D5160" s="7" t="n">
        <v>4320</v>
      </c>
      <c r="E5160" s="7" t="n">
        <v>1</v>
      </c>
      <c r="F5160" s="7" t="n">
        <v>0</v>
      </c>
      <c r="G5160" s="7" t="n">
        <v>0</v>
      </c>
      <c r="H5160" s="7" t="n">
        <v>0</v>
      </c>
      <c r="I5160" s="7" t="n">
        <v>0</v>
      </c>
      <c r="J5160" s="7" t="n">
        <v>65533</v>
      </c>
      <c r="K5160" s="7" t="n">
        <v>0</v>
      </c>
      <c r="L5160" s="7" t="n">
        <v>0</v>
      </c>
      <c r="M5160" s="7" t="n">
        <v>0</v>
      </c>
      <c r="N5160" s="7" t="n">
        <v>0</v>
      </c>
      <c r="O5160" s="7" t="s">
        <v>12</v>
      </c>
    </row>
    <row r="5161" spans="1:9">
      <c r="A5161" t="s">
        <v>4</v>
      </c>
      <c r="B5161" s="4" t="s">
        <v>5</v>
      </c>
      <c r="C5161" s="4" t="s">
        <v>13</v>
      </c>
      <c r="D5161" s="4" t="s">
        <v>10</v>
      </c>
      <c r="E5161" s="4" t="s">
        <v>23</v>
      </c>
      <c r="F5161" s="4" t="s">
        <v>10</v>
      </c>
      <c r="G5161" s="4" t="s">
        <v>9</v>
      </c>
      <c r="H5161" s="4" t="s">
        <v>9</v>
      </c>
      <c r="I5161" s="4" t="s">
        <v>10</v>
      </c>
      <c r="J5161" s="4" t="s">
        <v>10</v>
      </c>
      <c r="K5161" s="4" t="s">
        <v>9</v>
      </c>
      <c r="L5161" s="4" t="s">
        <v>9</v>
      </c>
      <c r="M5161" s="4" t="s">
        <v>9</v>
      </c>
      <c r="N5161" s="4" t="s">
        <v>9</v>
      </c>
      <c r="O5161" s="4" t="s">
        <v>6</v>
      </c>
    </row>
    <row r="5162" spans="1:9">
      <c r="A5162" t="n">
        <v>34716</v>
      </c>
      <c r="B5162" s="15" t="n">
        <v>50</v>
      </c>
      <c r="C5162" s="7" t="n">
        <v>0</v>
      </c>
      <c r="D5162" s="7" t="n">
        <v>4182</v>
      </c>
      <c r="E5162" s="7" t="n">
        <v>0.899999976158142</v>
      </c>
      <c r="F5162" s="7" t="n">
        <v>0</v>
      </c>
      <c r="G5162" s="7" t="n">
        <v>0</v>
      </c>
      <c r="H5162" s="7" t="n">
        <v>-1069547520</v>
      </c>
      <c r="I5162" s="7" t="n">
        <v>0</v>
      </c>
      <c r="J5162" s="7" t="n">
        <v>65533</v>
      </c>
      <c r="K5162" s="7" t="n">
        <v>0</v>
      </c>
      <c r="L5162" s="7" t="n">
        <v>0</v>
      </c>
      <c r="M5162" s="7" t="n">
        <v>0</v>
      </c>
      <c r="N5162" s="7" t="n">
        <v>0</v>
      </c>
      <c r="O5162" s="7" t="s">
        <v>12</v>
      </c>
    </row>
    <row r="5163" spans="1:9">
      <c r="A5163" t="s">
        <v>4</v>
      </c>
      <c r="B5163" s="4" t="s">
        <v>5</v>
      </c>
      <c r="C5163" s="4" t="s">
        <v>13</v>
      </c>
      <c r="D5163" s="4" t="s">
        <v>10</v>
      </c>
      <c r="E5163" s="4" t="s">
        <v>23</v>
      </c>
      <c r="F5163" s="4" t="s">
        <v>10</v>
      </c>
      <c r="G5163" s="4" t="s">
        <v>9</v>
      </c>
      <c r="H5163" s="4" t="s">
        <v>9</v>
      </c>
      <c r="I5163" s="4" t="s">
        <v>10</v>
      </c>
      <c r="J5163" s="4" t="s">
        <v>10</v>
      </c>
      <c r="K5163" s="4" t="s">
        <v>9</v>
      </c>
      <c r="L5163" s="4" t="s">
        <v>9</v>
      </c>
      <c r="M5163" s="4" t="s">
        <v>9</v>
      </c>
      <c r="N5163" s="4" t="s">
        <v>9</v>
      </c>
      <c r="O5163" s="4" t="s">
        <v>6</v>
      </c>
    </row>
    <row r="5164" spans="1:9">
      <c r="A5164" t="n">
        <v>34755</v>
      </c>
      <c r="B5164" s="15" t="n">
        <v>50</v>
      </c>
      <c r="C5164" s="7" t="n">
        <v>0</v>
      </c>
      <c r="D5164" s="7" t="n">
        <v>4238</v>
      </c>
      <c r="E5164" s="7" t="n">
        <v>0.899999976158142</v>
      </c>
      <c r="F5164" s="7" t="n">
        <v>100</v>
      </c>
      <c r="G5164" s="7" t="n">
        <v>0</v>
      </c>
      <c r="H5164" s="7" t="n">
        <v>-1069547520</v>
      </c>
      <c r="I5164" s="7" t="n">
        <v>0</v>
      </c>
      <c r="J5164" s="7" t="n">
        <v>65533</v>
      </c>
      <c r="K5164" s="7" t="n">
        <v>0</v>
      </c>
      <c r="L5164" s="7" t="n">
        <v>0</v>
      </c>
      <c r="M5164" s="7" t="n">
        <v>0</v>
      </c>
      <c r="N5164" s="7" t="n">
        <v>0</v>
      </c>
      <c r="O5164" s="7" t="s">
        <v>12</v>
      </c>
    </row>
    <row r="5165" spans="1:9">
      <c r="A5165" t="s">
        <v>4</v>
      </c>
      <c r="B5165" s="4" t="s">
        <v>5</v>
      </c>
      <c r="C5165" s="4" t="s">
        <v>13</v>
      </c>
      <c r="D5165" s="4" t="s">
        <v>10</v>
      </c>
    </row>
    <row r="5166" spans="1:9">
      <c r="A5166" t="n">
        <v>34794</v>
      </c>
      <c r="B5166" s="26" t="n">
        <v>45</v>
      </c>
      <c r="C5166" s="7" t="n">
        <v>7</v>
      </c>
      <c r="D5166" s="7" t="n">
        <v>255</v>
      </c>
    </row>
    <row r="5167" spans="1:9">
      <c r="A5167" t="s">
        <v>4</v>
      </c>
      <c r="B5167" s="4" t="s">
        <v>5</v>
      </c>
      <c r="C5167" s="4" t="s">
        <v>10</v>
      </c>
    </row>
    <row r="5168" spans="1:9">
      <c r="A5168" t="n">
        <v>34798</v>
      </c>
      <c r="B5168" s="35" t="n">
        <v>16</v>
      </c>
      <c r="C5168" s="7" t="n">
        <v>400</v>
      </c>
    </row>
    <row r="5169" spans="1:19">
      <c r="A5169" t="s">
        <v>4</v>
      </c>
      <c r="B5169" s="4" t="s">
        <v>5</v>
      </c>
      <c r="C5169" s="4" t="s">
        <v>13</v>
      </c>
      <c r="D5169" s="4" t="s">
        <v>10</v>
      </c>
      <c r="E5169" s="4" t="s">
        <v>23</v>
      </c>
      <c r="F5169" s="4" t="s">
        <v>10</v>
      </c>
      <c r="G5169" s="4" t="s">
        <v>9</v>
      </c>
      <c r="H5169" s="4" t="s">
        <v>9</v>
      </c>
      <c r="I5169" s="4" t="s">
        <v>10</v>
      </c>
      <c r="J5169" s="4" t="s">
        <v>10</v>
      </c>
      <c r="K5169" s="4" t="s">
        <v>9</v>
      </c>
      <c r="L5169" s="4" t="s">
        <v>9</v>
      </c>
      <c r="M5169" s="4" t="s">
        <v>9</v>
      </c>
      <c r="N5169" s="4" t="s">
        <v>9</v>
      </c>
      <c r="O5169" s="4" t="s">
        <v>6</v>
      </c>
    </row>
    <row r="5170" spans="1:19">
      <c r="A5170" t="n">
        <v>34801</v>
      </c>
      <c r="B5170" s="15" t="n">
        <v>50</v>
      </c>
      <c r="C5170" s="7" t="n">
        <v>0</v>
      </c>
      <c r="D5170" s="7" t="n">
        <v>4339</v>
      </c>
      <c r="E5170" s="7" t="n">
        <v>1</v>
      </c>
      <c r="F5170" s="7" t="n">
        <v>0</v>
      </c>
      <c r="G5170" s="7" t="n">
        <v>0</v>
      </c>
      <c r="H5170" s="7" t="n">
        <v>-1073741824</v>
      </c>
      <c r="I5170" s="7" t="n">
        <v>0</v>
      </c>
      <c r="J5170" s="7" t="n">
        <v>65533</v>
      </c>
      <c r="K5170" s="7" t="n">
        <v>0</v>
      </c>
      <c r="L5170" s="7" t="n">
        <v>0</v>
      </c>
      <c r="M5170" s="7" t="n">
        <v>0</v>
      </c>
      <c r="N5170" s="7" t="n">
        <v>0</v>
      </c>
      <c r="O5170" s="7" t="s">
        <v>12</v>
      </c>
    </row>
    <row r="5171" spans="1:19">
      <c r="A5171" t="s">
        <v>4</v>
      </c>
      <c r="B5171" s="4" t="s">
        <v>5</v>
      </c>
      <c r="C5171" s="4" t="s">
        <v>13</v>
      </c>
      <c r="D5171" s="4" t="s">
        <v>10</v>
      </c>
      <c r="E5171" s="4" t="s">
        <v>23</v>
      </c>
      <c r="F5171" s="4" t="s">
        <v>10</v>
      </c>
      <c r="G5171" s="4" t="s">
        <v>9</v>
      </c>
      <c r="H5171" s="4" t="s">
        <v>9</v>
      </c>
      <c r="I5171" s="4" t="s">
        <v>10</v>
      </c>
      <c r="J5171" s="4" t="s">
        <v>10</v>
      </c>
      <c r="K5171" s="4" t="s">
        <v>9</v>
      </c>
      <c r="L5171" s="4" t="s">
        <v>9</v>
      </c>
      <c r="M5171" s="4" t="s">
        <v>9</v>
      </c>
      <c r="N5171" s="4" t="s">
        <v>9</v>
      </c>
      <c r="O5171" s="4" t="s">
        <v>6</v>
      </c>
    </row>
    <row r="5172" spans="1:19">
      <c r="A5172" t="n">
        <v>34840</v>
      </c>
      <c r="B5172" s="15" t="n">
        <v>50</v>
      </c>
      <c r="C5172" s="7" t="n">
        <v>0</v>
      </c>
      <c r="D5172" s="7" t="n">
        <v>4239</v>
      </c>
      <c r="E5172" s="7" t="n">
        <v>0.800000011920929</v>
      </c>
      <c r="F5172" s="7" t="n">
        <v>0</v>
      </c>
      <c r="G5172" s="7" t="n">
        <v>0</v>
      </c>
      <c r="H5172" s="7" t="n">
        <v>-1073741824</v>
      </c>
      <c r="I5172" s="7" t="n">
        <v>0</v>
      </c>
      <c r="J5172" s="7" t="n">
        <v>65533</v>
      </c>
      <c r="K5172" s="7" t="n">
        <v>0</v>
      </c>
      <c r="L5172" s="7" t="n">
        <v>0</v>
      </c>
      <c r="M5172" s="7" t="n">
        <v>0</v>
      </c>
      <c r="N5172" s="7" t="n">
        <v>0</v>
      </c>
      <c r="O5172" s="7" t="s">
        <v>12</v>
      </c>
    </row>
    <row r="5173" spans="1:19">
      <c r="A5173" t="s">
        <v>4</v>
      </c>
      <c r="B5173" s="4" t="s">
        <v>5</v>
      </c>
      <c r="C5173" s="4" t="s">
        <v>13</v>
      </c>
      <c r="D5173" s="4" t="s">
        <v>10</v>
      </c>
      <c r="E5173" s="4" t="s">
        <v>23</v>
      </c>
    </row>
    <row r="5174" spans="1:19">
      <c r="A5174" t="n">
        <v>34879</v>
      </c>
      <c r="B5174" s="24" t="n">
        <v>58</v>
      </c>
      <c r="C5174" s="7" t="n">
        <v>101</v>
      </c>
      <c r="D5174" s="7" t="n">
        <v>300</v>
      </c>
      <c r="E5174" s="7" t="n">
        <v>1</v>
      </c>
    </row>
    <row r="5175" spans="1:19">
      <c r="A5175" t="s">
        <v>4</v>
      </c>
      <c r="B5175" s="4" t="s">
        <v>5</v>
      </c>
      <c r="C5175" s="4" t="s">
        <v>13</v>
      </c>
      <c r="D5175" s="4" t="s">
        <v>10</v>
      </c>
    </row>
    <row r="5176" spans="1:19">
      <c r="A5176" t="n">
        <v>34887</v>
      </c>
      <c r="B5176" s="24" t="n">
        <v>58</v>
      </c>
      <c r="C5176" s="7" t="n">
        <v>254</v>
      </c>
      <c r="D5176" s="7" t="n">
        <v>0</v>
      </c>
    </row>
    <row r="5177" spans="1:19">
      <c r="A5177" t="s">
        <v>4</v>
      </c>
      <c r="B5177" s="4" t="s">
        <v>5</v>
      </c>
      <c r="C5177" s="4" t="s">
        <v>13</v>
      </c>
      <c r="D5177" s="4" t="s">
        <v>13</v>
      </c>
      <c r="E5177" s="4" t="s">
        <v>23</v>
      </c>
      <c r="F5177" s="4" t="s">
        <v>23</v>
      </c>
      <c r="G5177" s="4" t="s">
        <v>23</v>
      </c>
      <c r="H5177" s="4" t="s">
        <v>10</v>
      </c>
    </row>
    <row r="5178" spans="1:19">
      <c r="A5178" t="n">
        <v>34891</v>
      </c>
      <c r="B5178" s="26" t="n">
        <v>45</v>
      </c>
      <c r="C5178" s="7" t="n">
        <v>2</v>
      </c>
      <c r="D5178" s="7" t="n">
        <v>3</v>
      </c>
      <c r="E5178" s="7" t="n">
        <v>0</v>
      </c>
      <c r="F5178" s="7" t="n">
        <v>4.30000019073486</v>
      </c>
      <c r="G5178" s="7" t="n">
        <v>5.25</v>
      </c>
      <c r="H5178" s="7" t="n">
        <v>0</v>
      </c>
    </row>
    <row r="5179" spans="1:19">
      <c r="A5179" t="s">
        <v>4</v>
      </c>
      <c r="B5179" s="4" t="s">
        <v>5</v>
      </c>
      <c r="C5179" s="4" t="s">
        <v>13</v>
      </c>
      <c r="D5179" s="4" t="s">
        <v>13</v>
      </c>
      <c r="E5179" s="4" t="s">
        <v>23</v>
      </c>
      <c r="F5179" s="4" t="s">
        <v>23</v>
      </c>
      <c r="G5179" s="4" t="s">
        <v>23</v>
      </c>
      <c r="H5179" s="4" t="s">
        <v>10</v>
      </c>
      <c r="I5179" s="4" t="s">
        <v>13</v>
      </c>
    </row>
    <row r="5180" spans="1:19">
      <c r="A5180" t="n">
        <v>34908</v>
      </c>
      <c r="B5180" s="26" t="n">
        <v>45</v>
      </c>
      <c r="C5180" s="7" t="n">
        <v>4</v>
      </c>
      <c r="D5180" s="7" t="n">
        <v>3</v>
      </c>
      <c r="E5180" s="7" t="n">
        <v>348.5</v>
      </c>
      <c r="F5180" s="7" t="n">
        <v>238.649993896484</v>
      </c>
      <c r="G5180" s="7" t="n">
        <v>344</v>
      </c>
      <c r="H5180" s="7" t="n">
        <v>0</v>
      </c>
      <c r="I5180" s="7" t="n">
        <v>0</v>
      </c>
    </row>
    <row r="5181" spans="1:19">
      <c r="A5181" t="s">
        <v>4</v>
      </c>
      <c r="B5181" s="4" t="s">
        <v>5</v>
      </c>
      <c r="C5181" s="4" t="s">
        <v>13</v>
      </c>
      <c r="D5181" s="4" t="s">
        <v>13</v>
      </c>
      <c r="E5181" s="4" t="s">
        <v>23</v>
      </c>
      <c r="F5181" s="4" t="s">
        <v>10</v>
      </c>
    </row>
    <row r="5182" spans="1:19">
      <c r="A5182" t="n">
        <v>34926</v>
      </c>
      <c r="B5182" s="26" t="n">
        <v>45</v>
      </c>
      <c r="C5182" s="7" t="n">
        <v>5</v>
      </c>
      <c r="D5182" s="7" t="n">
        <v>3</v>
      </c>
      <c r="E5182" s="7" t="n">
        <v>8</v>
      </c>
      <c r="F5182" s="7" t="n">
        <v>0</v>
      </c>
    </row>
    <row r="5183" spans="1:19">
      <c r="A5183" t="s">
        <v>4</v>
      </c>
      <c r="B5183" s="4" t="s">
        <v>5</v>
      </c>
      <c r="C5183" s="4" t="s">
        <v>13</v>
      </c>
      <c r="D5183" s="4" t="s">
        <v>13</v>
      </c>
      <c r="E5183" s="4" t="s">
        <v>23</v>
      </c>
      <c r="F5183" s="4" t="s">
        <v>10</v>
      </c>
    </row>
    <row r="5184" spans="1:19">
      <c r="A5184" t="n">
        <v>34935</v>
      </c>
      <c r="B5184" s="26" t="n">
        <v>45</v>
      </c>
      <c r="C5184" s="7" t="n">
        <v>11</v>
      </c>
      <c r="D5184" s="7" t="n">
        <v>3</v>
      </c>
      <c r="E5184" s="7" t="n">
        <v>42.5</v>
      </c>
      <c r="F5184" s="7" t="n">
        <v>0</v>
      </c>
    </row>
    <row r="5185" spans="1:15">
      <c r="A5185" t="s">
        <v>4</v>
      </c>
      <c r="B5185" s="4" t="s">
        <v>5</v>
      </c>
      <c r="C5185" s="4" t="s">
        <v>13</v>
      </c>
      <c r="D5185" s="4" t="s">
        <v>13</v>
      </c>
      <c r="E5185" s="4" t="s">
        <v>23</v>
      </c>
      <c r="F5185" s="4" t="s">
        <v>23</v>
      </c>
      <c r="G5185" s="4" t="s">
        <v>23</v>
      </c>
      <c r="H5185" s="4" t="s">
        <v>10</v>
      </c>
      <c r="I5185" s="4" t="s">
        <v>13</v>
      </c>
    </row>
    <row r="5186" spans="1:15">
      <c r="A5186" t="n">
        <v>34944</v>
      </c>
      <c r="B5186" s="26" t="n">
        <v>45</v>
      </c>
      <c r="C5186" s="7" t="n">
        <v>4</v>
      </c>
      <c r="D5186" s="7" t="n">
        <v>3</v>
      </c>
      <c r="E5186" s="7" t="n">
        <v>345</v>
      </c>
      <c r="F5186" s="7" t="n">
        <v>138.649993896484</v>
      </c>
      <c r="G5186" s="7" t="n">
        <v>344</v>
      </c>
      <c r="H5186" s="7" t="n">
        <v>2300</v>
      </c>
      <c r="I5186" s="7" t="n">
        <v>1</v>
      </c>
    </row>
    <row r="5187" spans="1:15">
      <c r="A5187" t="s">
        <v>4</v>
      </c>
      <c r="B5187" s="4" t="s">
        <v>5</v>
      </c>
      <c r="C5187" s="4" t="s">
        <v>13</v>
      </c>
      <c r="D5187" s="4" t="s">
        <v>13</v>
      </c>
      <c r="E5187" s="4" t="s">
        <v>23</v>
      </c>
      <c r="F5187" s="4" t="s">
        <v>10</v>
      </c>
    </row>
    <row r="5188" spans="1:15">
      <c r="A5188" t="n">
        <v>34962</v>
      </c>
      <c r="B5188" s="26" t="n">
        <v>45</v>
      </c>
      <c r="C5188" s="7" t="n">
        <v>5</v>
      </c>
      <c r="D5188" s="7" t="n">
        <v>3</v>
      </c>
      <c r="E5188" s="7" t="n">
        <v>10</v>
      </c>
      <c r="F5188" s="7" t="n">
        <v>2300</v>
      </c>
    </row>
    <row r="5189" spans="1:15">
      <c r="A5189" t="s">
        <v>4</v>
      </c>
      <c r="B5189" s="4" t="s">
        <v>5</v>
      </c>
      <c r="C5189" s="4" t="s">
        <v>10</v>
      </c>
    </row>
    <row r="5190" spans="1:15">
      <c r="A5190" t="n">
        <v>34971</v>
      </c>
      <c r="B5190" s="35" t="n">
        <v>16</v>
      </c>
      <c r="C5190" s="7" t="n">
        <v>300</v>
      </c>
    </row>
    <row r="5191" spans="1:15">
      <c r="A5191" t="s">
        <v>4</v>
      </c>
      <c r="B5191" s="4" t="s">
        <v>5</v>
      </c>
      <c r="C5191" s="4" t="s">
        <v>13</v>
      </c>
      <c r="D5191" s="4" t="s">
        <v>10</v>
      </c>
      <c r="E5191" s="4" t="s">
        <v>10</v>
      </c>
      <c r="F5191" s="4" t="s">
        <v>9</v>
      </c>
    </row>
    <row r="5192" spans="1:15">
      <c r="A5192" t="n">
        <v>34974</v>
      </c>
      <c r="B5192" s="53" t="n">
        <v>84</v>
      </c>
      <c r="C5192" s="7" t="n">
        <v>0</v>
      </c>
      <c r="D5192" s="7" t="n">
        <v>2</v>
      </c>
      <c r="E5192" s="7" t="n">
        <v>0</v>
      </c>
      <c r="F5192" s="7" t="n">
        <v>1061997773</v>
      </c>
    </row>
    <row r="5193" spans="1:15">
      <c r="A5193" t="s">
        <v>4</v>
      </c>
      <c r="B5193" s="4" t="s">
        <v>5</v>
      </c>
      <c r="C5193" s="4" t="s">
        <v>13</v>
      </c>
      <c r="D5193" s="4" t="s">
        <v>10</v>
      </c>
      <c r="E5193" s="4" t="s">
        <v>10</v>
      </c>
      <c r="F5193" s="4" t="s">
        <v>9</v>
      </c>
    </row>
    <row r="5194" spans="1:15">
      <c r="A5194" t="n">
        <v>34984</v>
      </c>
      <c r="B5194" s="53" t="n">
        <v>84</v>
      </c>
      <c r="C5194" s="7" t="n">
        <v>1</v>
      </c>
      <c r="D5194" s="7" t="n">
        <v>0</v>
      </c>
      <c r="E5194" s="7" t="n">
        <v>500</v>
      </c>
      <c r="F5194" s="7" t="n">
        <v>0</v>
      </c>
    </row>
    <row r="5195" spans="1:15">
      <c r="A5195" t="s">
        <v>4</v>
      </c>
      <c r="B5195" s="4" t="s">
        <v>5</v>
      </c>
      <c r="C5195" s="4" t="s">
        <v>13</v>
      </c>
      <c r="D5195" s="4" t="s">
        <v>23</v>
      </c>
      <c r="E5195" s="4" t="s">
        <v>23</v>
      </c>
      <c r="F5195" s="4" t="s">
        <v>23</v>
      </c>
    </row>
    <row r="5196" spans="1:15">
      <c r="A5196" t="n">
        <v>34994</v>
      </c>
      <c r="B5196" s="26" t="n">
        <v>45</v>
      </c>
      <c r="C5196" s="7" t="n">
        <v>9</v>
      </c>
      <c r="D5196" s="7" t="n">
        <v>0.200000002980232</v>
      </c>
      <c r="E5196" s="7" t="n">
        <v>0.200000002980232</v>
      </c>
      <c r="F5196" s="7" t="n">
        <v>0.5</v>
      </c>
    </row>
    <row r="5197" spans="1:15">
      <c r="A5197" t="s">
        <v>4</v>
      </c>
      <c r="B5197" s="4" t="s">
        <v>5</v>
      </c>
      <c r="C5197" s="4" t="s">
        <v>13</v>
      </c>
      <c r="D5197" s="4" t="s">
        <v>9</v>
      </c>
      <c r="E5197" s="4" t="s">
        <v>9</v>
      </c>
      <c r="F5197" s="4" t="s">
        <v>9</v>
      </c>
    </row>
    <row r="5198" spans="1:15">
      <c r="A5198" t="n">
        <v>35008</v>
      </c>
      <c r="B5198" s="15" t="n">
        <v>50</v>
      </c>
      <c r="C5198" s="7" t="n">
        <v>255</v>
      </c>
      <c r="D5198" s="7" t="n">
        <v>1050253722</v>
      </c>
      <c r="E5198" s="7" t="n">
        <v>1065353216</v>
      </c>
      <c r="F5198" s="7" t="n">
        <v>1045220557</v>
      </c>
    </row>
    <row r="5199" spans="1:15">
      <c r="A5199" t="s">
        <v>4</v>
      </c>
      <c r="B5199" s="4" t="s">
        <v>5</v>
      </c>
      <c r="C5199" s="4" t="s">
        <v>13</v>
      </c>
      <c r="D5199" s="4" t="s">
        <v>10</v>
      </c>
      <c r="E5199" s="4" t="s">
        <v>23</v>
      </c>
      <c r="F5199" s="4" t="s">
        <v>10</v>
      </c>
      <c r="G5199" s="4" t="s">
        <v>9</v>
      </c>
      <c r="H5199" s="4" t="s">
        <v>9</v>
      </c>
      <c r="I5199" s="4" t="s">
        <v>10</v>
      </c>
      <c r="J5199" s="4" t="s">
        <v>10</v>
      </c>
      <c r="K5199" s="4" t="s">
        <v>9</v>
      </c>
      <c r="L5199" s="4" t="s">
        <v>9</v>
      </c>
      <c r="M5199" s="4" t="s">
        <v>9</v>
      </c>
      <c r="N5199" s="4" t="s">
        <v>9</v>
      </c>
      <c r="O5199" s="4" t="s">
        <v>6</v>
      </c>
    </row>
    <row r="5200" spans="1:15">
      <c r="A5200" t="n">
        <v>35022</v>
      </c>
      <c r="B5200" s="15" t="n">
        <v>50</v>
      </c>
      <c r="C5200" s="7" t="n">
        <v>0</v>
      </c>
      <c r="D5200" s="7" t="n">
        <v>4339</v>
      </c>
      <c r="E5200" s="7" t="n">
        <v>1</v>
      </c>
      <c r="F5200" s="7" t="n">
        <v>0</v>
      </c>
      <c r="G5200" s="7" t="n">
        <v>0</v>
      </c>
      <c r="H5200" s="7" t="n">
        <v>-1073741824</v>
      </c>
      <c r="I5200" s="7" t="n">
        <v>0</v>
      </c>
      <c r="J5200" s="7" t="n">
        <v>65533</v>
      </c>
      <c r="K5200" s="7" t="n">
        <v>0</v>
      </c>
      <c r="L5200" s="7" t="n">
        <v>0</v>
      </c>
      <c r="M5200" s="7" t="n">
        <v>0</v>
      </c>
      <c r="N5200" s="7" t="n">
        <v>0</v>
      </c>
      <c r="O5200" s="7" t="s">
        <v>12</v>
      </c>
    </row>
    <row r="5201" spans="1:15">
      <c r="A5201" t="s">
        <v>4</v>
      </c>
      <c r="B5201" s="4" t="s">
        <v>5</v>
      </c>
      <c r="C5201" s="4" t="s">
        <v>13</v>
      </c>
      <c r="D5201" s="4" t="s">
        <v>10</v>
      </c>
      <c r="E5201" s="4" t="s">
        <v>23</v>
      </c>
      <c r="F5201" s="4" t="s">
        <v>10</v>
      </c>
      <c r="G5201" s="4" t="s">
        <v>9</v>
      </c>
      <c r="H5201" s="4" t="s">
        <v>9</v>
      </c>
      <c r="I5201" s="4" t="s">
        <v>10</v>
      </c>
      <c r="J5201" s="4" t="s">
        <v>10</v>
      </c>
      <c r="K5201" s="4" t="s">
        <v>9</v>
      </c>
      <c r="L5201" s="4" t="s">
        <v>9</v>
      </c>
      <c r="M5201" s="4" t="s">
        <v>9</v>
      </c>
      <c r="N5201" s="4" t="s">
        <v>9</v>
      </c>
      <c r="O5201" s="4" t="s">
        <v>6</v>
      </c>
    </row>
    <row r="5202" spans="1:15">
      <c r="A5202" t="n">
        <v>35061</v>
      </c>
      <c r="B5202" s="15" t="n">
        <v>50</v>
      </c>
      <c r="C5202" s="7" t="n">
        <v>0</v>
      </c>
      <c r="D5202" s="7" t="n">
        <v>4239</v>
      </c>
      <c r="E5202" s="7" t="n">
        <v>0.800000011920929</v>
      </c>
      <c r="F5202" s="7" t="n">
        <v>0</v>
      </c>
      <c r="G5202" s="7" t="n">
        <v>0</v>
      </c>
      <c r="H5202" s="7" t="n">
        <v>-1073741824</v>
      </c>
      <c r="I5202" s="7" t="n">
        <v>0</v>
      </c>
      <c r="J5202" s="7" t="n">
        <v>65533</v>
      </c>
      <c r="K5202" s="7" t="n">
        <v>0</v>
      </c>
      <c r="L5202" s="7" t="n">
        <v>0</v>
      </c>
      <c r="M5202" s="7" t="n">
        <v>0</v>
      </c>
      <c r="N5202" s="7" t="n">
        <v>0</v>
      </c>
      <c r="O5202" s="7" t="s">
        <v>12</v>
      </c>
    </row>
    <row r="5203" spans="1:15">
      <c r="A5203" t="s">
        <v>4</v>
      </c>
      <c r="B5203" s="4" t="s">
        <v>5</v>
      </c>
      <c r="C5203" s="4" t="s">
        <v>10</v>
      </c>
      <c r="D5203" s="4" t="s">
        <v>13</v>
      </c>
      <c r="E5203" s="4" t="s">
        <v>6</v>
      </c>
      <c r="F5203" s="4" t="s">
        <v>23</v>
      </c>
      <c r="G5203" s="4" t="s">
        <v>23</v>
      </c>
      <c r="H5203" s="4" t="s">
        <v>23</v>
      </c>
    </row>
    <row r="5204" spans="1:15">
      <c r="A5204" t="n">
        <v>35100</v>
      </c>
      <c r="B5204" s="56" t="n">
        <v>48</v>
      </c>
      <c r="C5204" s="7" t="n">
        <v>1660</v>
      </c>
      <c r="D5204" s="7" t="n">
        <v>0</v>
      </c>
      <c r="E5204" s="7" t="s">
        <v>243</v>
      </c>
      <c r="F5204" s="7" t="n">
        <v>-1</v>
      </c>
      <c r="G5204" s="7" t="n">
        <v>1</v>
      </c>
      <c r="H5204" s="7" t="n">
        <v>0</v>
      </c>
    </row>
    <row r="5205" spans="1:15">
      <c r="A5205" t="s">
        <v>4</v>
      </c>
      <c r="B5205" s="4" t="s">
        <v>5</v>
      </c>
      <c r="C5205" s="4" t="s">
        <v>10</v>
      </c>
    </row>
    <row r="5206" spans="1:15">
      <c r="A5206" t="n">
        <v>35127</v>
      </c>
      <c r="B5206" s="35" t="n">
        <v>16</v>
      </c>
      <c r="C5206" s="7" t="n">
        <v>500</v>
      </c>
    </row>
    <row r="5207" spans="1:15">
      <c r="A5207" t="s">
        <v>4</v>
      </c>
      <c r="B5207" s="4" t="s">
        <v>5</v>
      </c>
      <c r="C5207" s="4" t="s">
        <v>13</v>
      </c>
      <c r="D5207" s="4" t="s">
        <v>10</v>
      </c>
      <c r="E5207" s="4" t="s">
        <v>10</v>
      </c>
      <c r="F5207" s="4" t="s">
        <v>9</v>
      </c>
    </row>
    <row r="5208" spans="1:15">
      <c r="A5208" t="n">
        <v>35130</v>
      </c>
      <c r="B5208" s="53" t="n">
        <v>84</v>
      </c>
      <c r="C5208" s="7" t="n">
        <v>0</v>
      </c>
      <c r="D5208" s="7" t="n">
        <v>2</v>
      </c>
      <c r="E5208" s="7" t="n">
        <v>0</v>
      </c>
      <c r="F5208" s="7" t="n">
        <v>1061997773</v>
      </c>
    </row>
    <row r="5209" spans="1:15">
      <c r="A5209" t="s">
        <v>4</v>
      </c>
      <c r="B5209" s="4" t="s">
        <v>5</v>
      </c>
      <c r="C5209" s="4" t="s">
        <v>13</v>
      </c>
      <c r="D5209" s="4" t="s">
        <v>10</v>
      </c>
      <c r="E5209" s="4" t="s">
        <v>10</v>
      </c>
      <c r="F5209" s="4" t="s">
        <v>9</v>
      </c>
    </row>
    <row r="5210" spans="1:15">
      <c r="A5210" t="n">
        <v>35140</v>
      </c>
      <c r="B5210" s="53" t="n">
        <v>84</v>
      </c>
      <c r="C5210" s="7" t="n">
        <v>1</v>
      </c>
      <c r="D5210" s="7" t="n">
        <v>0</v>
      </c>
      <c r="E5210" s="7" t="n">
        <v>500</v>
      </c>
      <c r="F5210" s="7" t="n">
        <v>0</v>
      </c>
    </row>
    <row r="5211" spans="1:15">
      <c r="A5211" t="s">
        <v>4</v>
      </c>
      <c r="B5211" s="4" t="s">
        <v>5</v>
      </c>
      <c r="C5211" s="4" t="s">
        <v>13</v>
      </c>
      <c r="D5211" s="4" t="s">
        <v>23</v>
      </c>
      <c r="E5211" s="4" t="s">
        <v>23</v>
      </c>
      <c r="F5211" s="4" t="s">
        <v>23</v>
      </c>
    </row>
    <row r="5212" spans="1:15">
      <c r="A5212" t="n">
        <v>35150</v>
      </c>
      <c r="B5212" s="26" t="n">
        <v>45</v>
      </c>
      <c r="C5212" s="7" t="n">
        <v>9</v>
      </c>
      <c r="D5212" s="7" t="n">
        <v>0.200000002980232</v>
      </c>
      <c r="E5212" s="7" t="n">
        <v>0.200000002980232</v>
      </c>
      <c r="F5212" s="7" t="n">
        <v>0.5</v>
      </c>
    </row>
    <row r="5213" spans="1:15">
      <c r="A5213" t="s">
        <v>4</v>
      </c>
      <c r="B5213" s="4" t="s">
        <v>5</v>
      </c>
      <c r="C5213" s="4" t="s">
        <v>13</v>
      </c>
      <c r="D5213" s="4" t="s">
        <v>9</v>
      </c>
      <c r="E5213" s="4" t="s">
        <v>9</v>
      </c>
      <c r="F5213" s="4" t="s">
        <v>9</v>
      </c>
    </row>
    <row r="5214" spans="1:15">
      <c r="A5214" t="n">
        <v>35164</v>
      </c>
      <c r="B5214" s="15" t="n">
        <v>50</v>
      </c>
      <c r="C5214" s="7" t="n">
        <v>255</v>
      </c>
      <c r="D5214" s="7" t="n">
        <v>1050253722</v>
      </c>
      <c r="E5214" s="7" t="n">
        <v>1065353216</v>
      </c>
      <c r="F5214" s="7" t="n">
        <v>1045220557</v>
      </c>
    </row>
    <row r="5215" spans="1:15">
      <c r="A5215" t="s">
        <v>4</v>
      </c>
      <c r="B5215" s="4" t="s">
        <v>5</v>
      </c>
      <c r="C5215" s="4" t="s">
        <v>13</v>
      </c>
      <c r="D5215" s="4" t="s">
        <v>10</v>
      </c>
      <c r="E5215" s="4" t="s">
        <v>23</v>
      </c>
      <c r="F5215" s="4" t="s">
        <v>10</v>
      </c>
      <c r="G5215" s="4" t="s">
        <v>9</v>
      </c>
      <c r="H5215" s="4" t="s">
        <v>9</v>
      </c>
      <c r="I5215" s="4" t="s">
        <v>10</v>
      </c>
      <c r="J5215" s="4" t="s">
        <v>10</v>
      </c>
      <c r="K5215" s="4" t="s">
        <v>9</v>
      </c>
      <c r="L5215" s="4" t="s">
        <v>9</v>
      </c>
      <c r="M5215" s="4" t="s">
        <v>9</v>
      </c>
      <c r="N5215" s="4" t="s">
        <v>9</v>
      </c>
      <c r="O5215" s="4" t="s">
        <v>6</v>
      </c>
    </row>
    <row r="5216" spans="1:15">
      <c r="A5216" t="n">
        <v>35178</v>
      </c>
      <c r="B5216" s="15" t="n">
        <v>50</v>
      </c>
      <c r="C5216" s="7" t="n">
        <v>0</v>
      </c>
      <c r="D5216" s="7" t="n">
        <v>4339</v>
      </c>
      <c r="E5216" s="7" t="n">
        <v>1</v>
      </c>
      <c r="F5216" s="7" t="n">
        <v>0</v>
      </c>
      <c r="G5216" s="7" t="n">
        <v>0</v>
      </c>
      <c r="H5216" s="7" t="n">
        <v>-1073741824</v>
      </c>
      <c r="I5216" s="7" t="n">
        <v>0</v>
      </c>
      <c r="J5216" s="7" t="n">
        <v>65533</v>
      </c>
      <c r="K5216" s="7" t="n">
        <v>0</v>
      </c>
      <c r="L5216" s="7" t="n">
        <v>0</v>
      </c>
      <c r="M5216" s="7" t="n">
        <v>0</v>
      </c>
      <c r="N5216" s="7" t="n">
        <v>0</v>
      </c>
      <c r="O5216" s="7" t="s">
        <v>12</v>
      </c>
    </row>
    <row r="5217" spans="1:15">
      <c r="A5217" t="s">
        <v>4</v>
      </c>
      <c r="B5217" s="4" t="s">
        <v>5</v>
      </c>
      <c r="C5217" s="4" t="s">
        <v>13</v>
      </c>
      <c r="D5217" s="4" t="s">
        <v>10</v>
      </c>
      <c r="E5217" s="4" t="s">
        <v>23</v>
      </c>
      <c r="F5217" s="4" t="s">
        <v>10</v>
      </c>
      <c r="G5217" s="4" t="s">
        <v>9</v>
      </c>
      <c r="H5217" s="4" t="s">
        <v>9</v>
      </c>
      <c r="I5217" s="4" t="s">
        <v>10</v>
      </c>
      <c r="J5217" s="4" t="s">
        <v>10</v>
      </c>
      <c r="K5217" s="4" t="s">
        <v>9</v>
      </c>
      <c r="L5217" s="4" t="s">
        <v>9</v>
      </c>
      <c r="M5217" s="4" t="s">
        <v>9</v>
      </c>
      <c r="N5217" s="4" t="s">
        <v>9</v>
      </c>
      <c r="O5217" s="4" t="s">
        <v>6</v>
      </c>
    </row>
    <row r="5218" spans="1:15">
      <c r="A5218" t="n">
        <v>35217</v>
      </c>
      <c r="B5218" s="15" t="n">
        <v>50</v>
      </c>
      <c r="C5218" s="7" t="n">
        <v>0</v>
      </c>
      <c r="D5218" s="7" t="n">
        <v>4239</v>
      </c>
      <c r="E5218" s="7" t="n">
        <v>0.800000011920929</v>
      </c>
      <c r="F5218" s="7" t="n">
        <v>0</v>
      </c>
      <c r="G5218" s="7" t="n">
        <v>0</v>
      </c>
      <c r="H5218" s="7" t="n">
        <v>-1073741824</v>
      </c>
      <c r="I5218" s="7" t="n">
        <v>0</v>
      </c>
      <c r="J5218" s="7" t="n">
        <v>65533</v>
      </c>
      <c r="K5218" s="7" t="n">
        <v>0</v>
      </c>
      <c r="L5218" s="7" t="n">
        <v>0</v>
      </c>
      <c r="M5218" s="7" t="n">
        <v>0</v>
      </c>
      <c r="N5218" s="7" t="n">
        <v>0</v>
      </c>
      <c r="O5218" s="7" t="s">
        <v>12</v>
      </c>
    </row>
    <row r="5219" spans="1:15">
      <c r="A5219" t="s">
        <v>4</v>
      </c>
      <c r="B5219" s="4" t="s">
        <v>5</v>
      </c>
      <c r="C5219" s="4" t="s">
        <v>10</v>
      </c>
    </row>
    <row r="5220" spans="1:15">
      <c r="A5220" t="n">
        <v>35256</v>
      </c>
      <c r="B5220" s="35" t="n">
        <v>16</v>
      </c>
      <c r="C5220" s="7" t="n">
        <v>500</v>
      </c>
    </row>
    <row r="5221" spans="1:15">
      <c r="A5221" t="s">
        <v>4</v>
      </c>
      <c r="B5221" s="4" t="s">
        <v>5</v>
      </c>
      <c r="C5221" s="4" t="s">
        <v>13</v>
      </c>
      <c r="D5221" s="4" t="s">
        <v>10</v>
      </c>
      <c r="E5221" s="4" t="s">
        <v>10</v>
      </c>
      <c r="F5221" s="4" t="s">
        <v>9</v>
      </c>
    </row>
    <row r="5222" spans="1:15">
      <c r="A5222" t="n">
        <v>35259</v>
      </c>
      <c r="B5222" s="53" t="n">
        <v>84</v>
      </c>
      <c r="C5222" s="7" t="n">
        <v>0</v>
      </c>
      <c r="D5222" s="7" t="n">
        <v>2</v>
      </c>
      <c r="E5222" s="7" t="n">
        <v>0</v>
      </c>
      <c r="F5222" s="7" t="n">
        <v>1061997773</v>
      </c>
    </row>
    <row r="5223" spans="1:15">
      <c r="A5223" t="s">
        <v>4</v>
      </c>
      <c r="B5223" s="4" t="s">
        <v>5</v>
      </c>
      <c r="C5223" s="4" t="s">
        <v>13</v>
      </c>
      <c r="D5223" s="4" t="s">
        <v>10</v>
      </c>
      <c r="E5223" s="4" t="s">
        <v>10</v>
      </c>
      <c r="F5223" s="4" t="s">
        <v>9</v>
      </c>
    </row>
    <row r="5224" spans="1:15">
      <c r="A5224" t="n">
        <v>35269</v>
      </c>
      <c r="B5224" s="53" t="n">
        <v>84</v>
      </c>
      <c r="C5224" s="7" t="n">
        <v>1</v>
      </c>
      <c r="D5224" s="7" t="n">
        <v>0</v>
      </c>
      <c r="E5224" s="7" t="n">
        <v>500</v>
      </c>
      <c r="F5224" s="7" t="n">
        <v>0</v>
      </c>
    </row>
    <row r="5225" spans="1:15">
      <c r="A5225" t="s">
        <v>4</v>
      </c>
      <c r="B5225" s="4" t="s">
        <v>5</v>
      </c>
      <c r="C5225" s="4" t="s">
        <v>13</v>
      </c>
      <c r="D5225" s="4" t="s">
        <v>23</v>
      </c>
      <c r="E5225" s="4" t="s">
        <v>23</v>
      </c>
      <c r="F5225" s="4" t="s">
        <v>23</v>
      </c>
    </row>
    <row r="5226" spans="1:15">
      <c r="A5226" t="n">
        <v>35279</v>
      </c>
      <c r="B5226" s="26" t="n">
        <v>45</v>
      </c>
      <c r="C5226" s="7" t="n">
        <v>9</v>
      </c>
      <c r="D5226" s="7" t="n">
        <v>0.200000002980232</v>
      </c>
      <c r="E5226" s="7" t="n">
        <v>0.200000002980232</v>
      </c>
      <c r="F5226" s="7" t="n">
        <v>0.5</v>
      </c>
    </row>
    <row r="5227" spans="1:15">
      <c r="A5227" t="s">
        <v>4</v>
      </c>
      <c r="B5227" s="4" t="s">
        <v>5</v>
      </c>
      <c r="C5227" s="4" t="s">
        <v>13</v>
      </c>
      <c r="D5227" s="4" t="s">
        <v>9</v>
      </c>
      <c r="E5227" s="4" t="s">
        <v>9</v>
      </c>
      <c r="F5227" s="4" t="s">
        <v>9</v>
      </c>
    </row>
    <row r="5228" spans="1:15">
      <c r="A5228" t="n">
        <v>35293</v>
      </c>
      <c r="B5228" s="15" t="n">
        <v>50</v>
      </c>
      <c r="C5228" s="7" t="n">
        <v>255</v>
      </c>
      <c r="D5228" s="7" t="n">
        <v>1050253722</v>
      </c>
      <c r="E5228" s="7" t="n">
        <v>1065353216</v>
      </c>
      <c r="F5228" s="7" t="n">
        <v>1045220557</v>
      </c>
    </row>
    <row r="5229" spans="1:15">
      <c r="A5229" t="s">
        <v>4</v>
      </c>
      <c r="B5229" s="4" t="s">
        <v>5</v>
      </c>
      <c r="C5229" s="4" t="s">
        <v>13</v>
      </c>
      <c r="D5229" s="4" t="s">
        <v>10</v>
      </c>
      <c r="E5229" s="4" t="s">
        <v>23</v>
      </c>
      <c r="F5229" s="4" t="s">
        <v>10</v>
      </c>
      <c r="G5229" s="4" t="s">
        <v>9</v>
      </c>
      <c r="H5229" s="4" t="s">
        <v>9</v>
      </c>
      <c r="I5229" s="4" t="s">
        <v>10</v>
      </c>
      <c r="J5229" s="4" t="s">
        <v>10</v>
      </c>
      <c r="K5229" s="4" t="s">
        <v>9</v>
      </c>
      <c r="L5229" s="4" t="s">
        <v>9</v>
      </c>
      <c r="M5229" s="4" t="s">
        <v>9</v>
      </c>
      <c r="N5229" s="4" t="s">
        <v>9</v>
      </c>
      <c r="O5229" s="4" t="s">
        <v>6</v>
      </c>
    </row>
    <row r="5230" spans="1:15">
      <c r="A5230" t="n">
        <v>35307</v>
      </c>
      <c r="B5230" s="15" t="n">
        <v>50</v>
      </c>
      <c r="C5230" s="7" t="n">
        <v>0</v>
      </c>
      <c r="D5230" s="7" t="n">
        <v>4339</v>
      </c>
      <c r="E5230" s="7" t="n">
        <v>1</v>
      </c>
      <c r="F5230" s="7" t="n">
        <v>0</v>
      </c>
      <c r="G5230" s="7" t="n">
        <v>0</v>
      </c>
      <c r="H5230" s="7" t="n">
        <v>-1073741824</v>
      </c>
      <c r="I5230" s="7" t="n">
        <v>0</v>
      </c>
      <c r="J5230" s="7" t="n">
        <v>65533</v>
      </c>
      <c r="K5230" s="7" t="n">
        <v>0</v>
      </c>
      <c r="L5230" s="7" t="n">
        <v>0</v>
      </c>
      <c r="M5230" s="7" t="n">
        <v>0</v>
      </c>
      <c r="N5230" s="7" t="n">
        <v>0</v>
      </c>
      <c r="O5230" s="7" t="s">
        <v>12</v>
      </c>
    </row>
    <row r="5231" spans="1:15">
      <c r="A5231" t="s">
        <v>4</v>
      </c>
      <c r="B5231" s="4" t="s">
        <v>5</v>
      </c>
      <c r="C5231" s="4" t="s">
        <v>13</v>
      </c>
      <c r="D5231" s="4" t="s">
        <v>10</v>
      </c>
      <c r="E5231" s="4" t="s">
        <v>23</v>
      </c>
      <c r="F5231" s="4" t="s">
        <v>10</v>
      </c>
      <c r="G5231" s="4" t="s">
        <v>9</v>
      </c>
      <c r="H5231" s="4" t="s">
        <v>9</v>
      </c>
      <c r="I5231" s="4" t="s">
        <v>10</v>
      </c>
      <c r="J5231" s="4" t="s">
        <v>10</v>
      </c>
      <c r="K5231" s="4" t="s">
        <v>9</v>
      </c>
      <c r="L5231" s="4" t="s">
        <v>9</v>
      </c>
      <c r="M5231" s="4" t="s">
        <v>9</v>
      </c>
      <c r="N5231" s="4" t="s">
        <v>9</v>
      </c>
      <c r="O5231" s="4" t="s">
        <v>6</v>
      </c>
    </row>
    <row r="5232" spans="1:15">
      <c r="A5232" t="n">
        <v>35346</v>
      </c>
      <c r="B5232" s="15" t="n">
        <v>50</v>
      </c>
      <c r="C5232" s="7" t="n">
        <v>0</v>
      </c>
      <c r="D5232" s="7" t="n">
        <v>4239</v>
      </c>
      <c r="E5232" s="7" t="n">
        <v>0.800000011920929</v>
      </c>
      <c r="F5232" s="7" t="n">
        <v>0</v>
      </c>
      <c r="G5232" s="7" t="n">
        <v>0</v>
      </c>
      <c r="H5232" s="7" t="n">
        <v>-1073741824</v>
      </c>
      <c r="I5232" s="7" t="n">
        <v>0</v>
      </c>
      <c r="J5232" s="7" t="n">
        <v>65533</v>
      </c>
      <c r="K5232" s="7" t="n">
        <v>0</v>
      </c>
      <c r="L5232" s="7" t="n">
        <v>0</v>
      </c>
      <c r="M5232" s="7" t="n">
        <v>0</v>
      </c>
      <c r="N5232" s="7" t="n">
        <v>0</v>
      </c>
      <c r="O5232" s="7" t="s">
        <v>12</v>
      </c>
    </row>
    <row r="5233" spans="1:15">
      <c r="A5233" t="s">
        <v>4</v>
      </c>
      <c r="B5233" s="4" t="s">
        <v>5</v>
      </c>
      <c r="C5233" s="4" t="s">
        <v>10</v>
      </c>
      <c r="D5233" s="4" t="s">
        <v>13</v>
      </c>
      <c r="E5233" s="4" t="s">
        <v>6</v>
      </c>
      <c r="F5233" s="4" t="s">
        <v>23</v>
      </c>
      <c r="G5233" s="4" t="s">
        <v>23</v>
      </c>
      <c r="H5233" s="4" t="s">
        <v>23</v>
      </c>
    </row>
    <row r="5234" spans="1:15">
      <c r="A5234" t="n">
        <v>35385</v>
      </c>
      <c r="B5234" s="56" t="n">
        <v>48</v>
      </c>
      <c r="C5234" s="7" t="n">
        <v>1660</v>
      </c>
      <c r="D5234" s="7" t="n">
        <v>0</v>
      </c>
      <c r="E5234" s="7" t="s">
        <v>244</v>
      </c>
      <c r="F5234" s="7" t="n">
        <v>-1</v>
      </c>
      <c r="G5234" s="7" t="n">
        <v>1</v>
      </c>
      <c r="H5234" s="7" t="n">
        <v>0</v>
      </c>
    </row>
    <row r="5235" spans="1:15">
      <c r="A5235" t="s">
        <v>4</v>
      </c>
      <c r="B5235" s="4" t="s">
        <v>5</v>
      </c>
      <c r="C5235" s="4" t="s">
        <v>10</v>
      </c>
    </row>
    <row r="5236" spans="1:15">
      <c r="A5236" t="n">
        <v>35412</v>
      </c>
      <c r="B5236" s="35" t="n">
        <v>16</v>
      </c>
      <c r="C5236" s="7" t="n">
        <v>500</v>
      </c>
    </row>
    <row r="5237" spans="1:15">
      <c r="A5237" t="s">
        <v>4</v>
      </c>
      <c r="B5237" s="4" t="s">
        <v>5</v>
      </c>
      <c r="C5237" s="4" t="s">
        <v>13</v>
      </c>
      <c r="D5237" s="4" t="s">
        <v>10</v>
      </c>
      <c r="E5237" s="4" t="s">
        <v>10</v>
      </c>
      <c r="F5237" s="4" t="s">
        <v>9</v>
      </c>
    </row>
    <row r="5238" spans="1:15">
      <c r="A5238" t="n">
        <v>35415</v>
      </c>
      <c r="B5238" s="53" t="n">
        <v>84</v>
      </c>
      <c r="C5238" s="7" t="n">
        <v>0</v>
      </c>
      <c r="D5238" s="7" t="n">
        <v>2</v>
      </c>
      <c r="E5238" s="7" t="n">
        <v>0</v>
      </c>
      <c r="F5238" s="7" t="n">
        <v>1061997773</v>
      </c>
    </row>
    <row r="5239" spans="1:15">
      <c r="A5239" t="s">
        <v>4</v>
      </c>
      <c r="B5239" s="4" t="s">
        <v>5</v>
      </c>
      <c r="C5239" s="4" t="s">
        <v>13</v>
      </c>
      <c r="D5239" s="4" t="s">
        <v>10</v>
      </c>
      <c r="E5239" s="4" t="s">
        <v>10</v>
      </c>
      <c r="F5239" s="4" t="s">
        <v>9</v>
      </c>
    </row>
    <row r="5240" spans="1:15">
      <c r="A5240" t="n">
        <v>35425</v>
      </c>
      <c r="B5240" s="53" t="n">
        <v>84</v>
      </c>
      <c r="C5240" s="7" t="n">
        <v>1</v>
      </c>
      <c r="D5240" s="7" t="n">
        <v>0</v>
      </c>
      <c r="E5240" s="7" t="n">
        <v>500</v>
      </c>
      <c r="F5240" s="7" t="n">
        <v>0</v>
      </c>
    </row>
    <row r="5241" spans="1:15">
      <c r="A5241" t="s">
        <v>4</v>
      </c>
      <c r="B5241" s="4" t="s">
        <v>5</v>
      </c>
      <c r="C5241" s="4" t="s">
        <v>13</v>
      </c>
      <c r="D5241" s="4" t="s">
        <v>23</v>
      </c>
      <c r="E5241" s="4" t="s">
        <v>23</v>
      </c>
      <c r="F5241" s="4" t="s">
        <v>23</v>
      </c>
    </row>
    <row r="5242" spans="1:15">
      <c r="A5242" t="n">
        <v>35435</v>
      </c>
      <c r="B5242" s="26" t="n">
        <v>45</v>
      </c>
      <c r="C5242" s="7" t="n">
        <v>9</v>
      </c>
      <c r="D5242" s="7" t="n">
        <v>0.200000002980232</v>
      </c>
      <c r="E5242" s="7" t="n">
        <v>0.200000002980232</v>
      </c>
      <c r="F5242" s="7" t="n">
        <v>0.5</v>
      </c>
    </row>
    <row r="5243" spans="1:15">
      <c r="A5243" t="s">
        <v>4</v>
      </c>
      <c r="B5243" s="4" t="s">
        <v>5</v>
      </c>
      <c r="C5243" s="4" t="s">
        <v>13</v>
      </c>
      <c r="D5243" s="4" t="s">
        <v>9</v>
      </c>
      <c r="E5243" s="4" t="s">
        <v>9</v>
      </c>
      <c r="F5243" s="4" t="s">
        <v>9</v>
      </c>
    </row>
    <row r="5244" spans="1:15">
      <c r="A5244" t="n">
        <v>35449</v>
      </c>
      <c r="B5244" s="15" t="n">
        <v>50</v>
      </c>
      <c r="C5244" s="7" t="n">
        <v>255</v>
      </c>
      <c r="D5244" s="7" t="n">
        <v>1050253722</v>
      </c>
      <c r="E5244" s="7" t="n">
        <v>1065353216</v>
      </c>
      <c r="F5244" s="7" t="n">
        <v>1045220557</v>
      </c>
    </row>
    <row r="5245" spans="1:15">
      <c r="A5245" t="s">
        <v>4</v>
      </c>
      <c r="B5245" s="4" t="s">
        <v>5</v>
      </c>
      <c r="C5245" s="4" t="s">
        <v>13</v>
      </c>
      <c r="D5245" s="4" t="s">
        <v>10</v>
      </c>
      <c r="E5245" s="4" t="s">
        <v>23</v>
      </c>
      <c r="F5245" s="4" t="s">
        <v>10</v>
      </c>
      <c r="G5245" s="4" t="s">
        <v>9</v>
      </c>
      <c r="H5245" s="4" t="s">
        <v>9</v>
      </c>
      <c r="I5245" s="4" t="s">
        <v>10</v>
      </c>
      <c r="J5245" s="4" t="s">
        <v>10</v>
      </c>
      <c r="K5245" s="4" t="s">
        <v>9</v>
      </c>
      <c r="L5245" s="4" t="s">
        <v>9</v>
      </c>
      <c r="M5245" s="4" t="s">
        <v>9</v>
      </c>
      <c r="N5245" s="4" t="s">
        <v>9</v>
      </c>
      <c r="O5245" s="4" t="s">
        <v>6</v>
      </c>
    </row>
    <row r="5246" spans="1:15">
      <c r="A5246" t="n">
        <v>35463</v>
      </c>
      <c r="B5246" s="15" t="n">
        <v>50</v>
      </c>
      <c r="C5246" s="7" t="n">
        <v>0</v>
      </c>
      <c r="D5246" s="7" t="n">
        <v>4339</v>
      </c>
      <c r="E5246" s="7" t="n">
        <v>1</v>
      </c>
      <c r="F5246" s="7" t="n">
        <v>0</v>
      </c>
      <c r="G5246" s="7" t="n">
        <v>0</v>
      </c>
      <c r="H5246" s="7" t="n">
        <v>-1073741824</v>
      </c>
      <c r="I5246" s="7" t="n">
        <v>0</v>
      </c>
      <c r="J5246" s="7" t="n">
        <v>65533</v>
      </c>
      <c r="K5246" s="7" t="n">
        <v>0</v>
      </c>
      <c r="L5246" s="7" t="n">
        <v>0</v>
      </c>
      <c r="M5246" s="7" t="n">
        <v>0</v>
      </c>
      <c r="N5246" s="7" t="n">
        <v>0</v>
      </c>
      <c r="O5246" s="7" t="s">
        <v>12</v>
      </c>
    </row>
    <row r="5247" spans="1:15">
      <c r="A5247" t="s">
        <v>4</v>
      </c>
      <c r="B5247" s="4" t="s">
        <v>5</v>
      </c>
      <c r="C5247" s="4" t="s">
        <v>13</v>
      </c>
      <c r="D5247" s="4" t="s">
        <v>10</v>
      </c>
      <c r="E5247" s="4" t="s">
        <v>23</v>
      </c>
      <c r="F5247" s="4" t="s">
        <v>10</v>
      </c>
      <c r="G5247" s="4" t="s">
        <v>9</v>
      </c>
      <c r="H5247" s="4" t="s">
        <v>9</v>
      </c>
      <c r="I5247" s="4" t="s">
        <v>10</v>
      </c>
      <c r="J5247" s="4" t="s">
        <v>10</v>
      </c>
      <c r="K5247" s="4" t="s">
        <v>9</v>
      </c>
      <c r="L5247" s="4" t="s">
        <v>9</v>
      </c>
      <c r="M5247" s="4" t="s">
        <v>9</v>
      </c>
      <c r="N5247" s="4" t="s">
        <v>9</v>
      </c>
      <c r="O5247" s="4" t="s">
        <v>6</v>
      </c>
    </row>
    <row r="5248" spans="1:15">
      <c r="A5248" t="n">
        <v>35502</v>
      </c>
      <c r="B5248" s="15" t="n">
        <v>50</v>
      </c>
      <c r="C5248" s="7" t="n">
        <v>0</v>
      </c>
      <c r="D5248" s="7" t="n">
        <v>4239</v>
      </c>
      <c r="E5248" s="7" t="n">
        <v>0.800000011920929</v>
      </c>
      <c r="F5248" s="7" t="n">
        <v>0</v>
      </c>
      <c r="G5248" s="7" t="n">
        <v>0</v>
      </c>
      <c r="H5248" s="7" t="n">
        <v>-1073741824</v>
      </c>
      <c r="I5248" s="7" t="n">
        <v>0</v>
      </c>
      <c r="J5248" s="7" t="n">
        <v>65533</v>
      </c>
      <c r="K5248" s="7" t="n">
        <v>0</v>
      </c>
      <c r="L5248" s="7" t="n">
        <v>0</v>
      </c>
      <c r="M5248" s="7" t="n">
        <v>0</v>
      </c>
      <c r="N5248" s="7" t="n">
        <v>0</v>
      </c>
      <c r="O5248" s="7" t="s">
        <v>12</v>
      </c>
    </row>
    <row r="5249" spans="1:15">
      <c r="A5249" t="s">
        <v>4</v>
      </c>
      <c r="B5249" s="4" t="s">
        <v>5</v>
      </c>
      <c r="C5249" s="4" t="s">
        <v>10</v>
      </c>
    </row>
    <row r="5250" spans="1:15">
      <c r="A5250" t="n">
        <v>35541</v>
      </c>
      <c r="B5250" s="35" t="n">
        <v>16</v>
      </c>
      <c r="C5250" s="7" t="n">
        <v>500</v>
      </c>
    </row>
    <row r="5251" spans="1:15">
      <c r="A5251" t="s">
        <v>4</v>
      </c>
      <c r="B5251" s="4" t="s">
        <v>5</v>
      </c>
      <c r="C5251" s="4" t="s">
        <v>13</v>
      </c>
      <c r="D5251" s="4" t="s">
        <v>10</v>
      </c>
      <c r="E5251" s="4" t="s">
        <v>23</v>
      </c>
    </row>
    <row r="5252" spans="1:15">
      <c r="A5252" t="n">
        <v>35544</v>
      </c>
      <c r="B5252" s="24" t="n">
        <v>58</v>
      </c>
      <c r="C5252" s="7" t="n">
        <v>101</v>
      </c>
      <c r="D5252" s="7" t="n">
        <v>300</v>
      </c>
      <c r="E5252" s="7" t="n">
        <v>1</v>
      </c>
    </row>
    <row r="5253" spans="1:15">
      <c r="A5253" t="s">
        <v>4</v>
      </c>
      <c r="B5253" s="4" t="s">
        <v>5</v>
      </c>
      <c r="C5253" s="4" t="s">
        <v>13</v>
      </c>
      <c r="D5253" s="4" t="s">
        <v>10</v>
      </c>
    </row>
    <row r="5254" spans="1:15">
      <c r="A5254" t="n">
        <v>35552</v>
      </c>
      <c r="B5254" s="24" t="n">
        <v>58</v>
      </c>
      <c r="C5254" s="7" t="n">
        <v>254</v>
      </c>
      <c r="D5254" s="7" t="n">
        <v>0</v>
      </c>
    </row>
    <row r="5255" spans="1:15">
      <c r="A5255" t="s">
        <v>4</v>
      </c>
      <c r="B5255" s="4" t="s">
        <v>5</v>
      </c>
      <c r="C5255" s="4" t="s">
        <v>13</v>
      </c>
      <c r="D5255" s="4" t="s">
        <v>13</v>
      </c>
      <c r="E5255" s="4" t="s">
        <v>23</v>
      </c>
      <c r="F5255" s="4" t="s">
        <v>23</v>
      </c>
      <c r="G5255" s="4" t="s">
        <v>23</v>
      </c>
      <c r="H5255" s="4" t="s">
        <v>10</v>
      </c>
    </row>
    <row r="5256" spans="1:15">
      <c r="A5256" t="n">
        <v>35556</v>
      </c>
      <c r="B5256" s="26" t="n">
        <v>45</v>
      </c>
      <c r="C5256" s="7" t="n">
        <v>2</v>
      </c>
      <c r="D5256" s="7" t="n">
        <v>3</v>
      </c>
      <c r="E5256" s="7" t="n">
        <v>0</v>
      </c>
      <c r="F5256" s="7" t="n">
        <v>5.6100001335144</v>
      </c>
      <c r="G5256" s="7" t="n">
        <v>5</v>
      </c>
      <c r="H5256" s="7" t="n">
        <v>0</v>
      </c>
    </row>
    <row r="5257" spans="1:15">
      <c r="A5257" t="s">
        <v>4</v>
      </c>
      <c r="B5257" s="4" t="s">
        <v>5</v>
      </c>
      <c r="C5257" s="4" t="s">
        <v>13</v>
      </c>
      <c r="D5257" s="4" t="s">
        <v>13</v>
      </c>
      <c r="E5257" s="4" t="s">
        <v>23</v>
      </c>
      <c r="F5257" s="4" t="s">
        <v>23</v>
      </c>
      <c r="G5257" s="4" t="s">
        <v>23</v>
      </c>
      <c r="H5257" s="4" t="s">
        <v>10</v>
      </c>
      <c r="I5257" s="4" t="s">
        <v>13</v>
      </c>
    </row>
    <row r="5258" spans="1:15">
      <c r="A5258" t="n">
        <v>35573</v>
      </c>
      <c r="B5258" s="26" t="n">
        <v>45</v>
      </c>
      <c r="C5258" s="7" t="n">
        <v>4</v>
      </c>
      <c r="D5258" s="7" t="n">
        <v>3</v>
      </c>
      <c r="E5258" s="7" t="n">
        <v>343.160003662109</v>
      </c>
      <c r="F5258" s="7" t="n">
        <v>350.75</v>
      </c>
      <c r="G5258" s="7" t="n">
        <v>10</v>
      </c>
      <c r="H5258" s="7" t="n">
        <v>0</v>
      </c>
      <c r="I5258" s="7" t="n">
        <v>0</v>
      </c>
    </row>
    <row r="5259" spans="1:15">
      <c r="A5259" t="s">
        <v>4</v>
      </c>
      <c r="B5259" s="4" t="s">
        <v>5</v>
      </c>
      <c r="C5259" s="4" t="s">
        <v>13</v>
      </c>
      <c r="D5259" s="4" t="s">
        <v>13</v>
      </c>
      <c r="E5259" s="4" t="s">
        <v>23</v>
      </c>
      <c r="F5259" s="4" t="s">
        <v>10</v>
      </c>
    </row>
    <row r="5260" spans="1:15">
      <c r="A5260" t="n">
        <v>35591</v>
      </c>
      <c r="B5260" s="26" t="n">
        <v>45</v>
      </c>
      <c r="C5260" s="7" t="n">
        <v>5</v>
      </c>
      <c r="D5260" s="7" t="n">
        <v>3</v>
      </c>
      <c r="E5260" s="7" t="n">
        <v>8.5</v>
      </c>
      <c r="F5260" s="7" t="n">
        <v>0</v>
      </c>
    </row>
    <row r="5261" spans="1:15">
      <c r="A5261" t="s">
        <v>4</v>
      </c>
      <c r="B5261" s="4" t="s">
        <v>5</v>
      </c>
      <c r="C5261" s="4" t="s">
        <v>13</v>
      </c>
      <c r="D5261" s="4" t="s">
        <v>13</v>
      </c>
      <c r="E5261" s="4" t="s">
        <v>23</v>
      </c>
      <c r="F5261" s="4" t="s">
        <v>10</v>
      </c>
    </row>
    <row r="5262" spans="1:15">
      <c r="A5262" t="n">
        <v>35600</v>
      </c>
      <c r="B5262" s="26" t="n">
        <v>45</v>
      </c>
      <c r="C5262" s="7" t="n">
        <v>11</v>
      </c>
      <c r="D5262" s="7" t="n">
        <v>3</v>
      </c>
      <c r="E5262" s="7" t="n">
        <v>42.5</v>
      </c>
      <c r="F5262" s="7" t="n">
        <v>0</v>
      </c>
    </row>
    <row r="5263" spans="1:15">
      <c r="A5263" t="s">
        <v>4</v>
      </c>
      <c r="B5263" s="4" t="s">
        <v>5</v>
      </c>
      <c r="C5263" s="4" t="s">
        <v>13</v>
      </c>
      <c r="D5263" s="4" t="s">
        <v>10</v>
      </c>
      <c r="E5263" s="4" t="s">
        <v>10</v>
      </c>
      <c r="F5263" s="4" t="s">
        <v>9</v>
      </c>
    </row>
    <row r="5264" spans="1:15">
      <c r="A5264" t="n">
        <v>35609</v>
      </c>
      <c r="B5264" s="53" t="n">
        <v>84</v>
      </c>
      <c r="C5264" s="7" t="n">
        <v>0</v>
      </c>
      <c r="D5264" s="7" t="n">
        <v>2</v>
      </c>
      <c r="E5264" s="7" t="n">
        <v>0</v>
      </c>
      <c r="F5264" s="7" t="n">
        <v>1061997773</v>
      </c>
    </row>
    <row r="5265" spans="1:9">
      <c r="A5265" t="s">
        <v>4</v>
      </c>
      <c r="B5265" s="4" t="s">
        <v>5</v>
      </c>
      <c r="C5265" s="4" t="s">
        <v>13</v>
      </c>
      <c r="D5265" s="4" t="s">
        <v>10</v>
      </c>
      <c r="E5265" s="4" t="s">
        <v>10</v>
      </c>
      <c r="F5265" s="4" t="s">
        <v>9</v>
      </c>
    </row>
    <row r="5266" spans="1:9">
      <c r="A5266" t="n">
        <v>35619</v>
      </c>
      <c r="B5266" s="53" t="n">
        <v>84</v>
      </c>
      <c r="C5266" s="7" t="n">
        <v>1</v>
      </c>
      <c r="D5266" s="7" t="n">
        <v>0</v>
      </c>
      <c r="E5266" s="7" t="n">
        <v>1000</v>
      </c>
      <c r="F5266" s="7" t="n">
        <v>0</v>
      </c>
    </row>
    <row r="5267" spans="1:9">
      <c r="A5267" t="s">
        <v>4</v>
      </c>
      <c r="B5267" s="4" t="s">
        <v>5</v>
      </c>
      <c r="C5267" s="4" t="s">
        <v>13</v>
      </c>
      <c r="D5267" s="4" t="s">
        <v>23</v>
      </c>
      <c r="E5267" s="4" t="s">
        <v>23</v>
      </c>
      <c r="F5267" s="4" t="s">
        <v>23</v>
      </c>
    </row>
    <row r="5268" spans="1:9">
      <c r="A5268" t="n">
        <v>35629</v>
      </c>
      <c r="B5268" s="26" t="n">
        <v>45</v>
      </c>
      <c r="C5268" s="7" t="n">
        <v>9</v>
      </c>
      <c r="D5268" s="7" t="n">
        <v>0.200000002980232</v>
      </c>
      <c r="E5268" s="7" t="n">
        <v>0.200000002980232</v>
      </c>
      <c r="F5268" s="7" t="n">
        <v>1</v>
      </c>
    </row>
    <row r="5269" spans="1:9">
      <c r="A5269" t="s">
        <v>4</v>
      </c>
      <c r="B5269" s="4" t="s">
        <v>5</v>
      </c>
      <c r="C5269" s="4" t="s">
        <v>13</v>
      </c>
      <c r="D5269" s="4" t="s">
        <v>9</v>
      </c>
      <c r="E5269" s="4" t="s">
        <v>9</v>
      </c>
      <c r="F5269" s="4" t="s">
        <v>9</v>
      </c>
    </row>
    <row r="5270" spans="1:9">
      <c r="A5270" t="n">
        <v>35643</v>
      </c>
      <c r="B5270" s="15" t="n">
        <v>50</v>
      </c>
      <c r="C5270" s="7" t="n">
        <v>255</v>
      </c>
      <c r="D5270" s="7" t="n">
        <v>1050253722</v>
      </c>
      <c r="E5270" s="7" t="n">
        <v>1065353216</v>
      </c>
      <c r="F5270" s="7" t="n">
        <v>1045220557</v>
      </c>
    </row>
    <row r="5271" spans="1:9">
      <c r="A5271" t="s">
        <v>4</v>
      </c>
      <c r="B5271" s="4" t="s">
        <v>5</v>
      </c>
      <c r="C5271" s="4" t="s">
        <v>13</v>
      </c>
      <c r="D5271" s="4" t="s">
        <v>10</v>
      </c>
      <c r="E5271" s="4" t="s">
        <v>23</v>
      </c>
      <c r="F5271" s="4" t="s">
        <v>10</v>
      </c>
      <c r="G5271" s="4" t="s">
        <v>9</v>
      </c>
      <c r="H5271" s="4" t="s">
        <v>9</v>
      </c>
      <c r="I5271" s="4" t="s">
        <v>10</v>
      </c>
      <c r="J5271" s="4" t="s">
        <v>10</v>
      </c>
      <c r="K5271" s="4" t="s">
        <v>9</v>
      </c>
      <c r="L5271" s="4" t="s">
        <v>9</v>
      </c>
      <c r="M5271" s="4" t="s">
        <v>9</v>
      </c>
      <c r="N5271" s="4" t="s">
        <v>9</v>
      </c>
      <c r="O5271" s="4" t="s">
        <v>6</v>
      </c>
    </row>
    <row r="5272" spans="1:9">
      <c r="A5272" t="n">
        <v>35657</v>
      </c>
      <c r="B5272" s="15" t="n">
        <v>50</v>
      </c>
      <c r="C5272" s="7" t="n">
        <v>0</v>
      </c>
      <c r="D5272" s="7" t="n">
        <v>4339</v>
      </c>
      <c r="E5272" s="7" t="n">
        <v>1</v>
      </c>
      <c r="F5272" s="7" t="n">
        <v>0</v>
      </c>
      <c r="G5272" s="7" t="n">
        <v>0</v>
      </c>
      <c r="H5272" s="7" t="n">
        <v>-1073741824</v>
      </c>
      <c r="I5272" s="7" t="n">
        <v>0</v>
      </c>
      <c r="J5272" s="7" t="n">
        <v>65533</v>
      </c>
      <c r="K5272" s="7" t="n">
        <v>0</v>
      </c>
      <c r="L5272" s="7" t="n">
        <v>0</v>
      </c>
      <c r="M5272" s="7" t="n">
        <v>0</v>
      </c>
      <c r="N5272" s="7" t="n">
        <v>0</v>
      </c>
      <c r="O5272" s="7" t="s">
        <v>12</v>
      </c>
    </row>
    <row r="5273" spans="1:9">
      <c r="A5273" t="s">
        <v>4</v>
      </c>
      <c r="B5273" s="4" t="s">
        <v>5</v>
      </c>
      <c r="C5273" s="4" t="s">
        <v>13</v>
      </c>
      <c r="D5273" s="4" t="s">
        <v>10</v>
      </c>
      <c r="E5273" s="4" t="s">
        <v>23</v>
      </c>
      <c r="F5273" s="4" t="s">
        <v>10</v>
      </c>
      <c r="G5273" s="4" t="s">
        <v>9</v>
      </c>
      <c r="H5273" s="4" t="s">
        <v>9</v>
      </c>
      <c r="I5273" s="4" t="s">
        <v>10</v>
      </c>
      <c r="J5273" s="4" t="s">
        <v>10</v>
      </c>
      <c r="K5273" s="4" t="s">
        <v>9</v>
      </c>
      <c r="L5273" s="4" t="s">
        <v>9</v>
      </c>
      <c r="M5273" s="4" t="s">
        <v>9</v>
      </c>
      <c r="N5273" s="4" t="s">
        <v>9</v>
      </c>
      <c r="O5273" s="4" t="s">
        <v>6</v>
      </c>
    </row>
    <row r="5274" spans="1:9">
      <c r="A5274" t="n">
        <v>35696</v>
      </c>
      <c r="B5274" s="15" t="n">
        <v>50</v>
      </c>
      <c r="C5274" s="7" t="n">
        <v>0</v>
      </c>
      <c r="D5274" s="7" t="n">
        <v>4239</v>
      </c>
      <c r="E5274" s="7" t="n">
        <v>0.800000011920929</v>
      </c>
      <c r="F5274" s="7" t="n">
        <v>0</v>
      </c>
      <c r="G5274" s="7" t="n">
        <v>0</v>
      </c>
      <c r="H5274" s="7" t="n">
        <v>-1073741824</v>
      </c>
      <c r="I5274" s="7" t="n">
        <v>0</v>
      </c>
      <c r="J5274" s="7" t="n">
        <v>65533</v>
      </c>
      <c r="K5274" s="7" t="n">
        <v>0</v>
      </c>
      <c r="L5274" s="7" t="n">
        <v>0</v>
      </c>
      <c r="M5274" s="7" t="n">
        <v>0</v>
      </c>
      <c r="N5274" s="7" t="n">
        <v>0</v>
      </c>
      <c r="O5274" s="7" t="s">
        <v>12</v>
      </c>
    </row>
    <row r="5275" spans="1:9">
      <c r="A5275" t="s">
        <v>4</v>
      </c>
      <c r="B5275" s="4" t="s">
        <v>5</v>
      </c>
      <c r="C5275" s="4" t="s">
        <v>10</v>
      </c>
      <c r="D5275" s="4" t="s">
        <v>13</v>
      </c>
      <c r="E5275" s="4" t="s">
        <v>6</v>
      </c>
      <c r="F5275" s="4" t="s">
        <v>23</v>
      </c>
      <c r="G5275" s="4" t="s">
        <v>23</v>
      </c>
      <c r="H5275" s="4" t="s">
        <v>23</v>
      </c>
    </row>
    <row r="5276" spans="1:9">
      <c r="A5276" t="n">
        <v>35735</v>
      </c>
      <c r="B5276" s="56" t="n">
        <v>48</v>
      </c>
      <c r="C5276" s="7" t="n">
        <v>1660</v>
      </c>
      <c r="D5276" s="7" t="n">
        <v>0</v>
      </c>
      <c r="E5276" s="7" t="s">
        <v>245</v>
      </c>
      <c r="F5276" s="7" t="n">
        <v>1</v>
      </c>
      <c r="G5276" s="7" t="n">
        <v>1</v>
      </c>
      <c r="H5276" s="7" t="n">
        <v>0</v>
      </c>
    </row>
    <row r="5277" spans="1:9">
      <c r="A5277" t="s">
        <v>4</v>
      </c>
      <c r="B5277" s="4" t="s">
        <v>5</v>
      </c>
      <c r="C5277" s="4" t="s">
        <v>10</v>
      </c>
    </row>
    <row r="5278" spans="1:9">
      <c r="A5278" t="n">
        <v>35762</v>
      </c>
      <c r="B5278" s="35" t="n">
        <v>16</v>
      </c>
      <c r="C5278" s="7" t="n">
        <v>1000</v>
      </c>
    </row>
    <row r="5279" spans="1:9">
      <c r="A5279" t="s">
        <v>4</v>
      </c>
      <c r="B5279" s="4" t="s">
        <v>5</v>
      </c>
      <c r="C5279" s="4" t="s">
        <v>13</v>
      </c>
      <c r="D5279" s="4" t="s">
        <v>13</v>
      </c>
      <c r="E5279" s="4" t="s">
        <v>23</v>
      </c>
      <c r="F5279" s="4" t="s">
        <v>23</v>
      </c>
      <c r="G5279" s="4" t="s">
        <v>23</v>
      </c>
      <c r="H5279" s="4" t="s">
        <v>10</v>
      </c>
    </row>
    <row r="5280" spans="1:9">
      <c r="A5280" t="n">
        <v>35765</v>
      </c>
      <c r="B5280" s="26" t="n">
        <v>45</v>
      </c>
      <c r="C5280" s="7" t="n">
        <v>2</v>
      </c>
      <c r="D5280" s="7" t="n">
        <v>3</v>
      </c>
      <c r="E5280" s="7" t="n">
        <v>0</v>
      </c>
      <c r="F5280" s="7" t="n">
        <v>2.45000004768372</v>
      </c>
      <c r="G5280" s="7" t="n">
        <v>5</v>
      </c>
      <c r="H5280" s="7" t="n">
        <v>1000</v>
      </c>
    </row>
    <row r="5281" spans="1:15">
      <c r="A5281" t="s">
        <v>4</v>
      </c>
      <c r="B5281" s="4" t="s">
        <v>5</v>
      </c>
      <c r="C5281" s="4" t="s">
        <v>13</v>
      </c>
      <c r="D5281" s="4" t="s">
        <v>13</v>
      </c>
      <c r="E5281" s="4" t="s">
        <v>23</v>
      </c>
      <c r="F5281" s="4" t="s">
        <v>23</v>
      </c>
      <c r="G5281" s="4" t="s">
        <v>23</v>
      </c>
      <c r="H5281" s="4" t="s">
        <v>10</v>
      </c>
      <c r="I5281" s="4" t="s">
        <v>13</v>
      </c>
    </row>
    <row r="5282" spans="1:15">
      <c r="A5282" t="n">
        <v>35782</v>
      </c>
      <c r="B5282" s="26" t="n">
        <v>45</v>
      </c>
      <c r="C5282" s="7" t="n">
        <v>4</v>
      </c>
      <c r="D5282" s="7" t="n">
        <v>3</v>
      </c>
      <c r="E5282" s="7" t="n">
        <v>6.69999980926514</v>
      </c>
      <c r="F5282" s="7" t="n">
        <v>350.75</v>
      </c>
      <c r="G5282" s="7" t="n">
        <v>10</v>
      </c>
      <c r="H5282" s="7" t="n">
        <v>1000</v>
      </c>
      <c r="I5282" s="7" t="n">
        <v>1</v>
      </c>
    </row>
    <row r="5283" spans="1:15">
      <c r="A5283" t="s">
        <v>4</v>
      </c>
      <c r="B5283" s="4" t="s">
        <v>5</v>
      </c>
      <c r="C5283" s="4" t="s">
        <v>13</v>
      </c>
      <c r="D5283" s="4" t="s">
        <v>13</v>
      </c>
      <c r="E5283" s="4" t="s">
        <v>23</v>
      </c>
      <c r="F5283" s="4" t="s">
        <v>10</v>
      </c>
    </row>
    <row r="5284" spans="1:15">
      <c r="A5284" t="n">
        <v>35800</v>
      </c>
      <c r="B5284" s="26" t="n">
        <v>45</v>
      </c>
      <c r="C5284" s="7" t="n">
        <v>5</v>
      </c>
      <c r="D5284" s="7" t="n">
        <v>3</v>
      </c>
      <c r="E5284" s="7" t="n">
        <v>8</v>
      </c>
      <c r="F5284" s="7" t="n">
        <v>3000</v>
      </c>
    </row>
    <row r="5285" spans="1:15">
      <c r="A5285" t="s">
        <v>4</v>
      </c>
      <c r="B5285" s="4" t="s">
        <v>5</v>
      </c>
      <c r="C5285" s="4" t="s">
        <v>10</v>
      </c>
    </row>
    <row r="5286" spans="1:15">
      <c r="A5286" t="n">
        <v>35809</v>
      </c>
      <c r="B5286" s="35" t="n">
        <v>16</v>
      </c>
      <c r="C5286" s="7" t="n">
        <v>500</v>
      </c>
    </row>
    <row r="5287" spans="1:15">
      <c r="A5287" t="s">
        <v>4</v>
      </c>
      <c r="B5287" s="4" t="s">
        <v>5</v>
      </c>
      <c r="C5287" s="4" t="s">
        <v>13</v>
      </c>
      <c r="D5287" s="4" t="s">
        <v>23</v>
      </c>
      <c r="E5287" s="4" t="s">
        <v>23</v>
      </c>
      <c r="F5287" s="4" t="s">
        <v>23</v>
      </c>
    </row>
    <row r="5288" spans="1:15">
      <c r="A5288" t="n">
        <v>35812</v>
      </c>
      <c r="B5288" s="26" t="n">
        <v>45</v>
      </c>
      <c r="C5288" s="7" t="n">
        <v>9</v>
      </c>
      <c r="D5288" s="7" t="n">
        <v>0.100000001490116</v>
      </c>
      <c r="E5288" s="7" t="n">
        <v>0.100000001490116</v>
      </c>
      <c r="F5288" s="7" t="n">
        <v>0.25</v>
      </c>
    </row>
    <row r="5289" spans="1:15">
      <c r="A5289" t="s">
        <v>4</v>
      </c>
      <c r="B5289" s="4" t="s">
        <v>5</v>
      </c>
      <c r="C5289" s="4" t="s">
        <v>13</v>
      </c>
      <c r="D5289" s="4" t="s">
        <v>10</v>
      </c>
      <c r="E5289" s="4" t="s">
        <v>23</v>
      </c>
      <c r="F5289" s="4" t="s">
        <v>10</v>
      </c>
      <c r="G5289" s="4" t="s">
        <v>9</v>
      </c>
      <c r="H5289" s="4" t="s">
        <v>9</v>
      </c>
      <c r="I5289" s="4" t="s">
        <v>10</v>
      </c>
      <c r="J5289" s="4" t="s">
        <v>10</v>
      </c>
      <c r="K5289" s="4" t="s">
        <v>9</v>
      </c>
      <c r="L5289" s="4" t="s">
        <v>9</v>
      </c>
      <c r="M5289" s="4" t="s">
        <v>9</v>
      </c>
      <c r="N5289" s="4" t="s">
        <v>9</v>
      </c>
      <c r="O5289" s="4" t="s">
        <v>6</v>
      </c>
    </row>
    <row r="5290" spans="1:15">
      <c r="A5290" t="n">
        <v>35826</v>
      </c>
      <c r="B5290" s="15" t="n">
        <v>50</v>
      </c>
      <c r="C5290" s="7" t="n">
        <v>0</v>
      </c>
      <c r="D5290" s="7" t="n">
        <v>4526</v>
      </c>
      <c r="E5290" s="7" t="n">
        <v>1</v>
      </c>
      <c r="F5290" s="7" t="n">
        <v>0</v>
      </c>
      <c r="G5290" s="7" t="n">
        <v>0</v>
      </c>
      <c r="H5290" s="7" t="n">
        <v>-1073741824</v>
      </c>
      <c r="I5290" s="7" t="n">
        <v>0</v>
      </c>
      <c r="J5290" s="7" t="n">
        <v>65533</v>
      </c>
      <c r="K5290" s="7" t="n">
        <v>0</v>
      </c>
      <c r="L5290" s="7" t="n">
        <v>0</v>
      </c>
      <c r="M5290" s="7" t="n">
        <v>0</v>
      </c>
      <c r="N5290" s="7" t="n">
        <v>0</v>
      </c>
      <c r="O5290" s="7" t="s">
        <v>12</v>
      </c>
    </row>
    <row r="5291" spans="1:15">
      <c r="A5291" t="s">
        <v>4</v>
      </c>
      <c r="B5291" s="4" t="s">
        <v>5</v>
      </c>
      <c r="C5291" s="4" t="s">
        <v>10</v>
      </c>
    </row>
    <row r="5292" spans="1:15">
      <c r="A5292" t="n">
        <v>35865</v>
      </c>
      <c r="B5292" s="35" t="n">
        <v>16</v>
      </c>
      <c r="C5292" s="7" t="n">
        <v>500</v>
      </c>
    </row>
    <row r="5293" spans="1:15">
      <c r="A5293" t="s">
        <v>4</v>
      </c>
      <c r="B5293" s="4" t="s">
        <v>5</v>
      </c>
      <c r="C5293" s="4" t="s">
        <v>10</v>
      </c>
    </row>
    <row r="5294" spans="1:15">
      <c r="A5294" t="n">
        <v>35868</v>
      </c>
      <c r="B5294" s="35" t="n">
        <v>16</v>
      </c>
      <c r="C5294" s="7" t="n">
        <v>1500</v>
      </c>
    </row>
    <row r="5295" spans="1:15">
      <c r="A5295" t="s">
        <v>4</v>
      </c>
      <c r="B5295" s="4" t="s">
        <v>5</v>
      </c>
      <c r="C5295" s="4" t="s">
        <v>13</v>
      </c>
      <c r="D5295" s="4" t="s">
        <v>23</v>
      </c>
      <c r="E5295" s="4" t="s">
        <v>23</v>
      </c>
      <c r="F5295" s="4" t="s">
        <v>23</v>
      </c>
    </row>
    <row r="5296" spans="1:15">
      <c r="A5296" t="n">
        <v>35871</v>
      </c>
      <c r="B5296" s="26" t="n">
        <v>45</v>
      </c>
      <c r="C5296" s="7" t="n">
        <v>9</v>
      </c>
      <c r="D5296" s="7" t="n">
        <v>0.00999999977648258</v>
      </c>
      <c r="E5296" s="7" t="n">
        <v>0.00999999977648258</v>
      </c>
      <c r="F5296" s="7" t="n">
        <v>2</v>
      </c>
    </row>
    <row r="5297" spans="1:15">
      <c r="A5297" t="s">
        <v>4</v>
      </c>
      <c r="B5297" s="4" t="s">
        <v>5</v>
      </c>
      <c r="C5297" s="4" t="s">
        <v>13</v>
      </c>
      <c r="D5297" s="4" t="s">
        <v>10</v>
      </c>
      <c r="E5297" s="4" t="s">
        <v>10</v>
      </c>
      <c r="F5297" s="4" t="s">
        <v>10</v>
      </c>
      <c r="G5297" s="4" t="s">
        <v>10</v>
      </c>
      <c r="H5297" s="4" t="s">
        <v>10</v>
      </c>
      <c r="I5297" s="4" t="s">
        <v>6</v>
      </c>
      <c r="J5297" s="4" t="s">
        <v>23</v>
      </c>
      <c r="K5297" s="4" t="s">
        <v>23</v>
      </c>
      <c r="L5297" s="4" t="s">
        <v>23</v>
      </c>
      <c r="M5297" s="4" t="s">
        <v>9</v>
      </c>
      <c r="N5297" s="4" t="s">
        <v>9</v>
      </c>
      <c r="O5297" s="4" t="s">
        <v>23</v>
      </c>
      <c r="P5297" s="4" t="s">
        <v>23</v>
      </c>
      <c r="Q5297" s="4" t="s">
        <v>23</v>
      </c>
      <c r="R5297" s="4" t="s">
        <v>23</v>
      </c>
      <c r="S5297" s="4" t="s">
        <v>13</v>
      </c>
    </row>
    <row r="5298" spans="1:15">
      <c r="A5298" t="n">
        <v>35885</v>
      </c>
      <c r="B5298" s="10" t="n">
        <v>39</v>
      </c>
      <c r="C5298" s="7" t="n">
        <v>12</v>
      </c>
      <c r="D5298" s="7" t="n">
        <v>65533</v>
      </c>
      <c r="E5298" s="7" t="n">
        <v>207</v>
      </c>
      <c r="F5298" s="7" t="n">
        <v>0</v>
      </c>
      <c r="G5298" s="7" t="n">
        <v>1660</v>
      </c>
      <c r="H5298" s="7" t="n">
        <v>3</v>
      </c>
      <c r="I5298" s="7" t="s">
        <v>74</v>
      </c>
      <c r="J5298" s="7" t="n">
        <v>0</v>
      </c>
      <c r="K5298" s="7" t="n">
        <v>0</v>
      </c>
      <c r="L5298" s="7" t="n">
        <v>0</v>
      </c>
      <c r="M5298" s="7" t="n">
        <v>0</v>
      </c>
      <c r="N5298" s="7" t="n">
        <v>0</v>
      </c>
      <c r="O5298" s="7" t="n">
        <v>0</v>
      </c>
      <c r="P5298" s="7" t="n">
        <v>1</v>
      </c>
      <c r="Q5298" s="7" t="n">
        <v>1</v>
      </c>
      <c r="R5298" s="7" t="n">
        <v>1</v>
      </c>
      <c r="S5298" s="7" t="n">
        <v>255</v>
      </c>
    </row>
    <row r="5299" spans="1:15">
      <c r="A5299" t="s">
        <v>4</v>
      </c>
      <c r="B5299" s="4" t="s">
        <v>5</v>
      </c>
      <c r="C5299" s="4" t="s">
        <v>10</v>
      </c>
    </row>
    <row r="5300" spans="1:15">
      <c r="A5300" t="n">
        <v>35946</v>
      </c>
      <c r="B5300" s="35" t="n">
        <v>16</v>
      </c>
      <c r="C5300" s="7" t="n">
        <v>2000</v>
      </c>
    </row>
    <row r="5301" spans="1:15">
      <c r="A5301" t="s">
        <v>4</v>
      </c>
      <c r="B5301" s="4" t="s">
        <v>5</v>
      </c>
      <c r="C5301" s="4" t="s">
        <v>13</v>
      </c>
      <c r="D5301" s="4" t="s">
        <v>10</v>
      </c>
      <c r="E5301" s="4" t="s">
        <v>10</v>
      </c>
      <c r="F5301" s="4" t="s">
        <v>9</v>
      </c>
    </row>
    <row r="5302" spans="1:15">
      <c r="A5302" t="n">
        <v>35949</v>
      </c>
      <c r="B5302" s="53" t="n">
        <v>84</v>
      </c>
      <c r="C5302" s="7" t="n">
        <v>0</v>
      </c>
      <c r="D5302" s="7" t="n">
        <v>2</v>
      </c>
      <c r="E5302" s="7" t="n">
        <v>0</v>
      </c>
      <c r="F5302" s="7" t="n">
        <v>1061997773</v>
      </c>
    </row>
    <row r="5303" spans="1:15">
      <c r="A5303" t="s">
        <v>4</v>
      </c>
      <c r="B5303" s="4" t="s">
        <v>5</v>
      </c>
      <c r="C5303" s="4" t="s">
        <v>13</v>
      </c>
      <c r="D5303" s="4" t="s">
        <v>10</v>
      </c>
      <c r="E5303" s="4" t="s">
        <v>10</v>
      </c>
      <c r="F5303" s="4" t="s">
        <v>9</v>
      </c>
    </row>
    <row r="5304" spans="1:15">
      <c r="A5304" t="n">
        <v>35959</v>
      </c>
      <c r="B5304" s="53" t="n">
        <v>84</v>
      </c>
      <c r="C5304" s="7" t="n">
        <v>1</v>
      </c>
      <c r="D5304" s="7" t="n">
        <v>0</v>
      </c>
      <c r="E5304" s="7" t="n">
        <v>2000</v>
      </c>
      <c r="F5304" s="7" t="n">
        <v>0</v>
      </c>
    </row>
    <row r="5305" spans="1:15">
      <c r="A5305" t="s">
        <v>4</v>
      </c>
      <c r="B5305" s="4" t="s">
        <v>5</v>
      </c>
      <c r="C5305" s="4" t="s">
        <v>13</v>
      </c>
      <c r="D5305" s="4" t="s">
        <v>23</v>
      </c>
      <c r="E5305" s="4" t="s">
        <v>23</v>
      </c>
      <c r="F5305" s="4" t="s">
        <v>23</v>
      </c>
    </row>
    <row r="5306" spans="1:15">
      <c r="A5306" t="n">
        <v>35969</v>
      </c>
      <c r="B5306" s="26" t="n">
        <v>45</v>
      </c>
      <c r="C5306" s="7" t="n">
        <v>9</v>
      </c>
      <c r="D5306" s="7" t="n">
        <v>0.100000001490116</v>
      </c>
      <c r="E5306" s="7" t="n">
        <v>0.100000001490116</v>
      </c>
      <c r="F5306" s="7" t="n">
        <v>1</v>
      </c>
    </row>
    <row r="5307" spans="1:15">
      <c r="A5307" t="s">
        <v>4</v>
      </c>
      <c r="B5307" s="4" t="s">
        <v>5</v>
      </c>
      <c r="C5307" s="4" t="s">
        <v>10</v>
      </c>
      <c r="D5307" s="4" t="s">
        <v>9</v>
      </c>
      <c r="E5307" s="4" t="s">
        <v>9</v>
      </c>
      <c r="F5307" s="4" t="s">
        <v>9</v>
      </c>
      <c r="G5307" s="4" t="s">
        <v>9</v>
      </c>
      <c r="H5307" s="4" t="s">
        <v>10</v>
      </c>
      <c r="I5307" s="4" t="s">
        <v>13</v>
      </c>
    </row>
    <row r="5308" spans="1:15">
      <c r="A5308" t="n">
        <v>35983</v>
      </c>
      <c r="B5308" s="40" t="n">
        <v>66</v>
      </c>
      <c r="C5308" s="7" t="n">
        <v>1660</v>
      </c>
      <c r="D5308" s="7" t="n">
        <v>1065353216</v>
      </c>
      <c r="E5308" s="7" t="n">
        <v>1065353216</v>
      </c>
      <c r="F5308" s="7" t="n">
        <v>1065353216</v>
      </c>
      <c r="G5308" s="7" t="n">
        <v>0</v>
      </c>
      <c r="H5308" s="7" t="n">
        <v>1000</v>
      </c>
      <c r="I5308" s="7" t="n">
        <v>3</v>
      </c>
    </row>
    <row r="5309" spans="1:15">
      <c r="A5309" t="s">
        <v>4</v>
      </c>
      <c r="B5309" s="4" t="s">
        <v>5</v>
      </c>
      <c r="C5309" s="4" t="s">
        <v>13</v>
      </c>
      <c r="D5309" s="4" t="s">
        <v>13</v>
      </c>
      <c r="E5309" s="4" t="s">
        <v>23</v>
      </c>
      <c r="F5309" s="4" t="s">
        <v>23</v>
      </c>
      <c r="G5309" s="4" t="s">
        <v>23</v>
      </c>
      <c r="H5309" s="4" t="s">
        <v>10</v>
      </c>
      <c r="I5309" s="4" t="s">
        <v>13</v>
      </c>
    </row>
    <row r="5310" spans="1:15">
      <c r="A5310" t="n">
        <v>36005</v>
      </c>
      <c r="B5310" s="26" t="n">
        <v>45</v>
      </c>
      <c r="C5310" s="7" t="n">
        <v>4</v>
      </c>
      <c r="D5310" s="7" t="n">
        <v>2</v>
      </c>
      <c r="E5310" s="7" t="n">
        <v>8.69999980926514</v>
      </c>
      <c r="F5310" s="7" t="n">
        <v>348.75</v>
      </c>
      <c r="G5310" s="7" t="n">
        <v>10</v>
      </c>
      <c r="H5310" s="7" t="n">
        <v>5000</v>
      </c>
      <c r="I5310" s="7" t="n">
        <v>1</v>
      </c>
    </row>
    <row r="5311" spans="1:15">
      <c r="A5311" t="s">
        <v>4</v>
      </c>
      <c r="B5311" s="4" t="s">
        <v>5</v>
      </c>
      <c r="C5311" s="4" t="s">
        <v>13</v>
      </c>
      <c r="D5311" s="4" t="s">
        <v>13</v>
      </c>
      <c r="E5311" s="4" t="s">
        <v>23</v>
      </c>
      <c r="F5311" s="4" t="s">
        <v>10</v>
      </c>
    </row>
    <row r="5312" spans="1:15">
      <c r="A5312" t="n">
        <v>36023</v>
      </c>
      <c r="B5312" s="26" t="n">
        <v>45</v>
      </c>
      <c r="C5312" s="7" t="n">
        <v>5</v>
      </c>
      <c r="D5312" s="7" t="n">
        <v>3</v>
      </c>
      <c r="E5312" s="7" t="n">
        <v>9.5</v>
      </c>
      <c r="F5312" s="7" t="n">
        <v>500</v>
      </c>
    </row>
    <row r="5313" spans="1:19">
      <c r="A5313" t="s">
        <v>4</v>
      </c>
      <c r="B5313" s="4" t="s">
        <v>5</v>
      </c>
      <c r="C5313" s="4" t="s">
        <v>10</v>
      </c>
    </row>
    <row r="5314" spans="1:19">
      <c r="A5314" t="n">
        <v>36032</v>
      </c>
      <c r="B5314" s="35" t="n">
        <v>16</v>
      </c>
      <c r="C5314" s="7" t="n">
        <v>500</v>
      </c>
    </row>
    <row r="5315" spans="1:19">
      <c r="A5315" t="s">
        <v>4</v>
      </c>
      <c r="B5315" s="4" t="s">
        <v>5</v>
      </c>
      <c r="C5315" s="4" t="s">
        <v>13</v>
      </c>
      <c r="D5315" s="4" t="s">
        <v>13</v>
      </c>
      <c r="E5315" s="4" t="s">
        <v>23</v>
      </c>
      <c r="F5315" s="4" t="s">
        <v>10</v>
      </c>
    </row>
    <row r="5316" spans="1:19">
      <c r="A5316" t="n">
        <v>36035</v>
      </c>
      <c r="B5316" s="26" t="n">
        <v>45</v>
      </c>
      <c r="C5316" s="7" t="n">
        <v>5</v>
      </c>
      <c r="D5316" s="7" t="n">
        <v>2</v>
      </c>
      <c r="E5316" s="7" t="n">
        <v>10</v>
      </c>
      <c r="F5316" s="7" t="n">
        <v>4500</v>
      </c>
    </row>
    <row r="5317" spans="1:19">
      <c r="A5317" t="s">
        <v>4</v>
      </c>
      <c r="B5317" s="4" t="s">
        <v>5</v>
      </c>
      <c r="C5317" s="4" t="s">
        <v>13</v>
      </c>
      <c r="D5317" s="4" t="s">
        <v>10</v>
      </c>
    </row>
    <row r="5318" spans="1:19">
      <c r="A5318" t="n">
        <v>36044</v>
      </c>
      <c r="B5318" s="26" t="n">
        <v>45</v>
      </c>
      <c r="C5318" s="7" t="n">
        <v>7</v>
      </c>
      <c r="D5318" s="7" t="n">
        <v>255</v>
      </c>
    </row>
    <row r="5319" spans="1:19">
      <c r="A5319" t="s">
        <v>4</v>
      </c>
      <c r="B5319" s="4" t="s">
        <v>5</v>
      </c>
      <c r="C5319" s="4" t="s">
        <v>13</v>
      </c>
      <c r="D5319" s="4" t="s">
        <v>10</v>
      </c>
      <c r="E5319" s="4" t="s">
        <v>23</v>
      </c>
    </row>
    <row r="5320" spans="1:19">
      <c r="A5320" t="n">
        <v>36048</v>
      </c>
      <c r="B5320" s="24" t="n">
        <v>58</v>
      </c>
      <c r="C5320" s="7" t="n">
        <v>101</v>
      </c>
      <c r="D5320" s="7" t="n">
        <v>300</v>
      </c>
      <c r="E5320" s="7" t="n">
        <v>1</v>
      </c>
    </row>
    <row r="5321" spans="1:19">
      <c r="A5321" t="s">
        <v>4</v>
      </c>
      <c r="B5321" s="4" t="s">
        <v>5</v>
      </c>
      <c r="C5321" s="4" t="s">
        <v>13</v>
      </c>
      <c r="D5321" s="4" t="s">
        <v>10</v>
      </c>
    </row>
    <row r="5322" spans="1:19">
      <c r="A5322" t="n">
        <v>36056</v>
      </c>
      <c r="B5322" s="24" t="n">
        <v>58</v>
      </c>
      <c r="C5322" s="7" t="n">
        <v>254</v>
      </c>
      <c r="D5322" s="7" t="n">
        <v>0</v>
      </c>
    </row>
    <row r="5323" spans="1:19">
      <c r="A5323" t="s">
        <v>4</v>
      </c>
      <c r="B5323" s="4" t="s">
        <v>5</v>
      </c>
      <c r="C5323" s="4" t="s">
        <v>10</v>
      </c>
      <c r="D5323" s="4" t="s">
        <v>9</v>
      </c>
    </row>
    <row r="5324" spans="1:19">
      <c r="A5324" t="n">
        <v>36060</v>
      </c>
      <c r="B5324" s="39" t="n">
        <v>43</v>
      </c>
      <c r="C5324" s="7" t="n">
        <v>1660</v>
      </c>
      <c r="D5324" s="7" t="n">
        <v>1</v>
      </c>
    </row>
    <row r="5325" spans="1:19">
      <c r="A5325" t="s">
        <v>4</v>
      </c>
      <c r="B5325" s="4" t="s">
        <v>5</v>
      </c>
      <c r="C5325" s="4" t="s">
        <v>10</v>
      </c>
      <c r="D5325" s="4" t="s">
        <v>10</v>
      </c>
      <c r="E5325" s="4" t="s">
        <v>10</v>
      </c>
    </row>
    <row r="5326" spans="1:19">
      <c r="A5326" t="n">
        <v>36067</v>
      </c>
      <c r="B5326" s="21" t="n">
        <v>61</v>
      </c>
      <c r="C5326" s="7" t="n">
        <v>0</v>
      </c>
      <c r="D5326" s="7" t="n">
        <v>65533</v>
      </c>
      <c r="E5326" s="7" t="n">
        <v>0</v>
      </c>
    </row>
    <row r="5327" spans="1:19">
      <c r="A5327" t="s">
        <v>4</v>
      </c>
      <c r="B5327" s="4" t="s">
        <v>5</v>
      </c>
      <c r="C5327" s="4" t="s">
        <v>10</v>
      </c>
      <c r="D5327" s="4" t="s">
        <v>10</v>
      </c>
      <c r="E5327" s="4" t="s">
        <v>10</v>
      </c>
    </row>
    <row r="5328" spans="1:19">
      <c r="A5328" t="n">
        <v>36074</v>
      </c>
      <c r="B5328" s="21" t="n">
        <v>61</v>
      </c>
      <c r="C5328" s="7" t="n">
        <v>7032</v>
      </c>
      <c r="D5328" s="7" t="n">
        <v>65533</v>
      </c>
      <c r="E5328" s="7" t="n">
        <v>0</v>
      </c>
    </row>
    <row r="5329" spans="1:6">
      <c r="A5329" t="s">
        <v>4</v>
      </c>
      <c r="B5329" s="4" t="s">
        <v>5</v>
      </c>
      <c r="C5329" s="4" t="s">
        <v>10</v>
      </c>
      <c r="D5329" s="4" t="s">
        <v>10</v>
      </c>
      <c r="E5329" s="4" t="s">
        <v>10</v>
      </c>
    </row>
    <row r="5330" spans="1:6">
      <c r="A5330" t="n">
        <v>36081</v>
      </c>
      <c r="B5330" s="21" t="n">
        <v>61</v>
      </c>
      <c r="C5330" s="7" t="n">
        <v>3</v>
      </c>
      <c r="D5330" s="7" t="n">
        <v>65533</v>
      </c>
      <c r="E5330" s="7" t="n">
        <v>0</v>
      </c>
    </row>
    <row r="5331" spans="1:6">
      <c r="A5331" t="s">
        <v>4</v>
      </c>
      <c r="B5331" s="4" t="s">
        <v>5</v>
      </c>
      <c r="C5331" s="4" t="s">
        <v>10</v>
      </c>
      <c r="D5331" s="4" t="s">
        <v>10</v>
      </c>
      <c r="E5331" s="4" t="s">
        <v>10</v>
      </c>
    </row>
    <row r="5332" spans="1:6">
      <c r="A5332" t="n">
        <v>36088</v>
      </c>
      <c r="B5332" s="21" t="n">
        <v>61</v>
      </c>
      <c r="C5332" s="7" t="n">
        <v>5</v>
      </c>
      <c r="D5332" s="7" t="n">
        <v>65533</v>
      </c>
      <c r="E5332" s="7" t="n">
        <v>0</v>
      </c>
    </row>
    <row r="5333" spans="1:6">
      <c r="A5333" t="s">
        <v>4</v>
      </c>
      <c r="B5333" s="4" t="s">
        <v>5</v>
      </c>
      <c r="C5333" s="4" t="s">
        <v>10</v>
      </c>
      <c r="D5333" s="4" t="s">
        <v>10</v>
      </c>
      <c r="E5333" s="4" t="s">
        <v>10</v>
      </c>
    </row>
    <row r="5334" spans="1:6">
      <c r="A5334" t="n">
        <v>36095</v>
      </c>
      <c r="B5334" s="21" t="n">
        <v>61</v>
      </c>
      <c r="C5334" s="7" t="n">
        <v>61491</v>
      </c>
      <c r="D5334" s="7" t="n">
        <v>65533</v>
      </c>
      <c r="E5334" s="7" t="n">
        <v>0</v>
      </c>
    </row>
    <row r="5335" spans="1:6">
      <c r="A5335" t="s">
        <v>4</v>
      </c>
      <c r="B5335" s="4" t="s">
        <v>5</v>
      </c>
      <c r="C5335" s="4" t="s">
        <v>10</v>
      </c>
      <c r="D5335" s="4" t="s">
        <v>10</v>
      </c>
      <c r="E5335" s="4" t="s">
        <v>10</v>
      </c>
    </row>
    <row r="5336" spans="1:6">
      <c r="A5336" t="n">
        <v>36102</v>
      </c>
      <c r="B5336" s="21" t="n">
        <v>61</v>
      </c>
      <c r="C5336" s="7" t="n">
        <v>61492</v>
      </c>
      <c r="D5336" s="7" t="n">
        <v>65533</v>
      </c>
      <c r="E5336" s="7" t="n">
        <v>0</v>
      </c>
    </row>
    <row r="5337" spans="1:6">
      <c r="A5337" t="s">
        <v>4</v>
      </c>
      <c r="B5337" s="4" t="s">
        <v>5</v>
      </c>
      <c r="C5337" s="4" t="s">
        <v>10</v>
      </c>
      <c r="D5337" s="4" t="s">
        <v>10</v>
      </c>
      <c r="E5337" s="4" t="s">
        <v>10</v>
      </c>
    </row>
    <row r="5338" spans="1:6">
      <c r="A5338" t="n">
        <v>36109</v>
      </c>
      <c r="B5338" s="21" t="n">
        <v>61</v>
      </c>
      <c r="C5338" s="7" t="n">
        <v>61493</v>
      </c>
      <c r="D5338" s="7" t="n">
        <v>65533</v>
      </c>
      <c r="E5338" s="7" t="n">
        <v>0</v>
      </c>
    </row>
    <row r="5339" spans="1:6">
      <c r="A5339" t="s">
        <v>4</v>
      </c>
      <c r="B5339" s="4" t="s">
        <v>5</v>
      </c>
      <c r="C5339" s="4" t="s">
        <v>13</v>
      </c>
      <c r="D5339" s="4" t="s">
        <v>13</v>
      </c>
      <c r="E5339" s="4" t="s">
        <v>23</v>
      </c>
      <c r="F5339" s="4" t="s">
        <v>23</v>
      </c>
      <c r="G5339" s="4" t="s">
        <v>23</v>
      </c>
      <c r="H5339" s="4" t="s">
        <v>10</v>
      </c>
    </row>
    <row r="5340" spans="1:6">
      <c r="A5340" t="n">
        <v>36116</v>
      </c>
      <c r="B5340" s="26" t="n">
        <v>45</v>
      </c>
      <c r="C5340" s="7" t="n">
        <v>2</v>
      </c>
      <c r="D5340" s="7" t="n">
        <v>3</v>
      </c>
      <c r="E5340" s="7" t="n">
        <v>-0.0500000007450581</v>
      </c>
      <c r="F5340" s="7" t="n">
        <v>2</v>
      </c>
      <c r="G5340" s="7" t="n">
        <v>14.8500003814697</v>
      </c>
      <c r="H5340" s="7" t="n">
        <v>0</v>
      </c>
    </row>
    <row r="5341" spans="1:6">
      <c r="A5341" t="s">
        <v>4</v>
      </c>
      <c r="B5341" s="4" t="s">
        <v>5</v>
      </c>
      <c r="C5341" s="4" t="s">
        <v>13</v>
      </c>
      <c r="D5341" s="4" t="s">
        <v>13</v>
      </c>
      <c r="E5341" s="4" t="s">
        <v>23</v>
      </c>
      <c r="F5341" s="4" t="s">
        <v>23</v>
      </c>
      <c r="G5341" s="4" t="s">
        <v>23</v>
      </c>
      <c r="H5341" s="4" t="s">
        <v>10</v>
      </c>
      <c r="I5341" s="4" t="s">
        <v>13</v>
      </c>
    </row>
    <row r="5342" spans="1:6">
      <c r="A5342" t="n">
        <v>36133</v>
      </c>
      <c r="B5342" s="26" t="n">
        <v>45</v>
      </c>
      <c r="C5342" s="7" t="n">
        <v>4</v>
      </c>
      <c r="D5342" s="7" t="n">
        <v>3</v>
      </c>
      <c r="E5342" s="7" t="n">
        <v>8.25</v>
      </c>
      <c r="F5342" s="7" t="n">
        <v>182</v>
      </c>
      <c r="G5342" s="7" t="n">
        <v>0</v>
      </c>
      <c r="H5342" s="7" t="n">
        <v>0</v>
      </c>
      <c r="I5342" s="7" t="n">
        <v>0</v>
      </c>
    </row>
    <row r="5343" spans="1:6">
      <c r="A5343" t="s">
        <v>4</v>
      </c>
      <c r="B5343" s="4" t="s">
        <v>5</v>
      </c>
      <c r="C5343" s="4" t="s">
        <v>13</v>
      </c>
      <c r="D5343" s="4" t="s">
        <v>13</v>
      </c>
      <c r="E5343" s="4" t="s">
        <v>23</v>
      </c>
      <c r="F5343" s="4" t="s">
        <v>10</v>
      </c>
    </row>
    <row r="5344" spans="1:6">
      <c r="A5344" t="n">
        <v>36151</v>
      </c>
      <c r="B5344" s="26" t="n">
        <v>45</v>
      </c>
      <c r="C5344" s="7" t="n">
        <v>5</v>
      </c>
      <c r="D5344" s="7" t="n">
        <v>3</v>
      </c>
      <c r="E5344" s="7" t="n">
        <v>8</v>
      </c>
      <c r="F5344" s="7" t="n">
        <v>0</v>
      </c>
    </row>
    <row r="5345" spans="1:9">
      <c r="A5345" t="s">
        <v>4</v>
      </c>
      <c r="B5345" s="4" t="s">
        <v>5</v>
      </c>
      <c r="C5345" s="4" t="s">
        <v>13</v>
      </c>
      <c r="D5345" s="4" t="s">
        <v>13</v>
      </c>
      <c r="E5345" s="4" t="s">
        <v>23</v>
      </c>
      <c r="F5345" s="4" t="s">
        <v>10</v>
      </c>
    </row>
    <row r="5346" spans="1:9">
      <c r="A5346" t="n">
        <v>36160</v>
      </c>
      <c r="B5346" s="26" t="n">
        <v>45</v>
      </c>
      <c r="C5346" s="7" t="n">
        <v>11</v>
      </c>
      <c r="D5346" s="7" t="n">
        <v>3</v>
      </c>
      <c r="E5346" s="7" t="n">
        <v>23</v>
      </c>
      <c r="F5346" s="7" t="n">
        <v>0</v>
      </c>
    </row>
    <row r="5347" spans="1:9">
      <c r="A5347" t="s">
        <v>4</v>
      </c>
      <c r="B5347" s="4" t="s">
        <v>5</v>
      </c>
      <c r="C5347" s="4" t="s">
        <v>13</v>
      </c>
      <c r="D5347" s="4" t="s">
        <v>13</v>
      </c>
      <c r="E5347" s="4" t="s">
        <v>23</v>
      </c>
      <c r="F5347" s="4" t="s">
        <v>23</v>
      </c>
      <c r="G5347" s="4" t="s">
        <v>23</v>
      </c>
      <c r="H5347" s="4" t="s">
        <v>10</v>
      </c>
      <c r="I5347" s="4" t="s">
        <v>13</v>
      </c>
    </row>
    <row r="5348" spans="1:9">
      <c r="A5348" t="n">
        <v>36169</v>
      </c>
      <c r="B5348" s="26" t="n">
        <v>45</v>
      </c>
      <c r="C5348" s="7" t="n">
        <v>4</v>
      </c>
      <c r="D5348" s="7" t="n">
        <v>3</v>
      </c>
      <c r="E5348" s="7" t="n">
        <v>8.25</v>
      </c>
      <c r="F5348" s="7" t="n">
        <v>185</v>
      </c>
      <c r="G5348" s="7" t="n">
        <v>0</v>
      </c>
      <c r="H5348" s="7" t="n">
        <v>30000</v>
      </c>
      <c r="I5348" s="7" t="n">
        <v>0</v>
      </c>
    </row>
    <row r="5349" spans="1:9">
      <c r="A5349" t="s">
        <v>4</v>
      </c>
      <c r="B5349" s="4" t="s">
        <v>5</v>
      </c>
      <c r="C5349" s="4" t="s">
        <v>13</v>
      </c>
      <c r="D5349" s="4" t="s">
        <v>10</v>
      </c>
    </row>
    <row r="5350" spans="1:9">
      <c r="A5350" t="n">
        <v>36187</v>
      </c>
      <c r="B5350" s="24" t="n">
        <v>58</v>
      </c>
      <c r="C5350" s="7" t="n">
        <v>255</v>
      </c>
      <c r="D5350" s="7" t="n">
        <v>0</v>
      </c>
    </row>
    <row r="5351" spans="1:9">
      <c r="A5351" t="s">
        <v>4</v>
      </c>
      <c r="B5351" s="4" t="s">
        <v>5</v>
      </c>
      <c r="C5351" s="4" t="s">
        <v>10</v>
      </c>
      <c r="D5351" s="4" t="s">
        <v>13</v>
      </c>
      <c r="E5351" s="4" t="s">
        <v>23</v>
      </c>
      <c r="F5351" s="4" t="s">
        <v>10</v>
      </c>
    </row>
    <row r="5352" spans="1:9">
      <c r="A5352" t="n">
        <v>36191</v>
      </c>
      <c r="B5352" s="49" t="n">
        <v>59</v>
      </c>
      <c r="C5352" s="7" t="n">
        <v>0</v>
      </c>
      <c r="D5352" s="7" t="n">
        <v>20</v>
      </c>
      <c r="E5352" s="7" t="n">
        <v>0.150000005960464</v>
      </c>
      <c r="F5352" s="7" t="n">
        <v>0</v>
      </c>
    </row>
    <row r="5353" spans="1:9">
      <c r="A5353" t="s">
        <v>4</v>
      </c>
      <c r="B5353" s="4" t="s">
        <v>5</v>
      </c>
      <c r="C5353" s="4" t="s">
        <v>10</v>
      </c>
    </row>
    <row r="5354" spans="1:9">
      <c r="A5354" t="n">
        <v>36201</v>
      </c>
      <c r="B5354" s="35" t="n">
        <v>16</v>
      </c>
      <c r="C5354" s="7" t="n">
        <v>50</v>
      </c>
    </row>
    <row r="5355" spans="1:9">
      <c r="A5355" t="s">
        <v>4</v>
      </c>
      <c r="B5355" s="4" t="s">
        <v>5</v>
      </c>
      <c r="C5355" s="4" t="s">
        <v>10</v>
      </c>
      <c r="D5355" s="4" t="s">
        <v>13</v>
      </c>
      <c r="E5355" s="4" t="s">
        <v>23</v>
      </c>
      <c r="F5355" s="4" t="s">
        <v>10</v>
      </c>
    </row>
    <row r="5356" spans="1:9">
      <c r="A5356" t="n">
        <v>36204</v>
      </c>
      <c r="B5356" s="49" t="n">
        <v>59</v>
      </c>
      <c r="C5356" s="7" t="n">
        <v>3</v>
      </c>
      <c r="D5356" s="7" t="n">
        <v>20</v>
      </c>
      <c r="E5356" s="7" t="n">
        <v>0.150000005960464</v>
      </c>
      <c r="F5356" s="7" t="n">
        <v>0</v>
      </c>
    </row>
    <row r="5357" spans="1:9">
      <c r="A5357" t="s">
        <v>4</v>
      </c>
      <c r="B5357" s="4" t="s">
        <v>5</v>
      </c>
      <c r="C5357" s="4" t="s">
        <v>10</v>
      </c>
    </row>
    <row r="5358" spans="1:9">
      <c r="A5358" t="n">
        <v>36214</v>
      </c>
      <c r="B5358" s="35" t="n">
        <v>16</v>
      </c>
      <c r="C5358" s="7" t="n">
        <v>100</v>
      </c>
    </row>
    <row r="5359" spans="1:9">
      <c r="A5359" t="s">
        <v>4</v>
      </c>
      <c r="B5359" s="4" t="s">
        <v>5</v>
      </c>
      <c r="C5359" s="4" t="s">
        <v>10</v>
      </c>
      <c r="D5359" s="4" t="s">
        <v>13</v>
      </c>
      <c r="E5359" s="4" t="s">
        <v>23</v>
      </c>
      <c r="F5359" s="4" t="s">
        <v>10</v>
      </c>
    </row>
    <row r="5360" spans="1:9">
      <c r="A5360" t="n">
        <v>36217</v>
      </c>
      <c r="B5360" s="49" t="n">
        <v>59</v>
      </c>
      <c r="C5360" s="7" t="n">
        <v>61491</v>
      </c>
      <c r="D5360" s="7" t="n">
        <v>20</v>
      </c>
      <c r="E5360" s="7" t="n">
        <v>0.150000005960464</v>
      </c>
      <c r="F5360" s="7" t="n">
        <v>0</v>
      </c>
    </row>
    <row r="5361" spans="1:9">
      <c r="A5361" t="s">
        <v>4</v>
      </c>
      <c r="B5361" s="4" t="s">
        <v>5</v>
      </c>
      <c r="C5361" s="4" t="s">
        <v>10</v>
      </c>
    </row>
    <row r="5362" spans="1:9">
      <c r="A5362" t="n">
        <v>36227</v>
      </c>
      <c r="B5362" s="35" t="n">
        <v>16</v>
      </c>
      <c r="C5362" s="7" t="n">
        <v>50</v>
      </c>
    </row>
    <row r="5363" spans="1:9">
      <c r="A5363" t="s">
        <v>4</v>
      </c>
      <c r="B5363" s="4" t="s">
        <v>5</v>
      </c>
      <c r="C5363" s="4" t="s">
        <v>10</v>
      </c>
      <c r="D5363" s="4" t="s">
        <v>13</v>
      </c>
      <c r="E5363" s="4" t="s">
        <v>23</v>
      </c>
      <c r="F5363" s="4" t="s">
        <v>10</v>
      </c>
    </row>
    <row r="5364" spans="1:9">
      <c r="A5364" t="n">
        <v>36230</v>
      </c>
      <c r="B5364" s="49" t="n">
        <v>59</v>
      </c>
      <c r="C5364" s="7" t="n">
        <v>61492</v>
      </c>
      <c r="D5364" s="7" t="n">
        <v>20</v>
      </c>
      <c r="E5364" s="7" t="n">
        <v>0.150000005960464</v>
      </c>
      <c r="F5364" s="7" t="n">
        <v>0</v>
      </c>
    </row>
    <row r="5365" spans="1:9">
      <c r="A5365" t="s">
        <v>4</v>
      </c>
      <c r="B5365" s="4" t="s">
        <v>5</v>
      </c>
      <c r="C5365" s="4" t="s">
        <v>10</v>
      </c>
    </row>
    <row r="5366" spans="1:9">
      <c r="A5366" t="n">
        <v>36240</v>
      </c>
      <c r="B5366" s="35" t="n">
        <v>16</v>
      </c>
      <c r="C5366" s="7" t="n">
        <v>50</v>
      </c>
    </row>
    <row r="5367" spans="1:9">
      <c r="A5367" t="s">
        <v>4</v>
      </c>
      <c r="B5367" s="4" t="s">
        <v>5</v>
      </c>
      <c r="C5367" s="4" t="s">
        <v>10</v>
      </c>
      <c r="D5367" s="4" t="s">
        <v>13</v>
      </c>
      <c r="E5367" s="4" t="s">
        <v>23</v>
      </c>
      <c r="F5367" s="4" t="s">
        <v>10</v>
      </c>
    </row>
    <row r="5368" spans="1:9">
      <c r="A5368" t="n">
        <v>36243</v>
      </c>
      <c r="B5368" s="49" t="n">
        <v>59</v>
      </c>
      <c r="C5368" s="7" t="n">
        <v>61493</v>
      </c>
      <c r="D5368" s="7" t="n">
        <v>20</v>
      </c>
      <c r="E5368" s="7" t="n">
        <v>0.150000005960464</v>
      </c>
      <c r="F5368" s="7" t="n">
        <v>0</v>
      </c>
    </row>
    <row r="5369" spans="1:9">
      <c r="A5369" t="s">
        <v>4</v>
      </c>
      <c r="B5369" s="4" t="s">
        <v>5</v>
      </c>
      <c r="C5369" s="4" t="s">
        <v>10</v>
      </c>
    </row>
    <row r="5370" spans="1:9">
      <c r="A5370" t="n">
        <v>36253</v>
      </c>
      <c r="B5370" s="35" t="n">
        <v>16</v>
      </c>
      <c r="C5370" s="7" t="n">
        <v>1000</v>
      </c>
    </row>
    <row r="5371" spans="1:9">
      <c r="A5371" t="s">
        <v>4</v>
      </c>
      <c r="B5371" s="4" t="s">
        <v>5</v>
      </c>
      <c r="C5371" s="4" t="s">
        <v>13</v>
      </c>
      <c r="D5371" s="4" t="s">
        <v>10</v>
      </c>
      <c r="E5371" s="4" t="s">
        <v>6</v>
      </c>
    </row>
    <row r="5372" spans="1:9">
      <c r="A5372" t="n">
        <v>36256</v>
      </c>
      <c r="B5372" s="46" t="n">
        <v>51</v>
      </c>
      <c r="C5372" s="7" t="n">
        <v>4</v>
      </c>
      <c r="D5372" s="7" t="n">
        <v>0</v>
      </c>
      <c r="E5372" s="7" t="s">
        <v>260</v>
      </c>
    </row>
    <row r="5373" spans="1:9">
      <c r="A5373" t="s">
        <v>4</v>
      </c>
      <c r="B5373" s="4" t="s">
        <v>5</v>
      </c>
      <c r="C5373" s="4" t="s">
        <v>10</v>
      </c>
    </row>
    <row r="5374" spans="1:9">
      <c r="A5374" t="n">
        <v>36271</v>
      </c>
      <c r="B5374" s="35" t="n">
        <v>16</v>
      </c>
      <c r="C5374" s="7" t="n">
        <v>0</v>
      </c>
    </row>
    <row r="5375" spans="1:9">
      <c r="A5375" t="s">
        <v>4</v>
      </c>
      <c r="B5375" s="4" t="s">
        <v>5</v>
      </c>
      <c r="C5375" s="4" t="s">
        <v>10</v>
      </c>
      <c r="D5375" s="4" t="s">
        <v>50</v>
      </c>
      <c r="E5375" s="4" t="s">
        <v>13</v>
      </c>
      <c r="F5375" s="4" t="s">
        <v>13</v>
      </c>
    </row>
    <row r="5376" spans="1:9">
      <c r="A5376" t="n">
        <v>36274</v>
      </c>
      <c r="B5376" s="47" t="n">
        <v>26</v>
      </c>
      <c r="C5376" s="7" t="n">
        <v>0</v>
      </c>
      <c r="D5376" s="7" t="s">
        <v>261</v>
      </c>
      <c r="E5376" s="7" t="n">
        <v>2</v>
      </c>
      <c r="F5376" s="7" t="n">
        <v>0</v>
      </c>
    </row>
    <row r="5377" spans="1:6">
      <c r="A5377" t="s">
        <v>4</v>
      </c>
      <c r="B5377" s="4" t="s">
        <v>5</v>
      </c>
    </row>
    <row r="5378" spans="1:6">
      <c r="A5378" t="n">
        <v>36297</v>
      </c>
      <c r="B5378" s="48" t="n">
        <v>28</v>
      </c>
    </row>
    <row r="5379" spans="1:6">
      <c r="A5379" t="s">
        <v>4</v>
      </c>
      <c r="B5379" s="4" t="s">
        <v>5</v>
      </c>
      <c r="C5379" s="4" t="s">
        <v>13</v>
      </c>
      <c r="D5379" s="30" t="s">
        <v>34</v>
      </c>
      <c r="E5379" s="4" t="s">
        <v>5</v>
      </c>
      <c r="F5379" s="4" t="s">
        <v>13</v>
      </c>
      <c r="G5379" s="4" t="s">
        <v>10</v>
      </c>
      <c r="H5379" s="30" t="s">
        <v>35</v>
      </c>
      <c r="I5379" s="4" t="s">
        <v>13</v>
      </c>
      <c r="J5379" s="4" t="s">
        <v>24</v>
      </c>
    </row>
    <row r="5380" spans="1:6">
      <c r="A5380" t="n">
        <v>36298</v>
      </c>
      <c r="B5380" s="12" t="n">
        <v>5</v>
      </c>
      <c r="C5380" s="7" t="n">
        <v>28</v>
      </c>
      <c r="D5380" s="30" t="s">
        <v>3</v>
      </c>
      <c r="E5380" s="33" t="n">
        <v>64</v>
      </c>
      <c r="F5380" s="7" t="n">
        <v>5</v>
      </c>
      <c r="G5380" s="7" t="n">
        <v>1</v>
      </c>
      <c r="H5380" s="30" t="s">
        <v>3</v>
      </c>
      <c r="I5380" s="7" t="n">
        <v>1</v>
      </c>
      <c r="J5380" s="13" t="n">
        <f t="normal" ca="1">A5392</f>
        <v>0</v>
      </c>
    </row>
    <row r="5381" spans="1:6">
      <c r="A5381" t="s">
        <v>4</v>
      </c>
      <c r="B5381" s="4" t="s">
        <v>5</v>
      </c>
      <c r="C5381" s="4" t="s">
        <v>13</v>
      </c>
      <c r="D5381" s="4" t="s">
        <v>10</v>
      </c>
      <c r="E5381" s="4" t="s">
        <v>6</v>
      </c>
    </row>
    <row r="5382" spans="1:6">
      <c r="A5382" t="n">
        <v>36309</v>
      </c>
      <c r="B5382" s="46" t="n">
        <v>51</v>
      </c>
      <c r="C5382" s="7" t="n">
        <v>4</v>
      </c>
      <c r="D5382" s="7" t="n">
        <v>1</v>
      </c>
      <c r="E5382" s="7" t="s">
        <v>60</v>
      </c>
    </row>
    <row r="5383" spans="1:6">
      <c r="A5383" t="s">
        <v>4</v>
      </c>
      <c r="B5383" s="4" t="s">
        <v>5</v>
      </c>
      <c r="C5383" s="4" t="s">
        <v>10</v>
      </c>
    </row>
    <row r="5384" spans="1:6">
      <c r="A5384" t="n">
        <v>36323</v>
      </c>
      <c r="B5384" s="35" t="n">
        <v>16</v>
      </c>
      <c r="C5384" s="7" t="n">
        <v>0</v>
      </c>
    </row>
    <row r="5385" spans="1:6">
      <c r="A5385" t="s">
        <v>4</v>
      </c>
      <c r="B5385" s="4" t="s">
        <v>5</v>
      </c>
      <c r="C5385" s="4" t="s">
        <v>10</v>
      </c>
      <c r="D5385" s="4" t="s">
        <v>50</v>
      </c>
      <c r="E5385" s="4" t="s">
        <v>13</v>
      </c>
      <c r="F5385" s="4" t="s">
        <v>13</v>
      </c>
    </row>
    <row r="5386" spans="1:6">
      <c r="A5386" t="n">
        <v>36326</v>
      </c>
      <c r="B5386" s="47" t="n">
        <v>26</v>
      </c>
      <c r="C5386" s="7" t="n">
        <v>1</v>
      </c>
      <c r="D5386" s="7" t="s">
        <v>262</v>
      </c>
      <c r="E5386" s="7" t="n">
        <v>2</v>
      </c>
      <c r="F5386" s="7" t="n">
        <v>0</v>
      </c>
    </row>
    <row r="5387" spans="1:6">
      <c r="A5387" t="s">
        <v>4</v>
      </c>
      <c r="B5387" s="4" t="s">
        <v>5</v>
      </c>
    </row>
    <row r="5388" spans="1:6">
      <c r="A5388" t="n">
        <v>36356</v>
      </c>
      <c r="B5388" s="48" t="n">
        <v>28</v>
      </c>
    </row>
    <row r="5389" spans="1:6">
      <c r="A5389" t="s">
        <v>4</v>
      </c>
      <c r="B5389" s="4" t="s">
        <v>5</v>
      </c>
      <c r="C5389" s="4" t="s">
        <v>24</v>
      </c>
    </row>
    <row r="5390" spans="1:6">
      <c r="A5390" t="n">
        <v>36357</v>
      </c>
      <c r="B5390" s="17" t="n">
        <v>3</v>
      </c>
      <c r="C5390" s="13" t="n">
        <f t="normal" ca="1">A5400</f>
        <v>0</v>
      </c>
    </row>
    <row r="5391" spans="1:6">
      <c r="A5391" t="s">
        <v>4</v>
      </c>
      <c r="B5391" s="4" t="s">
        <v>5</v>
      </c>
      <c r="C5391" s="4" t="s">
        <v>13</v>
      </c>
      <c r="D5391" s="4" t="s">
        <v>10</v>
      </c>
      <c r="E5391" s="4" t="s">
        <v>6</v>
      </c>
    </row>
    <row r="5392" spans="1:6">
      <c r="A5392" t="n">
        <v>36362</v>
      </c>
      <c r="B5392" s="46" t="n">
        <v>51</v>
      </c>
      <c r="C5392" s="7" t="n">
        <v>4</v>
      </c>
      <c r="D5392" s="7" t="n">
        <v>3</v>
      </c>
      <c r="E5392" s="7" t="s">
        <v>60</v>
      </c>
    </row>
    <row r="5393" spans="1:10">
      <c r="A5393" t="s">
        <v>4</v>
      </c>
      <c r="B5393" s="4" t="s">
        <v>5</v>
      </c>
      <c r="C5393" s="4" t="s">
        <v>10</v>
      </c>
    </row>
    <row r="5394" spans="1:10">
      <c r="A5394" t="n">
        <v>36376</v>
      </c>
      <c r="B5394" s="35" t="n">
        <v>16</v>
      </c>
      <c r="C5394" s="7" t="n">
        <v>0</v>
      </c>
    </row>
    <row r="5395" spans="1:10">
      <c r="A5395" t="s">
        <v>4</v>
      </c>
      <c r="B5395" s="4" t="s">
        <v>5</v>
      </c>
      <c r="C5395" s="4" t="s">
        <v>10</v>
      </c>
      <c r="D5395" s="4" t="s">
        <v>50</v>
      </c>
      <c r="E5395" s="4" t="s">
        <v>13</v>
      </c>
      <c r="F5395" s="4" t="s">
        <v>13</v>
      </c>
    </row>
    <row r="5396" spans="1:10">
      <c r="A5396" t="n">
        <v>36379</v>
      </c>
      <c r="B5396" s="47" t="n">
        <v>26</v>
      </c>
      <c r="C5396" s="7" t="n">
        <v>3</v>
      </c>
      <c r="D5396" s="7" t="s">
        <v>263</v>
      </c>
      <c r="E5396" s="7" t="n">
        <v>2</v>
      </c>
      <c r="F5396" s="7" t="n">
        <v>0</v>
      </c>
    </row>
    <row r="5397" spans="1:10">
      <c r="A5397" t="s">
        <v>4</v>
      </c>
      <c r="B5397" s="4" t="s">
        <v>5</v>
      </c>
    </row>
    <row r="5398" spans="1:10">
      <c r="A5398" t="n">
        <v>36410</v>
      </c>
      <c r="B5398" s="48" t="n">
        <v>28</v>
      </c>
    </row>
    <row r="5399" spans="1:10">
      <c r="A5399" t="s">
        <v>4</v>
      </c>
      <c r="B5399" s="4" t="s">
        <v>5</v>
      </c>
      <c r="C5399" s="4" t="s">
        <v>13</v>
      </c>
      <c r="D5399" s="4" t="s">
        <v>10</v>
      </c>
      <c r="E5399" s="4" t="s">
        <v>6</v>
      </c>
    </row>
    <row r="5400" spans="1:10">
      <c r="A5400" t="n">
        <v>36411</v>
      </c>
      <c r="B5400" s="46" t="n">
        <v>51</v>
      </c>
      <c r="C5400" s="7" t="n">
        <v>4</v>
      </c>
      <c r="D5400" s="7" t="n">
        <v>7032</v>
      </c>
      <c r="E5400" s="7" t="s">
        <v>56</v>
      </c>
    </row>
    <row r="5401" spans="1:10">
      <c r="A5401" t="s">
        <v>4</v>
      </c>
      <c r="B5401" s="4" t="s">
        <v>5</v>
      </c>
      <c r="C5401" s="4" t="s">
        <v>10</v>
      </c>
    </row>
    <row r="5402" spans="1:10">
      <c r="A5402" t="n">
        <v>36424</v>
      </c>
      <c r="B5402" s="35" t="n">
        <v>16</v>
      </c>
      <c r="C5402" s="7" t="n">
        <v>0</v>
      </c>
    </row>
    <row r="5403" spans="1:10">
      <c r="A5403" t="s">
        <v>4</v>
      </c>
      <c r="B5403" s="4" t="s">
        <v>5</v>
      </c>
      <c r="C5403" s="4" t="s">
        <v>10</v>
      </c>
      <c r="D5403" s="4" t="s">
        <v>50</v>
      </c>
      <c r="E5403" s="4" t="s">
        <v>13</v>
      </c>
      <c r="F5403" s="4" t="s">
        <v>13</v>
      </c>
    </row>
    <row r="5404" spans="1:10">
      <c r="A5404" t="n">
        <v>36427</v>
      </c>
      <c r="B5404" s="47" t="n">
        <v>26</v>
      </c>
      <c r="C5404" s="7" t="n">
        <v>7032</v>
      </c>
      <c r="D5404" s="7" t="s">
        <v>264</v>
      </c>
      <c r="E5404" s="7" t="n">
        <v>2</v>
      </c>
      <c r="F5404" s="7" t="n">
        <v>0</v>
      </c>
    </row>
    <row r="5405" spans="1:10">
      <c r="A5405" t="s">
        <v>4</v>
      </c>
      <c r="B5405" s="4" t="s">
        <v>5</v>
      </c>
    </row>
    <row r="5406" spans="1:10">
      <c r="A5406" t="n">
        <v>36464</v>
      </c>
      <c r="B5406" s="48" t="n">
        <v>28</v>
      </c>
    </row>
    <row r="5407" spans="1:10">
      <c r="A5407" t="s">
        <v>4</v>
      </c>
      <c r="B5407" s="4" t="s">
        <v>5</v>
      </c>
      <c r="C5407" s="4" t="s">
        <v>13</v>
      </c>
      <c r="D5407" s="4" t="s">
        <v>10</v>
      </c>
      <c r="E5407" s="4" t="s">
        <v>10</v>
      </c>
      <c r="F5407" s="4" t="s">
        <v>13</v>
      </c>
    </row>
    <row r="5408" spans="1:10">
      <c r="A5408" t="n">
        <v>36465</v>
      </c>
      <c r="B5408" s="51" t="n">
        <v>25</v>
      </c>
      <c r="C5408" s="7" t="n">
        <v>1</v>
      </c>
      <c r="D5408" s="7" t="n">
        <v>400</v>
      </c>
      <c r="E5408" s="7" t="n">
        <v>80</v>
      </c>
      <c r="F5408" s="7" t="n">
        <v>0</v>
      </c>
    </row>
    <row r="5409" spans="1:6">
      <c r="A5409" t="s">
        <v>4</v>
      </c>
      <c r="B5409" s="4" t="s">
        <v>5</v>
      </c>
      <c r="C5409" s="4" t="s">
        <v>6</v>
      </c>
      <c r="D5409" s="4" t="s">
        <v>10</v>
      </c>
    </row>
    <row r="5410" spans="1:6">
      <c r="A5410" t="n">
        <v>36472</v>
      </c>
      <c r="B5410" s="67" t="n">
        <v>29</v>
      </c>
      <c r="C5410" s="7" t="s">
        <v>265</v>
      </c>
      <c r="D5410" s="7" t="n">
        <v>65533</v>
      </c>
    </row>
    <row r="5411" spans="1:6">
      <c r="A5411" t="s">
        <v>4</v>
      </c>
      <c r="B5411" s="4" t="s">
        <v>5</v>
      </c>
      <c r="C5411" s="4" t="s">
        <v>13</v>
      </c>
      <c r="D5411" s="4" t="s">
        <v>10</v>
      </c>
      <c r="E5411" s="4" t="s">
        <v>6</v>
      </c>
    </row>
    <row r="5412" spans="1:6">
      <c r="A5412" t="n">
        <v>36492</v>
      </c>
      <c r="B5412" s="46" t="n">
        <v>51</v>
      </c>
      <c r="C5412" s="7" t="n">
        <v>4</v>
      </c>
      <c r="D5412" s="7" t="n">
        <v>19</v>
      </c>
      <c r="E5412" s="7" t="s">
        <v>104</v>
      </c>
    </row>
    <row r="5413" spans="1:6">
      <c r="A5413" t="s">
        <v>4</v>
      </c>
      <c r="B5413" s="4" t="s">
        <v>5</v>
      </c>
      <c r="C5413" s="4" t="s">
        <v>10</v>
      </c>
    </row>
    <row r="5414" spans="1:6">
      <c r="A5414" t="n">
        <v>36506</v>
      </c>
      <c r="B5414" s="35" t="n">
        <v>16</v>
      </c>
      <c r="C5414" s="7" t="n">
        <v>0</v>
      </c>
    </row>
    <row r="5415" spans="1:6">
      <c r="A5415" t="s">
        <v>4</v>
      </c>
      <c r="B5415" s="4" t="s">
        <v>5</v>
      </c>
      <c r="C5415" s="4" t="s">
        <v>10</v>
      </c>
      <c r="D5415" s="4" t="s">
        <v>13</v>
      </c>
      <c r="E5415" s="4" t="s">
        <v>9</v>
      </c>
      <c r="F5415" s="4" t="s">
        <v>50</v>
      </c>
      <c r="G5415" s="4" t="s">
        <v>13</v>
      </c>
      <c r="H5415" s="4" t="s">
        <v>13</v>
      </c>
    </row>
    <row r="5416" spans="1:6">
      <c r="A5416" t="n">
        <v>36509</v>
      </c>
      <c r="B5416" s="47" t="n">
        <v>26</v>
      </c>
      <c r="C5416" s="7" t="n">
        <v>19</v>
      </c>
      <c r="D5416" s="7" t="n">
        <v>17</v>
      </c>
      <c r="E5416" s="7" t="n">
        <v>29385</v>
      </c>
      <c r="F5416" s="7" t="s">
        <v>266</v>
      </c>
      <c r="G5416" s="7" t="n">
        <v>2</v>
      </c>
      <c r="H5416" s="7" t="n">
        <v>0</v>
      </c>
    </row>
    <row r="5417" spans="1:6">
      <c r="A5417" t="s">
        <v>4</v>
      </c>
      <c r="B5417" s="4" t="s">
        <v>5</v>
      </c>
    </row>
    <row r="5418" spans="1:6">
      <c r="A5418" t="n">
        <v>36556</v>
      </c>
      <c r="B5418" s="48" t="n">
        <v>28</v>
      </c>
    </row>
    <row r="5419" spans="1:6">
      <c r="A5419" t="s">
        <v>4</v>
      </c>
      <c r="B5419" s="4" t="s">
        <v>5</v>
      </c>
      <c r="C5419" s="4" t="s">
        <v>6</v>
      </c>
      <c r="D5419" s="4" t="s">
        <v>10</v>
      </c>
    </row>
    <row r="5420" spans="1:6">
      <c r="A5420" t="n">
        <v>36557</v>
      </c>
      <c r="B5420" s="67" t="n">
        <v>29</v>
      </c>
      <c r="C5420" s="7" t="s">
        <v>12</v>
      </c>
      <c r="D5420" s="7" t="n">
        <v>65533</v>
      </c>
    </row>
    <row r="5421" spans="1:6">
      <c r="A5421" t="s">
        <v>4</v>
      </c>
      <c r="B5421" s="4" t="s">
        <v>5</v>
      </c>
      <c r="C5421" s="4" t="s">
        <v>13</v>
      </c>
      <c r="D5421" s="4" t="s">
        <v>10</v>
      </c>
      <c r="E5421" s="4" t="s">
        <v>10</v>
      </c>
      <c r="F5421" s="4" t="s">
        <v>13</v>
      </c>
    </row>
    <row r="5422" spans="1:6">
      <c r="A5422" t="n">
        <v>36561</v>
      </c>
      <c r="B5422" s="51" t="n">
        <v>25</v>
      </c>
      <c r="C5422" s="7" t="n">
        <v>1</v>
      </c>
      <c r="D5422" s="7" t="n">
        <v>65535</v>
      </c>
      <c r="E5422" s="7" t="n">
        <v>65535</v>
      </c>
      <c r="F5422" s="7" t="n">
        <v>0</v>
      </c>
    </row>
    <row r="5423" spans="1:6">
      <c r="A5423" t="s">
        <v>4</v>
      </c>
      <c r="B5423" s="4" t="s">
        <v>5</v>
      </c>
      <c r="C5423" s="4" t="s">
        <v>10</v>
      </c>
      <c r="D5423" s="4" t="s">
        <v>13</v>
      </c>
      <c r="E5423" s="4" t="s">
        <v>23</v>
      </c>
      <c r="F5423" s="4" t="s">
        <v>10</v>
      </c>
    </row>
    <row r="5424" spans="1:6">
      <c r="A5424" t="n">
        <v>36568</v>
      </c>
      <c r="B5424" s="49" t="n">
        <v>59</v>
      </c>
      <c r="C5424" s="7" t="n">
        <v>0</v>
      </c>
      <c r="D5424" s="7" t="n">
        <v>16</v>
      </c>
      <c r="E5424" s="7" t="n">
        <v>0.150000005960464</v>
      </c>
      <c r="F5424" s="7" t="n">
        <v>0</v>
      </c>
    </row>
    <row r="5425" spans="1:8">
      <c r="A5425" t="s">
        <v>4</v>
      </c>
      <c r="B5425" s="4" t="s">
        <v>5</v>
      </c>
      <c r="C5425" s="4" t="s">
        <v>10</v>
      </c>
      <c r="D5425" s="4" t="s">
        <v>13</v>
      </c>
      <c r="E5425" s="4" t="s">
        <v>23</v>
      </c>
      <c r="F5425" s="4" t="s">
        <v>10</v>
      </c>
    </row>
    <row r="5426" spans="1:8">
      <c r="A5426" t="n">
        <v>36578</v>
      </c>
      <c r="B5426" s="49" t="n">
        <v>59</v>
      </c>
      <c r="C5426" s="7" t="n">
        <v>7032</v>
      </c>
      <c r="D5426" s="7" t="n">
        <v>16</v>
      </c>
      <c r="E5426" s="7" t="n">
        <v>0.150000005960464</v>
      </c>
      <c r="F5426" s="7" t="n">
        <v>0</v>
      </c>
    </row>
    <row r="5427" spans="1:8">
      <c r="A5427" t="s">
        <v>4</v>
      </c>
      <c r="B5427" s="4" t="s">
        <v>5</v>
      </c>
      <c r="C5427" s="4" t="s">
        <v>10</v>
      </c>
    </row>
    <row r="5428" spans="1:8">
      <c r="A5428" t="n">
        <v>36588</v>
      </c>
      <c r="B5428" s="35" t="n">
        <v>16</v>
      </c>
      <c r="C5428" s="7" t="n">
        <v>100</v>
      </c>
    </row>
    <row r="5429" spans="1:8">
      <c r="A5429" t="s">
        <v>4</v>
      </c>
      <c r="B5429" s="4" t="s">
        <v>5</v>
      </c>
      <c r="C5429" s="4" t="s">
        <v>10</v>
      </c>
      <c r="D5429" s="4" t="s">
        <v>13</v>
      </c>
      <c r="E5429" s="4" t="s">
        <v>23</v>
      </c>
      <c r="F5429" s="4" t="s">
        <v>10</v>
      </c>
    </row>
    <row r="5430" spans="1:8">
      <c r="A5430" t="n">
        <v>36591</v>
      </c>
      <c r="B5430" s="49" t="n">
        <v>59</v>
      </c>
      <c r="C5430" s="7" t="n">
        <v>3</v>
      </c>
      <c r="D5430" s="7" t="n">
        <v>16</v>
      </c>
      <c r="E5430" s="7" t="n">
        <v>0.150000005960464</v>
      </c>
      <c r="F5430" s="7" t="n">
        <v>0</v>
      </c>
    </row>
    <row r="5431" spans="1:8">
      <c r="A5431" t="s">
        <v>4</v>
      </c>
      <c r="B5431" s="4" t="s">
        <v>5</v>
      </c>
      <c r="C5431" s="4" t="s">
        <v>10</v>
      </c>
      <c r="D5431" s="4" t="s">
        <v>13</v>
      </c>
      <c r="E5431" s="4" t="s">
        <v>23</v>
      </c>
      <c r="F5431" s="4" t="s">
        <v>10</v>
      </c>
    </row>
    <row r="5432" spans="1:8">
      <c r="A5432" t="n">
        <v>36601</v>
      </c>
      <c r="B5432" s="49" t="n">
        <v>59</v>
      </c>
      <c r="C5432" s="7" t="n">
        <v>5</v>
      </c>
      <c r="D5432" s="7" t="n">
        <v>16</v>
      </c>
      <c r="E5432" s="7" t="n">
        <v>0.150000005960464</v>
      </c>
      <c r="F5432" s="7" t="n">
        <v>0</v>
      </c>
    </row>
    <row r="5433" spans="1:8">
      <c r="A5433" t="s">
        <v>4</v>
      </c>
      <c r="B5433" s="4" t="s">
        <v>5</v>
      </c>
      <c r="C5433" s="4" t="s">
        <v>10</v>
      </c>
      <c r="D5433" s="4" t="s">
        <v>13</v>
      </c>
      <c r="E5433" s="4" t="s">
        <v>23</v>
      </c>
      <c r="F5433" s="4" t="s">
        <v>10</v>
      </c>
    </row>
    <row r="5434" spans="1:8">
      <c r="A5434" t="n">
        <v>36611</v>
      </c>
      <c r="B5434" s="49" t="n">
        <v>59</v>
      </c>
      <c r="C5434" s="7" t="n">
        <v>61491</v>
      </c>
      <c r="D5434" s="7" t="n">
        <v>16</v>
      </c>
      <c r="E5434" s="7" t="n">
        <v>0.150000005960464</v>
      </c>
      <c r="F5434" s="7" t="n">
        <v>0</v>
      </c>
    </row>
    <row r="5435" spans="1:8">
      <c r="A5435" t="s">
        <v>4</v>
      </c>
      <c r="B5435" s="4" t="s">
        <v>5</v>
      </c>
      <c r="C5435" s="4" t="s">
        <v>10</v>
      </c>
    </row>
    <row r="5436" spans="1:8">
      <c r="A5436" t="n">
        <v>36621</v>
      </c>
      <c r="B5436" s="35" t="n">
        <v>16</v>
      </c>
      <c r="C5436" s="7" t="n">
        <v>100</v>
      </c>
    </row>
    <row r="5437" spans="1:8">
      <c r="A5437" t="s">
        <v>4</v>
      </c>
      <c r="B5437" s="4" t="s">
        <v>5</v>
      </c>
      <c r="C5437" s="4" t="s">
        <v>10</v>
      </c>
      <c r="D5437" s="4" t="s">
        <v>13</v>
      </c>
      <c r="E5437" s="4" t="s">
        <v>23</v>
      </c>
      <c r="F5437" s="4" t="s">
        <v>10</v>
      </c>
    </row>
    <row r="5438" spans="1:8">
      <c r="A5438" t="n">
        <v>36624</v>
      </c>
      <c r="B5438" s="49" t="n">
        <v>59</v>
      </c>
      <c r="C5438" s="7" t="n">
        <v>61492</v>
      </c>
      <c r="D5438" s="7" t="n">
        <v>16</v>
      </c>
      <c r="E5438" s="7" t="n">
        <v>0.150000005960464</v>
      </c>
      <c r="F5438" s="7" t="n">
        <v>0</v>
      </c>
    </row>
    <row r="5439" spans="1:8">
      <c r="A5439" t="s">
        <v>4</v>
      </c>
      <c r="B5439" s="4" t="s">
        <v>5</v>
      </c>
      <c r="C5439" s="4" t="s">
        <v>10</v>
      </c>
      <c r="D5439" s="4" t="s">
        <v>13</v>
      </c>
      <c r="E5439" s="4" t="s">
        <v>23</v>
      </c>
      <c r="F5439" s="4" t="s">
        <v>10</v>
      </c>
    </row>
    <row r="5440" spans="1:8">
      <c r="A5440" t="n">
        <v>36634</v>
      </c>
      <c r="B5440" s="49" t="n">
        <v>59</v>
      </c>
      <c r="C5440" s="7" t="n">
        <v>61493</v>
      </c>
      <c r="D5440" s="7" t="n">
        <v>16</v>
      </c>
      <c r="E5440" s="7" t="n">
        <v>0.150000005960464</v>
      </c>
      <c r="F5440" s="7" t="n">
        <v>0</v>
      </c>
    </row>
    <row r="5441" spans="1:6">
      <c r="A5441" t="s">
        <v>4</v>
      </c>
      <c r="B5441" s="4" t="s">
        <v>5</v>
      </c>
      <c r="C5441" s="4" t="s">
        <v>10</v>
      </c>
    </row>
    <row r="5442" spans="1:6">
      <c r="A5442" t="n">
        <v>36644</v>
      </c>
      <c r="B5442" s="35" t="n">
        <v>16</v>
      </c>
      <c r="C5442" s="7" t="n">
        <v>1000</v>
      </c>
    </row>
    <row r="5443" spans="1:6">
      <c r="A5443" t="s">
        <v>4</v>
      </c>
      <c r="B5443" s="4" t="s">
        <v>5</v>
      </c>
      <c r="C5443" s="4" t="s">
        <v>13</v>
      </c>
      <c r="D5443" s="30" t="s">
        <v>34</v>
      </c>
      <c r="E5443" s="4" t="s">
        <v>5</v>
      </c>
      <c r="F5443" s="4" t="s">
        <v>13</v>
      </c>
      <c r="G5443" s="4" t="s">
        <v>10</v>
      </c>
      <c r="H5443" s="30" t="s">
        <v>35</v>
      </c>
      <c r="I5443" s="4" t="s">
        <v>13</v>
      </c>
      <c r="J5443" s="4" t="s">
        <v>24</v>
      </c>
    </row>
    <row r="5444" spans="1:6">
      <c r="A5444" t="n">
        <v>36647</v>
      </c>
      <c r="B5444" s="12" t="n">
        <v>5</v>
      </c>
      <c r="C5444" s="7" t="n">
        <v>28</v>
      </c>
      <c r="D5444" s="30" t="s">
        <v>3</v>
      </c>
      <c r="E5444" s="33" t="n">
        <v>64</v>
      </c>
      <c r="F5444" s="7" t="n">
        <v>5</v>
      </c>
      <c r="G5444" s="7" t="n">
        <v>11</v>
      </c>
      <c r="H5444" s="30" t="s">
        <v>3</v>
      </c>
      <c r="I5444" s="7" t="n">
        <v>1</v>
      </c>
      <c r="J5444" s="13" t="n">
        <f t="normal" ca="1">A5458</f>
        <v>0</v>
      </c>
    </row>
    <row r="5445" spans="1:6">
      <c r="A5445" t="s">
        <v>4</v>
      </c>
      <c r="B5445" s="4" t="s">
        <v>5</v>
      </c>
      <c r="C5445" s="4" t="s">
        <v>10</v>
      </c>
      <c r="D5445" s="4" t="s">
        <v>23</v>
      </c>
      <c r="E5445" s="4" t="s">
        <v>23</v>
      </c>
      <c r="F5445" s="4" t="s">
        <v>23</v>
      </c>
      <c r="G5445" s="4" t="s">
        <v>10</v>
      </c>
      <c r="H5445" s="4" t="s">
        <v>10</v>
      </c>
    </row>
    <row r="5446" spans="1:6">
      <c r="A5446" t="n">
        <v>36658</v>
      </c>
      <c r="B5446" s="20" t="n">
        <v>60</v>
      </c>
      <c r="C5446" s="7" t="n">
        <v>11</v>
      </c>
      <c r="D5446" s="7" t="n">
        <v>0</v>
      </c>
      <c r="E5446" s="7" t="n">
        <v>20</v>
      </c>
      <c r="F5446" s="7" t="n">
        <v>0</v>
      </c>
      <c r="G5446" s="7" t="n">
        <v>300</v>
      </c>
      <c r="H5446" s="7" t="n">
        <v>0</v>
      </c>
    </row>
    <row r="5447" spans="1:6">
      <c r="A5447" t="s">
        <v>4</v>
      </c>
      <c r="B5447" s="4" t="s">
        <v>5</v>
      </c>
      <c r="C5447" s="4" t="s">
        <v>10</v>
      </c>
    </row>
    <row r="5448" spans="1:6">
      <c r="A5448" t="n">
        <v>36677</v>
      </c>
      <c r="B5448" s="35" t="n">
        <v>16</v>
      </c>
      <c r="C5448" s="7" t="n">
        <v>500</v>
      </c>
    </row>
    <row r="5449" spans="1:6">
      <c r="A5449" t="s">
        <v>4</v>
      </c>
      <c r="B5449" s="4" t="s">
        <v>5</v>
      </c>
      <c r="C5449" s="4" t="s">
        <v>13</v>
      </c>
      <c r="D5449" s="4" t="s">
        <v>10</v>
      </c>
      <c r="E5449" s="4" t="s">
        <v>6</v>
      </c>
    </row>
    <row r="5450" spans="1:6">
      <c r="A5450" t="n">
        <v>36680</v>
      </c>
      <c r="B5450" s="46" t="n">
        <v>51</v>
      </c>
      <c r="C5450" s="7" t="n">
        <v>4</v>
      </c>
      <c r="D5450" s="7" t="n">
        <v>11</v>
      </c>
      <c r="E5450" s="7" t="s">
        <v>76</v>
      </c>
    </row>
    <row r="5451" spans="1:6">
      <c r="A5451" t="s">
        <v>4</v>
      </c>
      <c r="B5451" s="4" t="s">
        <v>5</v>
      </c>
      <c r="C5451" s="4" t="s">
        <v>10</v>
      </c>
    </row>
    <row r="5452" spans="1:6">
      <c r="A5452" t="n">
        <v>36693</v>
      </c>
      <c r="B5452" s="35" t="n">
        <v>16</v>
      </c>
      <c r="C5452" s="7" t="n">
        <v>0</v>
      </c>
    </row>
    <row r="5453" spans="1:6">
      <c r="A5453" t="s">
        <v>4</v>
      </c>
      <c r="B5453" s="4" t="s">
        <v>5</v>
      </c>
      <c r="C5453" s="4" t="s">
        <v>10</v>
      </c>
      <c r="D5453" s="4" t="s">
        <v>13</v>
      </c>
      <c r="E5453" s="4" t="s">
        <v>9</v>
      </c>
      <c r="F5453" s="4" t="s">
        <v>50</v>
      </c>
      <c r="G5453" s="4" t="s">
        <v>13</v>
      </c>
      <c r="H5453" s="4" t="s">
        <v>13</v>
      </c>
    </row>
    <row r="5454" spans="1:6">
      <c r="A5454" t="n">
        <v>36696</v>
      </c>
      <c r="B5454" s="47" t="n">
        <v>26</v>
      </c>
      <c r="C5454" s="7" t="n">
        <v>11</v>
      </c>
      <c r="D5454" s="7" t="n">
        <v>17</v>
      </c>
      <c r="E5454" s="7" t="n">
        <v>10380</v>
      </c>
      <c r="F5454" s="7" t="s">
        <v>267</v>
      </c>
      <c r="G5454" s="7" t="n">
        <v>2</v>
      </c>
      <c r="H5454" s="7" t="n">
        <v>0</v>
      </c>
    </row>
    <row r="5455" spans="1:6">
      <c r="A5455" t="s">
        <v>4</v>
      </c>
      <c r="B5455" s="4" t="s">
        <v>5</v>
      </c>
    </row>
    <row r="5456" spans="1:6">
      <c r="A5456" t="n">
        <v>36719</v>
      </c>
      <c r="B5456" s="48" t="n">
        <v>28</v>
      </c>
    </row>
    <row r="5457" spans="1:10">
      <c r="A5457" t="s">
        <v>4</v>
      </c>
      <c r="B5457" s="4" t="s">
        <v>5</v>
      </c>
      <c r="C5457" s="4" t="s">
        <v>10</v>
      </c>
      <c r="D5457" s="4" t="s">
        <v>13</v>
      </c>
    </row>
    <row r="5458" spans="1:10">
      <c r="A5458" t="n">
        <v>36720</v>
      </c>
      <c r="B5458" s="50" t="n">
        <v>89</v>
      </c>
      <c r="C5458" s="7" t="n">
        <v>65533</v>
      </c>
      <c r="D5458" s="7" t="n">
        <v>1</v>
      </c>
    </row>
    <row r="5459" spans="1:10">
      <c r="A5459" t="s">
        <v>4</v>
      </c>
      <c r="B5459" s="4" t="s">
        <v>5</v>
      </c>
      <c r="C5459" s="4" t="s">
        <v>13</v>
      </c>
      <c r="D5459" s="4" t="s">
        <v>10</v>
      </c>
      <c r="E5459" s="4" t="s">
        <v>9</v>
      </c>
      <c r="F5459" s="4" t="s">
        <v>10</v>
      </c>
      <c r="G5459" s="4" t="s">
        <v>9</v>
      </c>
      <c r="H5459" s="4" t="s">
        <v>13</v>
      </c>
    </row>
    <row r="5460" spans="1:10">
      <c r="A5460" t="n">
        <v>36724</v>
      </c>
      <c r="B5460" s="14" t="n">
        <v>49</v>
      </c>
      <c r="C5460" s="7" t="n">
        <v>0</v>
      </c>
      <c r="D5460" s="7" t="n">
        <v>557</v>
      </c>
      <c r="E5460" s="7" t="n">
        <v>1065353216</v>
      </c>
      <c r="F5460" s="7" t="n">
        <v>0</v>
      </c>
      <c r="G5460" s="7" t="n">
        <v>0</v>
      </c>
      <c r="H5460" s="7" t="n">
        <v>0</v>
      </c>
    </row>
    <row r="5461" spans="1:10">
      <c r="A5461" t="s">
        <v>4</v>
      </c>
      <c r="B5461" s="4" t="s">
        <v>5</v>
      </c>
      <c r="C5461" s="4" t="s">
        <v>13</v>
      </c>
      <c r="D5461" s="4" t="s">
        <v>13</v>
      </c>
      <c r="E5461" s="4" t="s">
        <v>13</v>
      </c>
      <c r="F5461" s="4" t="s">
        <v>13</v>
      </c>
    </row>
    <row r="5462" spans="1:10">
      <c r="A5462" t="n">
        <v>36739</v>
      </c>
      <c r="B5462" s="19" t="n">
        <v>14</v>
      </c>
      <c r="C5462" s="7" t="n">
        <v>0</v>
      </c>
      <c r="D5462" s="7" t="n">
        <v>4</v>
      </c>
      <c r="E5462" s="7" t="n">
        <v>0</v>
      </c>
      <c r="F5462" s="7" t="n">
        <v>0</v>
      </c>
    </row>
    <row r="5463" spans="1:10">
      <c r="A5463" t="s">
        <v>4</v>
      </c>
      <c r="B5463" s="4" t="s">
        <v>5</v>
      </c>
      <c r="C5463" s="4" t="s">
        <v>13</v>
      </c>
      <c r="D5463" s="4" t="s">
        <v>10</v>
      </c>
      <c r="E5463" s="4" t="s">
        <v>23</v>
      </c>
    </row>
    <row r="5464" spans="1:10">
      <c r="A5464" t="n">
        <v>36744</v>
      </c>
      <c r="B5464" s="24" t="n">
        <v>58</v>
      </c>
      <c r="C5464" s="7" t="n">
        <v>101</v>
      </c>
      <c r="D5464" s="7" t="n">
        <v>800</v>
      </c>
      <c r="E5464" s="7" t="n">
        <v>1</v>
      </c>
    </row>
    <row r="5465" spans="1:10">
      <c r="A5465" t="s">
        <v>4</v>
      </c>
      <c r="B5465" s="4" t="s">
        <v>5</v>
      </c>
      <c r="C5465" s="4" t="s">
        <v>13</v>
      </c>
      <c r="D5465" s="4" t="s">
        <v>10</v>
      </c>
    </row>
    <row r="5466" spans="1:10">
      <c r="A5466" t="n">
        <v>36752</v>
      </c>
      <c r="B5466" s="24" t="n">
        <v>58</v>
      </c>
      <c r="C5466" s="7" t="n">
        <v>254</v>
      </c>
      <c r="D5466" s="7" t="n">
        <v>0</v>
      </c>
    </row>
    <row r="5467" spans="1:10">
      <c r="A5467" t="s">
        <v>4</v>
      </c>
      <c r="B5467" s="4" t="s">
        <v>5</v>
      </c>
      <c r="C5467" s="4" t="s">
        <v>13</v>
      </c>
      <c r="D5467" s="4" t="s">
        <v>10</v>
      </c>
      <c r="E5467" s="4" t="s">
        <v>10</v>
      </c>
      <c r="F5467" s="4" t="s">
        <v>9</v>
      </c>
    </row>
    <row r="5468" spans="1:10">
      <c r="A5468" t="n">
        <v>36756</v>
      </c>
      <c r="B5468" s="53" t="n">
        <v>84</v>
      </c>
      <c r="C5468" s="7" t="n">
        <v>0</v>
      </c>
      <c r="D5468" s="7" t="n">
        <v>0</v>
      </c>
      <c r="E5468" s="7" t="n">
        <v>0</v>
      </c>
      <c r="F5468" s="7" t="n">
        <v>1045220557</v>
      </c>
    </row>
    <row r="5469" spans="1:10">
      <c r="A5469" t="s">
        <v>4</v>
      </c>
      <c r="B5469" s="4" t="s">
        <v>5</v>
      </c>
      <c r="C5469" s="4" t="s">
        <v>13</v>
      </c>
      <c r="D5469" s="4" t="s">
        <v>10</v>
      </c>
      <c r="E5469" s="4" t="s">
        <v>10</v>
      </c>
      <c r="F5469" s="4" t="s">
        <v>10</v>
      </c>
      <c r="G5469" s="4" t="s">
        <v>10</v>
      </c>
      <c r="H5469" s="4" t="s">
        <v>10</v>
      </c>
      <c r="I5469" s="4" t="s">
        <v>6</v>
      </c>
      <c r="J5469" s="4" t="s">
        <v>23</v>
      </c>
      <c r="K5469" s="4" t="s">
        <v>23</v>
      </c>
      <c r="L5469" s="4" t="s">
        <v>23</v>
      </c>
      <c r="M5469" s="4" t="s">
        <v>9</v>
      </c>
      <c r="N5469" s="4" t="s">
        <v>9</v>
      </c>
      <c r="O5469" s="4" t="s">
        <v>23</v>
      </c>
      <c r="P5469" s="4" t="s">
        <v>23</v>
      </c>
      <c r="Q5469" s="4" t="s">
        <v>23</v>
      </c>
      <c r="R5469" s="4" t="s">
        <v>23</v>
      </c>
      <c r="S5469" s="4" t="s">
        <v>13</v>
      </c>
    </row>
    <row r="5470" spans="1:10">
      <c r="A5470" t="n">
        <v>36766</v>
      </c>
      <c r="B5470" s="10" t="n">
        <v>39</v>
      </c>
      <c r="C5470" s="7" t="n">
        <v>12</v>
      </c>
      <c r="D5470" s="7" t="n">
        <v>65533</v>
      </c>
      <c r="E5470" s="7" t="n">
        <v>209</v>
      </c>
      <c r="F5470" s="7" t="n">
        <v>0</v>
      </c>
      <c r="G5470" s="7" t="n">
        <v>7024</v>
      </c>
      <c r="H5470" s="7" t="n">
        <v>3</v>
      </c>
      <c r="I5470" s="7" t="s">
        <v>12</v>
      </c>
      <c r="J5470" s="7" t="n">
        <v>0</v>
      </c>
      <c r="K5470" s="7" t="n">
        <v>0</v>
      </c>
      <c r="L5470" s="7" t="n">
        <v>0</v>
      </c>
      <c r="M5470" s="7" t="n">
        <v>0</v>
      </c>
      <c r="N5470" s="7" t="n">
        <v>0</v>
      </c>
      <c r="O5470" s="7" t="n">
        <v>0</v>
      </c>
      <c r="P5470" s="7" t="n">
        <v>1</v>
      </c>
      <c r="Q5470" s="7" t="n">
        <v>1</v>
      </c>
      <c r="R5470" s="7" t="n">
        <v>1</v>
      </c>
      <c r="S5470" s="7" t="n">
        <v>103</v>
      </c>
    </row>
    <row r="5471" spans="1:10">
      <c r="A5471" t="s">
        <v>4</v>
      </c>
      <c r="B5471" s="4" t="s">
        <v>5</v>
      </c>
      <c r="C5471" s="4" t="s">
        <v>10</v>
      </c>
      <c r="D5471" s="4" t="s">
        <v>9</v>
      </c>
    </row>
    <row r="5472" spans="1:10">
      <c r="A5472" t="n">
        <v>36816</v>
      </c>
      <c r="B5472" s="52" t="n">
        <v>44</v>
      </c>
      <c r="C5472" s="7" t="n">
        <v>7024</v>
      </c>
      <c r="D5472" s="7" t="n">
        <v>1</v>
      </c>
    </row>
    <row r="5473" spans="1:19">
      <c r="A5473" t="s">
        <v>4</v>
      </c>
      <c r="B5473" s="4" t="s">
        <v>5</v>
      </c>
      <c r="C5473" s="4" t="s">
        <v>10</v>
      </c>
      <c r="D5473" s="4" t="s">
        <v>13</v>
      </c>
      <c r="E5473" s="4" t="s">
        <v>13</v>
      </c>
      <c r="F5473" s="4" t="s">
        <v>6</v>
      </c>
    </row>
    <row r="5474" spans="1:19">
      <c r="A5474" t="n">
        <v>36823</v>
      </c>
      <c r="B5474" s="31" t="n">
        <v>47</v>
      </c>
      <c r="C5474" s="7" t="n">
        <v>7024</v>
      </c>
      <c r="D5474" s="7" t="n">
        <v>0</v>
      </c>
      <c r="E5474" s="7" t="n">
        <v>1</v>
      </c>
      <c r="F5474" s="7" t="s">
        <v>268</v>
      </c>
    </row>
    <row r="5475" spans="1:19">
      <c r="A5475" t="s">
        <v>4</v>
      </c>
      <c r="B5475" s="4" t="s">
        <v>5</v>
      </c>
      <c r="C5475" s="4" t="s">
        <v>10</v>
      </c>
      <c r="D5475" s="4" t="s">
        <v>9</v>
      </c>
    </row>
    <row r="5476" spans="1:19">
      <c r="A5476" t="n">
        <v>36835</v>
      </c>
      <c r="B5476" s="39" t="n">
        <v>43</v>
      </c>
      <c r="C5476" s="7" t="n">
        <v>7024</v>
      </c>
      <c r="D5476" s="7" t="n">
        <v>512</v>
      </c>
    </row>
    <row r="5477" spans="1:19">
      <c r="A5477" t="s">
        <v>4</v>
      </c>
      <c r="B5477" s="4" t="s">
        <v>5</v>
      </c>
      <c r="C5477" s="4" t="s">
        <v>10</v>
      </c>
      <c r="D5477" s="4" t="s">
        <v>13</v>
      </c>
      <c r="E5477" s="4" t="s">
        <v>13</v>
      </c>
      <c r="F5477" s="4" t="s">
        <v>6</v>
      </c>
    </row>
    <row r="5478" spans="1:19">
      <c r="A5478" t="n">
        <v>36842</v>
      </c>
      <c r="B5478" s="38" t="n">
        <v>20</v>
      </c>
      <c r="C5478" s="7" t="n">
        <v>7024</v>
      </c>
      <c r="D5478" s="7" t="n">
        <v>2</v>
      </c>
      <c r="E5478" s="7" t="n">
        <v>11</v>
      </c>
      <c r="F5478" s="7" t="s">
        <v>269</v>
      </c>
    </row>
    <row r="5479" spans="1:19">
      <c r="A5479" t="s">
        <v>4</v>
      </c>
      <c r="B5479" s="4" t="s">
        <v>5</v>
      </c>
      <c r="C5479" s="4" t="s">
        <v>10</v>
      </c>
      <c r="D5479" s="4" t="s">
        <v>13</v>
      </c>
      <c r="E5479" s="4" t="s">
        <v>13</v>
      </c>
      <c r="F5479" s="4" t="s">
        <v>6</v>
      </c>
    </row>
    <row r="5480" spans="1:19">
      <c r="A5480" t="n">
        <v>36874</v>
      </c>
      <c r="B5480" s="38" t="n">
        <v>20</v>
      </c>
      <c r="C5480" s="7" t="n">
        <v>7024</v>
      </c>
      <c r="D5480" s="7" t="n">
        <v>3</v>
      </c>
      <c r="E5480" s="7" t="n">
        <v>11</v>
      </c>
      <c r="F5480" s="7" t="s">
        <v>270</v>
      </c>
    </row>
    <row r="5481" spans="1:19">
      <c r="A5481" t="s">
        <v>4</v>
      </c>
      <c r="B5481" s="4" t="s">
        <v>5</v>
      </c>
      <c r="C5481" s="4" t="s">
        <v>10</v>
      </c>
      <c r="D5481" s="4" t="s">
        <v>10</v>
      </c>
      <c r="E5481" s="4" t="s">
        <v>23</v>
      </c>
      <c r="F5481" s="4" t="s">
        <v>23</v>
      </c>
      <c r="G5481" s="4" t="s">
        <v>23</v>
      </c>
      <c r="H5481" s="4" t="s">
        <v>23</v>
      </c>
      <c r="I5481" s="4" t="s">
        <v>13</v>
      </c>
      <c r="J5481" s="4" t="s">
        <v>10</v>
      </c>
    </row>
    <row r="5482" spans="1:19">
      <c r="A5482" t="n">
        <v>36905</v>
      </c>
      <c r="B5482" s="44" t="n">
        <v>55</v>
      </c>
      <c r="C5482" s="7" t="n">
        <v>7024</v>
      </c>
      <c r="D5482" s="7" t="n">
        <v>65533</v>
      </c>
      <c r="E5482" s="7" t="n">
        <v>0</v>
      </c>
      <c r="F5482" s="7" t="n">
        <v>5.19999980926514</v>
      </c>
      <c r="G5482" s="7" t="n">
        <v>5</v>
      </c>
      <c r="H5482" s="7" t="n">
        <v>1.20000004768372</v>
      </c>
      <c r="I5482" s="7" t="n">
        <v>0</v>
      </c>
      <c r="J5482" s="7" t="n">
        <v>129</v>
      </c>
    </row>
    <row r="5483" spans="1:19">
      <c r="A5483" t="s">
        <v>4</v>
      </c>
      <c r="B5483" s="4" t="s">
        <v>5</v>
      </c>
      <c r="C5483" s="4" t="s">
        <v>13</v>
      </c>
      <c r="D5483" s="4" t="s">
        <v>10</v>
      </c>
    </row>
    <row r="5484" spans="1:19">
      <c r="A5484" t="n">
        <v>36929</v>
      </c>
      <c r="B5484" s="24" t="n">
        <v>58</v>
      </c>
      <c r="C5484" s="7" t="n">
        <v>255</v>
      </c>
      <c r="D5484" s="7" t="n">
        <v>0</v>
      </c>
    </row>
    <row r="5485" spans="1:19">
      <c r="A5485" t="s">
        <v>4</v>
      </c>
      <c r="B5485" s="4" t="s">
        <v>5</v>
      </c>
      <c r="C5485" s="4" t="s">
        <v>10</v>
      </c>
      <c r="D5485" s="4" t="s">
        <v>13</v>
      </c>
    </row>
    <row r="5486" spans="1:19">
      <c r="A5486" t="n">
        <v>36933</v>
      </c>
      <c r="B5486" s="45" t="n">
        <v>56</v>
      </c>
      <c r="C5486" s="7" t="n">
        <v>7024</v>
      </c>
      <c r="D5486" s="7" t="n">
        <v>0</v>
      </c>
    </row>
    <row r="5487" spans="1:19">
      <c r="A5487" t="s">
        <v>4</v>
      </c>
      <c r="B5487" s="4" t="s">
        <v>5</v>
      </c>
      <c r="C5487" s="4" t="s">
        <v>13</v>
      </c>
      <c r="D5487" s="4" t="s">
        <v>10</v>
      </c>
      <c r="E5487" s="4" t="s">
        <v>23</v>
      </c>
    </row>
    <row r="5488" spans="1:19">
      <c r="A5488" t="n">
        <v>36937</v>
      </c>
      <c r="B5488" s="24" t="n">
        <v>58</v>
      </c>
      <c r="C5488" s="7" t="n">
        <v>101</v>
      </c>
      <c r="D5488" s="7" t="n">
        <v>300</v>
      </c>
      <c r="E5488" s="7" t="n">
        <v>1</v>
      </c>
    </row>
    <row r="5489" spans="1:10">
      <c r="A5489" t="s">
        <v>4</v>
      </c>
      <c r="B5489" s="4" t="s">
        <v>5</v>
      </c>
      <c r="C5489" s="4" t="s">
        <v>13</v>
      </c>
      <c r="D5489" s="4" t="s">
        <v>10</v>
      </c>
    </row>
    <row r="5490" spans="1:10">
      <c r="A5490" t="n">
        <v>36945</v>
      </c>
      <c r="B5490" s="24" t="n">
        <v>58</v>
      </c>
      <c r="C5490" s="7" t="n">
        <v>254</v>
      </c>
      <c r="D5490" s="7" t="n">
        <v>0</v>
      </c>
    </row>
    <row r="5491" spans="1:10">
      <c r="A5491" t="s">
        <v>4</v>
      </c>
      <c r="B5491" s="4" t="s">
        <v>5</v>
      </c>
      <c r="C5491" s="4" t="s">
        <v>10</v>
      </c>
      <c r="D5491" s="4" t="s">
        <v>10</v>
      </c>
      <c r="E5491" s="4" t="s">
        <v>23</v>
      </c>
      <c r="F5491" s="4" t="s">
        <v>23</v>
      </c>
      <c r="G5491" s="4" t="s">
        <v>23</v>
      </c>
      <c r="H5491" s="4" t="s">
        <v>23</v>
      </c>
      <c r="I5491" s="4" t="s">
        <v>13</v>
      </c>
      <c r="J5491" s="4" t="s">
        <v>10</v>
      </c>
    </row>
    <row r="5492" spans="1:10">
      <c r="A5492" t="n">
        <v>36949</v>
      </c>
      <c r="B5492" s="44" t="n">
        <v>55</v>
      </c>
      <c r="C5492" s="7" t="n">
        <v>7024</v>
      </c>
      <c r="D5492" s="7" t="n">
        <v>65533</v>
      </c>
      <c r="E5492" s="7" t="n">
        <v>0</v>
      </c>
      <c r="F5492" s="7" t="n">
        <v>5</v>
      </c>
      <c r="G5492" s="7" t="n">
        <v>5</v>
      </c>
      <c r="H5492" s="7" t="n">
        <v>0.899999976158142</v>
      </c>
      <c r="I5492" s="7" t="n">
        <v>0</v>
      </c>
      <c r="J5492" s="7" t="n">
        <v>129</v>
      </c>
    </row>
    <row r="5493" spans="1:10">
      <c r="A5493" t="s">
        <v>4</v>
      </c>
      <c r="B5493" s="4" t="s">
        <v>5</v>
      </c>
      <c r="C5493" s="4" t="s">
        <v>10</v>
      </c>
      <c r="D5493" s="4" t="s">
        <v>13</v>
      </c>
    </row>
    <row r="5494" spans="1:10">
      <c r="A5494" t="n">
        <v>36973</v>
      </c>
      <c r="B5494" s="45" t="n">
        <v>56</v>
      </c>
      <c r="C5494" s="7" t="n">
        <v>7024</v>
      </c>
      <c r="D5494" s="7" t="n">
        <v>0</v>
      </c>
    </row>
    <row r="5495" spans="1:10">
      <c r="A5495" t="s">
        <v>4</v>
      </c>
      <c r="B5495" s="4" t="s">
        <v>5</v>
      </c>
      <c r="C5495" s="4" t="s">
        <v>10</v>
      </c>
      <c r="D5495" s="4" t="s">
        <v>9</v>
      </c>
    </row>
    <row r="5496" spans="1:10">
      <c r="A5496" t="n">
        <v>36977</v>
      </c>
      <c r="B5496" s="52" t="n">
        <v>44</v>
      </c>
      <c r="C5496" s="7" t="n">
        <v>7024</v>
      </c>
      <c r="D5496" s="7" t="n">
        <v>512</v>
      </c>
    </row>
    <row r="5497" spans="1:10">
      <c r="A5497" t="s">
        <v>4</v>
      </c>
      <c r="B5497" s="4" t="s">
        <v>5</v>
      </c>
      <c r="C5497" s="4" t="s">
        <v>10</v>
      </c>
      <c r="D5497" s="4" t="s">
        <v>13</v>
      </c>
    </row>
    <row r="5498" spans="1:10">
      <c r="A5498" t="n">
        <v>36984</v>
      </c>
      <c r="B5498" s="54" t="n">
        <v>67</v>
      </c>
      <c r="C5498" s="7" t="n">
        <v>7024</v>
      </c>
      <c r="D5498" s="7" t="n">
        <v>3</v>
      </c>
    </row>
    <row r="5499" spans="1:10">
      <c r="A5499" t="s">
        <v>4</v>
      </c>
      <c r="B5499" s="4" t="s">
        <v>5</v>
      </c>
      <c r="C5499" s="4" t="s">
        <v>10</v>
      </c>
    </row>
    <row r="5500" spans="1:10">
      <c r="A5500" t="n">
        <v>36988</v>
      </c>
      <c r="B5500" s="35" t="n">
        <v>16</v>
      </c>
      <c r="C5500" s="7" t="n">
        <v>1000</v>
      </c>
    </row>
    <row r="5501" spans="1:10">
      <c r="A5501" t="s">
        <v>4</v>
      </c>
      <c r="B5501" s="4" t="s">
        <v>5</v>
      </c>
      <c r="C5501" s="4" t="s">
        <v>9</v>
      </c>
    </row>
    <row r="5502" spans="1:10">
      <c r="A5502" t="n">
        <v>36991</v>
      </c>
      <c r="B5502" s="60" t="n">
        <v>15</v>
      </c>
      <c r="C5502" s="7" t="n">
        <v>1024</v>
      </c>
    </row>
    <row r="5503" spans="1:10">
      <c r="A5503" t="s">
        <v>4</v>
      </c>
      <c r="B5503" s="4" t="s">
        <v>5</v>
      </c>
      <c r="C5503" s="4" t="s">
        <v>13</v>
      </c>
      <c r="D5503" s="4" t="s">
        <v>23</v>
      </c>
      <c r="E5503" s="4" t="s">
        <v>10</v>
      </c>
      <c r="F5503" s="4" t="s">
        <v>13</v>
      </c>
    </row>
    <row r="5504" spans="1:10">
      <c r="A5504" t="n">
        <v>36996</v>
      </c>
      <c r="B5504" s="14" t="n">
        <v>49</v>
      </c>
      <c r="C5504" s="7" t="n">
        <v>3</v>
      </c>
      <c r="D5504" s="7" t="n">
        <v>0.699999988079071</v>
      </c>
      <c r="E5504" s="7" t="n">
        <v>500</v>
      </c>
      <c r="F5504" s="7" t="n">
        <v>0</v>
      </c>
    </row>
    <row r="5505" spans="1:10">
      <c r="A5505" t="s">
        <v>4</v>
      </c>
      <c r="B5505" s="4" t="s">
        <v>5</v>
      </c>
      <c r="C5505" s="4" t="s">
        <v>13</v>
      </c>
      <c r="D5505" s="4" t="s">
        <v>10</v>
      </c>
      <c r="E5505" s="4" t="s">
        <v>10</v>
      </c>
      <c r="F5505" s="4" t="s">
        <v>13</v>
      </c>
    </row>
    <row r="5506" spans="1:10">
      <c r="A5506" t="n">
        <v>37005</v>
      </c>
      <c r="B5506" s="51" t="n">
        <v>25</v>
      </c>
      <c r="C5506" s="7" t="n">
        <v>1</v>
      </c>
      <c r="D5506" s="7" t="n">
        <v>260</v>
      </c>
      <c r="E5506" s="7" t="n">
        <v>640</v>
      </c>
      <c r="F5506" s="7" t="n">
        <v>1</v>
      </c>
    </row>
    <row r="5507" spans="1:10">
      <c r="A5507" t="s">
        <v>4</v>
      </c>
      <c r="B5507" s="4" t="s">
        <v>5</v>
      </c>
      <c r="C5507" s="4" t="s">
        <v>13</v>
      </c>
      <c r="D5507" s="4" t="s">
        <v>10</v>
      </c>
      <c r="E5507" s="4" t="s">
        <v>6</v>
      </c>
    </row>
    <row r="5508" spans="1:10">
      <c r="A5508" t="n">
        <v>37012</v>
      </c>
      <c r="B5508" s="46" t="n">
        <v>51</v>
      </c>
      <c r="C5508" s="7" t="n">
        <v>4</v>
      </c>
      <c r="D5508" s="7" t="n">
        <v>5</v>
      </c>
      <c r="E5508" s="7" t="s">
        <v>56</v>
      </c>
    </row>
    <row r="5509" spans="1:10">
      <c r="A5509" t="s">
        <v>4</v>
      </c>
      <c r="B5509" s="4" t="s">
        <v>5</v>
      </c>
      <c r="C5509" s="4" t="s">
        <v>10</v>
      </c>
    </row>
    <row r="5510" spans="1:10">
      <c r="A5510" t="n">
        <v>37025</v>
      </c>
      <c r="B5510" s="35" t="n">
        <v>16</v>
      </c>
      <c r="C5510" s="7" t="n">
        <v>0</v>
      </c>
    </row>
    <row r="5511" spans="1:10">
      <c r="A5511" t="s">
        <v>4</v>
      </c>
      <c r="B5511" s="4" t="s">
        <v>5</v>
      </c>
      <c r="C5511" s="4" t="s">
        <v>10</v>
      </c>
      <c r="D5511" s="4" t="s">
        <v>13</v>
      </c>
      <c r="E5511" s="4" t="s">
        <v>9</v>
      </c>
      <c r="F5511" s="4" t="s">
        <v>50</v>
      </c>
      <c r="G5511" s="4" t="s">
        <v>13</v>
      </c>
      <c r="H5511" s="4" t="s">
        <v>13</v>
      </c>
    </row>
    <row r="5512" spans="1:10">
      <c r="A5512" t="n">
        <v>37028</v>
      </c>
      <c r="B5512" s="47" t="n">
        <v>26</v>
      </c>
      <c r="C5512" s="7" t="n">
        <v>5</v>
      </c>
      <c r="D5512" s="7" t="n">
        <v>17</v>
      </c>
      <c r="E5512" s="7" t="n">
        <v>3389</v>
      </c>
      <c r="F5512" s="7" t="s">
        <v>271</v>
      </c>
      <c r="G5512" s="7" t="n">
        <v>2</v>
      </c>
      <c r="H5512" s="7" t="n">
        <v>0</v>
      </c>
    </row>
    <row r="5513" spans="1:10">
      <c r="A5513" t="s">
        <v>4</v>
      </c>
      <c r="B5513" s="4" t="s">
        <v>5</v>
      </c>
    </row>
    <row r="5514" spans="1:10">
      <c r="A5514" t="n">
        <v>37053</v>
      </c>
      <c r="B5514" s="48" t="n">
        <v>28</v>
      </c>
    </row>
    <row r="5515" spans="1:10">
      <c r="A5515" t="s">
        <v>4</v>
      </c>
      <c r="B5515" s="4" t="s">
        <v>5</v>
      </c>
      <c r="C5515" s="4" t="s">
        <v>13</v>
      </c>
      <c r="D5515" s="4" t="s">
        <v>10</v>
      </c>
      <c r="E5515" s="4" t="s">
        <v>10</v>
      </c>
      <c r="F5515" s="4" t="s">
        <v>13</v>
      </c>
    </row>
    <row r="5516" spans="1:10">
      <c r="A5516" t="n">
        <v>37054</v>
      </c>
      <c r="B5516" s="51" t="n">
        <v>25</v>
      </c>
      <c r="C5516" s="7" t="n">
        <v>1</v>
      </c>
      <c r="D5516" s="7" t="n">
        <v>65535</v>
      </c>
      <c r="E5516" s="7" t="n">
        <v>65535</v>
      </c>
      <c r="F5516" s="7" t="n">
        <v>0</v>
      </c>
    </row>
    <row r="5517" spans="1:10">
      <c r="A5517" t="s">
        <v>4</v>
      </c>
      <c r="B5517" s="4" t="s">
        <v>5</v>
      </c>
      <c r="C5517" s="4" t="s">
        <v>13</v>
      </c>
      <c r="D5517" s="30" t="s">
        <v>34</v>
      </c>
      <c r="E5517" s="4" t="s">
        <v>5</v>
      </c>
      <c r="F5517" s="4" t="s">
        <v>13</v>
      </c>
      <c r="G5517" s="4" t="s">
        <v>10</v>
      </c>
      <c r="H5517" s="30" t="s">
        <v>35</v>
      </c>
      <c r="I5517" s="4" t="s">
        <v>13</v>
      </c>
      <c r="J5517" s="4" t="s">
        <v>24</v>
      </c>
    </row>
    <row r="5518" spans="1:10">
      <c r="A5518" t="n">
        <v>37061</v>
      </c>
      <c r="B5518" s="12" t="n">
        <v>5</v>
      </c>
      <c r="C5518" s="7" t="n">
        <v>28</v>
      </c>
      <c r="D5518" s="30" t="s">
        <v>3</v>
      </c>
      <c r="E5518" s="33" t="n">
        <v>64</v>
      </c>
      <c r="F5518" s="7" t="n">
        <v>5</v>
      </c>
      <c r="G5518" s="7" t="n">
        <v>4</v>
      </c>
      <c r="H5518" s="30" t="s">
        <v>3</v>
      </c>
      <c r="I5518" s="7" t="n">
        <v>1</v>
      </c>
      <c r="J5518" s="13" t="n">
        <f t="normal" ca="1">A5534</f>
        <v>0</v>
      </c>
    </row>
    <row r="5519" spans="1:10">
      <c r="A5519" t="s">
        <v>4</v>
      </c>
      <c r="B5519" s="4" t="s">
        <v>5</v>
      </c>
      <c r="C5519" s="4" t="s">
        <v>13</v>
      </c>
      <c r="D5519" s="4" t="s">
        <v>10</v>
      </c>
      <c r="E5519" s="4" t="s">
        <v>10</v>
      </c>
      <c r="F5519" s="4" t="s">
        <v>13</v>
      </c>
    </row>
    <row r="5520" spans="1:10">
      <c r="A5520" t="n">
        <v>37072</v>
      </c>
      <c r="B5520" s="51" t="n">
        <v>25</v>
      </c>
      <c r="C5520" s="7" t="n">
        <v>1</v>
      </c>
      <c r="D5520" s="7" t="n">
        <v>60</v>
      </c>
      <c r="E5520" s="7" t="n">
        <v>640</v>
      </c>
      <c r="F5520" s="7" t="n">
        <v>1</v>
      </c>
    </row>
    <row r="5521" spans="1:10">
      <c r="A5521" t="s">
        <v>4</v>
      </c>
      <c r="B5521" s="4" t="s">
        <v>5</v>
      </c>
      <c r="C5521" s="4" t="s">
        <v>13</v>
      </c>
      <c r="D5521" s="4" t="s">
        <v>10</v>
      </c>
      <c r="E5521" s="4" t="s">
        <v>6</v>
      </c>
    </row>
    <row r="5522" spans="1:10">
      <c r="A5522" t="n">
        <v>37079</v>
      </c>
      <c r="B5522" s="46" t="n">
        <v>51</v>
      </c>
      <c r="C5522" s="7" t="n">
        <v>4</v>
      </c>
      <c r="D5522" s="7" t="n">
        <v>4</v>
      </c>
      <c r="E5522" s="7" t="s">
        <v>272</v>
      </c>
    </row>
    <row r="5523" spans="1:10">
      <c r="A5523" t="s">
        <v>4</v>
      </c>
      <c r="B5523" s="4" t="s">
        <v>5</v>
      </c>
      <c r="C5523" s="4" t="s">
        <v>10</v>
      </c>
    </row>
    <row r="5524" spans="1:10">
      <c r="A5524" t="n">
        <v>37114</v>
      </c>
      <c r="B5524" s="35" t="n">
        <v>16</v>
      </c>
      <c r="C5524" s="7" t="n">
        <v>0</v>
      </c>
    </row>
    <row r="5525" spans="1:10">
      <c r="A5525" t="s">
        <v>4</v>
      </c>
      <c r="B5525" s="4" t="s">
        <v>5</v>
      </c>
      <c r="C5525" s="4" t="s">
        <v>10</v>
      </c>
      <c r="D5525" s="4" t="s">
        <v>13</v>
      </c>
      <c r="E5525" s="4" t="s">
        <v>9</v>
      </c>
      <c r="F5525" s="4" t="s">
        <v>50</v>
      </c>
      <c r="G5525" s="4" t="s">
        <v>13</v>
      </c>
      <c r="H5525" s="4" t="s">
        <v>13</v>
      </c>
    </row>
    <row r="5526" spans="1:10">
      <c r="A5526" t="n">
        <v>37117</v>
      </c>
      <c r="B5526" s="47" t="n">
        <v>26</v>
      </c>
      <c r="C5526" s="7" t="n">
        <v>4</v>
      </c>
      <c r="D5526" s="7" t="n">
        <v>17</v>
      </c>
      <c r="E5526" s="7" t="n">
        <v>7408</v>
      </c>
      <c r="F5526" s="7" t="s">
        <v>273</v>
      </c>
      <c r="G5526" s="7" t="n">
        <v>2</v>
      </c>
      <c r="H5526" s="7" t="n">
        <v>0</v>
      </c>
    </row>
    <row r="5527" spans="1:10">
      <c r="A5527" t="s">
        <v>4</v>
      </c>
      <c r="B5527" s="4" t="s">
        <v>5</v>
      </c>
    </row>
    <row r="5528" spans="1:10">
      <c r="A5528" t="n">
        <v>37183</v>
      </c>
      <c r="B5528" s="48" t="n">
        <v>28</v>
      </c>
    </row>
    <row r="5529" spans="1:10">
      <c r="A5529" t="s">
        <v>4</v>
      </c>
      <c r="B5529" s="4" t="s">
        <v>5</v>
      </c>
      <c r="C5529" s="4" t="s">
        <v>13</v>
      </c>
      <c r="D5529" s="4" t="s">
        <v>10</v>
      </c>
      <c r="E5529" s="4" t="s">
        <v>10</v>
      </c>
      <c r="F5529" s="4" t="s">
        <v>13</v>
      </c>
    </row>
    <row r="5530" spans="1:10">
      <c r="A5530" t="n">
        <v>37184</v>
      </c>
      <c r="B5530" s="51" t="n">
        <v>25</v>
      </c>
      <c r="C5530" s="7" t="n">
        <v>1</v>
      </c>
      <c r="D5530" s="7" t="n">
        <v>65535</v>
      </c>
      <c r="E5530" s="7" t="n">
        <v>65535</v>
      </c>
      <c r="F5530" s="7" t="n">
        <v>0</v>
      </c>
    </row>
    <row r="5531" spans="1:10">
      <c r="A5531" t="s">
        <v>4</v>
      </c>
      <c r="B5531" s="4" t="s">
        <v>5</v>
      </c>
      <c r="C5531" s="4" t="s">
        <v>24</v>
      </c>
    </row>
    <row r="5532" spans="1:10">
      <c r="A5532" t="n">
        <v>37191</v>
      </c>
      <c r="B5532" s="17" t="n">
        <v>3</v>
      </c>
      <c r="C5532" s="13" t="n">
        <f t="normal" ca="1">A5546</f>
        <v>0</v>
      </c>
    </row>
    <row r="5533" spans="1:10">
      <c r="A5533" t="s">
        <v>4</v>
      </c>
      <c r="B5533" s="4" t="s">
        <v>5</v>
      </c>
      <c r="C5533" s="4" t="s">
        <v>13</v>
      </c>
      <c r="D5533" s="4" t="s">
        <v>10</v>
      </c>
      <c r="E5533" s="4" t="s">
        <v>10</v>
      </c>
      <c r="F5533" s="4" t="s">
        <v>13</v>
      </c>
    </row>
    <row r="5534" spans="1:10">
      <c r="A5534" t="n">
        <v>37196</v>
      </c>
      <c r="B5534" s="51" t="n">
        <v>25</v>
      </c>
      <c r="C5534" s="7" t="n">
        <v>1</v>
      </c>
      <c r="D5534" s="7" t="n">
        <v>60</v>
      </c>
      <c r="E5534" s="7" t="n">
        <v>640</v>
      </c>
      <c r="F5534" s="7" t="n">
        <v>1</v>
      </c>
    </row>
    <row r="5535" spans="1:10">
      <c r="A5535" t="s">
        <v>4</v>
      </c>
      <c r="B5535" s="4" t="s">
        <v>5</v>
      </c>
      <c r="C5535" s="4" t="s">
        <v>13</v>
      </c>
      <c r="D5535" s="4" t="s">
        <v>10</v>
      </c>
      <c r="E5535" s="4" t="s">
        <v>6</v>
      </c>
    </row>
    <row r="5536" spans="1:10">
      <c r="A5536" t="n">
        <v>37203</v>
      </c>
      <c r="B5536" s="46" t="n">
        <v>51</v>
      </c>
      <c r="C5536" s="7" t="n">
        <v>4</v>
      </c>
      <c r="D5536" s="7" t="n">
        <v>0</v>
      </c>
      <c r="E5536" s="7" t="s">
        <v>76</v>
      </c>
    </row>
    <row r="5537" spans="1:8">
      <c r="A5537" t="s">
        <v>4</v>
      </c>
      <c r="B5537" s="4" t="s">
        <v>5</v>
      </c>
      <c r="C5537" s="4" t="s">
        <v>10</v>
      </c>
    </row>
    <row r="5538" spans="1:8">
      <c r="A5538" t="n">
        <v>37216</v>
      </c>
      <c r="B5538" s="35" t="n">
        <v>16</v>
      </c>
      <c r="C5538" s="7" t="n">
        <v>0</v>
      </c>
    </row>
    <row r="5539" spans="1:8">
      <c r="A5539" t="s">
        <v>4</v>
      </c>
      <c r="B5539" s="4" t="s">
        <v>5</v>
      </c>
      <c r="C5539" s="4" t="s">
        <v>10</v>
      </c>
      <c r="D5539" s="4" t="s">
        <v>13</v>
      </c>
      <c r="E5539" s="4" t="s">
        <v>9</v>
      </c>
      <c r="F5539" s="4" t="s">
        <v>50</v>
      </c>
      <c r="G5539" s="4" t="s">
        <v>13</v>
      </c>
      <c r="H5539" s="4" t="s">
        <v>13</v>
      </c>
    </row>
    <row r="5540" spans="1:8">
      <c r="A5540" t="n">
        <v>37219</v>
      </c>
      <c r="B5540" s="47" t="n">
        <v>26</v>
      </c>
      <c r="C5540" s="7" t="n">
        <v>0</v>
      </c>
      <c r="D5540" s="7" t="n">
        <v>17</v>
      </c>
      <c r="E5540" s="7" t="n">
        <v>52929</v>
      </c>
      <c r="F5540" s="7" t="s">
        <v>274</v>
      </c>
      <c r="G5540" s="7" t="n">
        <v>2</v>
      </c>
      <c r="H5540" s="7" t="n">
        <v>0</v>
      </c>
    </row>
    <row r="5541" spans="1:8">
      <c r="A5541" t="s">
        <v>4</v>
      </c>
      <c r="B5541" s="4" t="s">
        <v>5</v>
      </c>
    </row>
    <row r="5542" spans="1:8">
      <c r="A5542" t="n">
        <v>37264</v>
      </c>
      <c r="B5542" s="48" t="n">
        <v>28</v>
      </c>
    </row>
    <row r="5543" spans="1:8">
      <c r="A5543" t="s">
        <v>4</v>
      </c>
      <c r="B5543" s="4" t="s">
        <v>5</v>
      </c>
      <c r="C5543" s="4" t="s">
        <v>13</v>
      </c>
      <c r="D5543" s="4" t="s">
        <v>10</v>
      </c>
      <c r="E5543" s="4" t="s">
        <v>10</v>
      </c>
      <c r="F5543" s="4" t="s">
        <v>13</v>
      </c>
    </row>
    <row r="5544" spans="1:8">
      <c r="A5544" t="n">
        <v>37265</v>
      </c>
      <c r="B5544" s="51" t="n">
        <v>25</v>
      </c>
      <c r="C5544" s="7" t="n">
        <v>1</v>
      </c>
      <c r="D5544" s="7" t="n">
        <v>65535</v>
      </c>
      <c r="E5544" s="7" t="n">
        <v>65535</v>
      </c>
      <c r="F5544" s="7" t="n">
        <v>0</v>
      </c>
    </row>
    <row r="5545" spans="1:8">
      <c r="A5545" t="s">
        <v>4</v>
      </c>
      <c r="B5545" s="4" t="s">
        <v>5</v>
      </c>
      <c r="C5545" s="4" t="s">
        <v>10</v>
      </c>
      <c r="D5545" s="4" t="s">
        <v>13</v>
      </c>
    </row>
    <row r="5546" spans="1:8">
      <c r="A5546" t="n">
        <v>37272</v>
      </c>
      <c r="B5546" s="50" t="n">
        <v>89</v>
      </c>
      <c r="C5546" s="7" t="n">
        <v>65533</v>
      </c>
      <c r="D5546" s="7" t="n">
        <v>1</v>
      </c>
    </row>
    <row r="5547" spans="1:8">
      <c r="A5547" t="s">
        <v>4</v>
      </c>
      <c r="B5547" s="4" t="s">
        <v>5</v>
      </c>
      <c r="C5547" s="4" t="s">
        <v>13</v>
      </c>
      <c r="D5547" s="4" t="s">
        <v>10</v>
      </c>
      <c r="E5547" s="4" t="s">
        <v>23</v>
      </c>
    </row>
    <row r="5548" spans="1:8">
      <c r="A5548" t="n">
        <v>37276</v>
      </c>
      <c r="B5548" s="24" t="n">
        <v>58</v>
      </c>
      <c r="C5548" s="7" t="n">
        <v>101</v>
      </c>
      <c r="D5548" s="7" t="n">
        <v>300</v>
      </c>
      <c r="E5548" s="7" t="n">
        <v>1</v>
      </c>
    </row>
    <row r="5549" spans="1:8">
      <c r="A5549" t="s">
        <v>4</v>
      </c>
      <c r="B5549" s="4" t="s">
        <v>5</v>
      </c>
      <c r="C5549" s="4" t="s">
        <v>13</v>
      </c>
      <c r="D5549" s="4" t="s">
        <v>10</v>
      </c>
    </row>
    <row r="5550" spans="1:8">
      <c r="A5550" t="n">
        <v>37284</v>
      </c>
      <c r="B5550" s="24" t="n">
        <v>58</v>
      </c>
      <c r="C5550" s="7" t="n">
        <v>254</v>
      </c>
      <c r="D5550" s="7" t="n">
        <v>0</v>
      </c>
    </row>
    <row r="5551" spans="1:8">
      <c r="A5551" t="s">
        <v>4</v>
      </c>
      <c r="B5551" s="4" t="s">
        <v>5</v>
      </c>
      <c r="C5551" s="4" t="s">
        <v>13</v>
      </c>
      <c r="D5551" s="4" t="s">
        <v>10</v>
      </c>
      <c r="E5551" s="4" t="s">
        <v>10</v>
      </c>
      <c r="F5551" s="4" t="s">
        <v>9</v>
      </c>
    </row>
    <row r="5552" spans="1:8">
      <c r="A5552" t="n">
        <v>37288</v>
      </c>
      <c r="B5552" s="53" t="n">
        <v>84</v>
      </c>
      <c r="C5552" s="7" t="n">
        <v>1</v>
      </c>
      <c r="D5552" s="7" t="n">
        <v>0</v>
      </c>
      <c r="E5552" s="7" t="n">
        <v>0</v>
      </c>
      <c r="F5552" s="7" t="n">
        <v>0</v>
      </c>
    </row>
    <row r="5553" spans="1:8">
      <c r="A5553" t="s">
        <v>4</v>
      </c>
      <c r="B5553" s="4" t="s">
        <v>5</v>
      </c>
      <c r="C5553" s="4" t="s">
        <v>10</v>
      </c>
      <c r="D5553" s="4" t="s">
        <v>23</v>
      </c>
      <c r="E5553" s="4" t="s">
        <v>23</v>
      </c>
      <c r="F5553" s="4" t="s">
        <v>23</v>
      </c>
      <c r="G5553" s="4" t="s">
        <v>23</v>
      </c>
    </row>
    <row r="5554" spans="1:8">
      <c r="A5554" t="n">
        <v>37298</v>
      </c>
      <c r="B5554" s="42" t="n">
        <v>46</v>
      </c>
      <c r="C5554" s="7" t="n">
        <v>7024</v>
      </c>
      <c r="D5554" s="7" t="n">
        <v>-0.300000011920929</v>
      </c>
      <c r="E5554" s="7" t="n">
        <v>5</v>
      </c>
      <c r="F5554" s="7" t="n">
        <v>4.59999990463257</v>
      </c>
      <c r="G5554" s="7" t="n">
        <v>0</v>
      </c>
    </row>
    <row r="5555" spans="1:8">
      <c r="A5555" t="s">
        <v>4</v>
      </c>
      <c r="B5555" s="4" t="s">
        <v>5</v>
      </c>
      <c r="C5555" s="4" t="s">
        <v>10</v>
      </c>
      <c r="D5555" s="4" t="s">
        <v>9</v>
      </c>
    </row>
    <row r="5556" spans="1:8">
      <c r="A5556" t="n">
        <v>37317</v>
      </c>
      <c r="B5556" s="52" t="n">
        <v>44</v>
      </c>
      <c r="C5556" s="7" t="n">
        <v>19</v>
      </c>
      <c r="D5556" s="7" t="n">
        <v>1</v>
      </c>
    </row>
    <row r="5557" spans="1:8">
      <c r="A5557" t="s">
        <v>4</v>
      </c>
      <c r="B5557" s="4" t="s">
        <v>5</v>
      </c>
      <c r="C5557" s="4" t="s">
        <v>10</v>
      </c>
      <c r="D5557" s="4" t="s">
        <v>23</v>
      </c>
      <c r="E5557" s="4" t="s">
        <v>23</v>
      </c>
      <c r="F5557" s="4" t="s">
        <v>23</v>
      </c>
      <c r="G5557" s="4" t="s">
        <v>10</v>
      </c>
      <c r="H5557" s="4" t="s">
        <v>10</v>
      </c>
    </row>
    <row r="5558" spans="1:8">
      <c r="A5558" t="n">
        <v>37324</v>
      </c>
      <c r="B5558" s="20" t="n">
        <v>60</v>
      </c>
      <c r="C5558" s="7" t="n">
        <v>19</v>
      </c>
      <c r="D5558" s="7" t="n">
        <v>0</v>
      </c>
      <c r="E5558" s="7" t="n">
        <v>-15</v>
      </c>
      <c r="F5558" s="7" t="n">
        <v>0</v>
      </c>
      <c r="G5558" s="7" t="n">
        <v>0</v>
      </c>
      <c r="H5558" s="7" t="n">
        <v>0</v>
      </c>
    </row>
    <row r="5559" spans="1:8">
      <c r="A5559" t="s">
        <v>4</v>
      </c>
      <c r="B5559" s="4" t="s">
        <v>5</v>
      </c>
      <c r="C5559" s="4" t="s">
        <v>13</v>
      </c>
      <c r="D5559" s="4" t="s">
        <v>10</v>
      </c>
      <c r="E5559" s="4" t="s">
        <v>10</v>
      </c>
      <c r="F5559" s="4" t="s">
        <v>9</v>
      </c>
    </row>
    <row r="5560" spans="1:8">
      <c r="A5560" t="n">
        <v>37343</v>
      </c>
      <c r="B5560" s="53" t="n">
        <v>84</v>
      </c>
      <c r="C5560" s="7" t="n">
        <v>0</v>
      </c>
      <c r="D5560" s="7" t="n">
        <v>2</v>
      </c>
      <c r="E5560" s="7" t="n">
        <v>0</v>
      </c>
      <c r="F5560" s="7" t="n">
        <v>1045220557</v>
      </c>
    </row>
    <row r="5561" spans="1:8">
      <c r="A5561" t="s">
        <v>4</v>
      </c>
      <c r="B5561" s="4" t="s">
        <v>5</v>
      </c>
      <c r="C5561" s="4" t="s">
        <v>13</v>
      </c>
      <c r="D5561" s="4" t="s">
        <v>13</v>
      </c>
      <c r="E5561" s="4" t="s">
        <v>23</v>
      </c>
      <c r="F5561" s="4" t="s">
        <v>23</v>
      </c>
      <c r="G5561" s="4" t="s">
        <v>23</v>
      </c>
      <c r="H5561" s="4" t="s">
        <v>10</v>
      </c>
    </row>
    <row r="5562" spans="1:8">
      <c r="A5562" t="n">
        <v>37353</v>
      </c>
      <c r="B5562" s="26" t="n">
        <v>45</v>
      </c>
      <c r="C5562" s="7" t="n">
        <v>2</v>
      </c>
      <c r="D5562" s="7" t="n">
        <v>3</v>
      </c>
      <c r="E5562" s="7" t="n">
        <v>-0.349999994039536</v>
      </c>
      <c r="F5562" s="7" t="n">
        <v>5.30000019073486</v>
      </c>
      <c r="G5562" s="7" t="n">
        <v>4.80000019073486</v>
      </c>
      <c r="H5562" s="7" t="n">
        <v>0</v>
      </c>
    </row>
    <row r="5563" spans="1:8">
      <c r="A5563" t="s">
        <v>4</v>
      </c>
      <c r="B5563" s="4" t="s">
        <v>5</v>
      </c>
      <c r="C5563" s="4" t="s">
        <v>13</v>
      </c>
      <c r="D5563" s="4" t="s">
        <v>13</v>
      </c>
      <c r="E5563" s="4" t="s">
        <v>23</v>
      </c>
      <c r="F5563" s="4" t="s">
        <v>23</v>
      </c>
      <c r="G5563" s="4" t="s">
        <v>23</v>
      </c>
      <c r="H5563" s="4" t="s">
        <v>10</v>
      </c>
      <c r="I5563" s="4" t="s">
        <v>13</v>
      </c>
    </row>
    <row r="5564" spans="1:8">
      <c r="A5564" t="n">
        <v>37370</v>
      </c>
      <c r="B5564" s="26" t="n">
        <v>45</v>
      </c>
      <c r="C5564" s="7" t="n">
        <v>4</v>
      </c>
      <c r="D5564" s="7" t="n">
        <v>3</v>
      </c>
      <c r="E5564" s="7" t="n">
        <v>350</v>
      </c>
      <c r="F5564" s="7" t="n">
        <v>340</v>
      </c>
      <c r="G5564" s="7" t="n">
        <v>0</v>
      </c>
      <c r="H5564" s="7" t="n">
        <v>0</v>
      </c>
      <c r="I5564" s="7" t="n">
        <v>0</v>
      </c>
    </row>
    <row r="5565" spans="1:8">
      <c r="A5565" t="s">
        <v>4</v>
      </c>
      <c r="B5565" s="4" t="s">
        <v>5</v>
      </c>
      <c r="C5565" s="4" t="s">
        <v>13</v>
      </c>
      <c r="D5565" s="4" t="s">
        <v>13</v>
      </c>
      <c r="E5565" s="4" t="s">
        <v>23</v>
      </c>
      <c r="F5565" s="4" t="s">
        <v>10</v>
      </c>
    </row>
    <row r="5566" spans="1:8">
      <c r="A5566" t="n">
        <v>37388</v>
      </c>
      <c r="B5566" s="26" t="n">
        <v>45</v>
      </c>
      <c r="C5566" s="7" t="n">
        <v>5</v>
      </c>
      <c r="D5566" s="7" t="n">
        <v>3</v>
      </c>
      <c r="E5566" s="7" t="n">
        <v>4</v>
      </c>
      <c r="F5566" s="7" t="n">
        <v>0</v>
      </c>
    </row>
    <row r="5567" spans="1:8">
      <c r="A5567" t="s">
        <v>4</v>
      </c>
      <c r="B5567" s="4" t="s">
        <v>5</v>
      </c>
      <c r="C5567" s="4" t="s">
        <v>13</v>
      </c>
      <c r="D5567" s="4" t="s">
        <v>13</v>
      </c>
      <c r="E5567" s="4" t="s">
        <v>23</v>
      </c>
      <c r="F5567" s="4" t="s">
        <v>10</v>
      </c>
    </row>
    <row r="5568" spans="1:8">
      <c r="A5568" t="n">
        <v>37397</v>
      </c>
      <c r="B5568" s="26" t="n">
        <v>45</v>
      </c>
      <c r="C5568" s="7" t="n">
        <v>11</v>
      </c>
      <c r="D5568" s="7" t="n">
        <v>3</v>
      </c>
      <c r="E5568" s="7" t="n">
        <v>23</v>
      </c>
      <c r="F5568" s="7" t="n">
        <v>0</v>
      </c>
    </row>
    <row r="5569" spans="1:9">
      <c r="A5569" t="s">
        <v>4</v>
      </c>
      <c r="B5569" s="4" t="s">
        <v>5</v>
      </c>
      <c r="C5569" s="4" t="s">
        <v>13</v>
      </c>
      <c r="D5569" s="4" t="s">
        <v>13</v>
      </c>
      <c r="E5569" s="4" t="s">
        <v>23</v>
      </c>
      <c r="F5569" s="4" t="s">
        <v>23</v>
      </c>
      <c r="G5569" s="4" t="s">
        <v>23</v>
      </c>
      <c r="H5569" s="4" t="s">
        <v>10</v>
      </c>
    </row>
    <row r="5570" spans="1:9">
      <c r="A5570" t="n">
        <v>37406</v>
      </c>
      <c r="B5570" s="26" t="n">
        <v>45</v>
      </c>
      <c r="C5570" s="7" t="n">
        <v>2</v>
      </c>
      <c r="D5570" s="7" t="n">
        <v>3</v>
      </c>
      <c r="E5570" s="7" t="n">
        <v>-0.349999994039536</v>
      </c>
      <c r="F5570" s="7" t="n">
        <v>5.30000019073486</v>
      </c>
      <c r="G5570" s="7" t="n">
        <v>4.80000019073486</v>
      </c>
      <c r="H5570" s="7" t="n">
        <v>6000</v>
      </c>
    </row>
    <row r="5571" spans="1:9">
      <c r="A5571" t="s">
        <v>4</v>
      </c>
      <c r="B5571" s="4" t="s">
        <v>5</v>
      </c>
      <c r="C5571" s="4" t="s">
        <v>13</v>
      </c>
      <c r="D5571" s="4" t="s">
        <v>13</v>
      </c>
      <c r="E5571" s="4" t="s">
        <v>23</v>
      </c>
      <c r="F5571" s="4" t="s">
        <v>23</v>
      </c>
      <c r="G5571" s="4" t="s">
        <v>23</v>
      </c>
      <c r="H5571" s="4" t="s">
        <v>10</v>
      </c>
      <c r="I5571" s="4" t="s">
        <v>13</v>
      </c>
    </row>
    <row r="5572" spans="1:9">
      <c r="A5572" t="n">
        <v>37423</v>
      </c>
      <c r="B5572" s="26" t="n">
        <v>45</v>
      </c>
      <c r="C5572" s="7" t="n">
        <v>4</v>
      </c>
      <c r="D5572" s="7" t="n">
        <v>3</v>
      </c>
      <c r="E5572" s="7" t="n">
        <v>332.299987792969</v>
      </c>
      <c r="F5572" s="7" t="n">
        <v>332.890014648438</v>
      </c>
      <c r="G5572" s="7" t="n">
        <v>0</v>
      </c>
      <c r="H5572" s="7" t="n">
        <v>6000</v>
      </c>
      <c r="I5572" s="7" t="n">
        <v>0</v>
      </c>
    </row>
    <row r="5573" spans="1:9">
      <c r="A5573" t="s">
        <v>4</v>
      </c>
      <c r="B5573" s="4" t="s">
        <v>5</v>
      </c>
      <c r="C5573" s="4" t="s">
        <v>13</v>
      </c>
      <c r="D5573" s="4" t="s">
        <v>13</v>
      </c>
      <c r="E5573" s="4" t="s">
        <v>23</v>
      </c>
      <c r="F5573" s="4" t="s">
        <v>10</v>
      </c>
    </row>
    <row r="5574" spans="1:9">
      <c r="A5574" t="n">
        <v>37441</v>
      </c>
      <c r="B5574" s="26" t="n">
        <v>45</v>
      </c>
      <c r="C5574" s="7" t="n">
        <v>5</v>
      </c>
      <c r="D5574" s="7" t="n">
        <v>3</v>
      </c>
      <c r="E5574" s="7" t="n">
        <v>1.79999995231628</v>
      </c>
      <c r="F5574" s="7" t="n">
        <v>6000</v>
      </c>
    </row>
    <row r="5575" spans="1:9">
      <c r="A5575" t="s">
        <v>4</v>
      </c>
      <c r="B5575" s="4" t="s">
        <v>5</v>
      </c>
      <c r="C5575" s="4" t="s">
        <v>13</v>
      </c>
      <c r="D5575" s="4" t="s">
        <v>13</v>
      </c>
      <c r="E5575" s="4" t="s">
        <v>23</v>
      </c>
      <c r="F5575" s="4" t="s">
        <v>10</v>
      </c>
    </row>
    <row r="5576" spans="1:9">
      <c r="A5576" t="n">
        <v>37450</v>
      </c>
      <c r="B5576" s="26" t="n">
        <v>45</v>
      </c>
      <c r="C5576" s="7" t="n">
        <v>11</v>
      </c>
      <c r="D5576" s="7" t="n">
        <v>3</v>
      </c>
      <c r="E5576" s="7" t="n">
        <v>36.7999992370605</v>
      </c>
      <c r="F5576" s="7" t="n">
        <v>6000</v>
      </c>
    </row>
    <row r="5577" spans="1:9">
      <c r="A5577" t="s">
        <v>4</v>
      </c>
      <c r="B5577" s="4" t="s">
        <v>5</v>
      </c>
      <c r="C5577" s="4" t="s">
        <v>10</v>
      </c>
      <c r="D5577" s="4" t="s">
        <v>13</v>
      </c>
      <c r="E5577" s="4" t="s">
        <v>6</v>
      </c>
      <c r="F5577" s="4" t="s">
        <v>23</v>
      </c>
      <c r="G5577" s="4" t="s">
        <v>23</v>
      </c>
      <c r="H5577" s="4" t="s">
        <v>23</v>
      </c>
    </row>
    <row r="5578" spans="1:9">
      <c r="A5578" t="n">
        <v>37459</v>
      </c>
      <c r="B5578" s="56" t="n">
        <v>48</v>
      </c>
      <c r="C5578" s="7" t="n">
        <v>19</v>
      </c>
      <c r="D5578" s="7" t="n">
        <v>0</v>
      </c>
      <c r="E5578" s="7" t="s">
        <v>236</v>
      </c>
      <c r="F5578" s="7" t="n">
        <v>0</v>
      </c>
      <c r="G5578" s="7" t="n">
        <v>1</v>
      </c>
      <c r="H5578" s="7" t="n">
        <v>0</v>
      </c>
    </row>
    <row r="5579" spans="1:9">
      <c r="A5579" t="s">
        <v>4</v>
      </c>
      <c r="B5579" s="4" t="s">
        <v>5</v>
      </c>
      <c r="C5579" s="4" t="s">
        <v>10</v>
      </c>
    </row>
    <row r="5580" spans="1:9">
      <c r="A5580" t="n">
        <v>37485</v>
      </c>
      <c r="B5580" s="35" t="n">
        <v>16</v>
      </c>
      <c r="C5580" s="7" t="n">
        <v>1500</v>
      </c>
    </row>
    <row r="5581" spans="1:9">
      <c r="A5581" t="s">
        <v>4</v>
      </c>
      <c r="B5581" s="4" t="s">
        <v>5</v>
      </c>
      <c r="C5581" s="4" t="s">
        <v>13</v>
      </c>
      <c r="D5581" s="4" t="s">
        <v>10</v>
      </c>
      <c r="E5581" s="4" t="s">
        <v>10</v>
      </c>
      <c r="F5581" s="4" t="s">
        <v>10</v>
      </c>
      <c r="G5581" s="4" t="s">
        <v>10</v>
      </c>
      <c r="H5581" s="4" t="s">
        <v>10</v>
      </c>
      <c r="I5581" s="4" t="s">
        <v>6</v>
      </c>
      <c r="J5581" s="4" t="s">
        <v>23</v>
      </c>
      <c r="K5581" s="4" t="s">
        <v>23</v>
      </c>
      <c r="L5581" s="4" t="s">
        <v>23</v>
      </c>
      <c r="M5581" s="4" t="s">
        <v>9</v>
      </c>
      <c r="N5581" s="4" t="s">
        <v>9</v>
      </c>
      <c r="O5581" s="4" t="s">
        <v>23</v>
      </c>
      <c r="P5581" s="4" t="s">
        <v>23</v>
      </c>
      <c r="Q5581" s="4" t="s">
        <v>23</v>
      </c>
      <c r="R5581" s="4" t="s">
        <v>23</v>
      </c>
      <c r="S5581" s="4" t="s">
        <v>13</v>
      </c>
    </row>
    <row r="5582" spans="1:9">
      <c r="A5582" t="n">
        <v>37488</v>
      </c>
      <c r="B5582" s="10" t="n">
        <v>39</v>
      </c>
      <c r="C5582" s="7" t="n">
        <v>12</v>
      </c>
      <c r="D5582" s="7" t="n">
        <v>65533</v>
      </c>
      <c r="E5582" s="7" t="n">
        <v>208</v>
      </c>
      <c r="F5582" s="7" t="n">
        <v>0</v>
      </c>
      <c r="G5582" s="7" t="n">
        <v>19</v>
      </c>
      <c r="H5582" s="7" t="n">
        <v>259</v>
      </c>
      <c r="I5582" s="7" t="s">
        <v>12</v>
      </c>
      <c r="J5582" s="7" t="n">
        <v>0</v>
      </c>
      <c r="K5582" s="7" t="n">
        <v>0</v>
      </c>
      <c r="L5582" s="7" t="n">
        <v>0</v>
      </c>
      <c r="M5582" s="7" t="n">
        <v>0</v>
      </c>
      <c r="N5582" s="7" t="n">
        <v>0</v>
      </c>
      <c r="O5582" s="7" t="n">
        <v>0</v>
      </c>
      <c r="P5582" s="7" t="n">
        <v>1</v>
      </c>
      <c r="Q5582" s="7" t="n">
        <v>1</v>
      </c>
      <c r="R5582" s="7" t="n">
        <v>1</v>
      </c>
      <c r="S5582" s="7" t="n">
        <v>104</v>
      </c>
    </row>
    <row r="5583" spans="1:9">
      <c r="A5583" t="s">
        <v>4</v>
      </c>
      <c r="B5583" s="4" t="s">
        <v>5</v>
      </c>
      <c r="C5583" s="4" t="s">
        <v>13</v>
      </c>
      <c r="D5583" s="4" t="s">
        <v>10</v>
      </c>
      <c r="E5583" s="4" t="s">
        <v>23</v>
      </c>
      <c r="F5583" s="4" t="s">
        <v>10</v>
      </c>
      <c r="G5583" s="4" t="s">
        <v>9</v>
      </c>
      <c r="H5583" s="4" t="s">
        <v>9</v>
      </c>
      <c r="I5583" s="4" t="s">
        <v>10</v>
      </c>
      <c r="J5583" s="4" t="s">
        <v>10</v>
      </c>
      <c r="K5583" s="4" t="s">
        <v>9</v>
      </c>
      <c r="L5583" s="4" t="s">
        <v>9</v>
      </c>
      <c r="M5583" s="4" t="s">
        <v>9</v>
      </c>
      <c r="N5583" s="4" t="s">
        <v>9</v>
      </c>
      <c r="O5583" s="4" t="s">
        <v>6</v>
      </c>
    </row>
    <row r="5584" spans="1:9">
      <c r="A5584" t="n">
        <v>37538</v>
      </c>
      <c r="B5584" s="15" t="n">
        <v>50</v>
      </c>
      <c r="C5584" s="7" t="n">
        <v>0</v>
      </c>
      <c r="D5584" s="7" t="n">
        <v>2118</v>
      </c>
      <c r="E5584" s="7" t="n">
        <v>1</v>
      </c>
      <c r="F5584" s="7" t="n">
        <v>0</v>
      </c>
      <c r="G5584" s="7" t="n">
        <v>0</v>
      </c>
      <c r="H5584" s="7" t="n">
        <v>0</v>
      </c>
      <c r="I5584" s="7" t="n">
        <v>0</v>
      </c>
      <c r="J5584" s="7" t="n">
        <v>65533</v>
      </c>
      <c r="K5584" s="7" t="n">
        <v>0</v>
      </c>
      <c r="L5584" s="7" t="n">
        <v>0</v>
      </c>
      <c r="M5584" s="7" t="n">
        <v>0</v>
      </c>
      <c r="N5584" s="7" t="n">
        <v>0</v>
      </c>
      <c r="O5584" s="7" t="s">
        <v>12</v>
      </c>
    </row>
    <row r="5585" spans="1:19">
      <c r="A5585" t="s">
        <v>4</v>
      </c>
      <c r="B5585" s="4" t="s">
        <v>5</v>
      </c>
      <c r="C5585" s="4" t="s">
        <v>10</v>
      </c>
    </row>
    <row r="5586" spans="1:19">
      <c r="A5586" t="n">
        <v>37577</v>
      </c>
      <c r="B5586" s="35" t="n">
        <v>16</v>
      </c>
      <c r="C5586" s="7" t="n">
        <v>500</v>
      </c>
    </row>
    <row r="5587" spans="1:19">
      <c r="A5587" t="s">
        <v>4</v>
      </c>
      <c r="B5587" s="4" t="s">
        <v>5</v>
      </c>
      <c r="C5587" s="4" t="s">
        <v>10</v>
      </c>
      <c r="D5587" s="4" t="s">
        <v>9</v>
      </c>
      <c r="E5587" s="4" t="s">
        <v>9</v>
      </c>
      <c r="F5587" s="4" t="s">
        <v>9</v>
      </c>
      <c r="G5587" s="4" t="s">
        <v>9</v>
      </c>
      <c r="H5587" s="4" t="s">
        <v>10</v>
      </c>
      <c r="I5587" s="4" t="s">
        <v>13</v>
      </c>
    </row>
    <row r="5588" spans="1:19">
      <c r="A5588" t="n">
        <v>37580</v>
      </c>
      <c r="B5588" s="40" t="n">
        <v>66</v>
      </c>
      <c r="C5588" s="7" t="n">
        <v>7024</v>
      </c>
      <c r="D5588" s="7" t="n">
        <v>1065353216</v>
      </c>
      <c r="E5588" s="7" t="n">
        <v>1065353216</v>
      </c>
      <c r="F5588" s="7" t="n">
        <v>1065353216</v>
      </c>
      <c r="G5588" s="7" t="n">
        <v>0</v>
      </c>
      <c r="H5588" s="7" t="n">
        <v>2000</v>
      </c>
      <c r="I5588" s="7" t="n">
        <v>3</v>
      </c>
    </row>
    <row r="5589" spans="1:19">
      <c r="A5589" t="s">
        <v>4</v>
      </c>
      <c r="B5589" s="4" t="s">
        <v>5</v>
      </c>
      <c r="C5589" s="4" t="s">
        <v>10</v>
      </c>
    </row>
    <row r="5590" spans="1:19">
      <c r="A5590" t="n">
        <v>37602</v>
      </c>
      <c r="B5590" s="35" t="n">
        <v>16</v>
      </c>
      <c r="C5590" s="7" t="n">
        <v>1000</v>
      </c>
    </row>
    <row r="5591" spans="1:19">
      <c r="A5591" t="s">
        <v>4</v>
      </c>
      <c r="B5591" s="4" t="s">
        <v>5</v>
      </c>
      <c r="C5591" s="4" t="s">
        <v>10</v>
      </c>
      <c r="D5591" s="4" t="s">
        <v>9</v>
      </c>
      <c r="E5591" s="4" t="s">
        <v>9</v>
      </c>
      <c r="F5591" s="4" t="s">
        <v>9</v>
      </c>
      <c r="G5591" s="4" t="s">
        <v>9</v>
      </c>
      <c r="H5591" s="4" t="s">
        <v>10</v>
      </c>
      <c r="I5591" s="4" t="s">
        <v>13</v>
      </c>
    </row>
    <row r="5592" spans="1:19">
      <c r="A5592" t="n">
        <v>37605</v>
      </c>
      <c r="B5592" s="40" t="n">
        <v>66</v>
      </c>
      <c r="C5592" s="7" t="n">
        <v>19</v>
      </c>
      <c r="D5592" s="7" t="n">
        <v>1065353216</v>
      </c>
      <c r="E5592" s="7" t="n">
        <v>1065353216</v>
      </c>
      <c r="F5592" s="7" t="n">
        <v>1065353216</v>
      </c>
      <c r="G5592" s="7" t="n">
        <v>1065353216</v>
      </c>
      <c r="H5592" s="7" t="n">
        <v>2000</v>
      </c>
      <c r="I5592" s="7" t="n">
        <v>3</v>
      </c>
    </row>
    <row r="5593" spans="1:19">
      <c r="A5593" t="s">
        <v>4</v>
      </c>
      <c r="B5593" s="4" t="s">
        <v>5</v>
      </c>
      <c r="C5593" s="4" t="s">
        <v>10</v>
      </c>
    </row>
    <row r="5594" spans="1:19">
      <c r="A5594" t="n">
        <v>37627</v>
      </c>
      <c r="B5594" s="35" t="n">
        <v>16</v>
      </c>
      <c r="C5594" s="7" t="n">
        <v>500</v>
      </c>
    </row>
    <row r="5595" spans="1:19">
      <c r="A5595" t="s">
        <v>4</v>
      </c>
      <c r="B5595" s="4" t="s">
        <v>5</v>
      </c>
      <c r="C5595" s="4" t="s">
        <v>13</v>
      </c>
      <c r="D5595" s="4" t="s">
        <v>10</v>
      </c>
      <c r="E5595" s="4" t="s">
        <v>13</v>
      </c>
    </row>
    <row r="5596" spans="1:19">
      <c r="A5596" t="n">
        <v>37630</v>
      </c>
      <c r="B5596" s="10" t="n">
        <v>39</v>
      </c>
      <c r="C5596" s="7" t="n">
        <v>14</v>
      </c>
      <c r="D5596" s="7" t="n">
        <v>65533</v>
      </c>
      <c r="E5596" s="7" t="n">
        <v>103</v>
      </c>
    </row>
    <row r="5597" spans="1:19">
      <c r="A5597" t="s">
        <v>4</v>
      </c>
      <c r="B5597" s="4" t="s">
        <v>5</v>
      </c>
      <c r="C5597" s="4" t="s">
        <v>10</v>
      </c>
      <c r="D5597" s="4" t="s">
        <v>13</v>
      </c>
    </row>
    <row r="5598" spans="1:19">
      <c r="A5598" t="n">
        <v>37635</v>
      </c>
      <c r="B5598" s="68" t="n">
        <v>21</v>
      </c>
      <c r="C5598" s="7" t="n">
        <v>7024</v>
      </c>
      <c r="D5598" s="7" t="n">
        <v>2</v>
      </c>
    </row>
    <row r="5599" spans="1:19">
      <c r="A5599" t="s">
        <v>4</v>
      </c>
      <c r="B5599" s="4" t="s">
        <v>5</v>
      </c>
      <c r="C5599" s="4" t="s">
        <v>10</v>
      </c>
      <c r="D5599" s="4" t="s">
        <v>9</v>
      </c>
    </row>
    <row r="5600" spans="1:19">
      <c r="A5600" t="n">
        <v>37639</v>
      </c>
      <c r="B5600" s="39" t="n">
        <v>43</v>
      </c>
      <c r="C5600" s="7" t="n">
        <v>7024</v>
      </c>
      <c r="D5600" s="7" t="n">
        <v>128</v>
      </c>
    </row>
    <row r="5601" spans="1:9">
      <c r="A5601" t="s">
        <v>4</v>
      </c>
      <c r="B5601" s="4" t="s">
        <v>5</v>
      </c>
      <c r="C5601" s="4" t="s">
        <v>10</v>
      </c>
    </row>
    <row r="5602" spans="1:9">
      <c r="A5602" t="n">
        <v>37646</v>
      </c>
      <c r="B5602" s="35" t="n">
        <v>16</v>
      </c>
      <c r="C5602" s="7" t="n">
        <v>1000</v>
      </c>
    </row>
    <row r="5603" spans="1:9">
      <c r="A5603" t="s">
        <v>4</v>
      </c>
      <c r="B5603" s="4" t="s">
        <v>5</v>
      </c>
      <c r="C5603" s="4" t="s">
        <v>13</v>
      </c>
      <c r="D5603" s="4" t="s">
        <v>10</v>
      </c>
      <c r="E5603" s="4" t="s">
        <v>10</v>
      </c>
      <c r="F5603" s="4" t="s">
        <v>9</v>
      </c>
    </row>
    <row r="5604" spans="1:9">
      <c r="A5604" t="n">
        <v>37649</v>
      </c>
      <c r="B5604" s="53" t="n">
        <v>84</v>
      </c>
      <c r="C5604" s="7" t="n">
        <v>1</v>
      </c>
      <c r="D5604" s="7" t="n">
        <v>0</v>
      </c>
      <c r="E5604" s="7" t="n">
        <v>1000</v>
      </c>
      <c r="F5604" s="7" t="n">
        <v>0</v>
      </c>
    </row>
    <row r="5605" spans="1:9">
      <c r="A5605" t="s">
        <v>4</v>
      </c>
      <c r="B5605" s="4" t="s">
        <v>5</v>
      </c>
      <c r="C5605" s="4" t="s">
        <v>13</v>
      </c>
      <c r="D5605" s="4" t="s">
        <v>10</v>
      </c>
    </row>
    <row r="5606" spans="1:9">
      <c r="A5606" t="n">
        <v>37659</v>
      </c>
      <c r="B5606" s="26" t="n">
        <v>45</v>
      </c>
      <c r="C5606" s="7" t="n">
        <v>7</v>
      </c>
      <c r="D5606" s="7" t="n">
        <v>255</v>
      </c>
    </row>
    <row r="5607" spans="1:9">
      <c r="A5607" t="s">
        <v>4</v>
      </c>
      <c r="B5607" s="4" t="s">
        <v>5</v>
      </c>
      <c r="C5607" s="4" t="s">
        <v>13</v>
      </c>
      <c r="D5607" s="4" t="s">
        <v>10</v>
      </c>
      <c r="E5607" s="4" t="s">
        <v>6</v>
      </c>
    </row>
    <row r="5608" spans="1:9">
      <c r="A5608" t="n">
        <v>37663</v>
      </c>
      <c r="B5608" s="46" t="n">
        <v>51</v>
      </c>
      <c r="C5608" s="7" t="n">
        <v>4</v>
      </c>
      <c r="D5608" s="7" t="n">
        <v>19</v>
      </c>
      <c r="E5608" s="7" t="s">
        <v>126</v>
      </c>
    </row>
    <row r="5609" spans="1:9">
      <c r="A5609" t="s">
        <v>4</v>
      </c>
      <c r="B5609" s="4" t="s">
        <v>5</v>
      </c>
      <c r="C5609" s="4" t="s">
        <v>10</v>
      </c>
    </row>
    <row r="5610" spans="1:9">
      <c r="A5610" t="n">
        <v>37676</v>
      </c>
      <c r="B5610" s="35" t="n">
        <v>16</v>
      </c>
      <c r="C5610" s="7" t="n">
        <v>0</v>
      </c>
    </row>
    <row r="5611" spans="1:9">
      <c r="A5611" t="s">
        <v>4</v>
      </c>
      <c r="B5611" s="4" t="s">
        <v>5</v>
      </c>
      <c r="C5611" s="4" t="s">
        <v>10</v>
      </c>
      <c r="D5611" s="4" t="s">
        <v>13</v>
      </c>
      <c r="E5611" s="4" t="s">
        <v>9</v>
      </c>
      <c r="F5611" s="4" t="s">
        <v>50</v>
      </c>
      <c r="G5611" s="4" t="s">
        <v>13</v>
      </c>
      <c r="H5611" s="4" t="s">
        <v>13</v>
      </c>
      <c r="I5611" s="4" t="s">
        <v>13</v>
      </c>
      <c r="J5611" s="4" t="s">
        <v>9</v>
      </c>
      <c r="K5611" s="4" t="s">
        <v>50</v>
      </c>
      <c r="L5611" s="4" t="s">
        <v>13</v>
      </c>
      <c r="M5611" s="4" t="s">
        <v>13</v>
      </c>
      <c r="N5611" s="4" t="s">
        <v>13</v>
      </c>
      <c r="O5611" s="4" t="s">
        <v>9</v>
      </c>
      <c r="P5611" s="4" t="s">
        <v>50</v>
      </c>
      <c r="Q5611" s="4" t="s">
        <v>13</v>
      </c>
      <c r="R5611" s="4" t="s">
        <v>13</v>
      </c>
    </row>
    <row r="5612" spans="1:9">
      <c r="A5612" t="n">
        <v>37679</v>
      </c>
      <c r="B5612" s="47" t="n">
        <v>26</v>
      </c>
      <c r="C5612" s="7" t="n">
        <v>19</v>
      </c>
      <c r="D5612" s="7" t="n">
        <v>17</v>
      </c>
      <c r="E5612" s="7" t="n">
        <v>29386</v>
      </c>
      <c r="F5612" s="7" t="s">
        <v>275</v>
      </c>
      <c r="G5612" s="7" t="n">
        <v>2</v>
      </c>
      <c r="H5612" s="7" t="n">
        <v>3</v>
      </c>
      <c r="I5612" s="7" t="n">
        <v>17</v>
      </c>
      <c r="J5612" s="7" t="n">
        <v>29387</v>
      </c>
      <c r="K5612" s="7" t="s">
        <v>276</v>
      </c>
      <c r="L5612" s="7" t="n">
        <v>2</v>
      </c>
      <c r="M5612" s="7" t="n">
        <v>3</v>
      </c>
      <c r="N5612" s="7" t="n">
        <v>17</v>
      </c>
      <c r="O5612" s="7" t="n">
        <v>29388</v>
      </c>
      <c r="P5612" s="7" t="s">
        <v>277</v>
      </c>
      <c r="Q5612" s="7" t="n">
        <v>2</v>
      </c>
      <c r="R5612" s="7" t="n">
        <v>0</v>
      </c>
    </row>
    <row r="5613" spans="1:9">
      <c r="A5613" t="s">
        <v>4</v>
      </c>
      <c r="B5613" s="4" t="s">
        <v>5</v>
      </c>
    </row>
    <row r="5614" spans="1:9">
      <c r="A5614" t="n">
        <v>37861</v>
      </c>
      <c r="B5614" s="48" t="n">
        <v>28</v>
      </c>
    </row>
    <row r="5615" spans="1:9">
      <c r="A5615" t="s">
        <v>4</v>
      </c>
      <c r="B5615" s="4" t="s">
        <v>5</v>
      </c>
      <c r="C5615" s="4" t="s">
        <v>6</v>
      </c>
      <c r="D5615" s="4" t="s">
        <v>10</v>
      </c>
    </row>
    <row r="5616" spans="1:9">
      <c r="A5616" t="n">
        <v>37862</v>
      </c>
      <c r="B5616" s="67" t="n">
        <v>29</v>
      </c>
      <c r="C5616" s="7" t="s">
        <v>12</v>
      </c>
      <c r="D5616" s="7" t="n">
        <v>65533</v>
      </c>
    </row>
    <row r="5617" spans="1:18">
      <c r="A5617" t="s">
        <v>4</v>
      </c>
      <c r="B5617" s="4" t="s">
        <v>5</v>
      </c>
      <c r="C5617" s="4" t="s">
        <v>13</v>
      </c>
      <c r="D5617" s="4" t="s">
        <v>10</v>
      </c>
      <c r="E5617" s="4" t="s">
        <v>10</v>
      </c>
      <c r="F5617" s="4" t="s">
        <v>13</v>
      </c>
    </row>
    <row r="5618" spans="1:18">
      <c r="A5618" t="n">
        <v>37866</v>
      </c>
      <c r="B5618" s="51" t="n">
        <v>25</v>
      </c>
      <c r="C5618" s="7" t="n">
        <v>1</v>
      </c>
      <c r="D5618" s="7" t="n">
        <v>60</v>
      </c>
      <c r="E5618" s="7" t="n">
        <v>640</v>
      </c>
      <c r="F5618" s="7" t="n">
        <v>2</v>
      </c>
    </row>
    <row r="5619" spans="1:18">
      <c r="A5619" t="s">
        <v>4</v>
      </c>
      <c r="B5619" s="4" t="s">
        <v>5</v>
      </c>
      <c r="C5619" s="4" t="s">
        <v>13</v>
      </c>
      <c r="D5619" s="4" t="s">
        <v>10</v>
      </c>
      <c r="E5619" s="4" t="s">
        <v>6</v>
      </c>
    </row>
    <row r="5620" spans="1:18">
      <c r="A5620" t="n">
        <v>37873</v>
      </c>
      <c r="B5620" s="46" t="n">
        <v>51</v>
      </c>
      <c r="C5620" s="7" t="n">
        <v>4</v>
      </c>
      <c r="D5620" s="7" t="n">
        <v>3</v>
      </c>
      <c r="E5620" s="7" t="s">
        <v>171</v>
      </c>
    </row>
    <row r="5621" spans="1:18">
      <c r="A5621" t="s">
        <v>4</v>
      </c>
      <c r="B5621" s="4" t="s">
        <v>5</v>
      </c>
      <c r="C5621" s="4" t="s">
        <v>10</v>
      </c>
    </row>
    <row r="5622" spans="1:18">
      <c r="A5622" t="n">
        <v>37887</v>
      </c>
      <c r="B5622" s="35" t="n">
        <v>16</v>
      </c>
      <c r="C5622" s="7" t="n">
        <v>0</v>
      </c>
    </row>
    <row r="5623" spans="1:18">
      <c r="A5623" t="s">
        <v>4</v>
      </c>
      <c r="B5623" s="4" t="s">
        <v>5</v>
      </c>
      <c r="C5623" s="4" t="s">
        <v>10</v>
      </c>
      <c r="D5623" s="4" t="s">
        <v>13</v>
      </c>
      <c r="E5623" s="4" t="s">
        <v>9</v>
      </c>
      <c r="F5623" s="4" t="s">
        <v>50</v>
      </c>
      <c r="G5623" s="4" t="s">
        <v>13</v>
      </c>
      <c r="H5623" s="4" t="s">
        <v>13</v>
      </c>
    </row>
    <row r="5624" spans="1:18">
      <c r="A5624" t="n">
        <v>37890</v>
      </c>
      <c r="B5624" s="47" t="n">
        <v>26</v>
      </c>
      <c r="C5624" s="7" t="n">
        <v>3</v>
      </c>
      <c r="D5624" s="7" t="n">
        <v>17</v>
      </c>
      <c r="E5624" s="7" t="n">
        <v>2387</v>
      </c>
      <c r="F5624" s="7" t="s">
        <v>278</v>
      </c>
      <c r="G5624" s="7" t="n">
        <v>2</v>
      </c>
      <c r="H5624" s="7" t="n">
        <v>0</v>
      </c>
    </row>
    <row r="5625" spans="1:18">
      <c r="A5625" t="s">
        <v>4</v>
      </c>
      <c r="B5625" s="4" t="s">
        <v>5</v>
      </c>
    </row>
    <row r="5626" spans="1:18">
      <c r="A5626" t="n">
        <v>37920</v>
      </c>
      <c r="B5626" s="48" t="n">
        <v>28</v>
      </c>
    </row>
    <row r="5627" spans="1:18">
      <c r="A5627" t="s">
        <v>4</v>
      </c>
      <c r="B5627" s="4" t="s">
        <v>5</v>
      </c>
      <c r="C5627" s="4" t="s">
        <v>13</v>
      </c>
      <c r="D5627" s="4" t="s">
        <v>10</v>
      </c>
      <c r="E5627" s="4" t="s">
        <v>10</v>
      </c>
      <c r="F5627" s="4" t="s">
        <v>13</v>
      </c>
    </row>
    <row r="5628" spans="1:18">
      <c r="A5628" t="n">
        <v>37921</v>
      </c>
      <c r="B5628" s="51" t="n">
        <v>25</v>
      </c>
      <c r="C5628" s="7" t="n">
        <v>1</v>
      </c>
      <c r="D5628" s="7" t="n">
        <v>65535</v>
      </c>
      <c r="E5628" s="7" t="n">
        <v>65535</v>
      </c>
      <c r="F5628" s="7" t="n">
        <v>0</v>
      </c>
    </row>
    <row r="5629" spans="1:18">
      <c r="A5629" t="s">
        <v>4</v>
      </c>
      <c r="B5629" s="4" t="s">
        <v>5</v>
      </c>
      <c r="C5629" s="4" t="s">
        <v>13</v>
      </c>
      <c r="D5629" s="4" t="s">
        <v>10</v>
      </c>
      <c r="E5629" s="4" t="s">
        <v>10</v>
      </c>
      <c r="F5629" s="4" t="s">
        <v>13</v>
      </c>
    </row>
    <row r="5630" spans="1:18">
      <c r="A5630" t="n">
        <v>37928</v>
      </c>
      <c r="B5630" s="51" t="n">
        <v>25</v>
      </c>
      <c r="C5630" s="7" t="n">
        <v>1</v>
      </c>
      <c r="D5630" s="7" t="n">
        <v>260</v>
      </c>
      <c r="E5630" s="7" t="n">
        <v>640</v>
      </c>
      <c r="F5630" s="7" t="n">
        <v>1</v>
      </c>
    </row>
    <row r="5631" spans="1:18">
      <c r="A5631" t="s">
        <v>4</v>
      </c>
      <c r="B5631" s="4" t="s">
        <v>5</v>
      </c>
      <c r="C5631" s="4" t="s">
        <v>13</v>
      </c>
      <c r="D5631" s="4" t="s">
        <v>10</v>
      </c>
      <c r="E5631" s="4" t="s">
        <v>6</v>
      </c>
    </row>
    <row r="5632" spans="1:18">
      <c r="A5632" t="n">
        <v>37935</v>
      </c>
      <c r="B5632" s="46" t="n">
        <v>51</v>
      </c>
      <c r="C5632" s="7" t="n">
        <v>4</v>
      </c>
      <c r="D5632" s="7" t="n">
        <v>0</v>
      </c>
      <c r="E5632" s="7" t="s">
        <v>106</v>
      </c>
    </row>
    <row r="5633" spans="1:8">
      <c r="A5633" t="s">
        <v>4</v>
      </c>
      <c r="B5633" s="4" t="s">
        <v>5</v>
      </c>
      <c r="C5633" s="4" t="s">
        <v>10</v>
      </c>
    </row>
    <row r="5634" spans="1:8">
      <c r="A5634" t="n">
        <v>37949</v>
      </c>
      <c r="B5634" s="35" t="n">
        <v>16</v>
      </c>
      <c r="C5634" s="7" t="n">
        <v>0</v>
      </c>
    </row>
    <row r="5635" spans="1:8">
      <c r="A5635" t="s">
        <v>4</v>
      </c>
      <c r="B5635" s="4" t="s">
        <v>5</v>
      </c>
      <c r="C5635" s="4" t="s">
        <v>10</v>
      </c>
      <c r="D5635" s="4" t="s">
        <v>13</v>
      </c>
      <c r="E5635" s="4" t="s">
        <v>9</v>
      </c>
      <c r="F5635" s="4" t="s">
        <v>50</v>
      </c>
      <c r="G5635" s="4" t="s">
        <v>13</v>
      </c>
      <c r="H5635" s="4" t="s">
        <v>13</v>
      </c>
      <c r="I5635" s="4" t="s">
        <v>13</v>
      </c>
      <c r="J5635" s="4" t="s">
        <v>9</v>
      </c>
      <c r="K5635" s="4" t="s">
        <v>50</v>
      </c>
      <c r="L5635" s="4" t="s">
        <v>13</v>
      </c>
      <c r="M5635" s="4" t="s">
        <v>13</v>
      </c>
    </row>
    <row r="5636" spans="1:8">
      <c r="A5636" t="n">
        <v>37952</v>
      </c>
      <c r="B5636" s="47" t="n">
        <v>26</v>
      </c>
      <c r="C5636" s="7" t="n">
        <v>0</v>
      </c>
      <c r="D5636" s="7" t="n">
        <v>17</v>
      </c>
      <c r="E5636" s="7" t="n">
        <v>52930</v>
      </c>
      <c r="F5636" s="7" t="s">
        <v>279</v>
      </c>
      <c r="G5636" s="7" t="n">
        <v>2</v>
      </c>
      <c r="H5636" s="7" t="n">
        <v>3</v>
      </c>
      <c r="I5636" s="7" t="n">
        <v>17</v>
      </c>
      <c r="J5636" s="7" t="n">
        <v>52931</v>
      </c>
      <c r="K5636" s="7" t="s">
        <v>280</v>
      </c>
      <c r="L5636" s="7" t="n">
        <v>2</v>
      </c>
      <c r="M5636" s="7" t="n">
        <v>0</v>
      </c>
    </row>
    <row r="5637" spans="1:8">
      <c r="A5637" t="s">
        <v>4</v>
      </c>
      <c r="B5637" s="4" t="s">
        <v>5</v>
      </c>
    </row>
    <row r="5638" spans="1:8">
      <c r="A5638" t="n">
        <v>38108</v>
      </c>
      <c r="B5638" s="48" t="n">
        <v>28</v>
      </c>
    </row>
    <row r="5639" spans="1:8">
      <c r="A5639" t="s">
        <v>4</v>
      </c>
      <c r="B5639" s="4" t="s">
        <v>5</v>
      </c>
      <c r="C5639" s="4" t="s">
        <v>13</v>
      </c>
      <c r="D5639" s="4" t="s">
        <v>10</v>
      </c>
      <c r="E5639" s="4" t="s">
        <v>10</v>
      </c>
      <c r="F5639" s="4" t="s">
        <v>13</v>
      </c>
    </row>
    <row r="5640" spans="1:8">
      <c r="A5640" t="n">
        <v>38109</v>
      </c>
      <c r="B5640" s="51" t="n">
        <v>25</v>
      </c>
      <c r="C5640" s="7" t="n">
        <v>1</v>
      </c>
      <c r="D5640" s="7" t="n">
        <v>65535</v>
      </c>
      <c r="E5640" s="7" t="n">
        <v>65535</v>
      </c>
      <c r="F5640" s="7" t="n">
        <v>0</v>
      </c>
    </row>
    <row r="5641" spans="1:8">
      <c r="A5641" t="s">
        <v>4</v>
      </c>
      <c r="B5641" s="4" t="s">
        <v>5</v>
      </c>
      <c r="C5641" s="4" t="s">
        <v>10</v>
      </c>
      <c r="D5641" s="4" t="s">
        <v>13</v>
      </c>
      <c r="E5641" s="4" t="s">
        <v>6</v>
      </c>
      <c r="F5641" s="4" t="s">
        <v>23</v>
      </c>
      <c r="G5641" s="4" t="s">
        <v>23</v>
      </c>
      <c r="H5641" s="4" t="s">
        <v>23</v>
      </c>
    </row>
    <row r="5642" spans="1:8">
      <c r="A5642" t="n">
        <v>38116</v>
      </c>
      <c r="B5642" s="56" t="n">
        <v>48</v>
      </c>
      <c r="C5642" s="7" t="n">
        <v>19</v>
      </c>
      <c r="D5642" s="7" t="n">
        <v>0</v>
      </c>
      <c r="E5642" s="7" t="s">
        <v>237</v>
      </c>
      <c r="F5642" s="7" t="n">
        <v>-1</v>
      </c>
      <c r="G5642" s="7" t="n">
        <v>1</v>
      </c>
      <c r="H5642" s="7" t="n">
        <v>0</v>
      </c>
    </row>
    <row r="5643" spans="1:8">
      <c r="A5643" t="s">
        <v>4</v>
      </c>
      <c r="B5643" s="4" t="s">
        <v>5</v>
      </c>
      <c r="C5643" s="4" t="s">
        <v>10</v>
      </c>
    </row>
    <row r="5644" spans="1:8">
      <c r="A5644" t="n">
        <v>38142</v>
      </c>
      <c r="B5644" s="35" t="n">
        <v>16</v>
      </c>
      <c r="C5644" s="7" t="n">
        <v>500</v>
      </c>
    </row>
    <row r="5645" spans="1:8">
      <c r="A5645" t="s">
        <v>4</v>
      </c>
      <c r="B5645" s="4" t="s">
        <v>5</v>
      </c>
      <c r="C5645" s="4" t="s">
        <v>13</v>
      </c>
      <c r="D5645" s="4" t="s">
        <v>10</v>
      </c>
      <c r="E5645" s="4" t="s">
        <v>6</v>
      </c>
    </row>
    <row r="5646" spans="1:8">
      <c r="A5646" t="n">
        <v>38145</v>
      </c>
      <c r="B5646" s="46" t="n">
        <v>51</v>
      </c>
      <c r="C5646" s="7" t="n">
        <v>4</v>
      </c>
      <c r="D5646" s="7" t="n">
        <v>19</v>
      </c>
      <c r="E5646" s="7" t="s">
        <v>128</v>
      </c>
    </row>
    <row r="5647" spans="1:8">
      <c r="A5647" t="s">
        <v>4</v>
      </c>
      <c r="B5647" s="4" t="s">
        <v>5</v>
      </c>
      <c r="C5647" s="4" t="s">
        <v>10</v>
      </c>
    </row>
    <row r="5648" spans="1:8">
      <c r="A5648" t="n">
        <v>38159</v>
      </c>
      <c r="B5648" s="35" t="n">
        <v>16</v>
      </c>
      <c r="C5648" s="7" t="n">
        <v>0</v>
      </c>
    </row>
    <row r="5649" spans="1:13">
      <c r="A5649" t="s">
        <v>4</v>
      </c>
      <c r="B5649" s="4" t="s">
        <v>5</v>
      </c>
      <c r="C5649" s="4" t="s">
        <v>10</v>
      </c>
      <c r="D5649" s="4" t="s">
        <v>13</v>
      </c>
      <c r="E5649" s="4" t="s">
        <v>9</v>
      </c>
      <c r="F5649" s="4" t="s">
        <v>50</v>
      </c>
      <c r="G5649" s="4" t="s">
        <v>13</v>
      </c>
      <c r="H5649" s="4" t="s">
        <v>13</v>
      </c>
    </row>
    <row r="5650" spans="1:13">
      <c r="A5650" t="n">
        <v>38162</v>
      </c>
      <c r="B5650" s="47" t="n">
        <v>26</v>
      </c>
      <c r="C5650" s="7" t="n">
        <v>19</v>
      </c>
      <c r="D5650" s="7" t="n">
        <v>17</v>
      </c>
      <c r="E5650" s="7" t="n">
        <v>29389</v>
      </c>
      <c r="F5650" s="7" t="s">
        <v>281</v>
      </c>
      <c r="G5650" s="7" t="n">
        <v>2</v>
      </c>
      <c r="H5650" s="7" t="n">
        <v>0</v>
      </c>
    </row>
    <row r="5651" spans="1:13">
      <c r="A5651" t="s">
        <v>4</v>
      </c>
      <c r="B5651" s="4" t="s">
        <v>5</v>
      </c>
    </row>
    <row r="5652" spans="1:13">
      <c r="A5652" t="n">
        <v>38237</v>
      </c>
      <c r="B5652" s="48" t="n">
        <v>28</v>
      </c>
    </row>
    <row r="5653" spans="1:13">
      <c r="A5653" t="s">
        <v>4</v>
      </c>
      <c r="B5653" s="4" t="s">
        <v>5</v>
      </c>
      <c r="C5653" s="4" t="s">
        <v>6</v>
      </c>
      <c r="D5653" s="4" t="s">
        <v>10</v>
      </c>
    </row>
    <row r="5654" spans="1:13">
      <c r="A5654" t="n">
        <v>38238</v>
      </c>
      <c r="B5654" s="67" t="n">
        <v>29</v>
      </c>
      <c r="C5654" s="7" t="s">
        <v>12</v>
      </c>
      <c r="D5654" s="7" t="n">
        <v>65533</v>
      </c>
    </row>
    <row r="5655" spans="1:13">
      <c r="A5655" t="s">
        <v>4</v>
      </c>
      <c r="B5655" s="4" t="s">
        <v>5</v>
      </c>
      <c r="C5655" s="4" t="s">
        <v>10</v>
      </c>
      <c r="D5655" s="4" t="s">
        <v>13</v>
      </c>
    </row>
    <row r="5656" spans="1:13">
      <c r="A5656" t="n">
        <v>38242</v>
      </c>
      <c r="B5656" s="50" t="n">
        <v>89</v>
      </c>
      <c r="C5656" s="7" t="n">
        <v>65533</v>
      </c>
      <c r="D5656" s="7" t="n">
        <v>1</v>
      </c>
    </row>
    <row r="5657" spans="1:13">
      <c r="A5657" t="s">
        <v>4</v>
      </c>
      <c r="B5657" s="4" t="s">
        <v>5</v>
      </c>
      <c r="C5657" s="4" t="s">
        <v>13</v>
      </c>
      <c r="D5657" s="4" t="s">
        <v>10</v>
      </c>
      <c r="E5657" s="4" t="s">
        <v>23</v>
      </c>
    </row>
    <row r="5658" spans="1:13">
      <c r="A5658" t="n">
        <v>38246</v>
      </c>
      <c r="B5658" s="24" t="n">
        <v>58</v>
      </c>
      <c r="C5658" s="7" t="n">
        <v>101</v>
      </c>
      <c r="D5658" s="7" t="n">
        <v>300</v>
      </c>
      <c r="E5658" s="7" t="n">
        <v>1</v>
      </c>
    </row>
    <row r="5659" spans="1:13">
      <c r="A5659" t="s">
        <v>4</v>
      </c>
      <c r="B5659" s="4" t="s">
        <v>5</v>
      </c>
      <c r="C5659" s="4" t="s">
        <v>13</v>
      </c>
      <c r="D5659" s="4" t="s">
        <v>10</v>
      </c>
    </row>
    <row r="5660" spans="1:13">
      <c r="A5660" t="n">
        <v>38254</v>
      </c>
      <c r="B5660" s="24" t="n">
        <v>58</v>
      </c>
      <c r="C5660" s="7" t="n">
        <v>254</v>
      </c>
      <c r="D5660" s="7" t="n">
        <v>0</v>
      </c>
    </row>
    <row r="5661" spans="1:13">
      <c r="A5661" t="s">
        <v>4</v>
      </c>
      <c r="B5661" s="4" t="s">
        <v>5</v>
      </c>
      <c r="C5661" s="4" t="s">
        <v>10</v>
      </c>
      <c r="D5661" s="4" t="s">
        <v>10</v>
      </c>
      <c r="E5661" s="4" t="s">
        <v>10</v>
      </c>
    </row>
    <row r="5662" spans="1:13">
      <c r="A5662" t="n">
        <v>38258</v>
      </c>
      <c r="B5662" s="21" t="n">
        <v>61</v>
      </c>
      <c r="C5662" s="7" t="n">
        <v>0</v>
      </c>
      <c r="D5662" s="7" t="n">
        <v>19</v>
      </c>
      <c r="E5662" s="7" t="n">
        <v>0</v>
      </c>
    </row>
    <row r="5663" spans="1:13">
      <c r="A5663" t="s">
        <v>4</v>
      </c>
      <c r="B5663" s="4" t="s">
        <v>5</v>
      </c>
      <c r="C5663" s="4" t="s">
        <v>10</v>
      </c>
      <c r="D5663" s="4" t="s">
        <v>10</v>
      </c>
      <c r="E5663" s="4" t="s">
        <v>10</v>
      </c>
    </row>
    <row r="5664" spans="1:13">
      <c r="A5664" t="n">
        <v>38265</v>
      </c>
      <c r="B5664" s="21" t="n">
        <v>61</v>
      </c>
      <c r="C5664" s="7" t="n">
        <v>7032</v>
      </c>
      <c r="D5664" s="7" t="n">
        <v>19</v>
      </c>
      <c r="E5664" s="7" t="n">
        <v>0</v>
      </c>
    </row>
    <row r="5665" spans="1:8">
      <c r="A5665" t="s">
        <v>4</v>
      </c>
      <c r="B5665" s="4" t="s">
        <v>5</v>
      </c>
      <c r="C5665" s="4" t="s">
        <v>10</v>
      </c>
      <c r="D5665" s="4" t="s">
        <v>10</v>
      </c>
      <c r="E5665" s="4" t="s">
        <v>10</v>
      </c>
    </row>
    <row r="5666" spans="1:8">
      <c r="A5666" t="n">
        <v>38272</v>
      </c>
      <c r="B5666" s="21" t="n">
        <v>61</v>
      </c>
      <c r="C5666" s="7" t="n">
        <v>3</v>
      </c>
      <c r="D5666" s="7" t="n">
        <v>19</v>
      </c>
      <c r="E5666" s="7" t="n">
        <v>0</v>
      </c>
    </row>
    <row r="5667" spans="1:8">
      <c r="A5667" t="s">
        <v>4</v>
      </c>
      <c r="B5667" s="4" t="s">
        <v>5</v>
      </c>
      <c r="C5667" s="4" t="s">
        <v>10</v>
      </c>
      <c r="D5667" s="4" t="s">
        <v>10</v>
      </c>
      <c r="E5667" s="4" t="s">
        <v>10</v>
      </c>
    </row>
    <row r="5668" spans="1:8">
      <c r="A5668" t="n">
        <v>38279</v>
      </c>
      <c r="B5668" s="21" t="n">
        <v>61</v>
      </c>
      <c r="C5668" s="7" t="n">
        <v>5</v>
      </c>
      <c r="D5668" s="7" t="n">
        <v>19</v>
      </c>
      <c r="E5668" s="7" t="n">
        <v>0</v>
      </c>
    </row>
    <row r="5669" spans="1:8">
      <c r="A5669" t="s">
        <v>4</v>
      </c>
      <c r="B5669" s="4" t="s">
        <v>5</v>
      </c>
      <c r="C5669" s="4" t="s">
        <v>10</v>
      </c>
      <c r="D5669" s="4" t="s">
        <v>10</v>
      </c>
      <c r="E5669" s="4" t="s">
        <v>10</v>
      </c>
    </row>
    <row r="5670" spans="1:8">
      <c r="A5670" t="n">
        <v>38286</v>
      </c>
      <c r="B5670" s="21" t="n">
        <v>61</v>
      </c>
      <c r="C5670" s="7" t="n">
        <v>61491</v>
      </c>
      <c r="D5670" s="7" t="n">
        <v>19</v>
      </c>
      <c r="E5670" s="7" t="n">
        <v>0</v>
      </c>
    </row>
    <row r="5671" spans="1:8">
      <c r="A5671" t="s">
        <v>4</v>
      </c>
      <c r="B5671" s="4" t="s">
        <v>5</v>
      </c>
      <c r="C5671" s="4" t="s">
        <v>10</v>
      </c>
      <c r="D5671" s="4" t="s">
        <v>10</v>
      </c>
      <c r="E5671" s="4" t="s">
        <v>10</v>
      </c>
    </row>
    <row r="5672" spans="1:8">
      <c r="A5672" t="n">
        <v>38293</v>
      </c>
      <c r="B5672" s="21" t="n">
        <v>61</v>
      </c>
      <c r="C5672" s="7" t="n">
        <v>61492</v>
      </c>
      <c r="D5672" s="7" t="n">
        <v>19</v>
      </c>
      <c r="E5672" s="7" t="n">
        <v>0</v>
      </c>
    </row>
    <row r="5673" spans="1:8">
      <c r="A5673" t="s">
        <v>4</v>
      </c>
      <c r="B5673" s="4" t="s">
        <v>5</v>
      </c>
      <c r="C5673" s="4" t="s">
        <v>10</v>
      </c>
      <c r="D5673" s="4" t="s">
        <v>10</v>
      </c>
      <c r="E5673" s="4" t="s">
        <v>10</v>
      </c>
    </row>
    <row r="5674" spans="1:8">
      <c r="A5674" t="n">
        <v>38300</v>
      </c>
      <c r="B5674" s="21" t="n">
        <v>61</v>
      </c>
      <c r="C5674" s="7" t="n">
        <v>61493</v>
      </c>
      <c r="D5674" s="7" t="n">
        <v>19</v>
      </c>
      <c r="E5674" s="7" t="n">
        <v>0</v>
      </c>
    </row>
    <row r="5675" spans="1:8">
      <c r="A5675" t="s">
        <v>4</v>
      </c>
      <c r="B5675" s="4" t="s">
        <v>5</v>
      </c>
      <c r="C5675" s="4" t="s">
        <v>13</v>
      </c>
    </row>
    <row r="5676" spans="1:8">
      <c r="A5676" t="n">
        <v>38307</v>
      </c>
      <c r="B5676" s="26" t="n">
        <v>45</v>
      </c>
      <c r="C5676" s="7" t="n">
        <v>0</v>
      </c>
    </row>
    <row r="5677" spans="1:8">
      <c r="A5677" t="s">
        <v>4</v>
      </c>
      <c r="B5677" s="4" t="s">
        <v>5</v>
      </c>
      <c r="C5677" s="4" t="s">
        <v>13</v>
      </c>
      <c r="D5677" s="4" t="s">
        <v>13</v>
      </c>
      <c r="E5677" s="4" t="s">
        <v>23</v>
      </c>
      <c r="F5677" s="4" t="s">
        <v>23</v>
      </c>
      <c r="G5677" s="4" t="s">
        <v>23</v>
      </c>
      <c r="H5677" s="4" t="s">
        <v>10</v>
      </c>
    </row>
    <row r="5678" spans="1:8">
      <c r="A5678" t="n">
        <v>38309</v>
      </c>
      <c r="B5678" s="26" t="n">
        <v>45</v>
      </c>
      <c r="C5678" s="7" t="n">
        <v>2</v>
      </c>
      <c r="D5678" s="7" t="n">
        <v>3</v>
      </c>
      <c r="E5678" s="7" t="n">
        <v>0.379999995231628</v>
      </c>
      <c r="F5678" s="7" t="n">
        <v>4.05000019073486</v>
      </c>
      <c r="G5678" s="7" t="n">
        <v>8.05000019073486</v>
      </c>
      <c r="H5678" s="7" t="n">
        <v>0</v>
      </c>
    </row>
    <row r="5679" spans="1:8">
      <c r="A5679" t="s">
        <v>4</v>
      </c>
      <c r="B5679" s="4" t="s">
        <v>5</v>
      </c>
      <c r="C5679" s="4" t="s">
        <v>13</v>
      </c>
      <c r="D5679" s="4" t="s">
        <v>13</v>
      </c>
      <c r="E5679" s="4" t="s">
        <v>23</v>
      </c>
      <c r="F5679" s="4" t="s">
        <v>23</v>
      </c>
      <c r="G5679" s="4" t="s">
        <v>23</v>
      </c>
      <c r="H5679" s="4" t="s">
        <v>10</v>
      </c>
      <c r="I5679" s="4" t="s">
        <v>13</v>
      </c>
    </row>
    <row r="5680" spans="1:8">
      <c r="A5680" t="n">
        <v>38326</v>
      </c>
      <c r="B5680" s="26" t="n">
        <v>45</v>
      </c>
      <c r="C5680" s="7" t="n">
        <v>4</v>
      </c>
      <c r="D5680" s="7" t="n">
        <v>3</v>
      </c>
      <c r="E5680" s="7" t="n">
        <v>20.9200000762939</v>
      </c>
      <c r="F5680" s="7" t="n">
        <v>197.970001220703</v>
      </c>
      <c r="G5680" s="7" t="n">
        <v>0</v>
      </c>
      <c r="H5680" s="7" t="n">
        <v>0</v>
      </c>
      <c r="I5680" s="7" t="n">
        <v>0</v>
      </c>
    </row>
    <row r="5681" spans="1:9">
      <c r="A5681" t="s">
        <v>4</v>
      </c>
      <c r="B5681" s="4" t="s">
        <v>5</v>
      </c>
      <c r="C5681" s="4" t="s">
        <v>13</v>
      </c>
      <c r="D5681" s="4" t="s">
        <v>13</v>
      </c>
      <c r="E5681" s="4" t="s">
        <v>23</v>
      </c>
      <c r="F5681" s="4" t="s">
        <v>10</v>
      </c>
    </row>
    <row r="5682" spans="1:9">
      <c r="A5682" t="n">
        <v>38344</v>
      </c>
      <c r="B5682" s="26" t="n">
        <v>45</v>
      </c>
      <c r="C5682" s="7" t="n">
        <v>5</v>
      </c>
      <c r="D5682" s="7" t="n">
        <v>3</v>
      </c>
      <c r="E5682" s="7" t="n">
        <v>6.69999980926514</v>
      </c>
      <c r="F5682" s="7" t="n">
        <v>0</v>
      </c>
    </row>
    <row r="5683" spans="1:9">
      <c r="A5683" t="s">
        <v>4</v>
      </c>
      <c r="B5683" s="4" t="s">
        <v>5</v>
      </c>
      <c r="C5683" s="4" t="s">
        <v>13</v>
      </c>
      <c r="D5683" s="4" t="s">
        <v>13</v>
      </c>
      <c r="E5683" s="4" t="s">
        <v>23</v>
      </c>
      <c r="F5683" s="4" t="s">
        <v>10</v>
      </c>
    </row>
    <row r="5684" spans="1:9">
      <c r="A5684" t="n">
        <v>38353</v>
      </c>
      <c r="B5684" s="26" t="n">
        <v>45</v>
      </c>
      <c r="C5684" s="7" t="n">
        <v>11</v>
      </c>
      <c r="D5684" s="7" t="n">
        <v>3</v>
      </c>
      <c r="E5684" s="7" t="n">
        <v>30.3999996185303</v>
      </c>
      <c r="F5684" s="7" t="n">
        <v>0</v>
      </c>
    </row>
    <row r="5685" spans="1:9">
      <c r="A5685" t="s">
        <v>4</v>
      </c>
      <c r="B5685" s="4" t="s">
        <v>5</v>
      </c>
      <c r="C5685" s="4" t="s">
        <v>13</v>
      </c>
      <c r="D5685" s="4" t="s">
        <v>13</v>
      </c>
      <c r="E5685" s="4" t="s">
        <v>23</v>
      </c>
      <c r="F5685" s="4" t="s">
        <v>10</v>
      </c>
    </row>
    <row r="5686" spans="1:9">
      <c r="A5686" t="n">
        <v>38362</v>
      </c>
      <c r="B5686" s="26" t="n">
        <v>45</v>
      </c>
      <c r="C5686" s="7" t="n">
        <v>5</v>
      </c>
      <c r="D5686" s="7" t="n">
        <v>3</v>
      </c>
      <c r="E5686" s="7" t="n">
        <v>5.90000009536743</v>
      </c>
      <c r="F5686" s="7" t="n">
        <v>15000</v>
      </c>
    </row>
    <row r="5687" spans="1:9">
      <c r="A5687" t="s">
        <v>4</v>
      </c>
      <c r="B5687" s="4" t="s">
        <v>5</v>
      </c>
      <c r="C5687" s="4" t="s">
        <v>13</v>
      </c>
      <c r="D5687" s="4" t="s">
        <v>10</v>
      </c>
    </row>
    <row r="5688" spans="1:9">
      <c r="A5688" t="n">
        <v>38371</v>
      </c>
      <c r="B5688" s="24" t="n">
        <v>58</v>
      </c>
      <c r="C5688" s="7" t="n">
        <v>255</v>
      </c>
      <c r="D5688" s="7" t="n">
        <v>0</v>
      </c>
    </row>
    <row r="5689" spans="1:9">
      <c r="A5689" t="s">
        <v>4</v>
      </c>
      <c r="B5689" s="4" t="s">
        <v>5</v>
      </c>
      <c r="C5689" s="4" t="s">
        <v>10</v>
      </c>
    </row>
    <row r="5690" spans="1:9">
      <c r="A5690" t="n">
        <v>38375</v>
      </c>
      <c r="B5690" s="35" t="n">
        <v>16</v>
      </c>
      <c r="C5690" s="7" t="n">
        <v>300</v>
      </c>
    </row>
    <row r="5691" spans="1:9">
      <c r="A5691" t="s">
        <v>4</v>
      </c>
      <c r="B5691" s="4" t="s">
        <v>5</v>
      </c>
      <c r="C5691" s="4" t="s">
        <v>13</v>
      </c>
      <c r="D5691" s="4" t="s">
        <v>10</v>
      </c>
      <c r="E5691" s="4" t="s">
        <v>6</v>
      </c>
    </row>
    <row r="5692" spans="1:9">
      <c r="A5692" t="n">
        <v>38378</v>
      </c>
      <c r="B5692" s="46" t="n">
        <v>51</v>
      </c>
      <c r="C5692" s="7" t="n">
        <v>4</v>
      </c>
      <c r="D5692" s="7" t="n">
        <v>5</v>
      </c>
      <c r="E5692" s="7" t="s">
        <v>171</v>
      </c>
    </row>
    <row r="5693" spans="1:9">
      <c r="A5693" t="s">
        <v>4</v>
      </c>
      <c r="B5693" s="4" t="s">
        <v>5</v>
      </c>
      <c r="C5693" s="4" t="s">
        <v>10</v>
      </c>
    </row>
    <row r="5694" spans="1:9">
      <c r="A5694" t="n">
        <v>38392</v>
      </c>
      <c r="B5694" s="35" t="n">
        <v>16</v>
      </c>
      <c r="C5694" s="7" t="n">
        <v>0</v>
      </c>
    </row>
    <row r="5695" spans="1:9">
      <c r="A5695" t="s">
        <v>4</v>
      </c>
      <c r="B5695" s="4" t="s">
        <v>5</v>
      </c>
      <c r="C5695" s="4" t="s">
        <v>10</v>
      </c>
      <c r="D5695" s="4" t="s">
        <v>13</v>
      </c>
      <c r="E5695" s="4" t="s">
        <v>9</v>
      </c>
      <c r="F5695" s="4" t="s">
        <v>50</v>
      </c>
      <c r="G5695" s="4" t="s">
        <v>13</v>
      </c>
      <c r="H5695" s="4" t="s">
        <v>13</v>
      </c>
      <c r="I5695" s="4" t="s">
        <v>13</v>
      </c>
      <c r="J5695" s="4" t="s">
        <v>9</v>
      </c>
      <c r="K5695" s="4" t="s">
        <v>50</v>
      </c>
      <c r="L5695" s="4" t="s">
        <v>13</v>
      </c>
      <c r="M5695" s="4" t="s">
        <v>13</v>
      </c>
    </row>
    <row r="5696" spans="1:9">
      <c r="A5696" t="n">
        <v>38395</v>
      </c>
      <c r="B5696" s="47" t="n">
        <v>26</v>
      </c>
      <c r="C5696" s="7" t="n">
        <v>5</v>
      </c>
      <c r="D5696" s="7" t="n">
        <v>17</v>
      </c>
      <c r="E5696" s="7" t="n">
        <v>3390</v>
      </c>
      <c r="F5696" s="7" t="s">
        <v>282</v>
      </c>
      <c r="G5696" s="7" t="n">
        <v>2</v>
      </c>
      <c r="H5696" s="7" t="n">
        <v>3</v>
      </c>
      <c r="I5696" s="7" t="n">
        <v>17</v>
      </c>
      <c r="J5696" s="7" t="n">
        <v>3391</v>
      </c>
      <c r="K5696" s="7" t="s">
        <v>283</v>
      </c>
      <c r="L5696" s="7" t="n">
        <v>2</v>
      </c>
      <c r="M5696" s="7" t="n">
        <v>0</v>
      </c>
    </row>
    <row r="5697" spans="1:13">
      <c r="A5697" t="s">
        <v>4</v>
      </c>
      <c r="B5697" s="4" t="s">
        <v>5</v>
      </c>
    </row>
    <row r="5698" spans="1:13">
      <c r="A5698" t="n">
        <v>38532</v>
      </c>
      <c r="B5698" s="48" t="n">
        <v>28</v>
      </c>
    </row>
    <row r="5699" spans="1:13">
      <c r="A5699" t="s">
        <v>4</v>
      </c>
      <c r="B5699" s="4" t="s">
        <v>5</v>
      </c>
      <c r="C5699" s="4" t="s">
        <v>13</v>
      </c>
      <c r="D5699" s="4" t="s">
        <v>10</v>
      </c>
      <c r="E5699" s="4" t="s">
        <v>6</v>
      </c>
    </row>
    <row r="5700" spans="1:13">
      <c r="A5700" t="n">
        <v>38533</v>
      </c>
      <c r="B5700" s="46" t="n">
        <v>51</v>
      </c>
      <c r="C5700" s="7" t="n">
        <v>4</v>
      </c>
      <c r="D5700" s="7" t="n">
        <v>19</v>
      </c>
      <c r="E5700" s="7" t="s">
        <v>169</v>
      </c>
    </row>
    <row r="5701" spans="1:13">
      <c r="A5701" t="s">
        <v>4</v>
      </c>
      <c r="B5701" s="4" t="s">
        <v>5</v>
      </c>
      <c r="C5701" s="4" t="s">
        <v>10</v>
      </c>
    </row>
    <row r="5702" spans="1:13">
      <c r="A5702" t="n">
        <v>38547</v>
      </c>
      <c r="B5702" s="35" t="n">
        <v>16</v>
      </c>
      <c r="C5702" s="7" t="n">
        <v>0</v>
      </c>
    </row>
    <row r="5703" spans="1:13">
      <c r="A5703" t="s">
        <v>4</v>
      </c>
      <c r="B5703" s="4" t="s">
        <v>5</v>
      </c>
      <c r="C5703" s="4" t="s">
        <v>10</v>
      </c>
      <c r="D5703" s="4" t="s">
        <v>13</v>
      </c>
      <c r="E5703" s="4" t="s">
        <v>9</v>
      </c>
      <c r="F5703" s="4" t="s">
        <v>50</v>
      </c>
      <c r="G5703" s="4" t="s">
        <v>13</v>
      </c>
      <c r="H5703" s="4" t="s">
        <v>13</v>
      </c>
      <c r="I5703" s="4" t="s">
        <v>13</v>
      </c>
      <c r="J5703" s="4" t="s">
        <v>9</v>
      </c>
      <c r="K5703" s="4" t="s">
        <v>50</v>
      </c>
      <c r="L5703" s="4" t="s">
        <v>13</v>
      </c>
      <c r="M5703" s="4" t="s">
        <v>13</v>
      </c>
      <c r="N5703" s="4" t="s">
        <v>13</v>
      </c>
      <c r="O5703" s="4" t="s">
        <v>9</v>
      </c>
      <c r="P5703" s="4" t="s">
        <v>50</v>
      </c>
      <c r="Q5703" s="4" t="s">
        <v>13</v>
      </c>
      <c r="R5703" s="4" t="s">
        <v>13</v>
      </c>
    </row>
    <row r="5704" spans="1:13">
      <c r="A5704" t="n">
        <v>38550</v>
      </c>
      <c r="B5704" s="47" t="n">
        <v>26</v>
      </c>
      <c r="C5704" s="7" t="n">
        <v>19</v>
      </c>
      <c r="D5704" s="7" t="n">
        <v>17</v>
      </c>
      <c r="E5704" s="7" t="n">
        <v>29390</v>
      </c>
      <c r="F5704" s="7" t="s">
        <v>284</v>
      </c>
      <c r="G5704" s="7" t="n">
        <v>2</v>
      </c>
      <c r="H5704" s="7" t="n">
        <v>3</v>
      </c>
      <c r="I5704" s="7" t="n">
        <v>17</v>
      </c>
      <c r="J5704" s="7" t="n">
        <v>29391</v>
      </c>
      <c r="K5704" s="7" t="s">
        <v>285</v>
      </c>
      <c r="L5704" s="7" t="n">
        <v>2</v>
      </c>
      <c r="M5704" s="7" t="n">
        <v>3</v>
      </c>
      <c r="N5704" s="7" t="n">
        <v>17</v>
      </c>
      <c r="O5704" s="7" t="n">
        <v>29392</v>
      </c>
      <c r="P5704" s="7" t="s">
        <v>286</v>
      </c>
      <c r="Q5704" s="7" t="n">
        <v>2</v>
      </c>
      <c r="R5704" s="7" t="n">
        <v>0</v>
      </c>
    </row>
    <row r="5705" spans="1:13">
      <c r="A5705" t="s">
        <v>4</v>
      </c>
      <c r="B5705" s="4" t="s">
        <v>5</v>
      </c>
    </row>
    <row r="5706" spans="1:13">
      <c r="A5706" t="n">
        <v>38783</v>
      </c>
      <c r="B5706" s="48" t="n">
        <v>28</v>
      </c>
    </row>
    <row r="5707" spans="1:13">
      <c r="A5707" t="s">
        <v>4</v>
      </c>
      <c r="B5707" s="4" t="s">
        <v>5</v>
      </c>
      <c r="C5707" s="4" t="s">
        <v>6</v>
      </c>
      <c r="D5707" s="4" t="s">
        <v>10</v>
      </c>
    </row>
    <row r="5708" spans="1:13">
      <c r="A5708" t="n">
        <v>38784</v>
      </c>
      <c r="B5708" s="67" t="n">
        <v>29</v>
      </c>
      <c r="C5708" s="7" t="s">
        <v>12</v>
      </c>
      <c r="D5708" s="7" t="n">
        <v>65533</v>
      </c>
    </row>
    <row r="5709" spans="1:13">
      <c r="A5709" t="s">
        <v>4</v>
      </c>
      <c r="B5709" s="4" t="s">
        <v>5</v>
      </c>
      <c r="C5709" s="4" t="s">
        <v>13</v>
      </c>
      <c r="D5709" s="4" t="s">
        <v>10</v>
      </c>
      <c r="E5709" s="4" t="s">
        <v>6</v>
      </c>
    </row>
    <row r="5710" spans="1:13">
      <c r="A5710" t="n">
        <v>38788</v>
      </c>
      <c r="B5710" s="46" t="n">
        <v>51</v>
      </c>
      <c r="C5710" s="7" t="n">
        <v>4</v>
      </c>
      <c r="D5710" s="7" t="n">
        <v>5</v>
      </c>
      <c r="E5710" s="7" t="s">
        <v>287</v>
      </c>
    </row>
    <row r="5711" spans="1:13">
      <c r="A5711" t="s">
        <v>4</v>
      </c>
      <c r="B5711" s="4" t="s">
        <v>5</v>
      </c>
      <c r="C5711" s="4" t="s">
        <v>10</v>
      </c>
    </row>
    <row r="5712" spans="1:13">
      <c r="A5712" t="n">
        <v>38803</v>
      </c>
      <c r="B5712" s="35" t="n">
        <v>16</v>
      </c>
      <c r="C5712" s="7" t="n">
        <v>0</v>
      </c>
    </row>
    <row r="5713" spans="1:18">
      <c r="A5713" t="s">
        <v>4</v>
      </c>
      <c r="B5713" s="4" t="s">
        <v>5</v>
      </c>
      <c r="C5713" s="4" t="s">
        <v>10</v>
      </c>
      <c r="D5713" s="4" t="s">
        <v>13</v>
      </c>
      <c r="E5713" s="4" t="s">
        <v>9</v>
      </c>
      <c r="F5713" s="4" t="s">
        <v>50</v>
      </c>
      <c r="G5713" s="4" t="s">
        <v>13</v>
      </c>
      <c r="H5713" s="4" t="s">
        <v>13</v>
      </c>
    </row>
    <row r="5714" spans="1:18">
      <c r="A5714" t="n">
        <v>38806</v>
      </c>
      <c r="B5714" s="47" t="n">
        <v>26</v>
      </c>
      <c r="C5714" s="7" t="n">
        <v>5</v>
      </c>
      <c r="D5714" s="7" t="n">
        <v>17</v>
      </c>
      <c r="E5714" s="7" t="n">
        <v>3392</v>
      </c>
      <c r="F5714" s="7" t="s">
        <v>288</v>
      </c>
      <c r="G5714" s="7" t="n">
        <v>2</v>
      </c>
      <c r="H5714" s="7" t="n">
        <v>0</v>
      </c>
    </row>
    <row r="5715" spans="1:18">
      <c r="A5715" t="s">
        <v>4</v>
      </c>
      <c r="B5715" s="4" t="s">
        <v>5</v>
      </c>
    </row>
    <row r="5716" spans="1:18">
      <c r="A5716" t="n">
        <v>38824</v>
      </c>
      <c r="B5716" s="48" t="n">
        <v>28</v>
      </c>
    </row>
    <row r="5717" spans="1:18">
      <c r="A5717" t="s">
        <v>4</v>
      </c>
      <c r="B5717" s="4" t="s">
        <v>5</v>
      </c>
      <c r="C5717" s="4" t="s">
        <v>13</v>
      </c>
      <c r="D5717" s="4" t="s">
        <v>10</v>
      </c>
      <c r="E5717" s="4" t="s">
        <v>6</v>
      </c>
    </row>
    <row r="5718" spans="1:18">
      <c r="A5718" t="n">
        <v>38825</v>
      </c>
      <c r="B5718" s="46" t="n">
        <v>51</v>
      </c>
      <c r="C5718" s="7" t="n">
        <v>4</v>
      </c>
      <c r="D5718" s="7" t="n">
        <v>7032</v>
      </c>
      <c r="E5718" s="7" t="s">
        <v>56</v>
      </c>
    </row>
    <row r="5719" spans="1:18">
      <c r="A5719" t="s">
        <v>4</v>
      </c>
      <c r="B5719" s="4" t="s">
        <v>5</v>
      </c>
      <c r="C5719" s="4" t="s">
        <v>10</v>
      </c>
    </row>
    <row r="5720" spans="1:18">
      <c r="A5720" t="n">
        <v>38838</v>
      </c>
      <c r="B5720" s="35" t="n">
        <v>16</v>
      </c>
      <c r="C5720" s="7" t="n">
        <v>0</v>
      </c>
    </row>
    <row r="5721" spans="1:18">
      <c r="A5721" t="s">
        <v>4</v>
      </c>
      <c r="B5721" s="4" t="s">
        <v>5</v>
      </c>
      <c r="C5721" s="4" t="s">
        <v>10</v>
      </c>
      <c r="D5721" s="4" t="s">
        <v>13</v>
      </c>
      <c r="E5721" s="4" t="s">
        <v>9</v>
      </c>
      <c r="F5721" s="4" t="s">
        <v>50</v>
      </c>
      <c r="G5721" s="4" t="s">
        <v>13</v>
      </c>
      <c r="H5721" s="4" t="s">
        <v>13</v>
      </c>
    </row>
    <row r="5722" spans="1:18">
      <c r="A5722" t="n">
        <v>38841</v>
      </c>
      <c r="B5722" s="47" t="n">
        <v>26</v>
      </c>
      <c r="C5722" s="7" t="n">
        <v>7032</v>
      </c>
      <c r="D5722" s="7" t="n">
        <v>17</v>
      </c>
      <c r="E5722" s="7" t="n">
        <v>18481</v>
      </c>
      <c r="F5722" s="7" t="s">
        <v>289</v>
      </c>
      <c r="G5722" s="7" t="n">
        <v>2</v>
      </c>
      <c r="H5722" s="7" t="n">
        <v>0</v>
      </c>
    </row>
    <row r="5723" spans="1:18">
      <c r="A5723" t="s">
        <v>4</v>
      </c>
      <c r="B5723" s="4" t="s">
        <v>5</v>
      </c>
    </row>
    <row r="5724" spans="1:18">
      <c r="A5724" t="n">
        <v>38929</v>
      </c>
      <c r="B5724" s="48" t="n">
        <v>28</v>
      </c>
    </row>
    <row r="5725" spans="1:18">
      <c r="A5725" t="s">
        <v>4</v>
      </c>
      <c r="B5725" s="4" t="s">
        <v>5</v>
      </c>
      <c r="C5725" s="4" t="s">
        <v>13</v>
      </c>
      <c r="D5725" s="4" t="s">
        <v>10</v>
      </c>
      <c r="E5725" s="4" t="s">
        <v>6</v>
      </c>
    </row>
    <row r="5726" spans="1:18">
      <c r="A5726" t="n">
        <v>38930</v>
      </c>
      <c r="B5726" s="46" t="n">
        <v>51</v>
      </c>
      <c r="C5726" s="7" t="n">
        <v>4</v>
      </c>
      <c r="D5726" s="7" t="n">
        <v>19</v>
      </c>
      <c r="E5726" s="7" t="s">
        <v>68</v>
      </c>
    </row>
    <row r="5727" spans="1:18">
      <c r="A5727" t="s">
        <v>4</v>
      </c>
      <c r="B5727" s="4" t="s">
        <v>5</v>
      </c>
      <c r="C5727" s="4" t="s">
        <v>10</v>
      </c>
    </row>
    <row r="5728" spans="1:18">
      <c r="A5728" t="n">
        <v>38943</v>
      </c>
      <c r="B5728" s="35" t="n">
        <v>16</v>
      </c>
      <c r="C5728" s="7" t="n">
        <v>0</v>
      </c>
    </row>
    <row r="5729" spans="1:8">
      <c r="A5729" t="s">
        <v>4</v>
      </c>
      <c r="B5729" s="4" t="s">
        <v>5</v>
      </c>
      <c r="C5729" s="4" t="s">
        <v>10</v>
      </c>
      <c r="D5729" s="4" t="s">
        <v>13</v>
      </c>
      <c r="E5729" s="4" t="s">
        <v>9</v>
      </c>
      <c r="F5729" s="4" t="s">
        <v>50</v>
      </c>
      <c r="G5729" s="4" t="s">
        <v>13</v>
      </c>
      <c r="H5729" s="4" t="s">
        <v>13</v>
      </c>
      <c r="I5729" s="4" t="s">
        <v>13</v>
      </c>
      <c r="J5729" s="4" t="s">
        <v>9</v>
      </c>
      <c r="K5729" s="4" t="s">
        <v>50</v>
      </c>
      <c r="L5729" s="4" t="s">
        <v>13</v>
      </c>
      <c r="M5729" s="4" t="s">
        <v>13</v>
      </c>
      <c r="N5729" s="4" t="s">
        <v>13</v>
      </c>
      <c r="O5729" s="4" t="s">
        <v>9</v>
      </c>
      <c r="P5729" s="4" t="s">
        <v>50</v>
      </c>
      <c r="Q5729" s="4" t="s">
        <v>13</v>
      </c>
      <c r="R5729" s="4" t="s">
        <v>13</v>
      </c>
    </row>
    <row r="5730" spans="1:8">
      <c r="A5730" t="n">
        <v>38946</v>
      </c>
      <c r="B5730" s="47" t="n">
        <v>26</v>
      </c>
      <c r="C5730" s="7" t="n">
        <v>19</v>
      </c>
      <c r="D5730" s="7" t="n">
        <v>17</v>
      </c>
      <c r="E5730" s="7" t="n">
        <v>29393</v>
      </c>
      <c r="F5730" s="7" t="s">
        <v>290</v>
      </c>
      <c r="G5730" s="7" t="n">
        <v>2</v>
      </c>
      <c r="H5730" s="7" t="n">
        <v>3</v>
      </c>
      <c r="I5730" s="7" t="n">
        <v>17</v>
      </c>
      <c r="J5730" s="7" t="n">
        <v>29394</v>
      </c>
      <c r="K5730" s="7" t="s">
        <v>291</v>
      </c>
      <c r="L5730" s="7" t="n">
        <v>2</v>
      </c>
      <c r="M5730" s="7" t="n">
        <v>3</v>
      </c>
      <c r="N5730" s="7" t="n">
        <v>17</v>
      </c>
      <c r="O5730" s="7" t="n">
        <v>29395</v>
      </c>
      <c r="P5730" s="7" t="s">
        <v>292</v>
      </c>
      <c r="Q5730" s="7" t="n">
        <v>2</v>
      </c>
      <c r="R5730" s="7" t="n">
        <v>0</v>
      </c>
    </row>
    <row r="5731" spans="1:8">
      <c r="A5731" t="s">
        <v>4</v>
      </c>
      <c r="B5731" s="4" t="s">
        <v>5</v>
      </c>
    </row>
    <row r="5732" spans="1:8">
      <c r="A5732" t="n">
        <v>39204</v>
      </c>
      <c r="B5732" s="48" t="n">
        <v>28</v>
      </c>
    </row>
    <row r="5733" spans="1:8">
      <c r="A5733" t="s">
        <v>4</v>
      </c>
      <c r="B5733" s="4" t="s">
        <v>5</v>
      </c>
      <c r="C5733" s="4" t="s">
        <v>6</v>
      </c>
      <c r="D5733" s="4" t="s">
        <v>10</v>
      </c>
    </row>
    <row r="5734" spans="1:8">
      <c r="A5734" t="n">
        <v>39205</v>
      </c>
      <c r="B5734" s="67" t="n">
        <v>29</v>
      </c>
      <c r="C5734" s="7" t="s">
        <v>12</v>
      </c>
      <c r="D5734" s="7" t="n">
        <v>65533</v>
      </c>
    </row>
    <row r="5735" spans="1:8">
      <c r="A5735" t="s">
        <v>4</v>
      </c>
      <c r="B5735" s="4" t="s">
        <v>5</v>
      </c>
      <c r="C5735" s="4" t="s">
        <v>10</v>
      </c>
      <c r="D5735" s="4" t="s">
        <v>13</v>
      </c>
    </row>
    <row r="5736" spans="1:8">
      <c r="A5736" t="n">
        <v>39209</v>
      </c>
      <c r="B5736" s="50" t="n">
        <v>89</v>
      </c>
      <c r="C5736" s="7" t="n">
        <v>65533</v>
      </c>
      <c r="D5736" s="7" t="n">
        <v>1</v>
      </c>
    </row>
    <row r="5737" spans="1:8">
      <c r="A5737" t="s">
        <v>4</v>
      </c>
      <c r="B5737" s="4" t="s">
        <v>5</v>
      </c>
      <c r="C5737" s="4" t="s">
        <v>13</v>
      </c>
      <c r="D5737" s="4" t="s">
        <v>10</v>
      </c>
      <c r="E5737" s="4" t="s">
        <v>23</v>
      </c>
    </row>
    <row r="5738" spans="1:8">
      <c r="A5738" t="n">
        <v>39213</v>
      </c>
      <c r="B5738" s="24" t="n">
        <v>58</v>
      </c>
      <c r="C5738" s="7" t="n">
        <v>101</v>
      </c>
      <c r="D5738" s="7" t="n">
        <v>300</v>
      </c>
      <c r="E5738" s="7" t="n">
        <v>1</v>
      </c>
    </row>
    <row r="5739" spans="1:8">
      <c r="A5739" t="s">
        <v>4</v>
      </c>
      <c r="B5739" s="4" t="s">
        <v>5</v>
      </c>
      <c r="C5739" s="4" t="s">
        <v>13</v>
      </c>
      <c r="D5739" s="4" t="s">
        <v>10</v>
      </c>
    </row>
    <row r="5740" spans="1:8">
      <c r="A5740" t="n">
        <v>39221</v>
      </c>
      <c r="B5740" s="24" t="n">
        <v>58</v>
      </c>
      <c r="C5740" s="7" t="n">
        <v>254</v>
      </c>
      <c r="D5740" s="7" t="n">
        <v>0</v>
      </c>
    </row>
    <row r="5741" spans="1:8">
      <c r="A5741" t="s">
        <v>4</v>
      </c>
      <c r="B5741" s="4" t="s">
        <v>5</v>
      </c>
      <c r="C5741" s="4" t="s">
        <v>10</v>
      </c>
      <c r="D5741" s="4" t="s">
        <v>23</v>
      </c>
      <c r="E5741" s="4" t="s">
        <v>23</v>
      </c>
      <c r="F5741" s="4" t="s">
        <v>23</v>
      </c>
      <c r="G5741" s="4" t="s">
        <v>10</v>
      </c>
      <c r="H5741" s="4" t="s">
        <v>10</v>
      </c>
    </row>
    <row r="5742" spans="1:8">
      <c r="A5742" t="n">
        <v>39225</v>
      </c>
      <c r="B5742" s="20" t="n">
        <v>60</v>
      </c>
      <c r="C5742" s="7" t="n">
        <v>19</v>
      </c>
      <c r="D5742" s="7" t="n">
        <v>0</v>
      </c>
      <c r="E5742" s="7" t="n">
        <v>0</v>
      </c>
      <c r="F5742" s="7" t="n">
        <v>0</v>
      </c>
      <c r="G5742" s="7" t="n">
        <v>300</v>
      </c>
      <c r="H5742" s="7" t="n">
        <v>0</v>
      </c>
    </row>
    <row r="5743" spans="1:8">
      <c r="A5743" t="s">
        <v>4</v>
      </c>
      <c r="B5743" s="4" t="s">
        <v>5</v>
      </c>
      <c r="C5743" s="4" t="s">
        <v>10</v>
      </c>
      <c r="D5743" s="4" t="s">
        <v>10</v>
      </c>
      <c r="E5743" s="4" t="s">
        <v>10</v>
      </c>
    </row>
    <row r="5744" spans="1:8">
      <c r="A5744" t="n">
        <v>39244</v>
      </c>
      <c r="B5744" s="21" t="n">
        <v>61</v>
      </c>
      <c r="C5744" s="7" t="n">
        <v>19</v>
      </c>
      <c r="D5744" s="7" t="n">
        <v>7024</v>
      </c>
      <c r="E5744" s="7" t="n">
        <v>1000</v>
      </c>
    </row>
    <row r="5745" spans="1:18">
      <c r="A5745" t="s">
        <v>4</v>
      </c>
      <c r="B5745" s="4" t="s">
        <v>5</v>
      </c>
      <c r="C5745" s="4" t="s">
        <v>10</v>
      </c>
      <c r="D5745" s="4" t="s">
        <v>13</v>
      </c>
      <c r="E5745" s="4" t="s">
        <v>6</v>
      </c>
      <c r="F5745" s="4" t="s">
        <v>23</v>
      </c>
      <c r="G5745" s="4" t="s">
        <v>23</v>
      </c>
      <c r="H5745" s="4" t="s">
        <v>23</v>
      </c>
    </row>
    <row r="5746" spans="1:18">
      <c r="A5746" t="n">
        <v>39251</v>
      </c>
      <c r="B5746" s="56" t="n">
        <v>48</v>
      </c>
      <c r="C5746" s="7" t="n">
        <v>19</v>
      </c>
      <c r="D5746" s="7" t="n">
        <v>0</v>
      </c>
      <c r="E5746" s="7" t="s">
        <v>241</v>
      </c>
      <c r="F5746" s="7" t="n">
        <v>1</v>
      </c>
      <c r="G5746" s="7" t="n">
        <v>1</v>
      </c>
      <c r="H5746" s="7" t="n">
        <v>0</v>
      </c>
    </row>
    <row r="5747" spans="1:18">
      <c r="A5747" t="s">
        <v>4</v>
      </c>
      <c r="B5747" s="4" t="s">
        <v>5</v>
      </c>
      <c r="C5747" s="4" t="s">
        <v>13</v>
      </c>
    </row>
    <row r="5748" spans="1:18">
      <c r="A5748" t="n">
        <v>39279</v>
      </c>
      <c r="B5748" s="26" t="n">
        <v>45</v>
      </c>
      <c r="C5748" s="7" t="n">
        <v>0</v>
      </c>
    </row>
    <row r="5749" spans="1:18">
      <c r="A5749" t="s">
        <v>4</v>
      </c>
      <c r="B5749" s="4" t="s">
        <v>5</v>
      </c>
      <c r="C5749" s="4" t="s">
        <v>13</v>
      </c>
      <c r="D5749" s="4" t="s">
        <v>13</v>
      </c>
      <c r="E5749" s="4" t="s">
        <v>23</v>
      </c>
      <c r="F5749" s="4" t="s">
        <v>23</v>
      </c>
      <c r="G5749" s="4" t="s">
        <v>23</v>
      </c>
      <c r="H5749" s="4" t="s">
        <v>10</v>
      </c>
    </row>
    <row r="5750" spans="1:18">
      <c r="A5750" t="n">
        <v>39281</v>
      </c>
      <c r="B5750" s="26" t="n">
        <v>45</v>
      </c>
      <c r="C5750" s="7" t="n">
        <v>2</v>
      </c>
      <c r="D5750" s="7" t="n">
        <v>3</v>
      </c>
      <c r="E5750" s="7" t="n">
        <v>-0.310000002384186</v>
      </c>
      <c r="F5750" s="7" t="n">
        <v>5.15000009536743</v>
      </c>
      <c r="G5750" s="7" t="n">
        <v>4.98999977111816</v>
      </c>
      <c r="H5750" s="7" t="n">
        <v>0</v>
      </c>
    </row>
    <row r="5751" spans="1:18">
      <c r="A5751" t="s">
        <v>4</v>
      </c>
      <c r="B5751" s="4" t="s">
        <v>5</v>
      </c>
      <c r="C5751" s="4" t="s">
        <v>13</v>
      </c>
      <c r="D5751" s="4" t="s">
        <v>13</v>
      </c>
      <c r="E5751" s="4" t="s">
        <v>23</v>
      </c>
      <c r="F5751" s="4" t="s">
        <v>23</v>
      </c>
      <c r="G5751" s="4" t="s">
        <v>23</v>
      </c>
      <c r="H5751" s="4" t="s">
        <v>10</v>
      </c>
      <c r="I5751" s="4" t="s">
        <v>13</v>
      </c>
    </row>
    <row r="5752" spans="1:18">
      <c r="A5752" t="n">
        <v>39298</v>
      </c>
      <c r="B5752" s="26" t="n">
        <v>45</v>
      </c>
      <c r="C5752" s="7" t="n">
        <v>4</v>
      </c>
      <c r="D5752" s="7" t="n">
        <v>3</v>
      </c>
      <c r="E5752" s="7" t="n">
        <v>18.2800006866455</v>
      </c>
      <c r="F5752" s="7" t="n">
        <v>17.0499992370605</v>
      </c>
      <c r="G5752" s="7" t="n">
        <v>8</v>
      </c>
      <c r="H5752" s="7" t="n">
        <v>0</v>
      </c>
      <c r="I5752" s="7" t="n">
        <v>0</v>
      </c>
    </row>
    <row r="5753" spans="1:18">
      <c r="A5753" t="s">
        <v>4</v>
      </c>
      <c r="B5753" s="4" t="s">
        <v>5</v>
      </c>
      <c r="C5753" s="4" t="s">
        <v>13</v>
      </c>
      <c r="D5753" s="4" t="s">
        <v>13</v>
      </c>
      <c r="E5753" s="4" t="s">
        <v>23</v>
      </c>
      <c r="F5753" s="4" t="s">
        <v>10</v>
      </c>
    </row>
    <row r="5754" spans="1:18">
      <c r="A5754" t="n">
        <v>39316</v>
      </c>
      <c r="B5754" s="26" t="n">
        <v>45</v>
      </c>
      <c r="C5754" s="7" t="n">
        <v>5</v>
      </c>
      <c r="D5754" s="7" t="n">
        <v>3</v>
      </c>
      <c r="E5754" s="7" t="n">
        <v>2.59999990463257</v>
      </c>
      <c r="F5754" s="7" t="n">
        <v>0</v>
      </c>
    </row>
    <row r="5755" spans="1:18">
      <c r="A5755" t="s">
        <v>4</v>
      </c>
      <c r="B5755" s="4" t="s">
        <v>5</v>
      </c>
      <c r="C5755" s="4" t="s">
        <v>13</v>
      </c>
      <c r="D5755" s="4" t="s">
        <v>13</v>
      </c>
      <c r="E5755" s="4" t="s">
        <v>23</v>
      </c>
      <c r="F5755" s="4" t="s">
        <v>10</v>
      </c>
    </row>
    <row r="5756" spans="1:18">
      <c r="A5756" t="n">
        <v>39325</v>
      </c>
      <c r="B5756" s="26" t="n">
        <v>45</v>
      </c>
      <c r="C5756" s="7" t="n">
        <v>11</v>
      </c>
      <c r="D5756" s="7" t="n">
        <v>3</v>
      </c>
      <c r="E5756" s="7" t="n">
        <v>23</v>
      </c>
      <c r="F5756" s="7" t="n">
        <v>0</v>
      </c>
    </row>
    <row r="5757" spans="1:18">
      <c r="A5757" t="s">
        <v>4</v>
      </c>
      <c r="B5757" s="4" t="s">
        <v>5</v>
      </c>
      <c r="C5757" s="4" t="s">
        <v>13</v>
      </c>
      <c r="D5757" s="4" t="s">
        <v>13</v>
      </c>
      <c r="E5757" s="4" t="s">
        <v>23</v>
      </c>
      <c r="F5757" s="4" t="s">
        <v>23</v>
      </c>
      <c r="G5757" s="4" t="s">
        <v>23</v>
      </c>
      <c r="H5757" s="4" t="s">
        <v>10</v>
      </c>
    </row>
    <row r="5758" spans="1:18">
      <c r="A5758" t="n">
        <v>39334</v>
      </c>
      <c r="B5758" s="26" t="n">
        <v>45</v>
      </c>
      <c r="C5758" s="7" t="n">
        <v>2</v>
      </c>
      <c r="D5758" s="7" t="n">
        <v>3</v>
      </c>
      <c r="E5758" s="7" t="n">
        <v>-0.310000002384186</v>
      </c>
      <c r="F5758" s="7" t="n">
        <v>5.15000009536743</v>
      </c>
      <c r="G5758" s="7" t="n">
        <v>4.98999977111816</v>
      </c>
      <c r="H5758" s="7" t="n">
        <v>5000</v>
      </c>
    </row>
    <row r="5759" spans="1:18">
      <c r="A5759" t="s">
        <v>4</v>
      </c>
      <c r="B5759" s="4" t="s">
        <v>5</v>
      </c>
      <c r="C5759" s="4" t="s">
        <v>13</v>
      </c>
      <c r="D5759" s="4" t="s">
        <v>13</v>
      </c>
      <c r="E5759" s="4" t="s">
        <v>23</v>
      </c>
      <c r="F5759" s="4" t="s">
        <v>23</v>
      </c>
      <c r="G5759" s="4" t="s">
        <v>23</v>
      </c>
      <c r="H5759" s="4" t="s">
        <v>10</v>
      </c>
      <c r="I5759" s="4" t="s">
        <v>13</v>
      </c>
    </row>
    <row r="5760" spans="1:18">
      <c r="A5760" t="n">
        <v>39351</v>
      </c>
      <c r="B5760" s="26" t="n">
        <v>45</v>
      </c>
      <c r="C5760" s="7" t="n">
        <v>4</v>
      </c>
      <c r="D5760" s="7" t="n">
        <v>3</v>
      </c>
      <c r="E5760" s="7" t="n">
        <v>334.279998779297</v>
      </c>
      <c r="F5760" s="7" t="n">
        <v>346.070007324219</v>
      </c>
      <c r="G5760" s="7" t="n">
        <v>8</v>
      </c>
      <c r="H5760" s="7" t="n">
        <v>5000</v>
      </c>
      <c r="I5760" s="7" t="n">
        <v>1</v>
      </c>
    </row>
    <row r="5761" spans="1:9">
      <c r="A5761" t="s">
        <v>4</v>
      </c>
      <c r="B5761" s="4" t="s">
        <v>5</v>
      </c>
      <c r="C5761" s="4" t="s">
        <v>13</v>
      </c>
      <c r="D5761" s="4" t="s">
        <v>13</v>
      </c>
      <c r="E5761" s="4" t="s">
        <v>23</v>
      </c>
      <c r="F5761" s="4" t="s">
        <v>10</v>
      </c>
    </row>
    <row r="5762" spans="1:9">
      <c r="A5762" t="n">
        <v>39369</v>
      </c>
      <c r="B5762" s="26" t="n">
        <v>45</v>
      </c>
      <c r="C5762" s="7" t="n">
        <v>5</v>
      </c>
      <c r="D5762" s="7" t="n">
        <v>3</v>
      </c>
      <c r="E5762" s="7" t="n">
        <v>3.90000009536743</v>
      </c>
      <c r="F5762" s="7" t="n">
        <v>5000</v>
      </c>
    </row>
    <row r="5763" spans="1:9">
      <c r="A5763" t="s">
        <v>4</v>
      </c>
      <c r="B5763" s="4" t="s">
        <v>5</v>
      </c>
      <c r="C5763" s="4" t="s">
        <v>13</v>
      </c>
      <c r="D5763" s="4" t="s">
        <v>13</v>
      </c>
      <c r="E5763" s="4" t="s">
        <v>23</v>
      </c>
      <c r="F5763" s="4" t="s">
        <v>10</v>
      </c>
    </row>
    <row r="5764" spans="1:9">
      <c r="A5764" t="n">
        <v>39378</v>
      </c>
      <c r="B5764" s="26" t="n">
        <v>45</v>
      </c>
      <c r="C5764" s="7" t="n">
        <v>11</v>
      </c>
      <c r="D5764" s="7" t="n">
        <v>3</v>
      </c>
      <c r="E5764" s="7" t="n">
        <v>23</v>
      </c>
      <c r="F5764" s="7" t="n">
        <v>5000</v>
      </c>
    </row>
    <row r="5765" spans="1:9">
      <c r="A5765" t="s">
        <v>4</v>
      </c>
      <c r="B5765" s="4" t="s">
        <v>5</v>
      </c>
      <c r="C5765" s="4" t="s">
        <v>13</v>
      </c>
      <c r="D5765" s="4" t="s">
        <v>10</v>
      </c>
      <c r="E5765" s="4" t="s">
        <v>10</v>
      </c>
      <c r="F5765" s="4" t="s">
        <v>9</v>
      </c>
    </row>
    <row r="5766" spans="1:9">
      <c r="A5766" t="n">
        <v>39387</v>
      </c>
      <c r="B5766" s="53" t="n">
        <v>84</v>
      </c>
      <c r="C5766" s="7" t="n">
        <v>0</v>
      </c>
      <c r="D5766" s="7" t="n">
        <v>2</v>
      </c>
      <c r="E5766" s="7" t="n">
        <v>0</v>
      </c>
      <c r="F5766" s="7" t="n">
        <v>1045220557</v>
      </c>
    </row>
    <row r="5767" spans="1:9">
      <c r="A5767" t="s">
        <v>4</v>
      </c>
      <c r="B5767" s="4" t="s">
        <v>5</v>
      </c>
      <c r="C5767" s="4" t="s">
        <v>13</v>
      </c>
      <c r="D5767" s="4" t="s">
        <v>10</v>
      </c>
    </row>
    <row r="5768" spans="1:9">
      <c r="A5768" t="n">
        <v>39397</v>
      </c>
      <c r="B5768" s="24" t="n">
        <v>58</v>
      </c>
      <c r="C5768" s="7" t="n">
        <v>255</v>
      </c>
      <c r="D5768" s="7" t="n">
        <v>0</v>
      </c>
    </row>
    <row r="5769" spans="1:9">
      <c r="A5769" t="s">
        <v>4</v>
      </c>
      <c r="B5769" s="4" t="s">
        <v>5</v>
      </c>
      <c r="C5769" s="4" t="s">
        <v>10</v>
      </c>
    </row>
    <row r="5770" spans="1:9">
      <c r="A5770" t="n">
        <v>39401</v>
      </c>
      <c r="B5770" s="35" t="n">
        <v>16</v>
      </c>
      <c r="C5770" s="7" t="n">
        <v>1000</v>
      </c>
    </row>
    <row r="5771" spans="1:9">
      <c r="A5771" t="s">
        <v>4</v>
      </c>
      <c r="B5771" s="4" t="s">
        <v>5</v>
      </c>
      <c r="C5771" s="4" t="s">
        <v>13</v>
      </c>
      <c r="D5771" s="4" t="s">
        <v>10</v>
      </c>
      <c r="E5771" s="4" t="s">
        <v>10</v>
      </c>
      <c r="F5771" s="4" t="s">
        <v>10</v>
      </c>
      <c r="G5771" s="4" t="s">
        <v>10</v>
      </c>
      <c r="H5771" s="4" t="s">
        <v>10</v>
      </c>
      <c r="I5771" s="4" t="s">
        <v>6</v>
      </c>
      <c r="J5771" s="4" t="s">
        <v>23</v>
      </c>
      <c r="K5771" s="4" t="s">
        <v>23</v>
      </c>
      <c r="L5771" s="4" t="s">
        <v>23</v>
      </c>
      <c r="M5771" s="4" t="s">
        <v>9</v>
      </c>
      <c r="N5771" s="4" t="s">
        <v>9</v>
      </c>
      <c r="O5771" s="4" t="s">
        <v>23</v>
      </c>
      <c r="P5771" s="4" t="s">
        <v>23</v>
      </c>
      <c r="Q5771" s="4" t="s">
        <v>23</v>
      </c>
      <c r="R5771" s="4" t="s">
        <v>23</v>
      </c>
      <c r="S5771" s="4" t="s">
        <v>13</v>
      </c>
    </row>
    <row r="5772" spans="1:9">
      <c r="A5772" t="n">
        <v>39404</v>
      </c>
      <c r="B5772" s="10" t="n">
        <v>39</v>
      </c>
      <c r="C5772" s="7" t="n">
        <v>12</v>
      </c>
      <c r="D5772" s="7" t="n">
        <v>65533</v>
      </c>
      <c r="E5772" s="7" t="n">
        <v>210</v>
      </c>
      <c r="F5772" s="7" t="n">
        <v>0</v>
      </c>
      <c r="G5772" s="7" t="n">
        <v>7024</v>
      </c>
      <c r="H5772" s="7" t="n">
        <v>3</v>
      </c>
      <c r="I5772" s="7" t="s">
        <v>12</v>
      </c>
      <c r="J5772" s="7" t="n">
        <v>0</v>
      </c>
      <c r="K5772" s="7" t="n">
        <v>0.5</v>
      </c>
      <c r="L5772" s="7" t="n">
        <v>0.600000023841858</v>
      </c>
      <c r="M5772" s="7" t="n">
        <v>0</v>
      </c>
      <c r="N5772" s="7" t="n">
        <v>0</v>
      </c>
      <c r="O5772" s="7" t="n">
        <v>0</v>
      </c>
      <c r="P5772" s="7" t="n">
        <v>1</v>
      </c>
      <c r="Q5772" s="7" t="n">
        <v>1</v>
      </c>
      <c r="R5772" s="7" t="n">
        <v>1</v>
      </c>
      <c r="S5772" s="7" t="n">
        <v>255</v>
      </c>
    </row>
    <row r="5773" spans="1:9">
      <c r="A5773" t="s">
        <v>4</v>
      </c>
      <c r="B5773" s="4" t="s">
        <v>5</v>
      </c>
      <c r="C5773" s="4" t="s">
        <v>13</v>
      </c>
      <c r="D5773" s="4" t="s">
        <v>10</v>
      </c>
      <c r="E5773" s="4" t="s">
        <v>23</v>
      </c>
      <c r="F5773" s="4" t="s">
        <v>10</v>
      </c>
      <c r="G5773" s="4" t="s">
        <v>9</v>
      </c>
      <c r="H5773" s="4" t="s">
        <v>9</v>
      </c>
      <c r="I5773" s="4" t="s">
        <v>10</v>
      </c>
      <c r="J5773" s="4" t="s">
        <v>10</v>
      </c>
      <c r="K5773" s="4" t="s">
        <v>9</v>
      </c>
      <c r="L5773" s="4" t="s">
        <v>9</v>
      </c>
      <c r="M5773" s="4" t="s">
        <v>9</v>
      </c>
      <c r="N5773" s="4" t="s">
        <v>9</v>
      </c>
      <c r="O5773" s="4" t="s">
        <v>6</v>
      </c>
    </row>
    <row r="5774" spans="1:9">
      <c r="A5774" t="n">
        <v>39454</v>
      </c>
      <c r="B5774" s="15" t="n">
        <v>50</v>
      </c>
      <c r="C5774" s="7" t="n">
        <v>0</v>
      </c>
      <c r="D5774" s="7" t="n">
        <v>4428</v>
      </c>
      <c r="E5774" s="7" t="n">
        <v>0.800000011920929</v>
      </c>
      <c r="F5774" s="7" t="n">
        <v>0</v>
      </c>
      <c r="G5774" s="7" t="n">
        <v>0</v>
      </c>
      <c r="H5774" s="7" t="n">
        <v>1065353216</v>
      </c>
      <c r="I5774" s="7" t="n">
        <v>0</v>
      </c>
      <c r="J5774" s="7" t="n">
        <v>65533</v>
      </c>
      <c r="K5774" s="7" t="n">
        <v>0</v>
      </c>
      <c r="L5774" s="7" t="n">
        <v>0</v>
      </c>
      <c r="M5774" s="7" t="n">
        <v>0</v>
      </c>
      <c r="N5774" s="7" t="n">
        <v>0</v>
      </c>
      <c r="O5774" s="7" t="s">
        <v>12</v>
      </c>
    </row>
    <row r="5775" spans="1:9">
      <c r="A5775" t="s">
        <v>4</v>
      </c>
      <c r="B5775" s="4" t="s">
        <v>5</v>
      </c>
      <c r="C5775" s="4" t="s">
        <v>13</v>
      </c>
      <c r="D5775" s="4" t="s">
        <v>10</v>
      </c>
      <c r="E5775" s="4" t="s">
        <v>23</v>
      </c>
      <c r="F5775" s="4" t="s">
        <v>10</v>
      </c>
      <c r="G5775" s="4" t="s">
        <v>9</v>
      </c>
      <c r="H5775" s="4" t="s">
        <v>9</v>
      </c>
      <c r="I5775" s="4" t="s">
        <v>10</v>
      </c>
      <c r="J5775" s="4" t="s">
        <v>10</v>
      </c>
      <c r="K5775" s="4" t="s">
        <v>9</v>
      </c>
      <c r="L5775" s="4" t="s">
        <v>9</v>
      </c>
      <c r="M5775" s="4" t="s">
        <v>9</v>
      </c>
      <c r="N5775" s="4" t="s">
        <v>9</v>
      </c>
      <c r="O5775" s="4" t="s">
        <v>6</v>
      </c>
    </row>
    <row r="5776" spans="1:9">
      <c r="A5776" t="n">
        <v>39493</v>
      </c>
      <c r="B5776" s="15" t="n">
        <v>50</v>
      </c>
      <c r="C5776" s="7" t="n">
        <v>0</v>
      </c>
      <c r="D5776" s="7" t="n">
        <v>5304</v>
      </c>
      <c r="E5776" s="7" t="n">
        <v>0.699999988079071</v>
      </c>
      <c r="F5776" s="7" t="n">
        <v>400</v>
      </c>
      <c r="G5776" s="7" t="n">
        <v>0</v>
      </c>
      <c r="H5776" s="7" t="n">
        <v>0</v>
      </c>
      <c r="I5776" s="7" t="n">
        <v>0</v>
      </c>
      <c r="J5776" s="7" t="n">
        <v>65533</v>
      </c>
      <c r="K5776" s="7" t="n">
        <v>0</v>
      </c>
      <c r="L5776" s="7" t="n">
        <v>0</v>
      </c>
      <c r="M5776" s="7" t="n">
        <v>0</v>
      </c>
      <c r="N5776" s="7" t="n">
        <v>0</v>
      </c>
      <c r="O5776" s="7" t="s">
        <v>12</v>
      </c>
    </row>
    <row r="5777" spans="1:19">
      <c r="A5777" t="s">
        <v>4</v>
      </c>
      <c r="B5777" s="4" t="s">
        <v>5</v>
      </c>
      <c r="C5777" s="4" t="s">
        <v>10</v>
      </c>
      <c r="D5777" s="4" t="s">
        <v>13</v>
      </c>
    </row>
    <row r="5778" spans="1:19">
      <c r="A5778" t="n">
        <v>39532</v>
      </c>
      <c r="B5778" s="68" t="n">
        <v>21</v>
      </c>
      <c r="C5778" s="7" t="n">
        <v>7024</v>
      </c>
      <c r="D5778" s="7" t="n">
        <v>2</v>
      </c>
    </row>
    <row r="5779" spans="1:19">
      <c r="A5779" t="s">
        <v>4</v>
      </c>
      <c r="B5779" s="4" t="s">
        <v>5</v>
      </c>
      <c r="C5779" s="4" t="s">
        <v>13</v>
      </c>
      <c r="D5779" s="4" t="s">
        <v>10</v>
      </c>
    </row>
    <row r="5780" spans="1:19">
      <c r="A5780" t="n">
        <v>39536</v>
      </c>
      <c r="B5780" s="26" t="n">
        <v>45</v>
      </c>
      <c r="C5780" s="7" t="n">
        <v>7</v>
      </c>
      <c r="D5780" s="7" t="n">
        <v>255</v>
      </c>
    </row>
    <row r="5781" spans="1:19">
      <c r="A5781" t="s">
        <v>4</v>
      </c>
      <c r="B5781" s="4" t="s">
        <v>5</v>
      </c>
      <c r="C5781" s="4" t="s">
        <v>10</v>
      </c>
    </row>
    <row r="5782" spans="1:19">
      <c r="A5782" t="n">
        <v>39540</v>
      </c>
      <c r="B5782" s="35" t="n">
        <v>16</v>
      </c>
      <c r="C5782" s="7" t="n">
        <v>1000</v>
      </c>
    </row>
    <row r="5783" spans="1:19">
      <c r="A5783" t="s">
        <v>4</v>
      </c>
      <c r="B5783" s="4" t="s">
        <v>5</v>
      </c>
      <c r="C5783" s="4" t="s">
        <v>13</v>
      </c>
      <c r="D5783" s="4" t="s">
        <v>10</v>
      </c>
      <c r="E5783" s="4" t="s">
        <v>23</v>
      </c>
    </row>
    <row r="5784" spans="1:19">
      <c r="A5784" t="n">
        <v>39543</v>
      </c>
      <c r="B5784" s="24" t="n">
        <v>58</v>
      </c>
      <c r="C5784" s="7" t="n">
        <v>101</v>
      </c>
      <c r="D5784" s="7" t="n">
        <v>300</v>
      </c>
      <c r="E5784" s="7" t="n">
        <v>1</v>
      </c>
    </row>
    <row r="5785" spans="1:19">
      <c r="A5785" t="s">
        <v>4</v>
      </c>
      <c r="B5785" s="4" t="s">
        <v>5</v>
      </c>
      <c r="C5785" s="4" t="s">
        <v>13</v>
      </c>
      <c r="D5785" s="4" t="s">
        <v>10</v>
      </c>
    </row>
    <row r="5786" spans="1:19">
      <c r="A5786" t="n">
        <v>39551</v>
      </c>
      <c r="B5786" s="24" t="n">
        <v>58</v>
      </c>
      <c r="C5786" s="7" t="n">
        <v>254</v>
      </c>
      <c r="D5786" s="7" t="n">
        <v>0</v>
      </c>
    </row>
    <row r="5787" spans="1:19">
      <c r="A5787" t="s">
        <v>4</v>
      </c>
      <c r="B5787" s="4" t="s">
        <v>5</v>
      </c>
      <c r="C5787" s="4" t="s">
        <v>13</v>
      </c>
      <c r="D5787" s="4" t="s">
        <v>10</v>
      </c>
      <c r="E5787" s="4" t="s">
        <v>10</v>
      </c>
    </row>
    <row r="5788" spans="1:19">
      <c r="A5788" t="n">
        <v>39555</v>
      </c>
      <c r="B5788" s="10" t="n">
        <v>39</v>
      </c>
      <c r="C5788" s="7" t="n">
        <v>16</v>
      </c>
      <c r="D5788" s="7" t="n">
        <v>65533</v>
      </c>
      <c r="E5788" s="7" t="n">
        <v>210</v>
      </c>
    </row>
    <row r="5789" spans="1:19">
      <c r="A5789" t="s">
        <v>4</v>
      </c>
      <c r="B5789" s="4" t="s">
        <v>5</v>
      </c>
      <c r="C5789" s="4" t="s">
        <v>13</v>
      </c>
      <c r="D5789" s="4" t="s">
        <v>13</v>
      </c>
      <c r="E5789" s="4" t="s">
        <v>23</v>
      </c>
      <c r="F5789" s="4" t="s">
        <v>23</v>
      </c>
      <c r="G5789" s="4" t="s">
        <v>23</v>
      </c>
      <c r="H5789" s="4" t="s">
        <v>10</v>
      </c>
    </row>
    <row r="5790" spans="1:19">
      <c r="A5790" t="n">
        <v>39561</v>
      </c>
      <c r="B5790" s="26" t="n">
        <v>45</v>
      </c>
      <c r="C5790" s="7" t="n">
        <v>2</v>
      </c>
      <c r="D5790" s="7" t="n">
        <v>3</v>
      </c>
      <c r="E5790" s="7" t="n">
        <v>0</v>
      </c>
      <c r="F5790" s="7" t="n">
        <v>3.09999990463257</v>
      </c>
      <c r="G5790" s="7" t="n">
        <v>14.8500003814697</v>
      </c>
      <c r="H5790" s="7" t="n">
        <v>0</v>
      </c>
    </row>
    <row r="5791" spans="1:19">
      <c r="A5791" t="s">
        <v>4</v>
      </c>
      <c r="B5791" s="4" t="s">
        <v>5</v>
      </c>
      <c r="C5791" s="4" t="s">
        <v>13</v>
      </c>
      <c r="D5791" s="4" t="s">
        <v>13</v>
      </c>
      <c r="E5791" s="4" t="s">
        <v>23</v>
      </c>
      <c r="F5791" s="4" t="s">
        <v>23</v>
      </c>
      <c r="G5791" s="4" t="s">
        <v>23</v>
      </c>
      <c r="H5791" s="4" t="s">
        <v>10</v>
      </c>
      <c r="I5791" s="4" t="s">
        <v>13</v>
      </c>
    </row>
    <row r="5792" spans="1:19">
      <c r="A5792" t="n">
        <v>39578</v>
      </c>
      <c r="B5792" s="26" t="n">
        <v>45</v>
      </c>
      <c r="C5792" s="7" t="n">
        <v>4</v>
      </c>
      <c r="D5792" s="7" t="n">
        <v>3</v>
      </c>
      <c r="E5792" s="7" t="n">
        <v>3.04999995231628</v>
      </c>
      <c r="F5792" s="7" t="n">
        <v>203.350006103516</v>
      </c>
      <c r="G5792" s="7" t="n">
        <v>10</v>
      </c>
      <c r="H5792" s="7" t="n">
        <v>0</v>
      </c>
      <c r="I5792" s="7" t="n">
        <v>0</v>
      </c>
    </row>
    <row r="5793" spans="1:9">
      <c r="A5793" t="s">
        <v>4</v>
      </c>
      <c r="B5793" s="4" t="s">
        <v>5</v>
      </c>
      <c r="C5793" s="4" t="s">
        <v>13</v>
      </c>
      <c r="D5793" s="4" t="s">
        <v>13</v>
      </c>
      <c r="E5793" s="4" t="s">
        <v>23</v>
      </c>
      <c r="F5793" s="4" t="s">
        <v>10</v>
      </c>
    </row>
    <row r="5794" spans="1:9">
      <c r="A5794" t="n">
        <v>39596</v>
      </c>
      <c r="B5794" s="26" t="n">
        <v>45</v>
      </c>
      <c r="C5794" s="7" t="n">
        <v>5</v>
      </c>
      <c r="D5794" s="7" t="n">
        <v>3</v>
      </c>
      <c r="E5794" s="7" t="n">
        <v>8</v>
      </c>
      <c r="F5794" s="7" t="n">
        <v>0</v>
      </c>
    </row>
    <row r="5795" spans="1:9">
      <c r="A5795" t="s">
        <v>4</v>
      </c>
      <c r="B5795" s="4" t="s">
        <v>5</v>
      </c>
      <c r="C5795" s="4" t="s">
        <v>13</v>
      </c>
      <c r="D5795" s="4" t="s">
        <v>13</v>
      </c>
      <c r="E5795" s="4" t="s">
        <v>23</v>
      </c>
      <c r="F5795" s="4" t="s">
        <v>10</v>
      </c>
    </row>
    <row r="5796" spans="1:9">
      <c r="A5796" t="n">
        <v>39605</v>
      </c>
      <c r="B5796" s="26" t="n">
        <v>45</v>
      </c>
      <c r="C5796" s="7" t="n">
        <v>11</v>
      </c>
      <c r="D5796" s="7" t="n">
        <v>3</v>
      </c>
      <c r="E5796" s="7" t="n">
        <v>23</v>
      </c>
      <c r="F5796" s="7" t="n">
        <v>0</v>
      </c>
    </row>
    <row r="5797" spans="1:9">
      <c r="A5797" t="s">
        <v>4</v>
      </c>
      <c r="B5797" s="4" t="s">
        <v>5</v>
      </c>
      <c r="C5797" s="4" t="s">
        <v>13</v>
      </c>
      <c r="D5797" s="4" t="s">
        <v>13</v>
      </c>
      <c r="E5797" s="4" t="s">
        <v>23</v>
      </c>
      <c r="F5797" s="4" t="s">
        <v>23</v>
      </c>
      <c r="G5797" s="4" t="s">
        <v>23</v>
      </c>
      <c r="H5797" s="4" t="s">
        <v>10</v>
      </c>
    </row>
    <row r="5798" spans="1:9">
      <c r="A5798" t="n">
        <v>39614</v>
      </c>
      <c r="B5798" s="26" t="n">
        <v>45</v>
      </c>
      <c r="C5798" s="7" t="n">
        <v>2</v>
      </c>
      <c r="D5798" s="7" t="n">
        <v>3</v>
      </c>
      <c r="E5798" s="7" t="n">
        <v>0</v>
      </c>
      <c r="F5798" s="7" t="n">
        <v>2.09999990463257</v>
      </c>
      <c r="G5798" s="7" t="n">
        <v>14.8500003814697</v>
      </c>
      <c r="H5798" s="7" t="n">
        <v>5000</v>
      </c>
    </row>
    <row r="5799" spans="1:9">
      <c r="A5799" t="s">
        <v>4</v>
      </c>
      <c r="B5799" s="4" t="s">
        <v>5</v>
      </c>
      <c r="C5799" s="4" t="s">
        <v>13</v>
      </c>
      <c r="D5799" s="4" t="s">
        <v>13</v>
      </c>
      <c r="E5799" s="4" t="s">
        <v>23</v>
      </c>
      <c r="F5799" s="4" t="s">
        <v>23</v>
      </c>
      <c r="G5799" s="4" t="s">
        <v>23</v>
      </c>
      <c r="H5799" s="4" t="s">
        <v>10</v>
      </c>
      <c r="I5799" s="4" t="s">
        <v>13</v>
      </c>
    </row>
    <row r="5800" spans="1:9">
      <c r="A5800" t="n">
        <v>39631</v>
      </c>
      <c r="B5800" s="26" t="n">
        <v>45</v>
      </c>
      <c r="C5800" s="7" t="n">
        <v>4</v>
      </c>
      <c r="D5800" s="7" t="n">
        <v>3</v>
      </c>
      <c r="E5800" s="7" t="n">
        <v>3.04999995231628</v>
      </c>
      <c r="F5800" s="7" t="n">
        <v>198.350006103516</v>
      </c>
      <c r="G5800" s="7" t="n">
        <v>10</v>
      </c>
      <c r="H5800" s="7" t="n">
        <v>5000</v>
      </c>
      <c r="I5800" s="7" t="n">
        <v>0</v>
      </c>
    </row>
    <row r="5801" spans="1:9">
      <c r="A5801" t="s">
        <v>4</v>
      </c>
      <c r="B5801" s="4" t="s">
        <v>5</v>
      </c>
      <c r="C5801" s="4" t="s">
        <v>13</v>
      </c>
      <c r="D5801" s="4" t="s">
        <v>10</v>
      </c>
      <c r="E5801" s="4" t="s">
        <v>10</v>
      </c>
      <c r="F5801" s="4" t="s">
        <v>10</v>
      </c>
      <c r="G5801" s="4" t="s">
        <v>10</v>
      </c>
      <c r="H5801" s="4" t="s">
        <v>10</v>
      </c>
      <c r="I5801" s="4" t="s">
        <v>6</v>
      </c>
      <c r="J5801" s="4" t="s">
        <v>23</v>
      </c>
      <c r="K5801" s="4" t="s">
        <v>23</v>
      </c>
      <c r="L5801" s="4" t="s">
        <v>23</v>
      </c>
      <c r="M5801" s="4" t="s">
        <v>9</v>
      </c>
      <c r="N5801" s="4" t="s">
        <v>9</v>
      </c>
      <c r="O5801" s="4" t="s">
        <v>23</v>
      </c>
      <c r="P5801" s="4" t="s">
        <v>23</v>
      </c>
      <c r="Q5801" s="4" t="s">
        <v>23</v>
      </c>
      <c r="R5801" s="4" t="s">
        <v>23</v>
      </c>
      <c r="S5801" s="4" t="s">
        <v>13</v>
      </c>
    </row>
    <row r="5802" spans="1:9">
      <c r="A5802" t="n">
        <v>39649</v>
      </c>
      <c r="B5802" s="10" t="n">
        <v>39</v>
      </c>
      <c r="C5802" s="7" t="n">
        <v>12</v>
      </c>
      <c r="D5802" s="7" t="n">
        <v>65533</v>
      </c>
      <c r="E5802" s="7" t="n">
        <v>210</v>
      </c>
      <c r="F5802" s="7" t="n">
        <v>0</v>
      </c>
      <c r="G5802" s="7" t="n">
        <v>65533</v>
      </c>
      <c r="H5802" s="7" t="n">
        <v>0</v>
      </c>
      <c r="I5802" s="7" t="s">
        <v>12</v>
      </c>
      <c r="J5802" s="7" t="n">
        <v>-0.600000023841858</v>
      </c>
      <c r="K5802" s="7" t="n">
        <v>4.5</v>
      </c>
      <c r="L5802" s="7" t="n">
        <v>13</v>
      </c>
      <c r="M5802" s="7" t="n">
        <v>0</v>
      </c>
      <c r="N5802" s="7" t="n">
        <v>0</v>
      </c>
      <c r="O5802" s="7" t="n">
        <v>0</v>
      </c>
      <c r="P5802" s="7" t="n">
        <v>1.20000004768372</v>
      </c>
      <c r="Q5802" s="7" t="n">
        <v>1.20000004768372</v>
      </c>
      <c r="R5802" s="7" t="n">
        <v>1.20000004768372</v>
      </c>
      <c r="S5802" s="7" t="n">
        <v>255</v>
      </c>
    </row>
    <row r="5803" spans="1:9">
      <c r="A5803" t="s">
        <v>4</v>
      </c>
      <c r="B5803" s="4" t="s">
        <v>5</v>
      </c>
      <c r="C5803" s="4" t="s">
        <v>13</v>
      </c>
      <c r="D5803" s="4" t="s">
        <v>10</v>
      </c>
      <c r="E5803" s="4" t="s">
        <v>23</v>
      </c>
      <c r="F5803" s="4" t="s">
        <v>10</v>
      </c>
      <c r="G5803" s="4" t="s">
        <v>9</v>
      </c>
      <c r="H5803" s="4" t="s">
        <v>9</v>
      </c>
      <c r="I5803" s="4" t="s">
        <v>10</v>
      </c>
      <c r="J5803" s="4" t="s">
        <v>10</v>
      </c>
      <c r="K5803" s="4" t="s">
        <v>9</v>
      </c>
      <c r="L5803" s="4" t="s">
        <v>9</v>
      </c>
      <c r="M5803" s="4" t="s">
        <v>9</v>
      </c>
      <c r="N5803" s="4" t="s">
        <v>9</v>
      </c>
      <c r="O5803" s="4" t="s">
        <v>6</v>
      </c>
    </row>
    <row r="5804" spans="1:9">
      <c r="A5804" t="n">
        <v>39699</v>
      </c>
      <c r="B5804" s="15" t="n">
        <v>50</v>
      </c>
      <c r="C5804" s="7" t="n">
        <v>0</v>
      </c>
      <c r="D5804" s="7" t="n">
        <v>4428</v>
      </c>
      <c r="E5804" s="7" t="n">
        <v>0.800000011920929</v>
      </c>
      <c r="F5804" s="7" t="n">
        <v>0</v>
      </c>
      <c r="G5804" s="7" t="n">
        <v>0</v>
      </c>
      <c r="H5804" s="7" t="n">
        <v>1077936128</v>
      </c>
      <c r="I5804" s="7" t="n">
        <v>0</v>
      </c>
      <c r="J5804" s="7" t="n">
        <v>65533</v>
      </c>
      <c r="K5804" s="7" t="n">
        <v>0</v>
      </c>
      <c r="L5804" s="7" t="n">
        <v>0</v>
      </c>
      <c r="M5804" s="7" t="n">
        <v>0</v>
      </c>
      <c r="N5804" s="7" t="n">
        <v>0</v>
      </c>
      <c r="O5804" s="7" t="s">
        <v>12</v>
      </c>
    </row>
    <row r="5805" spans="1:9">
      <c r="A5805" t="s">
        <v>4</v>
      </c>
      <c r="B5805" s="4" t="s">
        <v>5</v>
      </c>
      <c r="C5805" s="4" t="s">
        <v>13</v>
      </c>
      <c r="D5805" s="4" t="s">
        <v>10</v>
      </c>
    </row>
    <row r="5806" spans="1:9">
      <c r="A5806" t="n">
        <v>39738</v>
      </c>
      <c r="B5806" s="24" t="n">
        <v>58</v>
      </c>
      <c r="C5806" s="7" t="n">
        <v>255</v>
      </c>
      <c r="D5806" s="7" t="n">
        <v>0</v>
      </c>
    </row>
    <row r="5807" spans="1:9">
      <c r="A5807" t="s">
        <v>4</v>
      </c>
      <c r="B5807" s="4" t="s">
        <v>5</v>
      </c>
      <c r="C5807" s="4" t="s">
        <v>13</v>
      </c>
      <c r="D5807" s="4" t="s">
        <v>10</v>
      </c>
    </row>
    <row r="5808" spans="1:9">
      <c r="A5808" t="n">
        <v>39742</v>
      </c>
      <c r="B5808" s="26" t="n">
        <v>45</v>
      </c>
      <c r="C5808" s="7" t="n">
        <v>7</v>
      </c>
      <c r="D5808" s="7" t="n">
        <v>255</v>
      </c>
    </row>
    <row r="5809" spans="1:19">
      <c r="A5809" t="s">
        <v>4</v>
      </c>
      <c r="B5809" s="4" t="s">
        <v>5</v>
      </c>
      <c r="C5809" s="4" t="s">
        <v>13</v>
      </c>
      <c r="D5809" s="4" t="s">
        <v>10</v>
      </c>
      <c r="E5809" s="4" t="s">
        <v>13</v>
      </c>
    </row>
    <row r="5810" spans="1:19">
      <c r="A5810" t="n">
        <v>39746</v>
      </c>
      <c r="B5810" s="14" t="n">
        <v>49</v>
      </c>
      <c r="C5810" s="7" t="n">
        <v>1</v>
      </c>
      <c r="D5810" s="7" t="n">
        <v>4000</v>
      </c>
      <c r="E5810" s="7" t="n">
        <v>0</v>
      </c>
    </row>
    <row r="5811" spans="1:19">
      <c r="A5811" t="s">
        <v>4</v>
      </c>
      <c r="B5811" s="4" t="s">
        <v>5</v>
      </c>
      <c r="C5811" s="4" t="s">
        <v>13</v>
      </c>
      <c r="D5811" s="4" t="s">
        <v>10</v>
      </c>
      <c r="E5811" s="4" t="s">
        <v>6</v>
      </c>
    </row>
    <row r="5812" spans="1:19">
      <c r="A5812" t="n">
        <v>39751</v>
      </c>
      <c r="B5812" s="46" t="n">
        <v>51</v>
      </c>
      <c r="C5812" s="7" t="n">
        <v>4</v>
      </c>
      <c r="D5812" s="7" t="n">
        <v>3</v>
      </c>
      <c r="E5812" s="7" t="s">
        <v>60</v>
      </c>
    </row>
    <row r="5813" spans="1:19">
      <c r="A5813" t="s">
        <v>4</v>
      </c>
      <c r="B5813" s="4" t="s">
        <v>5</v>
      </c>
      <c r="C5813" s="4" t="s">
        <v>10</v>
      </c>
    </row>
    <row r="5814" spans="1:19">
      <c r="A5814" t="n">
        <v>39765</v>
      </c>
      <c r="B5814" s="35" t="n">
        <v>16</v>
      </c>
      <c r="C5814" s="7" t="n">
        <v>0</v>
      </c>
    </row>
    <row r="5815" spans="1:19">
      <c r="A5815" t="s">
        <v>4</v>
      </c>
      <c r="B5815" s="4" t="s">
        <v>5</v>
      </c>
      <c r="C5815" s="4" t="s">
        <v>10</v>
      </c>
      <c r="D5815" s="4" t="s">
        <v>13</v>
      </c>
      <c r="E5815" s="4" t="s">
        <v>9</v>
      </c>
      <c r="F5815" s="4" t="s">
        <v>50</v>
      </c>
      <c r="G5815" s="4" t="s">
        <v>13</v>
      </c>
      <c r="H5815" s="4" t="s">
        <v>13</v>
      </c>
    </row>
    <row r="5816" spans="1:19">
      <c r="A5816" t="n">
        <v>39768</v>
      </c>
      <c r="B5816" s="47" t="n">
        <v>26</v>
      </c>
      <c r="C5816" s="7" t="n">
        <v>3</v>
      </c>
      <c r="D5816" s="7" t="n">
        <v>17</v>
      </c>
      <c r="E5816" s="7" t="n">
        <v>2388</v>
      </c>
      <c r="F5816" s="7" t="s">
        <v>293</v>
      </c>
      <c r="G5816" s="7" t="n">
        <v>2</v>
      </c>
      <c r="H5816" s="7" t="n">
        <v>0</v>
      </c>
    </row>
    <row r="5817" spans="1:19">
      <c r="A5817" t="s">
        <v>4</v>
      </c>
      <c r="B5817" s="4" t="s">
        <v>5</v>
      </c>
    </row>
    <row r="5818" spans="1:19">
      <c r="A5818" t="n">
        <v>39806</v>
      </c>
      <c r="B5818" s="48" t="n">
        <v>28</v>
      </c>
    </row>
    <row r="5819" spans="1:19">
      <c r="A5819" t="s">
        <v>4</v>
      </c>
      <c r="B5819" s="4" t="s">
        <v>5</v>
      </c>
      <c r="C5819" s="4" t="s">
        <v>13</v>
      </c>
      <c r="D5819" s="30" t="s">
        <v>34</v>
      </c>
      <c r="E5819" s="4" t="s">
        <v>5</v>
      </c>
      <c r="F5819" s="4" t="s">
        <v>13</v>
      </c>
      <c r="G5819" s="4" t="s">
        <v>10</v>
      </c>
      <c r="H5819" s="30" t="s">
        <v>35</v>
      </c>
      <c r="I5819" s="4" t="s">
        <v>13</v>
      </c>
      <c r="J5819" s="4" t="s">
        <v>24</v>
      </c>
    </row>
    <row r="5820" spans="1:19">
      <c r="A5820" t="n">
        <v>39807</v>
      </c>
      <c r="B5820" s="12" t="n">
        <v>5</v>
      </c>
      <c r="C5820" s="7" t="n">
        <v>28</v>
      </c>
      <c r="D5820" s="30" t="s">
        <v>3</v>
      </c>
      <c r="E5820" s="33" t="n">
        <v>64</v>
      </c>
      <c r="F5820" s="7" t="n">
        <v>5</v>
      </c>
      <c r="G5820" s="7" t="n">
        <v>7</v>
      </c>
      <c r="H5820" s="30" t="s">
        <v>3</v>
      </c>
      <c r="I5820" s="7" t="n">
        <v>1</v>
      </c>
      <c r="J5820" s="13" t="n">
        <f t="normal" ca="1">A5840</f>
        <v>0</v>
      </c>
    </row>
    <row r="5821" spans="1:19">
      <c r="A5821" t="s">
        <v>4</v>
      </c>
      <c r="B5821" s="4" t="s">
        <v>5</v>
      </c>
      <c r="C5821" s="4" t="s">
        <v>13</v>
      </c>
      <c r="D5821" s="4" t="s">
        <v>10</v>
      </c>
      <c r="E5821" s="4" t="s">
        <v>6</v>
      </c>
    </row>
    <row r="5822" spans="1:19">
      <c r="A5822" t="n">
        <v>39818</v>
      </c>
      <c r="B5822" s="46" t="n">
        <v>51</v>
      </c>
      <c r="C5822" s="7" t="n">
        <v>4</v>
      </c>
      <c r="D5822" s="7" t="n">
        <v>7</v>
      </c>
      <c r="E5822" s="7" t="s">
        <v>58</v>
      </c>
    </row>
    <row r="5823" spans="1:19">
      <c r="A5823" t="s">
        <v>4</v>
      </c>
      <c r="B5823" s="4" t="s">
        <v>5</v>
      </c>
      <c r="C5823" s="4" t="s">
        <v>10</v>
      </c>
    </row>
    <row r="5824" spans="1:19">
      <c r="A5824" t="n">
        <v>39832</v>
      </c>
      <c r="B5824" s="35" t="n">
        <v>16</v>
      </c>
      <c r="C5824" s="7" t="n">
        <v>0</v>
      </c>
    </row>
    <row r="5825" spans="1:10">
      <c r="A5825" t="s">
        <v>4</v>
      </c>
      <c r="B5825" s="4" t="s">
        <v>5</v>
      </c>
      <c r="C5825" s="4" t="s">
        <v>10</v>
      </c>
      <c r="D5825" s="4" t="s">
        <v>13</v>
      </c>
      <c r="E5825" s="4" t="s">
        <v>9</v>
      </c>
      <c r="F5825" s="4" t="s">
        <v>50</v>
      </c>
      <c r="G5825" s="4" t="s">
        <v>13</v>
      </c>
      <c r="H5825" s="4" t="s">
        <v>13</v>
      </c>
    </row>
    <row r="5826" spans="1:10">
      <c r="A5826" t="n">
        <v>39835</v>
      </c>
      <c r="B5826" s="47" t="n">
        <v>26</v>
      </c>
      <c r="C5826" s="7" t="n">
        <v>7</v>
      </c>
      <c r="D5826" s="7" t="n">
        <v>17</v>
      </c>
      <c r="E5826" s="7" t="n">
        <v>4409</v>
      </c>
      <c r="F5826" s="7" t="s">
        <v>294</v>
      </c>
      <c r="G5826" s="7" t="n">
        <v>2</v>
      </c>
      <c r="H5826" s="7" t="n">
        <v>0</v>
      </c>
    </row>
    <row r="5827" spans="1:10">
      <c r="A5827" t="s">
        <v>4</v>
      </c>
      <c r="B5827" s="4" t="s">
        <v>5</v>
      </c>
    </row>
    <row r="5828" spans="1:10">
      <c r="A5828" t="n">
        <v>39867</v>
      </c>
      <c r="B5828" s="48" t="n">
        <v>28</v>
      </c>
    </row>
    <row r="5829" spans="1:10">
      <c r="A5829" t="s">
        <v>4</v>
      </c>
      <c r="B5829" s="4" t="s">
        <v>5</v>
      </c>
      <c r="C5829" s="4" t="s">
        <v>13</v>
      </c>
      <c r="D5829" s="4" t="s">
        <v>10</v>
      </c>
      <c r="E5829" s="4" t="s">
        <v>6</v>
      </c>
    </row>
    <row r="5830" spans="1:10">
      <c r="A5830" t="n">
        <v>39868</v>
      </c>
      <c r="B5830" s="46" t="n">
        <v>51</v>
      </c>
      <c r="C5830" s="7" t="n">
        <v>4</v>
      </c>
      <c r="D5830" s="7" t="n">
        <v>5</v>
      </c>
      <c r="E5830" s="7" t="s">
        <v>76</v>
      </c>
    </row>
    <row r="5831" spans="1:10">
      <c r="A5831" t="s">
        <v>4</v>
      </c>
      <c r="B5831" s="4" t="s">
        <v>5</v>
      </c>
      <c r="C5831" s="4" t="s">
        <v>10</v>
      </c>
    </row>
    <row r="5832" spans="1:10">
      <c r="A5832" t="n">
        <v>39881</v>
      </c>
      <c r="B5832" s="35" t="n">
        <v>16</v>
      </c>
      <c r="C5832" s="7" t="n">
        <v>0</v>
      </c>
    </row>
    <row r="5833" spans="1:10">
      <c r="A5833" t="s">
        <v>4</v>
      </c>
      <c r="B5833" s="4" t="s">
        <v>5</v>
      </c>
      <c r="C5833" s="4" t="s">
        <v>10</v>
      </c>
      <c r="D5833" s="4" t="s">
        <v>13</v>
      </c>
      <c r="E5833" s="4" t="s">
        <v>9</v>
      </c>
      <c r="F5833" s="4" t="s">
        <v>50</v>
      </c>
      <c r="G5833" s="4" t="s">
        <v>13</v>
      </c>
      <c r="H5833" s="4" t="s">
        <v>13</v>
      </c>
    </row>
    <row r="5834" spans="1:10">
      <c r="A5834" t="n">
        <v>39884</v>
      </c>
      <c r="B5834" s="47" t="n">
        <v>26</v>
      </c>
      <c r="C5834" s="7" t="n">
        <v>5</v>
      </c>
      <c r="D5834" s="7" t="n">
        <v>17</v>
      </c>
      <c r="E5834" s="7" t="n">
        <v>3393</v>
      </c>
      <c r="F5834" s="7" t="s">
        <v>295</v>
      </c>
      <c r="G5834" s="7" t="n">
        <v>2</v>
      </c>
      <c r="H5834" s="7" t="n">
        <v>0</v>
      </c>
    </row>
    <row r="5835" spans="1:10">
      <c r="A5835" t="s">
        <v>4</v>
      </c>
      <c r="B5835" s="4" t="s">
        <v>5</v>
      </c>
    </row>
    <row r="5836" spans="1:10">
      <c r="A5836" t="n">
        <v>39914</v>
      </c>
      <c r="B5836" s="48" t="n">
        <v>28</v>
      </c>
    </row>
    <row r="5837" spans="1:10">
      <c r="A5837" t="s">
        <v>4</v>
      </c>
      <c r="B5837" s="4" t="s">
        <v>5</v>
      </c>
      <c r="C5837" s="4" t="s">
        <v>24</v>
      </c>
    </row>
    <row r="5838" spans="1:10">
      <c r="A5838" t="n">
        <v>39915</v>
      </c>
      <c r="B5838" s="17" t="n">
        <v>3</v>
      </c>
      <c r="C5838" s="13" t="n">
        <f t="normal" ca="1">A5848</f>
        <v>0</v>
      </c>
    </row>
    <row r="5839" spans="1:10">
      <c r="A5839" t="s">
        <v>4</v>
      </c>
      <c r="B5839" s="4" t="s">
        <v>5</v>
      </c>
      <c r="C5839" s="4" t="s">
        <v>13</v>
      </c>
      <c r="D5839" s="4" t="s">
        <v>10</v>
      </c>
      <c r="E5839" s="4" t="s">
        <v>6</v>
      </c>
    </row>
    <row r="5840" spans="1:10">
      <c r="A5840" t="n">
        <v>39920</v>
      </c>
      <c r="B5840" s="46" t="n">
        <v>51</v>
      </c>
      <c r="C5840" s="7" t="n">
        <v>4</v>
      </c>
      <c r="D5840" s="7" t="n">
        <v>5</v>
      </c>
      <c r="E5840" s="7" t="s">
        <v>60</v>
      </c>
    </row>
    <row r="5841" spans="1:8">
      <c r="A5841" t="s">
        <v>4</v>
      </c>
      <c r="B5841" s="4" t="s">
        <v>5</v>
      </c>
      <c r="C5841" s="4" t="s">
        <v>10</v>
      </c>
    </row>
    <row r="5842" spans="1:8">
      <c r="A5842" t="n">
        <v>39934</v>
      </c>
      <c r="B5842" s="35" t="n">
        <v>16</v>
      </c>
      <c r="C5842" s="7" t="n">
        <v>0</v>
      </c>
    </row>
    <row r="5843" spans="1:8">
      <c r="A5843" t="s">
        <v>4</v>
      </c>
      <c r="B5843" s="4" t="s">
        <v>5</v>
      </c>
      <c r="C5843" s="4" t="s">
        <v>10</v>
      </c>
      <c r="D5843" s="4" t="s">
        <v>13</v>
      </c>
      <c r="E5843" s="4" t="s">
        <v>9</v>
      </c>
      <c r="F5843" s="4" t="s">
        <v>50</v>
      </c>
      <c r="G5843" s="4" t="s">
        <v>13</v>
      </c>
      <c r="H5843" s="4" t="s">
        <v>13</v>
      </c>
    </row>
    <row r="5844" spans="1:8">
      <c r="A5844" t="n">
        <v>39937</v>
      </c>
      <c r="B5844" s="47" t="n">
        <v>26</v>
      </c>
      <c r="C5844" s="7" t="n">
        <v>5</v>
      </c>
      <c r="D5844" s="7" t="n">
        <v>17</v>
      </c>
      <c r="E5844" s="7" t="n">
        <v>3394</v>
      </c>
      <c r="F5844" s="7" t="s">
        <v>296</v>
      </c>
      <c r="G5844" s="7" t="n">
        <v>2</v>
      </c>
      <c r="H5844" s="7" t="n">
        <v>0</v>
      </c>
    </row>
    <row r="5845" spans="1:8">
      <c r="A5845" t="s">
        <v>4</v>
      </c>
      <c r="B5845" s="4" t="s">
        <v>5</v>
      </c>
    </row>
    <row r="5846" spans="1:8">
      <c r="A5846" t="n">
        <v>39966</v>
      </c>
      <c r="B5846" s="48" t="n">
        <v>28</v>
      </c>
    </row>
    <row r="5847" spans="1:8">
      <c r="A5847" t="s">
        <v>4</v>
      </c>
      <c r="B5847" s="4" t="s">
        <v>5</v>
      </c>
      <c r="C5847" s="4" t="s">
        <v>13</v>
      </c>
      <c r="D5847" s="4" t="s">
        <v>10</v>
      </c>
      <c r="E5847" s="4" t="s">
        <v>9</v>
      </c>
      <c r="F5847" s="4" t="s">
        <v>10</v>
      </c>
      <c r="G5847" s="4" t="s">
        <v>9</v>
      </c>
      <c r="H5847" s="4" t="s">
        <v>13</v>
      </c>
    </row>
    <row r="5848" spans="1:8">
      <c r="A5848" t="n">
        <v>39967</v>
      </c>
      <c r="B5848" s="14" t="n">
        <v>49</v>
      </c>
      <c r="C5848" s="7" t="n">
        <v>0</v>
      </c>
      <c r="D5848" s="7" t="n">
        <v>311</v>
      </c>
      <c r="E5848" s="7" t="n">
        <v>1060320051</v>
      </c>
      <c r="F5848" s="7" t="n">
        <v>2000</v>
      </c>
      <c r="G5848" s="7" t="n">
        <v>0</v>
      </c>
      <c r="H5848" s="7" t="n">
        <v>0</v>
      </c>
    </row>
    <row r="5849" spans="1:8">
      <c r="A5849" t="s">
        <v>4</v>
      </c>
      <c r="B5849" s="4" t="s">
        <v>5</v>
      </c>
      <c r="C5849" s="4" t="s">
        <v>13</v>
      </c>
      <c r="D5849" s="4" t="s">
        <v>10</v>
      </c>
      <c r="E5849" s="4" t="s">
        <v>6</v>
      </c>
    </row>
    <row r="5850" spans="1:8">
      <c r="A5850" t="n">
        <v>39982</v>
      </c>
      <c r="B5850" s="46" t="n">
        <v>51</v>
      </c>
      <c r="C5850" s="7" t="n">
        <v>4</v>
      </c>
      <c r="D5850" s="7" t="n">
        <v>0</v>
      </c>
      <c r="E5850" s="7" t="s">
        <v>297</v>
      </c>
    </row>
    <row r="5851" spans="1:8">
      <c r="A5851" t="s">
        <v>4</v>
      </c>
      <c r="B5851" s="4" t="s">
        <v>5</v>
      </c>
      <c r="C5851" s="4" t="s">
        <v>10</v>
      </c>
    </row>
    <row r="5852" spans="1:8">
      <c r="A5852" t="n">
        <v>39996</v>
      </c>
      <c r="B5852" s="35" t="n">
        <v>16</v>
      </c>
      <c r="C5852" s="7" t="n">
        <v>0</v>
      </c>
    </row>
    <row r="5853" spans="1:8">
      <c r="A5853" t="s">
        <v>4</v>
      </c>
      <c r="B5853" s="4" t="s">
        <v>5</v>
      </c>
      <c r="C5853" s="4" t="s">
        <v>10</v>
      </c>
      <c r="D5853" s="4" t="s">
        <v>13</v>
      </c>
      <c r="E5853" s="4" t="s">
        <v>9</v>
      </c>
      <c r="F5853" s="4" t="s">
        <v>50</v>
      </c>
      <c r="G5853" s="4" t="s">
        <v>13</v>
      </c>
      <c r="H5853" s="4" t="s">
        <v>13</v>
      </c>
      <c r="I5853" s="4" t="s">
        <v>13</v>
      </c>
    </row>
    <row r="5854" spans="1:8">
      <c r="A5854" t="n">
        <v>39999</v>
      </c>
      <c r="B5854" s="47" t="n">
        <v>26</v>
      </c>
      <c r="C5854" s="7" t="n">
        <v>0</v>
      </c>
      <c r="D5854" s="7" t="n">
        <v>17</v>
      </c>
      <c r="E5854" s="7" t="n">
        <v>52932</v>
      </c>
      <c r="F5854" s="7" t="s">
        <v>298</v>
      </c>
      <c r="G5854" s="7" t="n">
        <v>8</v>
      </c>
      <c r="H5854" s="7" t="n">
        <v>2</v>
      </c>
      <c r="I5854" s="7" t="n">
        <v>0</v>
      </c>
    </row>
    <row r="5855" spans="1:8">
      <c r="A5855" t="s">
        <v>4</v>
      </c>
      <c r="B5855" s="4" t="s">
        <v>5</v>
      </c>
      <c r="C5855" s="4" t="s">
        <v>10</v>
      </c>
    </row>
    <row r="5856" spans="1:8">
      <c r="A5856" t="n">
        <v>40050</v>
      </c>
      <c r="B5856" s="35" t="n">
        <v>16</v>
      </c>
      <c r="C5856" s="7" t="n">
        <v>1</v>
      </c>
    </row>
    <row r="5857" spans="1:9">
      <c r="A5857" t="s">
        <v>4</v>
      </c>
      <c r="B5857" s="4" t="s">
        <v>5</v>
      </c>
      <c r="C5857" s="4" t="s">
        <v>13</v>
      </c>
      <c r="D5857" s="4" t="s">
        <v>10</v>
      </c>
    </row>
    <row r="5858" spans="1:9">
      <c r="A5858" t="n">
        <v>40053</v>
      </c>
      <c r="B5858" s="15" t="n">
        <v>50</v>
      </c>
      <c r="C5858" s="7" t="n">
        <v>52</v>
      </c>
      <c r="D5858" s="7" t="n">
        <v>52932</v>
      </c>
    </row>
    <row r="5859" spans="1:9">
      <c r="A5859" t="s">
        <v>4</v>
      </c>
      <c r="B5859" s="4" t="s">
        <v>5</v>
      </c>
      <c r="C5859" s="4" t="s">
        <v>10</v>
      </c>
    </row>
    <row r="5860" spans="1:9">
      <c r="A5860" t="n">
        <v>40057</v>
      </c>
      <c r="B5860" s="35" t="n">
        <v>16</v>
      </c>
      <c r="C5860" s="7" t="n">
        <v>500</v>
      </c>
    </row>
    <row r="5861" spans="1:9">
      <c r="A5861" t="s">
        <v>4</v>
      </c>
      <c r="B5861" s="4" t="s">
        <v>5</v>
      </c>
      <c r="C5861" s="4" t="s">
        <v>10</v>
      </c>
      <c r="D5861" s="4" t="s">
        <v>13</v>
      </c>
    </row>
    <row r="5862" spans="1:9">
      <c r="A5862" t="n">
        <v>40060</v>
      </c>
      <c r="B5862" s="50" t="n">
        <v>89</v>
      </c>
      <c r="C5862" s="7" t="n">
        <v>65533</v>
      </c>
      <c r="D5862" s="7" t="n">
        <v>0</v>
      </c>
    </row>
    <row r="5863" spans="1:9">
      <c r="A5863" t="s">
        <v>4</v>
      </c>
      <c r="B5863" s="4" t="s">
        <v>5</v>
      </c>
      <c r="C5863" s="4" t="s">
        <v>10</v>
      </c>
      <c r="D5863" s="4" t="s">
        <v>13</v>
      </c>
    </row>
    <row r="5864" spans="1:9">
      <c r="A5864" t="n">
        <v>40064</v>
      </c>
      <c r="B5864" s="50" t="n">
        <v>89</v>
      </c>
      <c r="C5864" s="7" t="n">
        <v>65533</v>
      </c>
      <c r="D5864" s="7" t="n">
        <v>1</v>
      </c>
    </row>
    <row r="5865" spans="1:9">
      <c r="A5865" t="s">
        <v>4</v>
      </c>
      <c r="B5865" s="4" t="s">
        <v>5</v>
      </c>
      <c r="C5865" s="4" t="s">
        <v>13</v>
      </c>
      <c r="D5865" s="4" t="s">
        <v>13</v>
      </c>
      <c r="E5865" s="4" t="s">
        <v>23</v>
      </c>
      <c r="F5865" s="4" t="s">
        <v>10</v>
      </c>
    </row>
    <row r="5866" spans="1:9">
      <c r="A5866" t="n">
        <v>40068</v>
      </c>
      <c r="B5866" s="26" t="n">
        <v>45</v>
      </c>
      <c r="C5866" s="7" t="n">
        <v>11</v>
      </c>
      <c r="D5866" s="7" t="n">
        <v>3</v>
      </c>
      <c r="E5866" s="7" t="n">
        <v>20</v>
      </c>
      <c r="F5866" s="7" t="n">
        <v>4000</v>
      </c>
    </row>
    <row r="5867" spans="1:9">
      <c r="A5867" t="s">
        <v>4</v>
      </c>
      <c r="B5867" s="4" t="s">
        <v>5</v>
      </c>
      <c r="C5867" s="4" t="s">
        <v>13</v>
      </c>
      <c r="D5867" s="4" t="s">
        <v>10</v>
      </c>
      <c r="E5867" s="4" t="s">
        <v>23</v>
      </c>
    </row>
    <row r="5868" spans="1:9">
      <c r="A5868" t="n">
        <v>40077</v>
      </c>
      <c r="B5868" s="24" t="n">
        <v>58</v>
      </c>
      <c r="C5868" s="7" t="n">
        <v>3</v>
      </c>
      <c r="D5868" s="7" t="n">
        <v>2000</v>
      </c>
      <c r="E5868" s="7" t="n">
        <v>1</v>
      </c>
    </row>
    <row r="5869" spans="1:9">
      <c r="A5869" t="s">
        <v>4</v>
      </c>
      <c r="B5869" s="4" t="s">
        <v>5</v>
      </c>
      <c r="C5869" s="4" t="s">
        <v>13</v>
      </c>
      <c r="D5869" s="4" t="s">
        <v>10</v>
      </c>
      <c r="E5869" s="4" t="s">
        <v>23</v>
      </c>
      <c r="F5869" s="4" t="s">
        <v>10</v>
      </c>
      <c r="G5869" s="4" t="s">
        <v>9</v>
      </c>
      <c r="H5869" s="4" t="s">
        <v>9</v>
      </c>
      <c r="I5869" s="4" t="s">
        <v>10</v>
      </c>
      <c r="J5869" s="4" t="s">
        <v>10</v>
      </c>
      <c r="K5869" s="4" t="s">
        <v>9</v>
      </c>
      <c r="L5869" s="4" t="s">
        <v>9</v>
      </c>
      <c r="M5869" s="4" t="s">
        <v>9</v>
      </c>
      <c r="N5869" s="4" t="s">
        <v>9</v>
      </c>
      <c r="O5869" s="4" t="s">
        <v>6</v>
      </c>
    </row>
    <row r="5870" spans="1:9">
      <c r="A5870" t="n">
        <v>40085</v>
      </c>
      <c r="B5870" s="15" t="n">
        <v>50</v>
      </c>
      <c r="C5870" s="7" t="n">
        <v>0</v>
      </c>
      <c r="D5870" s="7" t="n">
        <v>5306</v>
      </c>
      <c r="E5870" s="7" t="n">
        <v>0.800000011920929</v>
      </c>
      <c r="F5870" s="7" t="n">
        <v>400</v>
      </c>
      <c r="G5870" s="7" t="n">
        <v>0</v>
      </c>
      <c r="H5870" s="7" t="n">
        <v>0</v>
      </c>
      <c r="I5870" s="7" t="n">
        <v>0</v>
      </c>
      <c r="J5870" s="7" t="n">
        <v>65533</v>
      </c>
      <c r="K5870" s="7" t="n">
        <v>0</v>
      </c>
      <c r="L5870" s="7" t="n">
        <v>0</v>
      </c>
      <c r="M5870" s="7" t="n">
        <v>0</v>
      </c>
      <c r="N5870" s="7" t="n">
        <v>0</v>
      </c>
      <c r="O5870" s="7" t="s">
        <v>12</v>
      </c>
    </row>
    <row r="5871" spans="1:9">
      <c r="A5871" t="s">
        <v>4</v>
      </c>
      <c r="B5871" s="4" t="s">
        <v>5</v>
      </c>
      <c r="C5871" s="4" t="s">
        <v>13</v>
      </c>
      <c r="D5871" s="4" t="s">
        <v>10</v>
      </c>
      <c r="E5871" s="4" t="s">
        <v>10</v>
      </c>
    </row>
    <row r="5872" spans="1:9">
      <c r="A5872" t="n">
        <v>40124</v>
      </c>
      <c r="B5872" s="15" t="n">
        <v>50</v>
      </c>
      <c r="C5872" s="7" t="n">
        <v>1</v>
      </c>
      <c r="D5872" s="7" t="n">
        <v>5304</v>
      </c>
      <c r="E5872" s="7" t="n">
        <v>2000</v>
      </c>
    </row>
    <row r="5873" spans="1:15">
      <c r="A5873" t="s">
        <v>4</v>
      </c>
      <c r="B5873" s="4" t="s">
        <v>5</v>
      </c>
      <c r="C5873" s="4" t="s">
        <v>13</v>
      </c>
      <c r="D5873" s="4" t="s">
        <v>10</v>
      </c>
      <c r="E5873" s="4" t="s">
        <v>9</v>
      </c>
      <c r="F5873" s="4" t="s">
        <v>10</v>
      </c>
    </row>
    <row r="5874" spans="1:15">
      <c r="A5874" t="n">
        <v>40130</v>
      </c>
      <c r="B5874" s="15" t="n">
        <v>50</v>
      </c>
      <c r="C5874" s="7" t="n">
        <v>3</v>
      </c>
      <c r="D5874" s="7" t="n">
        <v>8121</v>
      </c>
      <c r="E5874" s="7" t="n">
        <v>0</v>
      </c>
      <c r="F5874" s="7" t="n">
        <v>2000</v>
      </c>
    </row>
    <row r="5875" spans="1:15">
      <c r="A5875" t="s">
        <v>4</v>
      </c>
      <c r="B5875" s="4" t="s">
        <v>5</v>
      </c>
      <c r="C5875" s="4" t="s">
        <v>13</v>
      </c>
      <c r="D5875" s="4" t="s">
        <v>10</v>
      </c>
    </row>
    <row r="5876" spans="1:15">
      <c r="A5876" t="n">
        <v>40140</v>
      </c>
      <c r="B5876" s="24" t="n">
        <v>58</v>
      </c>
      <c r="C5876" s="7" t="n">
        <v>255</v>
      </c>
      <c r="D5876" s="7" t="n">
        <v>0</v>
      </c>
    </row>
    <row r="5877" spans="1:15">
      <c r="A5877" t="s">
        <v>4</v>
      </c>
      <c r="B5877" s="4" t="s">
        <v>5</v>
      </c>
      <c r="C5877" s="4" t="s">
        <v>10</v>
      </c>
    </row>
    <row r="5878" spans="1:15">
      <c r="A5878" t="n">
        <v>40144</v>
      </c>
      <c r="B5878" s="35" t="n">
        <v>16</v>
      </c>
      <c r="C5878" s="7" t="n">
        <v>1500</v>
      </c>
    </row>
    <row r="5879" spans="1:15">
      <c r="A5879" t="s">
        <v>4</v>
      </c>
      <c r="B5879" s="4" t="s">
        <v>5</v>
      </c>
      <c r="C5879" s="4" t="s">
        <v>13</v>
      </c>
      <c r="D5879" s="4" t="s">
        <v>10</v>
      </c>
      <c r="E5879" s="4" t="s">
        <v>10</v>
      </c>
    </row>
    <row r="5880" spans="1:15">
      <c r="A5880" t="n">
        <v>40147</v>
      </c>
      <c r="B5880" s="10" t="n">
        <v>39</v>
      </c>
      <c r="C5880" s="7" t="n">
        <v>16</v>
      </c>
      <c r="D5880" s="7" t="n">
        <v>65533</v>
      </c>
      <c r="E5880" s="7" t="n">
        <v>210</v>
      </c>
    </row>
    <row r="5881" spans="1:15">
      <c r="A5881" t="s">
        <v>4</v>
      </c>
      <c r="B5881" s="4" t="s">
        <v>5</v>
      </c>
      <c r="C5881" s="4" t="s">
        <v>10</v>
      </c>
    </row>
    <row r="5882" spans="1:15">
      <c r="A5882" t="n">
        <v>40153</v>
      </c>
      <c r="B5882" s="35" t="n">
        <v>16</v>
      </c>
      <c r="C5882" s="7" t="n">
        <v>1500</v>
      </c>
    </row>
    <row r="5883" spans="1:15">
      <c r="A5883" t="s">
        <v>4</v>
      </c>
      <c r="B5883" s="4" t="s">
        <v>5</v>
      </c>
      <c r="C5883" s="4" t="s">
        <v>13</v>
      </c>
      <c r="D5883" s="4" t="s">
        <v>10</v>
      </c>
      <c r="E5883" s="4" t="s">
        <v>10</v>
      </c>
      <c r="F5883" s="4" t="s">
        <v>9</v>
      </c>
    </row>
    <row r="5884" spans="1:15">
      <c r="A5884" t="n">
        <v>40156</v>
      </c>
      <c r="B5884" s="53" t="n">
        <v>84</v>
      </c>
      <c r="C5884" s="7" t="n">
        <v>1</v>
      </c>
      <c r="D5884" s="7" t="n">
        <v>0</v>
      </c>
      <c r="E5884" s="7" t="n">
        <v>0</v>
      </c>
      <c r="F5884" s="7" t="n">
        <v>0</v>
      </c>
    </row>
    <row r="5885" spans="1:15">
      <c r="A5885" t="s">
        <v>4</v>
      </c>
      <c r="B5885" s="4" t="s">
        <v>5</v>
      </c>
      <c r="C5885" s="4" t="s">
        <v>10</v>
      </c>
      <c r="D5885" s="4" t="s">
        <v>13</v>
      </c>
      <c r="E5885" s="4" t="s">
        <v>6</v>
      </c>
      <c r="F5885" s="4" t="s">
        <v>23</v>
      </c>
      <c r="G5885" s="4" t="s">
        <v>23</v>
      </c>
      <c r="H5885" s="4" t="s">
        <v>23</v>
      </c>
    </row>
    <row r="5886" spans="1:15">
      <c r="A5886" t="n">
        <v>40166</v>
      </c>
      <c r="B5886" s="56" t="n">
        <v>48</v>
      </c>
      <c r="C5886" s="7" t="n">
        <v>19</v>
      </c>
      <c r="D5886" s="7" t="n">
        <v>0</v>
      </c>
      <c r="E5886" s="7" t="s">
        <v>237</v>
      </c>
      <c r="F5886" s="7" t="n">
        <v>0</v>
      </c>
      <c r="G5886" s="7" t="n">
        <v>1</v>
      </c>
      <c r="H5886" s="7" t="n">
        <v>0</v>
      </c>
    </row>
    <row r="5887" spans="1:15">
      <c r="A5887" t="s">
        <v>4</v>
      </c>
      <c r="B5887" s="4" t="s">
        <v>5</v>
      </c>
      <c r="C5887" s="4" t="s">
        <v>13</v>
      </c>
      <c r="D5887" s="4" t="s">
        <v>13</v>
      </c>
      <c r="E5887" s="4" t="s">
        <v>13</v>
      </c>
      <c r="F5887" s="4" t="s">
        <v>23</v>
      </c>
      <c r="G5887" s="4" t="s">
        <v>23</v>
      </c>
      <c r="H5887" s="4" t="s">
        <v>23</v>
      </c>
      <c r="I5887" s="4" t="s">
        <v>23</v>
      </c>
      <c r="J5887" s="4" t="s">
        <v>23</v>
      </c>
    </row>
    <row r="5888" spans="1:15">
      <c r="A5888" t="n">
        <v>40192</v>
      </c>
      <c r="B5888" s="66" t="n">
        <v>76</v>
      </c>
      <c r="C5888" s="7" t="n">
        <v>0</v>
      </c>
      <c r="D5888" s="7" t="n">
        <v>3</v>
      </c>
      <c r="E5888" s="7" t="n">
        <v>0</v>
      </c>
      <c r="F5888" s="7" t="n">
        <v>1</v>
      </c>
      <c r="G5888" s="7" t="n">
        <v>1</v>
      </c>
      <c r="H5888" s="7" t="n">
        <v>1</v>
      </c>
      <c r="I5888" s="7" t="n">
        <v>1</v>
      </c>
      <c r="J5888" s="7" t="n">
        <v>2000</v>
      </c>
    </row>
    <row r="5889" spans="1:10">
      <c r="A5889" t="s">
        <v>4</v>
      </c>
      <c r="B5889" s="4" t="s">
        <v>5</v>
      </c>
      <c r="C5889" s="4" t="s">
        <v>13</v>
      </c>
      <c r="D5889" s="4" t="s">
        <v>13</v>
      </c>
    </row>
    <row r="5890" spans="1:10">
      <c r="A5890" t="n">
        <v>40216</v>
      </c>
      <c r="B5890" s="69" t="n">
        <v>77</v>
      </c>
      <c r="C5890" s="7" t="n">
        <v>0</v>
      </c>
      <c r="D5890" s="7" t="n">
        <v>3</v>
      </c>
    </row>
    <row r="5891" spans="1:10">
      <c r="A5891" t="s">
        <v>4</v>
      </c>
      <c r="B5891" s="4" t="s">
        <v>5</v>
      </c>
      <c r="C5891" s="4" t="s">
        <v>10</v>
      </c>
    </row>
    <row r="5892" spans="1:10">
      <c r="A5892" t="n">
        <v>40219</v>
      </c>
      <c r="B5892" s="35" t="n">
        <v>16</v>
      </c>
      <c r="C5892" s="7" t="n">
        <v>1000</v>
      </c>
    </row>
    <row r="5893" spans="1:10">
      <c r="A5893" t="s">
        <v>4</v>
      </c>
      <c r="B5893" s="4" t="s">
        <v>5</v>
      </c>
      <c r="C5893" s="4" t="s">
        <v>13</v>
      </c>
      <c r="D5893" s="4" t="s">
        <v>13</v>
      </c>
      <c r="E5893" s="4" t="s">
        <v>13</v>
      </c>
      <c r="F5893" s="4" t="s">
        <v>13</v>
      </c>
    </row>
    <row r="5894" spans="1:10">
      <c r="A5894" t="n">
        <v>40222</v>
      </c>
      <c r="B5894" s="19" t="n">
        <v>14</v>
      </c>
      <c r="C5894" s="7" t="n">
        <v>0</v>
      </c>
      <c r="D5894" s="7" t="n">
        <v>128</v>
      </c>
      <c r="E5894" s="7" t="n">
        <v>0</v>
      </c>
      <c r="F5894" s="7" t="n">
        <v>0</v>
      </c>
    </row>
    <row r="5895" spans="1:10">
      <c r="A5895" t="s">
        <v>4</v>
      </c>
      <c r="B5895" s="4" t="s">
        <v>5</v>
      </c>
      <c r="C5895" s="4" t="s">
        <v>13</v>
      </c>
      <c r="D5895" s="4" t="s">
        <v>10</v>
      </c>
      <c r="E5895" s="4" t="s">
        <v>10</v>
      </c>
      <c r="F5895" s="4" t="s">
        <v>13</v>
      </c>
    </row>
    <row r="5896" spans="1:10">
      <c r="A5896" t="n">
        <v>40227</v>
      </c>
      <c r="B5896" s="51" t="n">
        <v>25</v>
      </c>
      <c r="C5896" s="7" t="n">
        <v>1</v>
      </c>
      <c r="D5896" s="7" t="n">
        <v>60</v>
      </c>
      <c r="E5896" s="7" t="n">
        <v>500</v>
      </c>
      <c r="F5896" s="7" t="n">
        <v>1</v>
      </c>
    </row>
    <row r="5897" spans="1:10">
      <c r="A5897" t="s">
        <v>4</v>
      </c>
      <c r="B5897" s="4" t="s">
        <v>5</v>
      </c>
      <c r="C5897" s="4" t="s">
        <v>6</v>
      </c>
      <c r="D5897" s="4" t="s">
        <v>10</v>
      </c>
    </row>
    <row r="5898" spans="1:10">
      <c r="A5898" t="n">
        <v>40234</v>
      </c>
      <c r="B5898" s="67" t="n">
        <v>29</v>
      </c>
      <c r="C5898" s="7" t="s">
        <v>299</v>
      </c>
      <c r="D5898" s="7" t="n">
        <v>65533</v>
      </c>
    </row>
    <row r="5899" spans="1:10">
      <c r="A5899" t="s">
        <v>4</v>
      </c>
      <c r="B5899" s="4" t="s">
        <v>5</v>
      </c>
      <c r="C5899" s="4" t="s">
        <v>13</v>
      </c>
      <c r="D5899" s="4" t="s">
        <v>10</v>
      </c>
      <c r="E5899" s="4" t="s">
        <v>6</v>
      </c>
    </row>
    <row r="5900" spans="1:10">
      <c r="A5900" t="n">
        <v>40247</v>
      </c>
      <c r="B5900" s="46" t="n">
        <v>51</v>
      </c>
      <c r="C5900" s="7" t="n">
        <v>4</v>
      </c>
      <c r="D5900" s="7" t="n">
        <v>1600</v>
      </c>
      <c r="E5900" s="7" t="s">
        <v>49</v>
      </c>
    </row>
    <row r="5901" spans="1:10">
      <c r="A5901" t="s">
        <v>4</v>
      </c>
      <c r="B5901" s="4" t="s">
        <v>5</v>
      </c>
      <c r="C5901" s="4" t="s">
        <v>10</v>
      </c>
    </row>
    <row r="5902" spans="1:10">
      <c r="A5902" t="n">
        <v>40260</v>
      </c>
      <c r="B5902" s="35" t="n">
        <v>16</v>
      </c>
      <c r="C5902" s="7" t="n">
        <v>0</v>
      </c>
    </row>
    <row r="5903" spans="1:10">
      <c r="A5903" t="s">
        <v>4</v>
      </c>
      <c r="B5903" s="4" t="s">
        <v>5</v>
      </c>
      <c r="C5903" s="4" t="s">
        <v>10</v>
      </c>
      <c r="D5903" s="4" t="s">
        <v>50</v>
      </c>
      <c r="E5903" s="4" t="s">
        <v>13</v>
      </c>
      <c r="F5903" s="4" t="s">
        <v>13</v>
      </c>
      <c r="G5903" s="4" t="s">
        <v>50</v>
      </c>
      <c r="H5903" s="4" t="s">
        <v>13</v>
      </c>
      <c r="I5903" s="4" t="s">
        <v>13</v>
      </c>
    </row>
    <row r="5904" spans="1:10">
      <c r="A5904" t="n">
        <v>40263</v>
      </c>
      <c r="B5904" s="47" t="n">
        <v>26</v>
      </c>
      <c r="C5904" s="7" t="n">
        <v>1600</v>
      </c>
      <c r="D5904" s="7" t="s">
        <v>300</v>
      </c>
      <c r="E5904" s="7" t="n">
        <v>2</v>
      </c>
      <c r="F5904" s="7" t="n">
        <v>3</v>
      </c>
      <c r="G5904" s="7" t="s">
        <v>301</v>
      </c>
      <c r="H5904" s="7" t="n">
        <v>2</v>
      </c>
      <c r="I5904" s="7" t="n">
        <v>0</v>
      </c>
    </row>
    <row r="5905" spans="1:9">
      <c r="A5905" t="s">
        <v>4</v>
      </c>
      <c r="B5905" s="4" t="s">
        <v>5</v>
      </c>
    </row>
    <row r="5906" spans="1:9">
      <c r="A5906" t="n">
        <v>40410</v>
      </c>
      <c r="B5906" s="48" t="n">
        <v>28</v>
      </c>
    </row>
    <row r="5907" spans="1:9">
      <c r="A5907" t="s">
        <v>4</v>
      </c>
      <c r="B5907" s="4" t="s">
        <v>5</v>
      </c>
      <c r="C5907" s="4" t="s">
        <v>10</v>
      </c>
      <c r="D5907" s="4" t="s">
        <v>13</v>
      </c>
    </row>
    <row r="5908" spans="1:9">
      <c r="A5908" t="n">
        <v>40411</v>
      </c>
      <c r="B5908" s="50" t="n">
        <v>89</v>
      </c>
      <c r="C5908" s="7" t="n">
        <v>65533</v>
      </c>
      <c r="D5908" s="7" t="n">
        <v>1</v>
      </c>
    </row>
    <row r="5909" spans="1:9">
      <c r="A5909" t="s">
        <v>4</v>
      </c>
      <c r="B5909" s="4" t="s">
        <v>5</v>
      </c>
      <c r="C5909" s="4" t="s">
        <v>6</v>
      </c>
      <c r="D5909" s="4" t="s">
        <v>10</v>
      </c>
    </row>
    <row r="5910" spans="1:9">
      <c r="A5910" t="n">
        <v>40415</v>
      </c>
      <c r="B5910" s="67" t="n">
        <v>29</v>
      </c>
      <c r="C5910" s="7" t="s">
        <v>12</v>
      </c>
      <c r="D5910" s="7" t="n">
        <v>65533</v>
      </c>
    </row>
    <row r="5911" spans="1:9">
      <c r="A5911" t="s">
        <v>4</v>
      </c>
      <c r="B5911" s="4" t="s">
        <v>5</v>
      </c>
      <c r="C5911" s="4" t="s">
        <v>13</v>
      </c>
      <c r="D5911" s="4" t="s">
        <v>10</v>
      </c>
      <c r="E5911" s="4" t="s">
        <v>10</v>
      </c>
      <c r="F5911" s="4" t="s">
        <v>13</v>
      </c>
    </row>
    <row r="5912" spans="1:9">
      <c r="A5912" t="n">
        <v>40419</v>
      </c>
      <c r="B5912" s="51" t="n">
        <v>25</v>
      </c>
      <c r="C5912" s="7" t="n">
        <v>1</v>
      </c>
      <c r="D5912" s="7" t="n">
        <v>65535</v>
      </c>
      <c r="E5912" s="7" t="n">
        <v>65535</v>
      </c>
      <c r="F5912" s="7" t="n">
        <v>0</v>
      </c>
    </row>
    <row r="5913" spans="1:9">
      <c r="A5913" t="s">
        <v>4</v>
      </c>
      <c r="B5913" s="4" t="s">
        <v>5</v>
      </c>
      <c r="C5913" s="4" t="s">
        <v>13</v>
      </c>
      <c r="D5913" s="4" t="s">
        <v>10</v>
      </c>
      <c r="E5913" s="4" t="s">
        <v>10</v>
      </c>
      <c r="F5913" s="4" t="s">
        <v>13</v>
      </c>
    </row>
    <row r="5914" spans="1:9">
      <c r="A5914" t="n">
        <v>40426</v>
      </c>
      <c r="B5914" s="51" t="n">
        <v>25</v>
      </c>
      <c r="C5914" s="7" t="n">
        <v>1</v>
      </c>
      <c r="D5914" s="7" t="n">
        <v>60</v>
      </c>
      <c r="E5914" s="7" t="n">
        <v>640</v>
      </c>
      <c r="F5914" s="7" t="n">
        <v>2</v>
      </c>
    </row>
    <row r="5915" spans="1:9">
      <c r="A5915" t="s">
        <v>4</v>
      </c>
      <c r="B5915" s="4" t="s">
        <v>5</v>
      </c>
      <c r="C5915" s="4" t="s">
        <v>6</v>
      </c>
      <c r="D5915" s="4" t="s">
        <v>10</v>
      </c>
    </row>
    <row r="5916" spans="1:9">
      <c r="A5916" t="n">
        <v>40433</v>
      </c>
      <c r="B5916" s="67" t="n">
        <v>29</v>
      </c>
      <c r="C5916" s="7" t="s">
        <v>302</v>
      </c>
      <c r="D5916" s="7" t="n">
        <v>65533</v>
      </c>
    </row>
    <row r="5917" spans="1:9">
      <c r="A5917" t="s">
        <v>4</v>
      </c>
      <c r="B5917" s="4" t="s">
        <v>5</v>
      </c>
      <c r="C5917" s="4" t="s">
        <v>13</v>
      </c>
      <c r="D5917" s="4" t="s">
        <v>10</v>
      </c>
      <c r="E5917" s="4" t="s">
        <v>6</v>
      </c>
    </row>
    <row r="5918" spans="1:9">
      <c r="A5918" t="n">
        <v>40441</v>
      </c>
      <c r="B5918" s="46" t="n">
        <v>51</v>
      </c>
      <c r="C5918" s="7" t="n">
        <v>4</v>
      </c>
      <c r="D5918" s="7" t="n">
        <v>1601</v>
      </c>
      <c r="E5918" s="7" t="s">
        <v>49</v>
      </c>
    </row>
    <row r="5919" spans="1:9">
      <c r="A5919" t="s">
        <v>4</v>
      </c>
      <c r="B5919" s="4" t="s">
        <v>5</v>
      </c>
      <c r="C5919" s="4" t="s">
        <v>10</v>
      </c>
    </row>
    <row r="5920" spans="1:9">
      <c r="A5920" t="n">
        <v>40454</v>
      </c>
      <c r="B5920" s="35" t="n">
        <v>16</v>
      </c>
      <c r="C5920" s="7" t="n">
        <v>0</v>
      </c>
    </row>
    <row r="5921" spans="1:6">
      <c r="A5921" t="s">
        <v>4</v>
      </c>
      <c r="B5921" s="4" t="s">
        <v>5</v>
      </c>
      <c r="C5921" s="4" t="s">
        <v>10</v>
      </c>
      <c r="D5921" s="4" t="s">
        <v>50</v>
      </c>
      <c r="E5921" s="4" t="s">
        <v>13</v>
      </c>
      <c r="F5921" s="4" t="s">
        <v>13</v>
      </c>
      <c r="G5921" s="4" t="s">
        <v>50</v>
      </c>
      <c r="H5921" s="4" t="s">
        <v>13</v>
      </c>
      <c r="I5921" s="4" t="s">
        <v>13</v>
      </c>
    </row>
    <row r="5922" spans="1:6">
      <c r="A5922" t="n">
        <v>40457</v>
      </c>
      <c r="B5922" s="47" t="n">
        <v>26</v>
      </c>
      <c r="C5922" s="7" t="n">
        <v>1601</v>
      </c>
      <c r="D5922" s="7" t="s">
        <v>303</v>
      </c>
      <c r="E5922" s="7" t="n">
        <v>2</v>
      </c>
      <c r="F5922" s="7" t="n">
        <v>3</v>
      </c>
      <c r="G5922" s="7" t="s">
        <v>304</v>
      </c>
      <c r="H5922" s="7" t="n">
        <v>2</v>
      </c>
      <c r="I5922" s="7" t="n">
        <v>0</v>
      </c>
    </row>
    <row r="5923" spans="1:6">
      <c r="A5923" t="s">
        <v>4</v>
      </c>
      <c r="B5923" s="4" t="s">
        <v>5</v>
      </c>
    </row>
    <row r="5924" spans="1:6">
      <c r="A5924" t="n">
        <v>40625</v>
      </c>
      <c r="B5924" s="48" t="n">
        <v>28</v>
      </c>
    </row>
    <row r="5925" spans="1:6">
      <c r="A5925" t="s">
        <v>4</v>
      </c>
      <c r="B5925" s="4" t="s">
        <v>5</v>
      </c>
      <c r="C5925" s="4" t="s">
        <v>10</v>
      </c>
      <c r="D5925" s="4" t="s">
        <v>13</v>
      </c>
    </row>
    <row r="5926" spans="1:6">
      <c r="A5926" t="n">
        <v>40626</v>
      </c>
      <c r="B5926" s="50" t="n">
        <v>89</v>
      </c>
      <c r="C5926" s="7" t="n">
        <v>65533</v>
      </c>
      <c r="D5926" s="7" t="n">
        <v>1</v>
      </c>
    </row>
    <row r="5927" spans="1:6">
      <c r="A5927" t="s">
        <v>4</v>
      </c>
      <c r="B5927" s="4" t="s">
        <v>5</v>
      </c>
      <c r="C5927" s="4" t="s">
        <v>6</v>
      </c>
      <c r="D5927" s="4" t="s">
        <v>10</v>
      </c>
    </row>
    <row r="5928" spans="1:6">
      <c r="A5928" t="n">
        <v>40630</v>
      </c>
      <c r="B5928" s="67" t="n">
        <v>29</v>
      </c>
      <c r="C5928" s="7" t="s">
        <v>12</v>
      </c>
      <c r="D5928" s="7" t="n">
        <v>65533</v>
      </c>
    </row>
    <row r="5929" spans="1:6">
      <c r="A5929" t="s">
        <v>4</v>
      </c>
      <c r="B5929" s="4" t="s">
        <v>5</v>
      </c>
      <c r="C5929" s="4" t="s">
        <v>13</v>
      </c>
      <c r="D5929" s="4" t="s">
        <v>10</v>
      </c>
      <c r="E5929" s="4" t="s">
        <v>10</v>
      </c>
      <c r="F5929" s="4" t="s">
        <v>13</v>
      </c>
    </row>
    <row r="5930" spans="1:6">
      <c r="A5930" t="n">
        <v>40634</v>
      </c>
      <c r="B5930" s="51" t="n">
        <v>25</v>
      </c>
      <c r="C5930" s="7" t="n">
        <v>1</v>
      </c>
      <c r="D5930" s="7" t="n">
        <v>65535</v>
      </c>
      <c r="E5930" s="7" t="n">
        <v>65535</v>
      </c>
      <c r="F5930" s="7" t="n">
        <v>0</v>
      </c>
    </row>
    <row r="5931" spans="1:6">
      <c r="A5931" t="s">
        <v>4</v>
      </c>
      <c r="B5931" s="4" t="s">
        <v>5</v>
      </c>
      <c r="C5931" s="4" t="s">
        <v>13</v>
      </c>
      <c r="D5931" s="4" t="s">
        <v>10</v>
      </c>
      <c r="E5931" s="4" t="s">
        <v>10</v>
      </c>
      <c r="F5931" s="4" t="s">
        <v>13</v>
      </c>
    </row>
    <row r="5932" spans="1:6">
      <c r="A5932" t="n">
        <v>40641</v>
      </c>
      <c r="B5932" s="51" t="n">
        <v>25</v>
      </c>
      <c r="C5932" s="7" t="n">
        <v>1</v>
      </c>
      <c r="D5932" s="7" t="n">
        <v>60</v>
      </c>
      <c r="E5932" s="7" t="n">
        <v>500</v>
      </c>
      <c r="F5932" s="7" t="n">
        <v>1</v>
      </c>
    </row>
    <row r="5933" spans="1:6">
      <c r="A5933" t="s">
        <v>4</v>
      </c>
      <c r="B5933" s="4" t="s">
        <v>5</v>
      </c>
      <c r="C5933" s="4" t="s">
        <v>6</v>
      </c>
      <c r="D5933" s="4" t="s">
        <v>10</v>
      </c>
    </row>
    <row r="5934" spans="1:6">
      <c r="A5934" t="n">
        <v>40648</v>
      </c>
      <c r="B5934" s="67" t="n">
        <v>29</v>
      </c>
      <c r="C5934" s="7" t="s">
        <v>299</v>
      </c>
      <c r="D5934" s="7" t="n">
        <v>65533</v>
      </c>
    </row>
    <row r="5935" spans="1:6">
      <c r="A5935" t="s">
        <v>4</v>
      </c>
      <c r="B5935" s="4" t="s">
        <v>5</v>
      </c>
      <c r="C5935" s="4" t="s">
        <v>13</v>
      </c>
      <c r="D5935" s="4" t="s">
        <v>10</v>
      </c>
      <c r="E5935" s="4" t="s">
        <v>6</v>
      </c>
    </row>
    <row r="5936" spans="1:6">
      <c r="A5936" t="n">
        <v>40661</v>
      </c>
      <c r="B5936" s="46" t="n">
        <v>51</v>
      </c>
      <c r="C5936" s="7" t="n">
        <v>4</v>
      </c>
      <c r="D5936" s="7" t="n">
        <v>1600</v>
      </c>
      <c r="E5936" s="7" t="s">
        <v>49</v>
      </c>
    </row>
    <row r="5937" spans="1:9">
      <c r="A5937" t="s">
        <v>4</v>
      </c>
      <c r="B5937" s="4" t="s">
        <v>5</v>
      </c>
      <c r="C5937" s="4" t="s">
        <v>10</v>
      </c>
    </row>
    <row r="5938" spans="1:9">
      <c r="A5938" t="n">
        <v>40674</v>
      </c>
      <c r="B5938" s="35" t="n">
        <v>16</v>
      </c>
      <c r="C5938" s="7" t="n">
        <v>0</v>
      </c>
    </row>
    <row r="5939" spans="1:9">
      <c r="A5939" t="s">
        <v>4</v>
      </c>
      <c r="B5939" s="4" t="s">
        <v>5</v>
      </c>
      <c r="C5939" s="4" t="s">
        <v>10</v>
      </c>
      <c r="D5939" s="4" t="s">
        <v>50</v>
      </c>
      <c r="E5939" s="4" t="s">
        <v>13</v>
      </c>
      <c r="F5939" s="4" t="s">
        <v>13</v>
      </c>
      <c r="G5939" s="4" t="s">
        <v>50</v>
      </c>
      <c r="H5939" s="4" t="s">
        <v>13</v>
      </c>
      <c r="I5939" s="4" t="s">
        <v>13</v>
      </c>
      <c r="J5939" s="4" t="s">
        <v>50</v>
      </c>
      <c r="K5939" s="4" t="s">
        <v>13</v>
      </c>
      <c r="L5939" s="4" t="s">
        <v>13</v>
      </c>
    </row>
    <row r="5940" spans="1:9">
      <c r="A5940" t="n">
        <v>40677</v>
      </c>
      <c r="B5940" s="47" t="n">
        <v>26</v>
      </c>
      <c r="C5940" s="7" t="n">
        <v>1600</v>
      </c>
      <c r="D5940" s="7" t="s">
        <v>305</v>
      </c>
      <c r="E5940" s="7" t="n">
        <v>2</v>
      </c>
      <c r="F5940" s="7" t="n">
        <v>3</v>
      </c>
      <c r="G5940" s="7" t="s">
        <v>306</v>
      </c>
      <c r="H5940" s="7" t="n">
        <v>2</v>
      </c>
      <c r="I5940" s="7" t="n">
        <v>3</v>
      </c>
      <c r="J5940" s="7" t="s">
        <v>307</v>
      </c>
      <c r="K5940" s="7" t="n">
        <v>2</v>
      </c>
      <c r="L5940" s="7" t="n">
        <v>0</v>
      </c>
    </row>
    <row r="5941" spans="1:9">
      <c r="A5941" t="s">
        <v>4</v>
      </c>
      <c r="B5941" s="4" t="s">
        <v>5</v>
      </c>
    </row>
    <row r="5942" spans="1:9">
      <c r="A5942" t="n">
        <v>40857</v>
      </c>
      <c r="B5942" s="48" t="n">
        <v>28</v>
      </c>
    </row>
    <row r="5943" spans="1:9">
      <c r="A5943" t="s">
        <v>4</v>
      </c>
      <c r="B5943" s="4" t="s">
        <v>5</v>
      </c>
      <c r="C5943" s="4" t="s">
        <v>10</v>
      </c>
      <c r="D5943" s="4" t="s">
        <v>13</v>
      </c>
    </row>
    <row r="5944" spans="1:9">
      <c r="A5944" t="n">
        <v>40858</v>
      </c>
      <c r="B5944" s="50" t="n">
        <v>89</v>
      </c>
      <c r="C5944" s="7" t="n">
        <v>65533</v>
      </c>
      <c r="D5944" s="7" t="n">
        <v>1</v>
      </c>
    </row>
    <row r="5945" spans="1:9">
      <c r="A5945" t="s">
        <v>4</v>
      </c>
      <c r="B5945" s="4" t="s">
        <v>5</v>
      </c>
      <c r="C5945" s="4" t="s">
        <v>6</v>
      </c>
      <c r="D5945" s="4" t="s">
        <v>10</v>
      </c>
    </row>
    <row r="5946" spans="1:9">
      <c r="A5946" t="n">
        <v>40862</v>
      </c>
      <c r="B5946" s="67" t="n">
        <v>29</v>
      </c>
      <c r="C5946" s="7" t="s">
        <v>12</v>
      </c>
      <c r="D5946" s="7" t="n">
        <v>65533</v>
      </c>
    </row>
    <row r="5947" spans="1:9">
      <c r="A5947" t="s">
        <v>4</v>
      </c>
      <c r="B5947" s="4" t="s">
        <v>5</v>
      </c>
      <c r="C5947" s="4" t="s">
        <v>13</v>
      </c>
      <c r="D5947" s="4" t="s">
        <v>10</v>
      </c>
      <c r="E5947" s="4" t="s">
        <v>10</v>
      </c>
      <c r="F5947" s="4" t="s">
        <v>13</v>
      </c>
    </row>
    <row r="5948" spans="1:9">
      <c r="A5948" t="n">
        <v>40866</v>
      </c>
      <c r="B5948" s="51" t="n">
        <v>25</v>
      </c>
      <c r="C5948" s="7" t="n">
        <v>1</v>
      </c>
      <c r="D5948" s="7" t="n">
        <v>65535</v>
      </c>
      <c r="E5948" s="7" t="n">
        <v>65535</v>
      </c>
      <c r="F5948" s="7" t="n">
        <v>0</v>
      </c>
    </row>
    <row r="5949" spans="1:9">
      <c r="A5949" t="s">
        <v>4</v>
      </c>
      <c r="B5949" s="4" t="s">
        <v>5</v>
      </c>
      <c r="C5949" s="4" t="s">
        <v>13</v>
      </c>
      <c r="D5949" s="4" t="s">
        <v>10</v>
      </c>
      <c r="E5949" s="4" t="s">
        <v>10</v>
      </c>
      <c r="F5949" s="4" t="s">
        <v>13</v>
      </c>
    </row>
    <row r="5950" spans="1:9">
      <c r="A5950" t="n">
        <v>40873</v>
      </c>
      <c r="B5950" s="51" t="n">
        <v>25</v>
      </c>
      <c r="C5950" s="7" t="n">
        <v>1</v>
      </c>
      <c r="D5950" s="7" t="n">
        <v>60</v>
      </c>
      <c r="E5950" s="7" t="n">
        <v>640</v>
      </c>
      <c r="F5950" s="7" t="n">
        <v>2</v>
      </c>
    </row>
    <row r="5951" spans="1:9">
      <c r="A5951" t="s">
        <v>4</v>
      </c>
      <c r="B5951" s="4" t="s">
        <v>5</v>
      </c>
      <c r="C5951" s="4" t="s">
        <v>6</v>
      </c>
      <c r="D5951" s="4" t="s">
        <v>10</v>
      </c>
    </row>
    <row r="5952" spans="1:9">
      <c r="A5952" t="n">
        <v>40880</v>
      </c>
      <c r="B5952" s="67" t="n">
        <v>29</v>
      </c>
      <c r="C5952" s="7" t="s">
        <v>302</v>
      </c>
      <c r="D5952" s="7" t="n">
        <v>65533</v>
      </c>
    </row>
    <row r="5953" spans="1:12">
      <c r="A5953" t="s">
        <v>4</v>
      </c>
      <c r="B5953" s="4" t="s">
        <v>5</v>
      </c>
      <c r="C5953" s="4" t="s">
        <v>13</v>
      </c>
      <c r="D5953" s="4" t="s">
        <v>10</v>
      </c>
      <c r="E5953" s="4" t="s">
        <v>6</v>
      </c>
    </row>
    <row r="5954" spans="1:12">
      <c r="A5954" t="n">
        <v>40888</v>
      </c>
      <c r="B5954" s="46" t="n">
        <v>51</v>
      </c>
      <c r="C5954" s="7" t="n">
        <v>4</v>
      </c>
      <c r="D5954" s="7" t="n">
        <v>1601</v>
      </c>
      <c r="E5954" s="7" t="s">
        <v>49</v>
      </c>
    </row>
    <row r="5955" spans="1:12">
      <c r="A5955" t="s">
        <v>4</v>
      </c>
      <c r="B5955" s="4" t="s">
        <v>5</v>
      </c>
      <c r="C5955" s="4" t="s">
        <v>10</v>
      </c>
    </row>
    <row r="5956" spans="1:12">
      <c r="A5956" t="n">
        <v>40901</v>
      </c>
      <c r="B5956" s="35" t="n">
        <v>16</v>
      </c>
      <c r="C5956" s="7" t="n">
        <v>0</v>
      </c>
    </row>
    <row r="5957" spans="1:12">
      <c r="A5957" t="s">
        <v>4</v>
      </c>
      <c r="B5957" s="4" t="s">
        <v>5</v>
      </c>
      <c r="C5957" s="4" t="s">
        <v>10</v>
      </c>
      <c r="D5957" s="4" t="s">
        <v>50</v>
      </c>
      <c r="E5957" s="4" t="s">
        <v>13</v>
      </c>
      <c r="F5957" s="4" t="s">
        <v>13</v>
      </c>
      <c r="G5957" s="4" t="s">
        <v>50</v>
      </c>
      <c r="H5957" s="4" t="s">
        <v>13</v>
      </c>
      <c r="I5957" s="4" t="s">
        <v>13</v>
      </c>
    </row>
    <row r="5958" spans="1:12">
      <c r="A5958" t="n">
        <v>40904</v>
      </c>
      <c r="B5958" s="47" t="n">
        <v>26</v>
      </c>
      <c r="C5958" s="7" t="n">
        <v>1601</v>
      </c>
      <c r="D5958" s="7" t="s">
        <v>308</v>
      </c>
      <c r="E5958" s="7" t="n">
        <v>2</v>
      </c>
      <c r="F5958" s="7" t="n">
        <v>3</v>
      </c>
      <c r="G5958" s="7" t="s">
        <v>309</v>
      </c>
      <c r="H5958" s="7" t="n">
        <v>2</v>
      </c>
      <c r="I5958" s="7" t="n">
        <v>0</v>
      </c>
    </row>
    <row r="5959" spans="1:12">
      <c r="A5959" t="s">
        <v>4</v>
      </c>
      <c r="B5959" s="4" t="s">
        <v>5</v>
      </c>
    </row>
    <row r="5960" spans="1:12">
      <c r="A5960" t="n">
        <v>41039</v>
      </c>
      <c r="B5960" s="48" t="n">
        <v>28</v>
      </c>
    </row>
    <row r="5961" spans="1:12">
      <c r="A5961" t="s">
        <v>4</v>
      </c>
      <c r="B5961" s="4" t="s">
        <v>5</v>
      </c>
      <c r="C5961" s="4" t="s">
        <v>10</v>
      </c>
      <c r="D5961" s="4" t="s">
        <v>13</v>
      </c>
    </row>
    <row r="5962" spans="1:12">
      <c r="A5962" t="n">
        <v>41040</v>
      </c>
      <c r="B5962" s="50" t="n">
        <v>89</v>
      </c>
      <c r="C5962" s="7" t="n">
        <v>65533</v>
      </c>
      <c r="D5962" s="7" t="n">
        <v>1</v>
      </c>
    </row>
    <row r="5963" spans="1:12">
      <c r="A5963" t="s">
        <v>4</v>
      </c>
      <c r="B5963" s="4" t="s">
        <v>5</v>
      </c>
      <c r="C5963" s="4" t="s">
        <v>6</v>
      </c>
      <c r="D5963" s="4" t="s">
        <v>10</v>
      </c>
    </row>
    <row r="5964" spans="1:12">
      <c r="A5964" t="n">
        <v>41044</v>
      </c>
      <c r="B5964" s="67" t="n">
        <v>29</v>
      </c>
      <c r="C5964" s="7" t="s">
        <v>12</v>
      </c>
      <c r="D5964" s="7" t="n">
        <v>65533</v>
      </c>
    </row>
    <row r="5965" spans="1:12">
      <c r="A5965" t="s">
        <v>4</v>
      </c>
      <c r="B5965" s="4" t="s">
        <v>5</v>
      </c>
      <c r="C5965" s="4" t="s">
        <v>13</v>
      </c>
      <c r="D5965" s="4" t="s">
        <v>10</v>
      </c>
      <c r="E5965" s="4" t="s">
        <v>10</v>
      </c>
      <c r="F5965" s="4" t="s">
        <v>13</v>
      </c>
    </row>
    <row r="5966" spans="1:12">
      <c r="A5966" t="n">
        <v>41048</v>
      </c>
      <c r="B5966" s="51" t="n">
        <v>25</v>
      </c>
      <c r="C5966" s="7" t="n">
        <v>1</v>
      </c>
      <c r="D5966" s="7" t="n">
        <v>65535</v>
      </c>
      <c r="E5966" s="7" t="n">
        <v>65535</v>
      </c>
      <c r="F5966" s="7" t="n">
        <v>0</v>
      </c>
    </row>
    <row r="5967" spans="1:12">
      <c r="A5967" t="s">
        <v>4</v>
      </c>
      <c r="B5967" s="4" t="s">
        <v>5</v>
      </c>
      <c r="C5967" s="4" t="s">
        <v>9</v>
      </c>
    </row>
    <row r="5968" spans="1:12">
      <c r="A5968" t="n">
        <v>41055</v>
      </c>
      <c r="B5968" s="60" t="n">
        <v>15</v>
      </c>
      <c r="C5968" s="7" t="n">
        <v>32768</v>
      </c>
    </row>
    <row r="5969" spans="1:9">
      <c r="A5969" t="s">
        <v>4</v>
      </c>
      <c r="B5969" s="4" t="s">
        <v>5</v>
      </c>
      <c r="C5969" s="4" t="s">
        <v>13</v>
      </c>
      <c r="D5969" s="4" t="s">
        <v>13</v>
      </c>
      <c r="E5969" s="4" t="s">
        <v>13</v>
      </c>
      <c r="F5969" s="4" t="s">
        <v>23</v>
      </c>
      <c r="G5969" s="4" t="s">
        <v>23</v>
      </c>
      <c r="H5969" s="4" t="s">
        <v>23</v>
      </c>
      <c r="I5969" s="4" t="s">
        <v>23</v>
      </c>
      <c r="J5969" s="4" t="s">
        <v>23</v>
      </c>
    </row>
    <row r="5970" spans="1:9">
      <c r="A5970" t="n">
        <v>41060</v>
      </c>
      <c r="B5970" s="66" t="n">
        <v>76</v>
      </c>
      <c r="C5970" s="7" t="n">
        <v>0</v>
      </c>
      <c r="D5970" s="7" t="n">
        <v>3</v>
      </c>
      <c r="E5970" s="7" t="n">
        <v>0</v>
      </c>
      <c r="F5970" s="7" t="n">
        <v>1</v>
      </c>
      <c r="G5970" s="7" t="n">
        <v>1</v>
      </c>
      <c r="H5970" s="7" t="n">
        <v>1</v>
      </c>
      <c r="I5970" s="7" t="n">
        <v>0</v>
      </c>
      <c r="J5970" s="7" t="n">
        <v>2000</v>
      </c>
    </row>
    <row r="5971" spans="1:9">
      <c r="A5971" t="s">
        <v>4</v>
      </c>
      <c r="B5971" s="4" t="s">
        <v>5</v>
      </c>
      <c r="C5971" s="4" t="s">
        <v>13</v>
      </c>
      <c r="D5971" s="4" t="s">
        <v>10</v>
      </c>
      <c r="E5971" s="4" t="s">
        <v>9</v>
      </c>
      <c r="F5971" s="4" t="s">
        <v>10</v>
      </c>
    </row>
    <row r="5972" spans="1:9">
      <c r="A5972" t="n">
        <v>41084</v>
      </c>
      <c r="B5972" s="15" t="n">
        <v>50</v>
      </c>
      <c r="C5972" s="7" t="n">
        <v>3</v>
      </c>
      <c r="D5972" s="7" t="n">
        <v>8121</v>
      </c>
      <c r="E5972" s="7" t="n">
        <v>1060320051</v>
      </c>
      <c r="F5972" s="7" t="n">
        <v>1000</v>
      </c>
    </row>
    <row r="5973" spans="1:9">
      <c r="A5973" t="s">
        <v>4</v>
      </c>
      <c r="B5973" s="4" t="s">
        <v>5</v>
      </c>
      <c r="C5973" s="4" t="s">
        <v>13</v>
      </c>
      <c r="D5973" s="4" t="s">
        <v>10</v>
      </c>
      <c r="E5973" s="4" t="s">
        <v>23</v>
      </c>
      <c r="F5973" s="4" t="s">
        <v>10</v>
      </c>
      <c r="G5973" s="4" t="s">
        <v>9</v>
      </c>
      <c r="H5973" s="4" t="s">
        <v>9</v>
      </c>
      <c r="I5973" s="4" t="s">
        <v>10</v>
      </c>
      <c r="J5973" s="4" t="s">
        <v>10</v>
      </c>
      <c r="K5973" s="4" t="s">
        <v>9</v>
      </c>
      <c r="L5973" s="4" t="s">
        <v>9</v>
      </c>
      <c r="M5973" s="4" t="s">
        <v>9</v>
      </c>
      <c r="N5973" s="4" t="s">
        <v>9</v>
      </c>
      <c r="O5973" s="4" t="s">
        <v>6</v>
      </c>
    </row>
    <row r="5974" spans="1:9">
      <c r="A5974" t="n">
        <v>41094</v>
      </c>
      <c r="B5974" s="15" t="n">
        <v>50</v>
      </c>
      <c r="C5974" s="7" t="n">
        <v>0</v>
      </c>
      <c r="D5974" s="7" t="n">
        <v>5306</v>
      </c>
      <c r="E5974" s="7" t="n">
        <v>0.800000011920929</v>
      </c>
      <c r="F5974" s="7" t="n">
        <v>400</v>
      </c>
      <c r="G5974" s="7" t="n">
        <v>0</v>
      </c>
      <c r="H5974" s="7" t="n">
        <v>0</v>
      </c>
      <c r="I5974" s="7" t="n">
        <v>0</v>
      </c>
      <c r="J5974" s="7" t="n">
        <v>65533</v>
      </c>
      <c r="K5974" s="7" t="n">
        <v>0</v>
      </c>
      <c r="L5974" s="7" t="n">
        <v>0</v>
      </c>
      <c r="M5974" s="7" t="n">
        <v>0</v>
      </c>
      <c r="N5974" s="7" t="n">
        <v>0</v>
      </c>
      <c r="O5974" s="7" t="s">
        <v>12</v>
      </c>
    </row>
    <row r="5975" spans="1:9">
      <c r="A5975" t="s">
        <v>4</v>
      </c>
      <c r="B5975" s="4" t="s">
        <v>5</v>
      </c>
      <c r="C5975" s="4" t="s">
        <v>13</v>
      </c>
      <c r="D5975" s="4" t="s">
        <v>13</v>
      </c>
    </row>
    <row r="5976" spans="1:9">
      <c r="A5976" t="n">
        <v>41133</v>
      </c>
      <c r="B5976" s="69" t="n">
        <v>77</v>
      </c>
      <c r="C5976" s="7" t="n">
        <v>0</v>
      </c>
      <c r="D5976" s="7" t="n">
        <v>3</v>
      </c>
    </row>
    <row r="5977" spans="1:9">
      <c r="A5977" t="s">
        <v>4</v>
      </c>
      <c r="B5977" s="4" t="s">
        <v>5</v>
      </c>
      <c r="C5977" s="4" t="s">
        <v>10</v>
      </c>
      <c r="D5977" s="4" t="s">
        <v>23</v>
      </c>
      <c r="E5977" s="4" t="s">
        <v>23</v>
      </c>
      <c r="F5977" s="4" t="s">
        <v>23</v>
      </c>
      <c r="G5977" s="4" t="s">
        <v>10</v>
      </c>
      <c r="H5977" s="4" t="s">
        <v>10</v>
      </c>
    </row>
    <row r="5978" spans="1:9">
      <c r="A5978" t="n">
        <v>41136</v>
      </c>
      <c r="B5978" s="20" t="n">
        <v>60</v>
      </c>
      <c r="C5978" s="7" t="n">
        <v>0</v>
      </c>
      <c r="D5978" s="7" t="n">
        <v>0</v>
      </c>
      <c r="E5978" s="7" t="n">
        <v>0</v>
      </c>
      <c r="F5978" s="7" t="n">
        <v>0</v>
      </c>
      <c r="G5978" s="7" t="n">
        <v>0</v>
      </c>
      <c r="H5978" s="7" t="n">
        <v>1</v>
      </c>
    </row>
    <row r="5979" spans="1:9">
      <c r="A5979" t="s">
        <v>4</v>
      </c>
      <c r="B5979" s="4" t="s">
        <v>5</v>
      </c>
      <c r="C5979" s="4" t="s">
        <v>10</v>
      </c>
      <c r="D5979" s="4" t="s">
        <v>23</v>
      </c>
      <c r="E5979" s="4" t="s">
        <v>23</v>
      </c>
      <c r="F5979" s="4" t="s">
        <v>23</v>
      </c>
      <c r="G5979" s="4" t="s">
        <v>10</v>
      </c>
      <c r="H5979" s="4" t="s">
        <v>10</v>
      </c>
    </row>
    <row r="5980" spans="1:9">
      <c r="A5980" t="n">
        <v>41155</v>
      </c>
      <c r="B5980" s="20" t="n">
        <v>60</v>
      </c>
      <c r="C5980" s="7" t="n">
        <v>0</v>
      </c>
      <c r="D5980" s="7" t="n">
        <v>0</v>
      </c>
      <c r="E5980" s="7" t="n">
        <v>0</v>
      </c>
      <c r="F5980" s="7" t="n">
        <v>0</v>
      </c>
      <c r="G5980" s="7" t="n">
        <v>0</v>
      </c>
      <c r="H5980" s="7" t="n">
        <v>0</v>
      </c>
    </row>
    <row r="5981" spans="1:9">
      <c r="A5981" t="s">
        <v>4</v>
      </c>
      <c r="B5981" s="4" t="s">
        <v>5</v>
      </c>
      <c r="C5981" s="4" t="s">
        <v>10</v>
      </c>
      <c r="D5981" s="4" t="s">
        <v>10</v>
      </c>
      <c r="E5981" s="4" t="s">
        <v>10</v>
      </c>
    </row>
    <row r="5982" spans="1:9">
      <c r="A5982" t="n">
        <v>41174</v>
      </c>
      <c r="B5982" s="21" t="n">
        <v>61</v>
      </c>
      <c r="C5982" s="7" t="n">
        <v>0</v>
      </c>
      <c r="D5982" s="7" t="n">
        <v>65533</v>
      </c>
      <c r="E5982" s="7" t="n">
        <v>0</v>
      </c>
    </row>
    <row r="5983" spans="1:9">
      <c r="A5983" t="s">
        <v>4</v>
      </c>
      <c r="B5983" s="4" t="s">
        <v>5</v>
      </c>
      <c r="C5983" s="4" t="s">
        <v>10</v>
      </c>
      <c r="D5983" s="4" t="s">
        <v>23</v>
      </c>
      <c r="E5983" s="4" t="s">
        <v>23</v>
      </c>
      <c r="F5983" s="4" t="s">
        <v>23</v>
      </c>
      <c r="G5983" s="4" t="s">
        <v>10</v>
      </c>
      <c r="H5983" s="4" t="s">
        <v>10</v>
      </c>
    </row>
    <row r="5984" spans="1:9">
      <c r="A5984" t="n">
        <v>41181</v>
      </c>
      <c r="B5984" s="20" t="n">
        <v>60</v>
      </c>
      <c r="C5984" s="7" t="n">
        <v>7032</v>
      </c>
      <c r="D5984" s="7" t="n">
        <v>0</v>
      </c>
      <c r="E5984" s="7" t="n">
        <v>0</v>
      </c>
      <c r="F5984" s="7" t="n">
        <v>0</v>
      </c>
      <c r="G5984" s="7" t="n">
        <v>0</v>
      </c>
      <c r="H5984" s="7" t="n">
        <v>1</v>
      </c>
    </row>
    <row r="5985" spans="1:15">
      <c r="A5985" t="s">
        <v>4</v>
      </c>
      <c r="B5985" s="4" t="s">
        <v>5</v>
      </c>
      <c r="C5985" s="4" t="s">
        <v>10</v>
      </c>
      <c r="D5985" s="4" t="s">
        <v>23</v>
      </c>
      <c r="E5985" s="4" t="s">
        <v>23</v>
      </c>
      <c r="F5985" s="4" t="s">
        <v>23</v>
      </c>
      <c r="G5985" s="4" t="s">
        <v>10</v>
      </c>
      <c r="H5985" s="4" t="s">
        <v>10</v>
      </c>
    </row>
    <row r="5986" spans="1:15">
      <c r="A5986" t="n">
        <v>41200</v>
      </c>
      <c r="B5986" s="20" t="n">
        <v>60</v>
      </c>
      <c r="C5986" s="7" t="n">
        <v>7032</v>
      </c>
      <c r="D5986" s="7" t="n">
        <v>0</v>
      </c>
      <c r="E5986" s="7" t="n">
        <v>0</v>
      </c>
      <c r="F5986" s="7" t="n">
        <v>0</v>
      </c>
      <c r="G5986" s="7" t="n">
        <v>0</v>
      </c>
      <c r="H5986" s="7" t="n">
        <v>0</v>
      </c>
    </row>
    <row r="5987" spans="1:15">
      <c r="A5987" t="s">
        <v>4</v>
      </c>
      <c r="B5987" s="4" t="s">
        <v>5</v>
      </c>
      <c r="C5987" s="4" t="s">
        <v>10</v>
      </c>
      <c r="D5987" s="4" t="s">
        <v>10</v>
      </c>
      <c r="E5987" s="4" t="s">
        <v>10</v>
      </c>
    </row>
    <row r="5988" spans="1:15">
      <c r="A5988" t="n">
        <v>41219</v>
      </c>
      <c r="B5988" s="21" t="n">
        <v>61</v>
      </c>
      <c r="C5988" s="7" t="n">
        <v>7032</v>
      </c>
      <c r="D5988" s="7" t="n">
        <v>65533</v>
      </c>
      <c r="E5988" s="7" t="n">
        <v>0</v>
      </c>
    </row>
    <row r="5989" spans="1:15">
      <c r="A5989" t="s">
        <v>4</v>
      </c>
      <c r="B5989" s="4" t="s">
        <v>5</v>
      </c>
      <c r="C5989" s="4" t="s">
        <v>10</v>
      </c>
      <c r="D5989" s="4" t="s">
        <v>23</v>
      </c>
      <c r="E5989" s="4" t="s">
        <v>23</v>
      </c>
      <c r="F5989" s="4" t="s">
        <v>23</v>
      </c>
      <c r="G5989" s="4" t="s">
        <v>10</v>
      </c>
      <c r="H5989" s="4" t="s">
        <v>10</v>
      </c>
    </row>
    <row r="5990" spans="1:15">
      <c r="A5990" t="n">
        <v>41226</v>
      </c>
      <c r="B5990" s="20" t="n">
        <v>60</v>
      </c>
      <c r="C5990" s="7" t="n">
        <v>3</v>
      </c>
      <c r="D5990" s="7" t="n">
        <v>0</v>
      </c>
      <c r="E5990" s="7" t="n">
        <v>0</v>
      </c>
      <c r="F5990" s="7" t="n">
        <v>0</v>
      </c>
      <c r="G5990" s="7" t="n">
        <v>0</v>
      </c>
      <c r="H5990" s="7" t="n">
        <v>1</v>
      </c>
    </row>
    <row r="5991" spans="1:15">
      <c r="A5991" t="s">
        <v>4</v>
      </c>
      <c r="B5991" s="4" t="s">
        <v>5</v>
      </c>
      <c r="C5991" s="4" t="s">
        <v>10</v>
      </c>
      <c r="D5991" s="4" t="s">
        <v>23</v>
      </c>
      <c r="E5991" s="4" t="s">
        <v>23</v>
      </c>
      <c r="F5991" s="4" t="s">
        <v>23</v>
      </c>
      <c r="G5991" s="4" t="s">
        <v>10</v>
      </c>
      <c r="H5991" s="4" t="s">
        <v>10</v>
      </c>
    </row>
    <row r="5992" spans="1:15">
      <c r="A5992" t="n">
        <v>41245</v>
      </c>
      <c r="B5992" s="20" t="n">
        <v>60</v>
      </c>
      <c r="C5992" s="7" t="n">
        <v>3</v>
      </c>
      <c r="D5992" s="7" t="n">
        <v>0</v>
      </c>
      <c r="E5992" s="7" t="n">
        <v>0</v>
      </c>
      <c r="F5992" s="7" t="n">
        <v>0</v>
      </c>
      <c r="G5992" s="7" t="n">
        <v>0</v>
      </c>
      <c r="H5992" s="7" t="n">
        <v>0</v>
      </c>
    </row>
    <row r="5993" spans="1:15">
      <c r="A5993" t="s">
        <v>4</v>
      </c>
      <c r="B5993" s="4" t="s">
        <v>5</v>
      </c>
      <c r="C5993" s="4" t="s">
        <v>10</v>
      </c>
      <c r="D5993" s="4" t="s">
        <v>10</v>
      </c>
      <c r="E5993" s="4" t="s">
        <v>10</v>
      </c>
    </row>
    <row r="5994" spans="1:15">
      <c r="A5994" t="n">
        <v>41264</v>
      </c>
      <c r="B5994" s="21" t="n">
        <v>61</v>
      </c>
      <c r="C5994" s="7" t="n">
        <v>3</v>
      </c>
      <c r="D5994" s="7" t="n">
        <v>65533</v>
      </c>
      <c r="E5994" s="7" t="n">
        <v>0</v>
      </c>
    </row>
    <row r="5995" spans="1:15">
      <c r="A5995" t="s">
        <v>4</v>
      </c>
      <c r="B5995" s="4" t="s">
        <v>5</v>
      </c>
      <c r="C5995" s="4" t="s">
        <v>10</v>
      </c>
      <c r="D5995" s="4" t="s">
        <v>23</v>
      </c>
      <c r="E5995" s="4" t="s">
        <v>23</v>
      </c>
      <c r="F5995" s="4" t="s">
        <v>23</v>
      </c>
      <c r="G5995" s="4" t="s">
        <v>10</v>
      </c>
      <c r="H5995" s="4" t="s">
        <v>10</v>
      </c>
    </row>
    <row r="5996" spans="1:15">
      <c r="A5996" t="n">
        <v>41271</v>
      </c>
      <c r="B5996" s="20" t="n">
        <v>60</v>
      </c>
      <c r="C5996" s="7" t="n">
        <v>5</v>
      </c>
      <c r="D5996" s="7" t="n">
        <v>0</v>
      </c>
      <c r="E5996" s="7" t="n">
        <v>0</v>
      </c>
      <c r="F5996" s="7" t="n">
        <v>0</v>
      </c>
      <c r="G5996" s="7" t="n">
        <v>0</v>
      </c>
      <c r="H5996" s="7" t="n">
        <v>1</v>
      </c>
    </row>
    <row r="5997" spans="1:15">
      <c r="A5997" t="s">
        <v>4</v>
      </c>
      <c r="B5997" s="4" t="s">
        <v>5</v>
      </c>
      <c r="C5997" s="4" t="s">
        <v>10</v>
      </c>
      <c r="D5997" s="4" t="s">
        <v>23</v>
      </c>
      <c r="E5997" s="4" t="s">
        <v>23</v>
      </c>
      <c r="F5997" s="4" t="s">
        <v>23</v>
      </c>
      <c r="G5997" s="4" t="s">
        <v>10</v>
      </c>
      <c r="H5997" s="4" t="s">
        <v>10</v>
      </c>
    </row>
    <row r="5998" spans="1:15">
      <c r="A5998" t="n">
        <v>41290</v>
      </c>
      <c r="B5998" s="20" t="n">
        <v>60</v>
      </c>
      <c r="C5998" s="7" t="n">
        <v>5</v>
      </c>
      <c r="D5998" s="7" t="n">
        <v>0</v>
      </c>
      <c r="E5998" s="7" t="n">
        <v>0</v>
      </c>
      <c r="F5998" s="7" t="n">
        <v>0</v>
      </c>
      <c r="G5998" s="7" t="n">
        <v>0</v>
      </c>
      <c r="H5998" s="7" t="n">
        <v>0</v>
      </c>
    </row>
    <row r="5999" spans="1:15">
      <c r="A5999" t="s">
        <v>4</v>
      </c>
      <c r="B5999" s="4" t="s">
        <v>5</v>
      </c>
      <c r="C5999" s="4" t="s">
        <v>10</v>
      </c>
      <c r="D5999" s="4" t="s">
        <v>10</v>
      </c>
      <c r="E5999" s="4" t="s">
        <v>10</v>
      </c>
    </row>
    <row r="6000" spans="1:15">
      <c r="A6000" t="n">
        <v>41309</v>
      </c>
      <c r="B6000" s="21" t="n">
        <v>61</v>
      </c>
      <c r="C6000" s="7" t="n">
        <v>5</v>
      </c>
      <c r="D6000" s="7" t="n">
        <v>65533</v>
      </c>
      <c r="E6000" s="7" t="n">
        <v>0</v>
      </c>
    </row>
    <row r="6001" spans="1:8">
      <c r="A6001" t="s">
        <v>4</v>
      </c>
      <c r="B6001" s="4" t="s">
        <v>5</v>
      </c>
      <c r="C6001" s="4" t="s">
        <v>10</v>
      </c>
      <c r="D6001" s="4" t="s">
        <v>23</v>
      </c>
      <c r="E6001" s="4" t="s">
        <v>23</v>
      </c>
      <c r="F6001" s="4" t="s">
        <v>23</v>
      </c>
      <c r="G6001" s="4" t="s">
        <v>10</v>
      </c>
      <c r="H6001" s="4" t="s">
        <v>10</v>
      </c>
    </row>
    <row r="6002" spans="1:8">
      <c r="A6002" t="n">
        <v>41316</v>
      </c>
      <c r="B6002" s="20" t="n">
        <v>60</v>
      </c>
      <c r="C6002" s="7" t="n">
        <v>61491</v>
      </c>
      <c r="D6002" s="7" t="n">
        <v>0</v>
      </c>
      <c r="E6002" s="7" t="n">
        <v>0</v>
      </c>
      <c r="F6002" s="7" t="n">
        <v>0</v>
      </c>
      <c r="G6002" s="7" t="n">
        <v>0</v>
      </c>
      <c r="H6002" s="7" t="n">
        <v>1</v>
      </c>
    </row>
    <row r="6003" spans="1:8">
      <c r="A6003" t="s">
        <v>4</v>
      </c>
      <c r="B6003" s="4" t="s">
        <v>5</v>
      </c>
      <c r="C6003" s="4" t="s">
        <v>10</v>
      </c>
      <c r="D6003" s="4" t="s">
        <v>23</v>
      </c>
      <c r="E6003" s="4" t="s">
        <v>23</v>
      </c>
      <c r="F6003" s="4" t="s">
        <v>23</v>
      </c>
      <c r="G6003" s="4" t="s">
        <v>10</v>
      </c>
      <c r="H6003" s="4" t="s">
        <v>10</v>
      </c>
    </row>
    <row r="6004" spans="1:8">
      <c r="A6004" t="n">
        <v>41335</v>
      </c>
      <c r="B6004" s="20" t="n">
        <v>60</v>
      </c>
      <c r="C6004" s="7" t="n">
        <v>61491</v>
      </c>
      <c r="D6004" s="7" t="n">
        <v>0</v>
      </c>
      <c r="E6004" s="7" t="n">
        <v>0</v>
      </c>
      <c r="F6004" s="7" t="n">
        <v>0</v>
      </c>
      <c r="G6004" s="7" t="n">
        <v>0</v>
      </c>
      <c r="H6004" s="7" t="n">
        <v>0</v>
      </c>
    </row>
    <row r="6005" spans="1:8">
      <c r="A6005" t="s">
        <v>4</v>
      </c>
      <c r="B6005" s="4" t="s">
        <v>5</v>
      </c>
      <c r="C6005" s="4" t="s">
        <v>10</v>
      </c>
      <c r="D6005" s="4" t="s">
        <v>10</v>
      </c>
      <c r="E6005" s="4" t="s">
        <v>10</v>
      </c>
    </row>
    <row r="6006" spans="1:8">
      <c r="A6006" t="n">
        <v>41354</v>
      </c>
      <c r="B6006" s="21" t="n">
        <v>61</v>
      </c>
      <c r="C6006" s="7" t="n">
        <v>61491</v>
      </c>
      <c r="D6006" s="7" t="n">
        <v>65533</v>
      </c>
      <c r="E6006" s="7" t="n">
        <v>0</v>
      </c>
    </row>
    <row r="6007" spans="1:8">
      <c r="A6007" t="s">
        <v>4</v>
      </c>
      <c r="B6007" s="4" t="s">
        <v>5</v>
      </c>
      <c r="C6007" s="4" t="s">
        <v>10</v>
      </c>
      <c r="D6007" s="4" t="s">
        <v>23</v>
      </c>
      <c r="E6007" s="4" t="s">
        <v>23</v>
      </c>
      <c r="F6007" s="4" t="s">
        <v>23</v>
      </c>
      <c r="G6007" s="4" t="s">
        <v>10</v>
      </c>
      <c r="H6007" s="4" t="s">
        <v>10</v>
      </c>
    </row>
    <row r="6008" spans="1:8">
      <c r="A6008" t="n">
        <v>41361</v>
      </c>
      <c r="B6008" s="20" t="n">
        <v>60</v>
      </c>
      <c r="C6008" s="7" t="n">
        <v>61492</v>
      </c>
      <c r="D6008" s="7" t="n">
        <v>0</v>
      </c>
      <c r="E6008" s="7" t="n">
        <v>0</v>
      </c>
      <c r="F6008" s="7" t="n">
        <v>0</v>
      </c>
      <c r="G6008" s="7" t="n">
        <v>0</v>
      </c>
      <c r="H6008" s="7" t="n">
        <v>1</v>
      </c>
    </row>
    <row r="6009" spans="1:8">
      <c r="A6009" t="s">
        <v>4</v>
      </c>
      <c r="B6009" s="4" t="s">
        <v>5</v>
      </c>
      <c r="C6009" s="4" t="s">
        <v>10</v>
      </c>
      <c r="D6009" s="4" t="s">
        <v>23</v>
      </c>
      <c r="E6009" s="4" t="s">
        <v>23</v>
      </c>
      <c r="F6009" s="4" t="s">
        <v>23</v>
      </c>
      <c r="G6009" s="4" t="s">
        <v>10</v>
      </c>
      <c r="H6009" s="4" t="s">
        <v>10</v>
      </c>
    </row>
    <row r="6010" spans="1:8">
      <c r="A6010" t="n">
        <v>41380</v>
      </c>
      <c r="B6010" s="20" t="n">
        <v>60</v>
      </c>
      <c r="C6010" s="7" t="n">
        <v>61492</v>
      </c>
      <c r="D6010" s="7" t="n">
        <v>0</v>
      </c>
      <c r="E6010" s="7" t="n">
        <v>0</v>
      </c>
      <c r="F6010" s="7" t="n">
        <v>0</v>
      </c>
      <c r="G6010" s="7" t="n">
        <v>0</v>
      </c>
      <c r="H6010" s="7" t="n">
        <v>0</v>
      </c>
    </row>
    <row r="6011" spans="1:8">
      <c r="A6011" t="s">
        <v>4</v>
      </c>
      <c r="B6011" s="4" t="s">
        <v>5</v>
      </c>
      <c r="C6011" s="4" t="s">
        <v>10</v>
      </c>
      <c r="D6011" s="4" t="s">
        <v>10</v>
      </c>
      <c r="E6011" s="4" t="s">
        <v>10</v>
      </c>
    </row>
    <row r="6012" spans="1:8">
      <c r="A6012" t="n">
        <v>41399</v>
      </c>
      <c r="B6012" s="21" t="n">
        <v>61</v>
      </c>
      <c r="C6012" s="7" t="n">
        <v>61492</v>
      </c>
      <c r="D6012" s="7" t="n">
        <v>65533</v>
      </c>
      <c r="E6012" s="7" t="n">
        <v>0</v>
      </c>
    </row>
    <row r="6013" spans="1:8">
      <c r="A6013" t="s">
        <v>4</v>
      </c>
      <c r="B6013" s="4" t="s">
        <v>5</v>
      </c>
      <c r="C6013" s="4" t="s">
        <v>10</v>
      </c>
      <c r="D6013" s="4" t="s">
        <v>23</v>
      </c>
      <c r="E6013" s="4" t="s">
        <v>23</v>
      </c>
      <c r="F6013" s="4" t="s">
        <v>23</v>
      </c>
      <c r="G6013" s="4" t="s">
        <v>10</v>
      </c>
      <c r="H6013" s="4" t="s">
        <v>10</v>
      </c>
    </row>
    <row r="6014" spans="1:8">
      <c r="A6014" t="n">
        <v>41406</v>
      </c>
      <c r="B6014" s="20" t="n">
        <v>60</v>
      </c>
      <c r="C6014" s="7" t="n">
        <v>61493</v>
      </c>
      <c r="D6014" s="7" t="n">
        <v>0</v>
      </c>
      <c r="E6014" s="7" t="n">
        <v>0</v>
      </c>
      <c r="F6014" s="7" t="n">
        <v>0</v>
      </c>
      <c r="G6014" s="7" t="n">
        <v>0</v>
      </c>
      <c r="H6014" s="7" t="n">
        <v>1</v>
      </c>
    </row>
    <row r="6015" spans="1:8">
      <c r="A6015" t="s">
        <v>4</v>
      </c>
      <c r="B6015" s="4" t="s">
        <v>5</v>
      </c>
      <c r="C6015" s="4" t="s">
        <v>10</v>
      </c>
      <c r="D6015" s="4" t="s">
        <v>23</v>
      </c>
      <c r="E6015" s="4" t="s">
        <v>23</v>
      </c>
      <c r="F6015" s="4" t="s">
        <v>23</v>
      </c>
      <c r="G6015" s="4" t="s">
        <v>10</v>
      </c>
      <c r="H6015" s="4" t="s">
        <v>10</v>
      </c>
    </row>
    <row r="6016" spans="1:8">
      <c r="A6016" t="n">
        <v>41425</v>
      </c>
      <c r="B6016" s="20" t="n">
        <v>60</v>
      </c>
      <c r="C6016" s="7" t="n">
        <v>61493</v>
      </c>
      <c r="D6016" s="7" t="n">
        <v>0</v>
      </c>
      <c r="E6016" s="7" t="n">
        <v>0</v>
      </c>
      <c r="F6016" s="7" t="n">
        <v>0</v>
      </c>
      <c r="G6016" s="7" t="n">
        <v>0</v>
      </c>
      <c r="H6016" s="7" t="n">
        <v>0</v>
      </c>
    </row>
    <row r="6017" spans="1:8">
      <c r="A6017" t="s">
        <v>4</v>
      </c>
      <c r="B6017" s="4" t="s">
        <v>5</v>
      </c>
      <c r="C6017" s="4" t="s">
        <v>10</v>
      </c>
      <c r="D6017" s="4" t="s">
        <v>10</v>
      </c>
      <c r="E6017" s="4" t="s">
        <v>10</v>
      </c>
    </row>
    <row r="6018" spans="1:8">
      <c r="A6018" t="n">
        <v>41444</v>
      </c>
      <c r="B6018" s="21" t="n">
        <v>61</v>
      </c>
      <c r="C6018" s="7" t="n">
        <v>61493</v>
      </c>
      <c r="D6018" s="7" t="n">
        <v>65533</v>
      </c>
      <c r="E6018" s="7" t="n">
        <v>0</v>
      </c>
    </row>
    <row r="6019" spans="1:8">
      <c r="A6019" t="s">
        <v>4</v>
      </c>
      <c r="B6019" s="4" t="s">
        <v>5</v>
      </c>
      <c r="C6019" s="4" t="s">
        <v>13</v>
      </c>
      <c r="D6019" s="4" t="s">
        <v>13</v>
      </c>
      <c r="E6019" s="4" t="s">
        <v>23</v>
      </c>
      <c r="F6019" s="4" t="s">
        <v>23</v>
      </c>
      <c r="G6019" s="4" t="s">
        <v>23</v>
      </c>
      <c r="H6019" s="4" t="s">
        <v>10</v>
      </c>
    </row>
    <row r="6020" spans="1:8">
      <c r="A6020" t="n">
        <v>41451</v>
      </c>
      <c r="B6020" s="26" t="n">
        <v>45</v>
      </c>
      <c r="C6020" s="7" t="n">
        <v>2</v>
      </c>
      <c r="D6020" s="7" t="n">
        <v>3</v>
      </c>
      <c r="E6020" s="7" t="n">
        <v>-0.00999999977648258</v>
      </c>
      <c r="F6020" s="7" t="n">
        <v>2.15000009536743</v>
      </c>
      <c r="G6020" s="7" t="n">
        <v>14.8500003814697</v>
      </c>
      <c r="H6020" s="7" t="n">
        <v>0</v>
      </c>
    </row>
    <row r="6021" spans="1:8">
      <c r="A6021" t="s">
        <v>4</v>
      </c>
      <c r="B6021" s="4" t="s">
        <v>5</v>
      </c>
      <c r="C6021" s="4" t="s">
        <v>13</v>
      </c>
      <c r="D6021" s="4" t="s">
        <v>13</v>
      </c>
      <c r="E6021" s="4" t="s">
        <v>23</v>
      </c>
      <c r="F6021" s="4" t="s">
        <v>23</v>
      </c>
      <c r="G6021" s="4" t="s">
        <v>23</v>
      </c>
      <c r="H6021" s="4" t="s">
        <v>10</v>
      </c>
      <c r="I6021" s="4" t="s">
        <v>13</v>
      </c>
    </row>
    <row r="6022" spans="1:8">
      <c r="A6022" t="n">
        <v>41468</v>
      </c>
      <c r="B6022" s="26" t="n">
        <v>45</v>
      </c>
      <c r="C6022" s="7" t="n">
        <v>4</v>
      </c>
      <c r="D6022" s="7" t="n">
        <v>3</v>
      </c>
      <c r="E6022" s="7" t="n">
        <v>8.55000019073486</v>
      </c>
      <c r="F6022" s="7" t="n">
        <v>183.449996948242</v>
      </c>
      <c r="G6022" s="7" t="n">
        <v>6</v>
      </c>
      <c r="H6022" s="7" t="n">
        <v>0</v>
      </c>
      <c r="I6022" s="7" t="n">
        <v>0</v>
      </c>
    </row>
    <row r="6023" spans="1:8">
      <c r="A6023" t="s">
        <v>4</v>
      </c>
      <c r="B6023" s="4" t="s">
        <v>5</v>
      </c>
      <c r="C6023" s="4" t="s">
        <v>13</v>
      </c>
      <c r="D6023" s="4" t="s">
        <v>13</v>
      </c>
      <c r="E6023" s="4" t="s">
        <v>23</v>
      </c>
      <c r="F6023" s="4" t="s">
        <v>10</v>
      </c>
    </row>
    <row r="6024" spans="1:8">
      <c r="A6024" t="n">
        <v>41486</v>
      </c>
      <c r="B6024" s="26" t="n">
        <v>45</v>
      </c>
      <c r="C6024" s="7" t="n">
        <v>5</v>
      </c>
      <c r="D6024" s="7" t="n">
        <v>3</v>
      </c>
      <c r="E6024" s="7" t="n">
        <v>5.5</v>
      </c>
      <c r="F6024" s="7" t="n">
        <v>0</v>
      </c>
    </row>
    <row r="6025" spans="1:8">
      <c r="A6025" t="s">
        <v>4</v>
      </c>
      <c r="B6025" s="4" t="s">
        <v>5</v>
      </c>
      <c r="C6025" s="4" t="s">
        <v>13</v>
      </c>
      <c r="D6025" s="4" t="s">
        <v>13</v>
      </c>
      <c r="E6025" s="4" t="s">
        <v>23</v>
      </c>
      <c r="F6025" s="4" t="s">
        <v>10</v>
      </c>
    </row>
    <row r="6026" spans="1:8">
      <c r="A6026" t="n">
        <v>41495</v>
      </c>
      <c r="B6026" s="26" t="n">
        <v>45</v>
      </c>
      <c r="C6026" s="7" t="n">
        <v>11</v>
      </c>
      <c r="D6026" s="7" t="n">
        <v>3</v>
      </c>
      <c r="E6026" s="7" t="n">
        <v>23</v>
      </c>
      <c r="F6026" s="7" t="n">
        <v>0</v>
      </c>
    </row>
    <row r="6027" spans="1:8">
      <c r="A6027" t="s">
        <v>4</v>
      </c>
      <c r="B6027" s="4" t="s">
        <v>5</v>
      </c>
      <c r="C6027" s="4" t="s">
        <v>10</v>
      </c>
    </row>
    <row r="6028" spans="1:8">
      <c r="A6028" t="n">
        <v>41504</v>
      </c>
      <c r="B6028" s="35" t="n">
        <v>16</v>
      </c>
      <c r="C6028" s="7" t="n">
        <v>1500</v>
      </c>
    </row>
    <row r="6029" spans="1:8">
      <c r="A6029" t="s">
        <v>4</v>
      </c>
      <c r="B6029" s="4" t="s">
        <v>5</v>
      </c>
      <c r="C6029" s="4" t="s">
        <v>13</v>
      </c>
      <c r="D6029" s="4" t="s">
        <v>13</v>
      </c>
      <c r="E6029" s="4" t="s">
        <v>23</v>
      </c>
      <c r="F6029" s="4" t="s">
        <v>10</v>
      </c>
    </row>
    <row r="6030" spans="1:8">
      <c r="A6030" t="n">
        <v>41507</v>
      </c>
      <c r="B6030" s="26" t="n">
        <v>45</v>
      </c>
      <c r="C6030" s="7" t="n">
        <v>5</v>
      </c>
      <c r="D6030" s="7" t="n">
        <v>3</v>
      </c>
      <c r="E6030" s="7" t="n">
        <v>7.5</v>
      </c>
      <c r="F6030" s="7" t="n">
        <v>3000</v>
      </c>
    </row>
    <row r="6031" spans="1:8">
      <c r="A6031" t="s">
        <v>4</v>
      </c>
      <c r="B6031" s="4" t="s">
        <v>5</v>
      </c>
      <c r="C6031" s="4" t="s">
        <v>13</v>
      </c>
      <c r="D6031" s="4" t="s">
        <v>10</v>
      </c>
      <c r="E6031" s="4" t="s">
        <v>23</v>
      </c>
    </row>
    <row r="6032" spans="1:8">
      <c r="A6032" t="n">
        <v>41516</v>
      </c>
      <c r="B6032" s="24" t="n">
        <v>58</v>
      </c>
      <c r="C6032" s="7" t="n">
        <v>103</v>
      </c>
      <c r="D6032" s="7" t="n">
        <v>2000</v>
      </c>
      <c r="E6032" s="7" t="n">
        <v>1</v>
      </c>
    </row>
    <row r="6033" spans="1:9">
      <c r="A6033" t="s">
        <v>4</v>
      </c>
      <c r="B6033" s="4" t="s">
        <v>5</v>
      </c>
      <c r="C6033" s="4" t="s">
        <v>13</v>
      </c>
      <c r="D6033" s="4" t="s">
        <v>10</v>
      </c>
    </row>
    <row r="6034" spans="1:9">
      <c r="A6034" t="n">
        <v>41524</v>
      </c>
      <c r="B6034" s="24" t="n">
        <v>58</v>
      </c>
      <c r="C6034" s="7" t="n">
        <v>255</v>
      </c>
      <c r="D6034" s="7" t="n">
        <v>0</v>
      </c>
    </row>
    <row r="6035" spans="1:9">
      <c r="A6035" t="s">
        <v>4</v>
      </c>
      <c r="B6035" s="4" t="s">
        <v>5</v>
      </c>
      <c r="C6035" s="4" t="s">
        <v>13</v>
      </c>
      <c r="D6035" s="4" t="s">
        <v>10</v>
      </c>
    </row>
    <row r="6036" spans="1:9">
      <c r="A6036" t="n">
        <v>41528</v>
      </c>
      <c r="B6036" s="26" t="n">
        <v>45</v>
      </c>
      <c r="C6036" s="7" t="n">
        <v>7</v>
      </c>
      <c r="D6036" s="7" t="n">
        <v>255</v>
      </c>
    </row>
    <row r="6037" spans="1:9">
      <c r="A6037" t="s">
        <v>4</v>
      </c>
      <c r="B6037" s="4" t="s">
        <v>5</v>
      </c>
      <c r="C6037" s="4" t="s">
        <v>13</v>
      </c>
      <c r="D6037" s="4" t="s">
        <v>23</v>
      </c>
      <c r="E6037" s="4" t="s">
        <v>10</v>
      </c>
      <c r="F6037" s="4" t="s">
        <v>13</v>
      </c>
    </row>
    <row r="6038" spans="1:9">
      <c r="A6038" t="n">
        <v>41532</v>
      </c>
      <c r="B6038" s="14" t="n">
        <v>49</v>
      </c>
      <c r="C6038" s="7" t="n">
        <v>3</v>
      </c>
      <c r="D6038" s="7" t="n">
        <v>0.5</v>
      </c>
      <c r="E6038" s="7" t="n">
        <v>500</v>
      </c>
      <c r="F6038" s="7" t="n">
        <v>0</v>
      </c>
    </row>
    <row r="6039" spans="1:9">
      <c r="A6039" t="s">
        <v>4</v>
      </c>
      <c r="B6039" s="4" t="s">
        <v>5</v>
      </c>
      <c r="C6039" s="4" t="s">
        <v>13</v>
      </c>
      <c r="D6039" s="4" t="s">
        <v>10</v>
      </c>
      <c r="E6039" s="4" t="s">
        <v>6</v>
      </c>
    </row>
    <row r="6040" spans="1:9">
      <c r="A6040" t="n">
        <v>41541</v>
      </c>
      <c r="B6040" s="46" t="n">
        <v>51</v>
      </c>
      <c r="C6040" s="7" t="n">
        <v>4</v>
      </c>
      <c r="D6040" s="7" t="n">
        <v>0</v>
      </c>
      <c r="E6040" s="7" t="s">
        <v>58</v>
      </c>
    </row>
    <row r="6041" spans="1:9">
      <c r="A6041" t="s">
        <v>4</v>
      </c>
      <c r="B6041" s="4" t="s">
        <v>5</v>
      </c>
      <c r="C6041" s="4" t="s">
        <v>10</v>
      </c>
    </row>
    <row r="6042" spans="1:9">
      <c r="A6042" t="n">
        <v>41555</v>
      </c>
      <c r="B6042" s="35" t="n">
        <v>16</v>
      </c>
      <c r="C6042" s="7" t="n">
        <v>0</v>
      </c>
    </row>
    <row r="6043" spans="1:9">
      <c r="A6043" t="s">
        <v>4</v>
      </c>
      <c r="B6043" s="4" t="s">
        <v>5</v>
      </c>
      <c r="C6043" s="4" t="s">
        <v>10</v>
      </c>
      <c r="D6043" s="4" t="s">
        <v>13</v>
      </c>
      <c r="E6043" s="4" t="s">
        <v>9</v>
      </c>
      <c r="F6043" s="4" t="s">
        <v>50</v>
      </c>
      <c r="G6043" s="4" t="s">
        <v>13</v>
      </c>
      <c r="H6043" s="4" t="s">
        <v>13</v>
      </c>
    </row>
    <row r="6044" spans="1:9">
      <c r="A6044" t="n">
        <v>41558</v>
      </c>
      <c r="B6044" s="47" t="n">
        <v>26</v>
      </c>
      <c r="C6044" s="7" t="n">
        <v>0</v>
      </c>
      <c r="D6044" s="7" t="n">
        <v>17</v>
      </c>
      <c r="E6044" s="7" t="n">
        <v>52933</v>
      </c>
      <c r="F6044" s="7" t="s">
        <v>310</v>
      </c>
      <c r="G6044" s="7" t="n">
        <v>2</v>
      </c>
      <c r="H6044" s="7" t="n">
        <v>0</v>
      </c>
    </row>
    <row r="6045" spans="1:9">
      <c r="A6045" t="s">
        <v>4</v>
      </c>
      <c r="B6045" s="4" t="s">
        <v>5</v>
      </c>
    </row>
    <row r="6046" spans="1:9">
      <c r="A6046" t="n">
        <v>41596</v>
      </c>
      <c r="B6046" s="48" t="n">
        <v>28</v>
      </c>
    </row>
    <row r="6047" spans="1:9">
      <c r="A6047" t="s">
        <v>4</v>
      </c>
      <c r="B6047" s="4" t="s">
        <v>5</v>
      </c>
      <c r="C6047" s="4" t="s">
        <v>10</v>
      </c>
    </row>
    <row r="6048" spans="1:9">
      <c r="A6048" t="n">
        <v>41597</v>
      </c>
      <c r="B6048" s="35" t="n">
        <v>16</v>
      </c>
      <c r="C6048" s="7" t="n">
        <v>300</v>
      </c>
    </row>
    <row r="6049" spans="1:8">
      <c r="A6049" t="s">
        <v>4</v>
      </c>
      <c r="B6049" s="4" t="s">
        <v>5</v>
      </c>
      <c r="C6049" s="4" t="s">
        <v>13</v>
      </c>
      <c r="D6049" s="4" t="s">
        <v>10</v>
      </c>
      <c r="E6049" s="4" t="s">
        <v>13</v>
      </c>
      <c r="F6049" s="4" t="s">
        <v>10</v>
      </c>
      <c r="G6049" s="4" t="s">
        <v>13</v>
      </c>
      <c r="H6049" s="4" t="s">
        <v>13</v>
      </c>
      <c r="I6049" s="4" t="s">
        <v>10</v>
      </c>
      <c r="J6049" s="4" t="s">
        <v>13</v>
      </c>
      <c r="K6049" s="4" t="s">
        <v>13</v>
      </c>
      <c r="L6049" s="4" t="s">
        <v>24</v>
      </c>
    </row>
    <row r="6050" spans="1:8">
      <c r="A6050" t="n">
        <v>41600</v>
      </c>
      <c r="B6050" s="12" t="n">
        <v>5</v>
      </c>
      <c r="C6050" s="7" t="n">
        <v>30</v>
      </c>
      <c r="D6050" s="7" t="n">
        <v>8471</v>
      </c>
      <c r="E6050" s="7" t="n">
        <v>30</v>
      </c>
      <c r="F6050" s="7" t="n">
        <v>8483</v>
      </c>
      <c r="G6050" s="7" t="n">
        <v>11</v>
      </c>
      <c r="H6050" s="7" t="n">
        <v>30</v>
      </c>
      <c r="I6050" s="7" t="n">
        <v>8501</v>
      </c>
      <c r="J6050" s="7" t="n">
        <v>11</v>
      </c>
      <c r="K6050" s="7" t="n">
        <v>1</v>
      </c>
      <c r="L6050" s="13" t="n">
        <f t="normal" ca="1">A6070</f>
        <v>0</v>
      </c>
    </row>
    <row r="6051" spans="1:8">
      <c r="A6051" t="s">
        <v>4</v>
      </c>
      <c r="B6051" s="4" t="s">
        <v>5</v>
      </c>
      <c r="C6051" s="4" t="s">
        <v>13</v>
      </c>
      <c r="D6051" s="4" t="s">
        <v>10</v>
      </c>
      <c r="E6051" s="4" t="s">
        <v>6</v>
      </c>
    </row>
    <row r="6052" spans="1:8">
      <c r="A6052" t="n">
        <v>41617</v>
      </c>
      <c r="B6052" s="46" t="n">
        <v>51</v>
      </c>
      <c r="C6052" s="7" t="n">
        <v>4</v>
      </c>
      <c r="D6052" s="7" t="n">
        <v>0</v>
      </c>
      <c r="E6052" s="7" t="s">
        <v>126</v>
      </c>
    </row>
    <row r="6053" spans="1:8">
      <c r="A6053" t="s">
        <v>4</v>
      </c>
      <c r="B6053" s="4" t="s">
        <v>5</v>
      </c>
      <c r="C6053" s="4" t="s">
        <v>10</v>
      </c>
    </row>
    <row r="6054" spans="1:8">
      <c r="A6054" t="n">
        <v>41630</v>
      </c>
      <c r="B6054" s="35" t="n">
        <v>16</v>
      </c>
      <c r="C6054" s="7" t="n">
        <v>0</v>
      </c>
    </row>
    <row r="6055" spans="1:8">
      <c r="A6055" t="s">
        <v>4</v>
      </c>
      <c r="B6055" s="4" t="s">
        <v>5</v>
      </c>
      <c r="C6055" s="4" t="s">
        <v>10</v>
      </c>
      <c r="D6055" s="4" t="s">
        <v>13</v>
      </c>
      <c r="E6055" s="4" t="s">
        <v>9</v>
      </c>
      <c r="F6055" s="4" t="s">
        <v>50</v>
      </c>
      <c r="G6055" s="4" t="s">
        <v>13</v>
      </c>
      <c r="H6055" s="4" t="s">
        <v>13</v>
      </c>
    </row>
    <row r="6056" spans="1:8">
      <c r="A6056" t="n">
        <v>41633</v>
      </c>
      <c r="B6056" s="47" t="n">
        <v>26</v>
      </c>
      <c r="C6056" s="7" t="n">
        <v>0</v>
      </c>
      <c r="D6056" s="7" t="n">
        <v>17</v>
      </c>
      <c r="E6056" s="7" t="n">
        <v>52934</v>
      </c>
      <c r="F6056" s="7" t="s">
        <v>311</v>
      </c>
      <c r="G6056" s="7" t="n">
        <v>2</v>
      </c>
      <c r="H6056" s="7" t="n">
        <v>0</v>
      </c>
    </row>
    <row r="6057" spans="1:8">
      <c r="A6057" t="s">
        <v>4</v>
      </c>
      <c r="B6057" s="4" t="s">
        <v>5</v>
      </c>
    </row>
    <row r="6058" spans="1:8">
      <c r="A6058" t="n">
        <v>41682</v>
      </c>
      <c r="B6058" s="48" t="n">
        <v>28</v>
      </c>
    </row>
    <row r="6059" spans="1:8">
      <c r="A6059" t="s">
        <v>4</v>
      </c>
      <c r="B6059" s="4" t="s">
        <v>5</v>
      </c>
      <c r="C6059" s="4" t="s">
        <v>13</v>
      </c>
      <c r="D6059" s="4" t="s">
        <v>10</v>
      </c>
      <c r="E6059" s="4" t="s">
        <v>6</v>
      </c>
    </row>
    <row r="6060" spans="1:8">
      <c r="A6060" t="n">
        <v>41683</v>
      </c>
      <c r="B6060" s="46" t="n">
        <v>51</v>
      </c>
      <c r="C6060" s="7" t="n">
        <v>4</v>
      </c>
      <c r="D6060" s="7" t="n">
        <v>3</v>
      </c>
      <c r="E6060" s="7" t="s">
        <v>126</v>
      </c>
    </row>
    <row r="6061" spans="1:8">
      <c r="A6061" t="s">
        <v>4</v>
      </c>
      <c r="B6061" s="4" t="s">
        <v>5</v>
      </c>
      <c r="C6061" s="4" t="s">
        <v>10</v>
      </c>
    </row>
    <row r="6062" spans="1:8">
      <c r="A6062" t="n">
        <v>41696</v>
      </c>
      <c r="B6062" s="35" t="n">
        <v>16</v>
      </c>
      <c r="C6062" s="7" t="n">
        <v>0</v>
      </c>
    </row>
    <row r="6063" spans="1:8">
      <c r="A6063" t="s">
        <v>4</v>
      </c>
      <c r="B6063" s="4" t="s">
        <v>5</v>
      </c>
      <c r="C6063" s="4" t="s">
        <v>10</v>
      </c>
      <c r="D6063" s="4" t="s">
        <v>13</v>
      </c>
      <c r="E6063" s="4" t="s">
        <v>9</v>
      </c>
      <c r="F6063" s="4" t="s">
        <v>50</v>
      </c>
      <c r="G6063" s="4" t="s">
        <v>13</v>
      </c>
      <c r="H6063" s="4" t="s">
        <v>13</v>
      </c>
    </row>
    <row r="6064" spans="1:8">
      <c r="A6064" t="n">
        <v>41699</v>
      </c>
      <c r="B6064" s="47" t="n">
        <v>26</v>
      </c>
      <c r="C6064" s="7" t="n">
        <v>3</v>
      </c>
      <c r="D6064" s="7" t="n">
        <v>17</v>
      </c>
      <c r="E6064" s="7" t="n">
        <v>2389</v>
      </c>
      <c r="F6064" s="7" t="s">
        <v>312</v>
      </c>
      <c r="G6064" s="7" t="n">
        <v>2</v>
      </c>
      <c r="H6064" s="7" t="n">
        <v>0</v>
      </c>
    </row>
    <row r="6065" spans="1:12">
      <c r="A6065" t="s">
        <v>4</v>
      </c>
      <c r="B6065" s="4" t="s">
        <v>5</v>
      </c>
    </row>
    <row r="6066" spans="1:12">
      <c r="A6066" t="n">
        <v>41754</v>
      </c>
      <c r="B6066" s="48" t="n">
        <v>28</v>
      </c>
    </row>
    <row r="6067" spans="1:12">
      <c r="A6067" t="s">
        <v>4</v>
      </c>
      <c r="B6067" s="4" t="s">
        <v>5</v>
      </c>
      <c r="C6067" s="4" t="s">
        <v>24</v>
      </c>
    </row>
    <row r="6068" spans="1:12">
      <c r="A6068" t="n">
        <v>41755</v>
      </c>
      <c r="B6068" s="17" t="n">
        <v>3</v>
      </c>
      <c r="C6068" s="13" t="n">
        <f t="normal" ca="1">A6086</f>
        <v>0</v>
      </c>
    </row>
    <row r="6069" spans="1:12">
      <c r="A6069" t="s">
        <v>4</v>
      </c>
      <c r="B6069" s="4" t="s">
        <v>5</v>
      </c>
      <c r="C6069" s="4" t="s">
        <v>13</v>
      </c>
      <c r="D6069" s="4" t="s">
        <v>10</v>
      </c>
      <c r="E6069" s="4" t="s">
        <v>6</v>
      </c>
    </row>
    <row r="6070" spans="1:12">
      <c r="A6070" t="n">
        <v>41760</v>
      </c>
      <c r="B6070" s="46" t="n">
        <v>51</v>
      </c>
      <c r="C6070" s="7" t="n">
        <v>4</v>
      </c>
      <c r="D6070" s="7" t="n">
        <v>0</v>
      </c>
      <c r="E6070" s="7" t="s">
        <v>126</v>
      </c>
    </row>
    <row r="6071" spans="1:12">
      <c r="A6071" t="s">
        <v>4</v>
      </c>
      <c r="B6071" s="4" t="s">
        <v>5</v>
      </c>
      <c r="C6071" s="4" t="s">
        <v>10</v>
      </c>
    </row>
    <row r="6072" spans="1:12">
      <c r="A6072" t="n">
        <v>41773</v>
      </c>
      <c r="B6072" s="35" t="n">
        <v>16</v>
      </c>
      <c r="C6072" s="7" t="n">
        <v>0</v>
      </c>
    </row>
    <row r="6073" spans="1:12">
      <c r="A6073" t="s">
        <v>4</v>
      </c>
      <c r="B6073" s="4" t="s">
        <v>5</v>
      </c>
      <c r="C6073" s="4" t="s">
        <v>10</v>
      </c>
      <c r="D6073" s="4" t="s">
        <v>13</v>
      </c>
      <c r="E6073" s="4" t="s">
        <v>9</v>
      </c>
      <c r="F6073" s="4" t="s">
        <v>50</v>
      </c>
      <c r="G6073" s="4" t="s">
        <v>13</v>
      </c>
      <c r="H6073" s="4" t="s">
        <v>13</v>
      </c>
    </row>
    <row r="6074" spans="1:12">
      <c r="A6074" t="n">
        <v>41776</v>
      </c>
      <c r="B6074" s="47" t="n">
        <v>26</v>
      </c>
      <c r="C6074" s="7" t="n">
        <v>0</v>
      </c>
      <c r="D6074" s="7" t="n">
        <v>17</v>
      </c>
      <c r="E6074" s="7" t="n">
        <v>52935</v>
      </c>
      <c r="F6074" s="7" t="s">
        <v>313</v>
      </c>
      <c r="G6074" s="7" t="n">
        <v>2</v>
      </c>
      <c r="H6074" s="7" t="n">
        <v>0</v>
      </c>
    </row>
    <row r="6075" spans="1:12">
      <c r="A6075" t="s">
        <v>4</v>
      </c>
      <c r="B6075" s="4" t="s">
        <v>5</v>
      </c>
    </row>
    <row r="6076" spans="1:12">
      <c r="A6076" t="n">
        <v>41830</v>
      </c>
      <c r="B6076" s="48" t="n">
        <v>28</v>
      </c>
    </row>
    <row r="6077" spans="1:12">
      <c r="A6077" t="s">
        <v>4</v>
      </c>
      <c r="B6077" s="4" t="s">
        <v>5</v>
      </c>
      <c r="C6077" s="4" t="s">
        <v>13</v>
      </c>
      <c r="D6077" s="4" t="s">
        <v>10</v>
      </c>
      <c r="E6077" s="4" t="s">
        <v>6</v>
      </c>
    </row>
    <row r="6078" spans="1:12">
      <c r="A6078" t="n">
        <v>41831</v>
      </c>
      <c r="B6078" s="46" t="n">
        <v>51</v>
      </c>
      <c r="C6078" s="7" t="n">
        <v>4</v>
      </c>
      <c r="D6078" s="7" t="n">
        <v>3</v>
      </c>
      <c r="E6078" s="7" t="s">
        <v>126</v>
      </c>
    </row>
    <row r="6079" spans="1:12">
      <c r="A6079" t="s">
        <v>4</v>
      </c>
      <c r="B6079" s="4" t="s">
        <v>5</v>
      </c>
      <c r="C6079" s="4" t="s">
        <v>10</v>
      </c>
    </row>
    <row r="6080" spans="1:12">
      <c r="A6080" t="n">
        <v>41844</v>
      </c>
      <c r="B6080" s="35" t="n">
        <v>16</v>
      </c>
      <c r="C6080" s="7" t="n">
        <v>0</v>
      </c>
    </row>
    <row r="6081" spans="1:8">
      <c r="A6081" t="s">
        <v>4</v>
      </c>
      <c r="B6081" s="4" t="s">
        <v>5</v>
      </c>
      <c r="C6081" s="4" t="s">
        <v>10</v>
      </c>
      <c r="D6081" s="4" t="s">
        <v>13</v>
      </c>
      <c r="E6081" s="4" t="s">
        <v>9</v>
      </c>
      <c r="F6081" s="4" t="s">
        <v>50</v>
      </c>
      <c r="G6081" s="4" t="s">
        <v>13</v>
      </c>
      <c r="H6081" s="4" t="s">
        <v>13</v>
      </c>
    </row>
    <row r="6082" spans="1:8">
      <c r="A6082" t="n">
        <v>41847</v>
      </c>
      <c r="B6082" s="47" t="n">
        <v>26</v>
      </c>
      <c r="C6082" s="7" t="n">
        <v>3</v>
      </c>
      <c r="D6082" s="7" t="n">
        <v>17</v>
      </c>
      <c r="E6082" s="7" t="n">
        <v>2391</v>
      </c>
      <c r="F6082" s="7" t="s">
        <v>312</v>
      </c>
      <c r="G6082" s="7" t="n">
        <v>2</v>
      </c>
      <c r="H6082" s="7" t="n">
        <v>0</v>
      </c>
    </row>
    <row r="6083" spans="1:8">
      <c r="A6083" t="s">
        <v>4</v>
      </c>
      <c r="B6083" s="4" t="s">
        <v>5</v>
      </c>
    </row>
    <row r="6084" spans="1:8">
      <c r="A6084" t="n">
        <v>41902</v>
      </c>
      <c r="B6084" s="48" t="n">
        <v>28</v>
      </c>
    </row>
    <row r="6085" spans="1:8">
      <c r="A6085" t="s">
        <v>4</v>
      </c>
      <c r="B6085" s="4" t="s">
        <v>5</v>
      </c>
      <c r="C6085" s="4" t="s">
        <v>10</v>
      </c>
    </row>
    <row r="6086" spans="1:8">
      <c r="A6086" t="n">
        <v>41903</v>
      </c>
      <c r="B6086" s="35" t="n">
        <v>16</v>
      </c>
      <c r="C6086" s="7" t="n">
        <v>300</v>
      </c>
    </row>
    <row r="6087" spans="1:8">
      <c r="A6087" t="s">
        <v>4</v>
      </c>
      <c r="B6087" s="4" t="s">
        <v>5</v>
      </c>
      <c r="C6087" s="4" t="s">
        <v>13</v>
      </c>
      <c r="D6087" s="4" t="s">
        <v>10</v>
      </c>
      <c r="E6087" s="4" t="s">
        <v>6</v>
      </c>
    </row>
    <row r="6088" spans="1:8">
      <c r="A6088" t="n">
        <v>41906</v>
      </c>
      <c r="B6088" s="46" t="n">
        <v>51</v>
      </c>
      <c r="C6088" s="7" t="n">
        <v>4</v>
      </c>
      <c r="D6088" s="7" t="n">
        <v>3</v>
      </c>
      <c r="E6088" s="7" t="s">
        <v>314</v>
      </c>
    </row>
    <row r="6089" spans="1:8">
      <c r="A6089" t="s">
        <v>4</v>
      </c>
      <c r="B6089" s="4" t="s">
        <v>5</v>
      </c>
      <c r="C6089" s="4" t="s">
        <v>10</v>
      </c>
    </row>
    <row r="6090" spans="1:8">
      <c r="A6090" t="n">
        <v>41919</v>
      </c>
      <c r="B6090" s="35" t="n">
        <v>16</v>
      </c>
      <c r="C6090" s="7" t="n">
        <v>0</v>
      </c>
    </row>
    <row r="6091" spans="1:8">
      <c r="A6091" t="s">
        <v>4</v>
      </c>
      <c r="B6091" s="4" t="s">
        <v>5</v>
      </c>
      <c r="C6091" s="4" t="s">
        <v>10</v>
      </c>
      <c r="D6091" s="4" t="s">
        <v>13</v>
      </c>
      <c r="E6091" s="4" t="s">
        <v>9</v>
      </c>
      <c r="F6091" s="4" t="s">
        <v>50</v>
      </c>
      <c r="G6091" s="4" t="s">
        <v>13</v>
      </c>
      <c r="H6091" s="4" t="s">
        <v>13</v>
      </c>
    </row>
    <row r="6092" spans="1:8">
      <c r="A6092" t="n">
        <v>41922</v>
      </c>
      <c r="B6092" s="47" t="n">
        <v>26</v>
      </c>
      <c r="C6092" s="7" t="n">
        <v>3</v>
      </c>
      <c r="D6092" s="7" t="n">
        <v>17</v>
      </c>
      <c r="E6092" s="7" t="n">
        <v>2390</v>
      </c>
      <c r="F6092" s="7" t="s">
        <v>315</v>
      </c>
      <c r="G6092" s="7" t="n">
        <v>2</v>
      </c>
      <c r="H6092" s="7" t="n">
        <v>0</v>
      </c>
    </row>
    <row r="6093" spans="1:8">
      <c r="A6093" t="s">
        <v>4</v>
      </c>
      <c r="B6093" s="4" t="s">
        <v>5</v>
      </c>
    </row>
    <row r="6094" spans="1:8">
      <c r="A6094" t="n">
        <v>41991</v>
      </c>
      <c r="B6094" s="48" t="n">
        <v>28</v>
      </c>
    </row>
    <row r="6095" spans="1:8">
      <c r="A6095" t="s">
        <v>4</v>
      </c>
      <c r="B6095" s="4" t="s">
        <v>5</v>
      </c>
      <c r="C6095" s="4" t="s">
        <v>10</v>
      </c>
      <c r="D6095" s="4" t="s">
        <v>10</v>
      </c>
      <c r="E6095" s="4" t="s">
        <v>10</v>
      </c>
    </row>
    <row r="6096" spans="1:8">
      <c r="A6096" t="n">
        <v>41992</v>
      </c>
      <c r="B6096" s="21" t="n">
        <v>61</v>
      </c>
      <c r="C6096" s="7" t="n">
        <v>5</v>
      </c>
      <c r="D6096" s="7" t="n">
        <v>19</v>
      </c>
      <c r="E6096" s="7" t="n">
        <v>1000</v>
      </c>
    </row>
    <row r="6097" spans="1:8">
      <c r="A6097" t="s">
        <v>4</v>
      </c>
      <c r="B6097" s="4" t="s">
        <v>5</v>
      </c>
      <c r="C6097" s="4" t="s">
        <v>10</v>
      </c>
    </row>
    <row r="6098" spans="1:8">
      <c r="A6098" t="n">
        <v>41999</v>
      </c>
      <c r="B6098" s="35" t="n">
        <v>16</v>
      </c>
      <c r="C6098" s="7" t="n">
        <v>300</v>
      </c>
    </row>
    <row r="6099" spans="1:8">
      <c r="A6099" t="s">
        <v>4</v>
      </c>
      <c r="B6099" s="4" t="s">
        <v>5</v>
      </c>
      <c r="C6099" s="4" t="s">
        <v>13</v>
      </c>
      <c r="D6099" s="4" t="s">
        <v>10</v>
      </c>
      <c r="E6099" s="4" t="s">
        <v>6</v>
      </c>
    </row>
    <row r="6100" spans="1:8">
      <c r="A6100" t="n">
        <v>42002</v>
      </c>
      <c r="B6100" s="46" t="n">
        <v>51</v>
      </c>
      <c r="C6100" s="7" t="n">
        <v>4</v>
      </c>
      <c r="D6100" s="7" t="n">
        <v>5</v>
      </c>
      <c r="E6100" s="7" t="s">
        <v>171</v>
      </c>
    </row>
    <row r="6101" spans="1:8">
      <c r="A6101" t="s">
        <v>4</v>
      </c>
      <c r="B6101" s="4" t="s">
        <v>5</v>
      </c>
      <c r="C6101" s="4" t="s">
        <v>10</v>
      </c>
    </row>
    <row r="6102" spans="1:8">
      <c r="A6102" t="n">
        <v>42016</v>
      </c>
      <c r="B6102" s="35" t="n">
        <v>16</v>
      </c>
      <c r="C6102" s="7" t="n">
        <v>0</v>
      </c>
    </row>
    <row r="6103" spans="1:8">
      <c r="A6103" t="s">
        <v>4</v>
      </c>
      <c r="B6103" s="4" t="s">
        <v>5</v>
      </c>
      <c r="C6103" s="4" t="s">
        <v>10</v>
      </c>
      <c r="D6103" s="4" t="s">
        <v>13</v>
      </c>
      <c r="E6103" s="4" t="s">
        <v>9</v>
      </c>
      <c r="F6103" s="4" t="s">
        <v>50</v>
      </c>
      <c r="G6103" s="4" t="s">
        <v>13</v>
      </c>
      <c r="H6103" s="4" t="s">
        <v>13</v>
      </c>
      <c r="I6103" s="4" t="s">
        <v>13</v>
      </c>
      <c r="J6103" s="4" t="s">
        <v>9</v>
      </c>
      <c r="K6103" s="4" t="s">
        <v>50</v>
      </c>
      <c r="L6103" s="4" t="s">
        <v>13</v>
      </c>
      <c r="M6103" s="4" t="s">
        <v>13</v>
      </c>
    </row>
    <row r="6104" spans="1:8">
      <c r="A6104" t="n">
        <v>42019</v>
      </c>
      <c r="B6104" s="47" t="n">
        <v>26</v>
      </c>
      <c r="C6104" s="7" t="n">
        <v>5</v>
      </c>
      <c r="D6104" s="7" t="n">
        <v>17</v>
      </c>
      <c r="E6104" s="7" t="n">
        <v>3395</v>
      </c>
      <c r="F6104" s="7" t="s">
        <v>316</v>
      </c>
      <c r="G6104" s="7" t="n">
        <v>2</v>
      </c>
      <c r="H6104" s="7" t="n">
        <v>3</v>
      </c>
      <c r="I6104" s="7" t="n">
        <v>17</v>
      </c>
      <c r="J6104" s="7" t="n">
        <v>3396</v>
      </c>
      <c r="K6104" s="7" t="s">
        <v>317</v>
      </c>
      <c r="L6104" s="7" t="n">
        <v>2</v>
      </c>
      <c r="M6104" s="7" t="n">
        <v>0</v>
      </c>
    </row>
    <row r="6105" spans="1:8">
      <c r="A6105" t="s">
        <v>4</v>
      </c>
      <c r="B6105" s="4" t="s">
        <v>5</v>
      </c>
    </row>
    <row r="6106" spans="1:8">
      <c r="A6106" t="n">
        <v>42126</v>
      </c>
      <c r="B6106" s="48" t="n">
        <v>28</v>
      </c>
    </row>
    <row r="6107" spans="1:8">
      <c r="A6107" t="s">
        <v>4</v>
      </c>
      <c r="B6107" s="4" t="s">
        <v>5</v>
      </c>
      <c r="C6107" s="4" t="s">
        <v>10</v>
      </c>
      <c r="D6107" s="4" t="s">
        <v>13</v>
      </c>
    </row>
    <row r="6108" spans="1:8">
      <c r="A6108" t="n">
        <v>42127</v>
      </c>
      <c r="B6108" s="50" t="n">
        <v>89</v>
      </c>
      <c r="C6108" s="7" t="n">
        <v>65533</v>
      </c>
      <c r="D6108" s="7" t="n">
        <v>1</v>
      </c>
    </row>
    <row r="6109" spans="1:8">
      <c r="A6109" t="s">
        <v>4</v>
      </c>
      <c r="B6109" s="4" t="s">
        <v>5</v>
      </c>
      <c r="C6109" s="4" t="s">
        <v>13</v>
      </c>
      <c r="D6109" s="4" t="s">
        <v>10</v>
      </c>
      <c r="E6109" s="4" t="s">
        <v>23</v>
      </c>
    </row>
    <row r="6110" spans="1:8">
      <c r="A6110" t="n">
        <v>42131</v>
      </c>
      <c r="B6110" s="24" t="n">
        <v>58</v>
      </c>
      <c r="C6110" s="7" t="n">
        <v>101</v>
      </c>
      <c r="D6110" s="7" t="n">
        <v>300</v>
      </c>
      <c r="E6110" s="7" t="n">
        <v>1</v>
      </c>
    </row>
    <row r="6111" spans="1:8">
      <c r="A6111" t="s">
        <v>4</v>
      </c>
      <c r="B6111" s="4" t="s">
        <v>5</v>
      </c>
      <c r="C6111" s="4" t="s">
        <v>13</v>
      </c>
      <c r="D6111" s="4" t="s">
        <v>10</v>
      </c>
    </row>
    <row r="6112" spans="1:8">
      <c r="A6112" t="n">
        <v>42139</v>
      </c>
      <c r="B6112" s="24" t="n">
        <v>58</v>
      </c>
      <c r="C6112" s="7" t="n">
        <v>254</v>
      </c>
      <c r="D6112" s="7" t="n">
        <v>0</v>
      </c>
    </row>
    <row r="6113" spans="1:13">
      <c r="A6113" t="s">
        <v>4</v>
      </c>
      <c r="B6113" s="4" t="s">
        <v>5</v>
      </c>
      <c r="C6113" s="4" t="s">
        <v>10</v>
      </c>
      <c r="D6113" s="4" t="s">
        <v>10</v>
      </c>
      <c r="E6113" s="4" t="s">
        <v>10</v>
      </c>
    </row>
    <row r="6114" spans="1:13">
      <c r="A6114" t="n">
        <v>42143</v>
      </c>
      <c r="B6114" s="21" t="n">
        <v>61</v>
      </c>
      <c r="C6114" s="7" t="n">
        <v>19</v>
      </c>
      <c r="D6114" s="7" t="n">
        <v>65533</v>
      </c>
      <c r="E6114" s="7" t="n">
        <v>0</v>
      </c>
    </row>
    <row r="6115" spans="1:13">
      <c r="A6115" t="s">
        <v>4</v>
      </c>
      <c r="B6115" s="4" t="s">
        <v>5</v>
      </c>
      <c r="C6115" s="4" t="s">
        <v>10</v>
      </c>
      <c r="D6115" s="4" t="s">
        <v>23</v>
      </c>
      <c r="E6115" s="4" t="s">
        <v>23</v>
      </c>
      <c r="F6115" s="4" t="s">
        <v>23</v>
      </c>
      <c r="G6115" s="4" t="s">
        <v>10</v>
      </c>
      <c r="H6115" s="4" t="s">
        <v>10</v>
      </c>
    </row>
    <row r="6116" spans="1:13">
      <c r="A6116" t="n">
        <v>42150</v>
      </c>
      <c r="B6116" s="20" t="n">
        <v>60</v>
      </c>
      <c r="C6116" s="7" t="n">
        <v>19</v>
      </c>
      <c r="D6116" s="7" t="n">
        <v>0</v>
      </c>
      <c r="E6116" s="7" t="n">
        <v>-15</v>
      </c>
      <c r="F6116" s="7" t="n">
        <v>0</v>
      </c>
      <c r="G6116" s="7" t="n">
        <v>0</v>
      </c>
      <c r="H6116" s="7" t="n">
        <v>0</v>
      </c>
    </row>
    <row r="6117" spans="1:13">
      <c r="A6117" t="s">
        <v>4</v>
      </c>
      <c r="B6117" s="4" t="s">
        <v>5</v>
      </c>
      <c r="C6117" s="4" t="s">
        <v>13</v>
      </c>
      <c r="D6117" s="4" t="s">
        <v>13</v>
      </c>
      <c r="E6117" s="4" t="s">
        <v>23</v>
      </c>
      <c r="F6117" s="4" t="s">
        <v>23</v>
      </c>
      <c r="G6117" s="4" t="s">
        <v>23</v>
      </c>
      <c r="H6117" s="4" t="s">
        <v>10</v>
      </c>
    </row>
    <row r="6118" spans="1:13">
      <c r="A6118" t="n">
        <v>42169</v>
      </c>
      <c r="B6118" s="26" t="n">
        <v>45</v>
      </c>
      <c r="C6118" s="7" t="n">
        <v>2</v>
      </c>
      <c r="D6118" s="7" t="n">
        <v>3</v>
      </c>
      <c r="E6118" s="7" t="n">
        <v>-0.330000013113022</v>
      </c>
      <c r="F6118" s="7" t="n">
        <v>5.34000015258789</v>
      </c>
      <c r="G6118" s="7" t="n">
        <v>4.75</v>
      </c>
      <c r="H6118" s="7" t="n">
        <v>0</v>
      </c>
    </row>
    <row r="6119" spans="1:13">
      <c r="A6119" t="s">
        <v>4</v>
      </c>
      <c r="B6119" s="4" t="s">
        <v>5</v>
      </c>
      <c r="C6119" s="4" t="s">
        <v>13</v>
      </c>
      <c r="D6119" s="4" t="s">
        <v>13</v>
      </c>
      <c r="E6119" s="4" t="s">
        <v>23</v>
      </c>
      <c r="F6119" s="4" t="s">
        <v>23</v>
      </c>
      <c r="G6119" s="4" t="s">
        <v>23</v>
      </c>
      <c r="H6119" s="4" t="s">
        <v>10</v>
      </c>
      <c r="I6119" s="4" t="s">
        <v>13</v>
      </c>
    </row>
    <row r="6120" spans="1:13">
      <c r="A6120" t="n">
        <v>42186</v>
      </c>
      <c r="B6120" s="26" t="n">
        <v>45</v>
      </c>
      <c r="C6120" s="7" t="n">
        <v>4</v>
      </c>
      <c r="D6120" s="7" t="n">
        <v>3</v>
      </c>
      <c r="E6120" s="7" t="n">
        <v>340.079986572266</v>
      </c>
      <c r="F6120" s="7" t="n">
        <v>331.079986572266</v>
      </c>
      <c r="G6120" s="7" t="n">
        <v>8</v>
      </c>
      <c r="H6120" s="7" t="n">
        <v>0</v>
      </c>
      <c r="I6120" s="7" t="n">
        <v>0</v>
      </c>
    </row>
    <row r="6121" spans="1:13">
      <c r="A6121" t="s">
        <v>4</v>
      </c>
      <c r="B6121" s="4" t="s">
        <v>5</v>
      </c>
      <c r="C6121" s="4" t="s">
        <v>13</v>
      </c>
      <c r="D6121" s="4" t="s">
        <v>13</v>
      </c>
      <c r="E6121" s="4" t="s">
        <v>23</v>
      </c>
      <c r="F6121" s="4" t="s">
        <v>10</v>
      </c>
    </row>
    <row r="6122" spans="1:13">
      <c r="A6122" t="n">
        <v>42204</v>
      </c>
      <c r="B6122" s="26" t="n">
        <v>45</v>
      </c>
      <c r="C6122" s="7" t="n">
        <v>5</v>
      </c>
      <c r="D6122" s="7" t="n">
        <v>3</v>
      </c>
      <c r="E6122" s="7" t="n">
        <v>2.09999990463257</v>
      </c>
      <c r="F6122" s="7" t="n">
        <v>0</v>
      </c>
    </row>
    <row r="6123" spans="1:13">
      <c r="A6123" t="s">
        <v>4</v>
      </c>
      <c r="B6123" s="4" t="s">
        <v>5</v>
      </c>
      <c r="C6123" s="4" t="s">
        <v>13</v>
      </c>
      <c r="D6123" s="4" t="s">
        <v>13</v>
      </c>
      <c r="E6123" s="4" t="s">
        <v>23</v>
      </c>
      <c r="F6123" s="4" t="s">
        <v>10</v>
      </c>
    </row>
    <row r="6124" spans="1:13">
      <c r="A6124" t="n">
        <v>42213</v>
      </c>
      <c r="B6124" s="26" t="n">
        <v>45</v>
      </c>
      <c r="C6124" s="7" t="n">
        <v>11</v>
      </c>
      <c r="D6124" s="7" t="n">
        <v>3</v>
      </c>
      <c r="E6124" s="7" t="n">
        <v>36.7999992370605</v>
      </c>
      <c r="F6124" s="7" t="n">
        <v>0</v>
      </c>
    </row>
    <row r="6125" spans="1:13">
      <c r="A6125" t="s">
        <v>4</v>
      </c>
      <c r="B6125" s="4" t="s">
        <v>5</v>
      </c>
      <c r="C6125" s="4" t="s">
        <v>13</v>
      </c>
      <c r="D6125" s="4" t="s">
        <v>13</v>
      </c>
      <c r="E6125" s="4" t="s">
        <v>23</v>
      </c>
      <c r="F6125" s="4" t="s">
        <v>23</v>
      </c>
      <c r="G6125" s="4" t="s">
        <v>23</v>
      </c>
      <c r="H6125" s="4" t="s">
        <v>10</v>
      </c>
    </row>
    <row r="6126" spans="1:13">
      <c r="A6126" t="n">
        <v>42222</v>
      </c>
      <c r="B6126" s="26" t="n">
        <v>45</v>
      </c>
      <c r="C6126" s="7" t="n">
        <v>2</v>
      </c>
      <c r="D6126" s="7" t="n">
        <v>3</v>
      </c>
      <c r="E6126" s="7" t="n">
        <v>-0.330000013113022</v>
      </c>
      <c r="F6126" s="7" t="n">
        <v>5.44999980926514</v>
      </c>
      <c r="G6126" s="7" t="n">
        <v>4.75</v>
      </c>
      <c r="H6126" s="7" t="n">
        <v>20000</v>
      </c>
    </row>
    <row r="6127" spans="1:13">
      <c r="A6127" t="s">
        <v>4</v>
      </c>
      <c r="B6127" s="4" t="s">
        <v>5</v>
      </c>
      <c r="C6127" s="4" t="s">
        <v>13</v>
      </c>
      <c r="D6127" s="4" t="s">
        <v>13</v>
      </c>
      <c r="E6127" s="4" t="s">
        <v>23</v>
      </c>
      <c r="F6127" s="4" t="s">
        <v>23</v>
      </c>
      <c r="G6127" s="4" t="s">
        <v>23</v>
      </c>
      <c r="H6127" s="4" t="s">
        <v>10</v>
      </c>
      <c r="I6127" s="4" t="s">
        <v>13</v>
      </c>
    </row>
    <row r="6128" spans="1:13">
      <c r="A6128" t="n">
        <v>42239</v>
      </c>
      <c r="B6128" s="26" t="n">
        <v>45</v>
      </c>
      <c r="C6128" s="7" t="n">
        <v>4</v>
      </c>
      <c r="D6128" s="7" t="n">
        <v>3</v>
      </c>
      <c r="E6128" s="7" t="n">
        <v>340.079986572266</v>
      </c>
      <c r="F6128" s="7" t="n">
        <v>331.079986572266</v>
      </c>
      <c r="G6128" s="7" t="n">
        <v>8</v>
      </c>
      <c r="H6128" s="7" t="n">
        <v>20000</v>
      </c>
      <c r="I6128" s="7" t="n">
        <v>1</v>
      </c>
    </row>
    <row r="6129" spans="1:9">
      <c r="A6129" t="s">
        <v>4</v>
      </c>
      <c r="B6129" s="4" t="s">
        <v>5</v>
      </c>
      <c r="C6129" s="4" t="s">
        <v>13</v>
      </c>
      <c r="D6129" s="4" t="s">
        <v>13</v>
      </c>
      <c r="E6129" s="4" t="s">
        <v>23</v>
      </c>
      <c r="F6129" s="4" t="s">
        <v>10</v>
      </c>
    </row>
    <row r="6130" spans="1:9">
      <c r="A6130" t="n">
        <v>42257</v>
      </c>
      <c r="B6130" s="26" t="n">
        <v>45</v>
      </c>
      <c r="C6130" s="7" t="n">
        <v>5</v>
      </c>
      <c r="D6130" s="7" t="n">
        <v>3</v>
      </c>
      <c r="E6130" s="7" t="n">
        <v>1.5</v>
      </c>
      <c r="F6130" s="7" t="n">
        <v>20000</v>
      </c>
    </row>
    <row r="6131" spans="1:9">
      <c r="A6131" t="s">
        <v>4</v>
      </c>
      <c r="B6131" s="4" t="s">
        <v>5</v>
      </c>
      <c r="C6131" s="4" t="s">
        <v>13</v>
      </c>
      <c r="D6131" s="4" t="s">
        <v>13</v>
      </c>
      <c r="E6131" s="4" t="s">
        <v>23</v>
      </c>
      <c r="F6131" s="4" t="s">
        <v>10</v>
      </c>
    </row>
    <row r="6132" spans="1:9">
      <c r="A6132" t="n">
        <v>42266</v>
      </c>
      <c r="B6132" s="26" t="n">
        <v>45</v>
      </c>
      <c r="C6132" s="7" t="n">
        <v>11</v>
      </c>
      <c r="D6132" s="7" t="n">
        <v>3</v>
      </c>
      <c r="E6132" s="7" t="n">
        <v>36.7999992370605</v>
      </c>
      <c r="F6132" s="7" t="n">
        <v>20000</v>
      </c>
    </row>
    <row r="6133" spans="1:9">
      <c r="A6133" t="s">
        <v>4</v>
      </c>
      <c r="B6133" s="4" t="s">
        <v>5</v>
      </c>
      <c r="C6133" s="4" t="s">
        <v>13</v>
      </c>
      <c r="D6133" s="4" t="s">
        <v>10</v>
      </c>
    </row>
    <row r="6134" spans="1:9">
      <c r="A6134" t="n">
        <v>42275</v>
      </c>
      <c r="B6134" s="24" t="n">
        <v>58</v>
      </c>
      <c r="C6134" s="7" t="n">
        <v>255</v>
      </c>
      <c r="D6134" s="7" t="n">
        <v>0</v>
      </c>
    </row>
    <row r="6135" spans="1:9">
      <c r="A6135" t="s">
        <v>4</v>
      </c>
      <c r="B6135" s="4" t="s">
        <v>5</v>
      </c>
      <c r="C6135" s="4" t="s">
        <v>13</v>
      </c>
      <c r="D6135" s="4" t="s">
        <v>10</v>
      </c>
      <c r="E6135" s="4" t="s">
        <v>6</v>
      </c>
    </row>
    <row r="6136" spans="1:9">
      <c r="A6136" t="n">
        <v>42279</v>
      </c>
      <c r="B6136" s="46" t="n">
        <v>51</v>
      </c>
      <c r="C6136" s="7" t="n">
        <v>4</v>
      </c>
      <c r="D6136" s="7" t="n">
        <v>19</v>
      </c>
      <c r="E6136" s="7" t="s">
        <v>318</v>
      </c>
    </row>
    <row r="6137" spans="1:9">
      <c r="A6137" t="s">
        <v>4</v>
      </c>
      <c r="B6137" s="4" t="s">
        <v>5</v>
      </c>
      <c r="C6137" s="4" t="s">
        <v>10</v>
      </c>
    </row>
    <row r="6138" spans="1:9">
      <c r="A6138" t="n">
        <v>42293</v>
      </c>
      <c r="B6138" s="35" t="n">
        <v>16</v>
      </c>
      <c r="C6138" s="7" t="n">
        <v>0</v>
      </c>
    </row>
    <row r="6139" spans="1:9">
      <c r="A6139" t="s">
        <v>4</v>
      </c>
      <c r="B6139" s="4" t="s">
        <v>5</v>
      </c>
      <c r="C6139" s="4" t="s">
        <v>10</v>
      </c>
      <c r="D6139" s="4" t="s">
        <v>13</v>
      </c>
      <c r="E6139" s="4" t="s">
        <v>9</v>
      </c>
      <c r="F6139" s="4" t="s">
        <v>50</v>
      </c>
      <c r="G6139" s="4" t="s">
        <v>13</v>
      </c>
      <c r="H6139" s="4" t="s">
        <v>13</v>
      </c>
      <c r="I6139" s="4" t="s">
        <v>13</v>
      </c>
      <c r="J6139" s="4" t="s">
        <v>9</v>
      </c>
      <c r="K6139" s="4" t="s">
        <v>50</v>
      </c>
      <c r="L6139" s="4" t="s">
        <v>13</v>
      </c>
      <c r="M6139" s="4" t="s">
        <v>13</v>
      </c>
      <c r="N6139" s="4" t="s">
        <v>13</v>
      </c>
      <c r="O6139" s="4" t="s">
        <v>9</v>
      </c>
      <c r="P6139" s="4" t="s">
        <v>50</v>
      </c>
      <c r="Q6139" s="4" t="s">
        <v>13</v>
      </c>
      <c r="R6139" s="4" t="s">
        <v>13</v>
      </c>
    </row>
    <row r="6140" spans="1:9">
      <c r="A6140" t="n">
        <v>42296</v>
      </c>
      <c r="B6140" s="47" t="n">
        <v>26</v>
      </c>
      <c r="C6140" s="7" t="n">
        <v>19</v>
      </c>
      <c r="D6140" s="7" t="n">
        <v>17</v>
      </c>
      <c r="E6140" s="7" t="n">
        <v>29396</v>
      </c>
      <c r="F6140" s="7" t="s">
        <v>319</v>
      </c>
      <c r="G6140" s="7" t="n">
        <v>2</v>
      </c>
      <c r="H6140" s="7" t="n">
        <v>3</v>
      </c>
      <c r="I6140" s="7" t="n">
        <v>17</v>
      </c>
      <c r="J6140" s="7" t="n">
        <v>29397</v>
      </c>
      <c r="K6140" s="7" t="s">
        <v>320</v>
      </c>
      <c r="L6140" s="7" t="n">
        <v>2</v>
      </c>
      <c r="M6140" s="7" t="n">
        <v>3</v>
      </c>
      <c r="N6140" s="7" t="n">
        <v>17</v>
      </c>
      <c r="O6140" s="7" t="n">
        <v>29398</v>
      </c>
      <c r="P6140" s="7" t="s">
        <v>321</v>
      </c>
      <c r="Q6140" s="7" t="n">
        <v>2</v>
      </c>
      <c r="R6140" s="7" t="n">
        <v>0</v>
      </c>
    </row>
    <row r="6141" spans="1:9">
      <c r="A6141" t="s">
        <v>4</v>
      </c>
      <c r="B6141" s="4" t="s">
        <v>5</v>
      </c>
    </row>
    <row r="6142" spans="1:9">
      <c r="A6142" t="n">
        <v>42618</v>
      </c>
      <c r="B6142" s="48" t="n">
        <v>28</v>
      </c>
    </row>
    <row r="6143" spans="1:9">
      <c r="A6143" t="s">
        <v>4</v>
      </c>
      <c r="B6143" s="4" t="s">
        <v>5</v>
      </c>
      <c r="C6143" s="4" t="s">
        <v>10</v>
      </c>
      <c r="D6143" s="4" t="s">
        <v>13</v>
      </c>
    </row>
    <row r="6144" spans="1:9">
      <c r="A6144" t="n">
        <v>42619</v>
      </c>
      <c r="B6144" s="50" t="n">
        <v>89</v>
      </c>
      <c r="C6144" s="7" t="n">
        <v>65533</v>
      </c>
      <c r="D6144" s="7" t="n">
        <v>1</v>
      </c>
    </row>
    <row r="6145" spans="1:18">
      <c r="A6145" t="s">
        <v>4</v>
      </c>
      <c r="B6145" s="4" t="s">
        <v>5</v>
      </c>
      <c r="C6145" s="4" t="s">
        <v>6</v>
      </c>
      <c r="D6145" s="4" t="s">
        <v>10</v>
      </c>
    </row>
    <row r="6146" spans="1:18">
      <c r="A6146" t="n">
        <v>42623</v>
      </c>
      <c r="B6146" s="67" t="n">
        <v>29</v>
      </c>
      <c r="C6146" s="7" t="s">
        <v>12</v>
      </c>
      <c r="D6146" s="7" t="n">
        <v>65533</v>
      </c>
    </row>
    <row r="6147" spans="1:18">
      <c r="A6147" t="s">
        <v>4</v>
      </c>
      <c r="B6147" s="4" t="s">
        <v>5</v>
      </c>
      <c r="C6147" s="4" t="s">
        <v>13</v>
      </c>
      <c r="D6147" s="4" t="s">
        <v>10</v>
      </c>
      <c r="E6147" s="4" t="s">
        <v>10</v>
      </c>
      <c r="F6147" s="4" t="s">
        <v>13</v>
      </c>
    </row>
    <row r="6148" spans="1:18">
      <c r="A6148" t="n">
        <v>42627</v>
      </c>
      <c r="B6148" s="51" t="n">
        <v>25</v>
      </c>
      <c r="C6148" s="7" t="n">
        <v>1</v>
      </c>
      <c r="D6148" s="7" t="n">
        <v>260</v>
      </c>
      <c r="E6148" s="7" t="n">
        <v>640</v>
      </c>
      <c r="F6148" s="7" t="n">
        <v>1</v>
      </c>
    </row>
    <row r="6149" spans="1:18">
      <c r="A6149" t="s">
        <v>4</v>
      </c>
      <c r="B6149" s="4" t="s">
        <v>5</v>
      </c>
      <c r="C6149" s="4" t="s">
        <v>13</v>
      </c>
      <c r="D6149" s="4" t="s">
        <v>10</v>
      </c>
      <c r="E6149" s="4" t="s">
        <v>6</v>
      </c>
    </row>
    <row r="6150" spans="1:18">
      <c r="A6150" t="n">
        <v>42634</v>
      </c>
      <c r="B6150" s="46" t="n">
        <v>51</v>
      </c>
      <c r="C6150" s="7" t="n">
        <v>4</v>
      </c>
      <c r="D6150" s="7" t="n">
        <v>0</v>
      </c>
      <c r="E6150" s="7" t="s">
        <v>60</v>
      </c>
    </row>
    <row r="6151" spans="1:18">
      <c r="A6151" t="s">
        <v>4</v>
      </c>
      <c r="B6151" s="4" t="s">
        <v>5</v>
      </c>
      <c r="C6151" s="4" t="s">
        <v>10</v>
      </c>
    </row>
    <row r="6152" spans="1:18">
      <c r="A6152" t="n">
        <v>42648</v>
      </c>
      <c r="B6152" s="35" t="n">
        <v>16</v>
      </c>
      <c r="C6152" s="7" t="n">
        <v>0</v>
      </c>
    </row>
    <row r="6153" spans="1:18">
      <c r="A6153" t="s">
        <v>4</v>
      </c>
      <c r="B6153" s="4" t="s">
        <v>5</v>
      </c>
      <c r="C6153" s="4" t="s">
        <v>10</v>
      </c>
      <c r="D6153" s="4" t="s">
        <v>13</v>
      </c>
      <c r="E6153" s="4" t="s">
        <v>9</v>
      </c>
      <c r="F6153" s="4" t="s">
        <v>50</v>
      </c>
      <c r="G6153" s="4" t="s">
        <v>13</v>
      </c>
      <c r="H6153" s="4" t="s">
        <v>13</v>
      </c>
      <c r="I6153" s="4" t="s">
        <v>13</v>
      </c>
      <c r="J6153" s="4" t="s">
        <v>9</v>
      </c>
      <c r="K6153" s="4" t="s">
        <v>50</v>
      </c>
      <c r="L6153" s="4" t="s">
        <v>13</v>
      </c>
      <c r="M6153" s="4" t="s">
        <v>13</v>
      </c>
    </row>
    <row r="6154" spans="1:18">
      <c r="A6154" t="n">
        <v>42651</v>
      </c>
      <c r="B6154" s="47" t="n">
        <v>26</v>
      </c>
      <c r="C6154" s="7" t="n">
        <v>0</v>
      </c>
      <c r="D6154" s="7" t="n">
        <v>17</v>
      </c>
      <c r="E6154" s="7" t="n">
        <v>52936</v>
      </c>
      <c r="F6154" s="7" t="s">
        <v>322</v>
      </c>
      <c r="G6154" s="7" t="n">
        <v>2</v>
      </c>
      <c r="H6154" s="7" t="n">
        <v>3</v>
      </c>
      <c r="I6154" s="7" t="n">
        <v>17</v>
      </c>
      <c r="J6154" s="7" t="n">
        <v>52937</v>
      </c>
      <c r="K6154" s="7" t="s">
        <v>323</v>
      </c>
      <c r="L6154" s="7" t="n">
        <v>2</v>
      </c>
      <c r="M6154" s="7" t="n">
        <v>0</v>
      </c>
    </row>
    <row r="6155" spans="1:18">
      <c r="A6155" t="s">
        <v>4</v>
      </c>
      <c r="B6155" s="4" t="s">
        <v>5</v>
      </c>
    </row>
    <row r="6156" spans="1:18">
      <c r="A6156" t="n">
        <v>42730</v>
      </c>
      <c r="B6156" s="48" t="n">
        <v>28</v>
      </c>
    </row>
    <row r="6157" spans="1:18">
      <c r="A6157" t="s">
        <v>4</v>
      </c>
      <c r="B6157" s="4" t="s">
        <v>5</v>
      </c>
      <c r="C6157" s="4" t="s">
        <v>10</v>
      </c>
      <c r="D6157" s="4" t="s">
        <v>13</v>
      </c>
    </row>
    <row r="6158" spans="1:18">
      <c r="A6158" t="n">
        <v>42731</v>
      </c>
      <c r="B6158" s="50" t="n">
        <v>89</v>
      </c>
      <c r="C6158" s="7" t="n">
        <v>65533</v>
      </c>
      <c r="D6158" s="7" t="n">
        <v>1</v>
      </c>
    </row>
    <row r="6159" spans="1:18">
      <c r="A6159" t="s">
        <v>4</v>
      </c>
      <c r="B6159" s="4" t="s">
        <v>5</v>
      </c>
      <c r="C6159" s="4" t="s">
        <v>13</v>
      </c>
      <c r="D6159" s="4" t="s">
        <v>10</v>
      </c>
      <c r="E6159" s="4" t="s">
        <v>10</v>
      </c>
      <c r="F6159" s="4" t="s">
        <v>13</v>
      </c>
    </row>
    <row r="6160" spans="1:18">
      <c r="A6160" t="n">
        <v>42735</v>
      </c>
      <c r="B6160" s="51" t="n">
        <v>25</v>
      </c>
      <c r="C6160" s="7" t="n">
        <v>1</v>
      </c>
      <c r="D6160" s="7" t="n">
        <v>65535</v>
      </c>
      <c r="E6160" s="7" t="n">
        <v>65535</v>
      </c>
      <c r="F6160" s="7" t="n">
        <v>0</v>
      </c>
    </row>
    <row r="6161" spans="1:13">
      <c r="A6161" t="s">
        <v>4</v>
      </c>
      <c r="B6161" s="4" t="s">
        <v>5</v>
      </c>
      <c r="C6161" s="4" t="s">
        <v>13</v>
      </c>
      <c r="D6161" s="4" t="s">
        <v>10</v>
      </c>
      <c r="E6161" s="4" t="s">
        <v>6</v>
      </c>
    </row>
    <row r="6162" spans="1:13">
      <c r="A6162" t="n">
        <v>42742</v>
      </c>
      <c r="B6162" s="46" t="n">
        <v>51</v>
      </c>
      <c r="C6162" s="7" t="n">
        <v>4</v>
      </c>
      <c r="D6162" s="7" t="n">
        <v>19</v>
      </c>
      <c r="E6162" s="7" t="s">
        <v>169</v>
      </c>
    </row>
    <row r="6163" spans="1:13">
      <c r="A6163" t="s">
        <v>4</v>
      </c>
      <c r="B6163" s="4" t="s">
        <v>5</v>
      </c>
      <c r="C6163" s="4" t="s">
        <v>10</v>
      </c>
    </row>
    <row r="6164" spans="1:13">
      <c r="A6164" t="n">
        <v>42756</v>
      </c>
      <c r="B6164" s="35" t="n">
        <v>16</v>
      </c>
      <c r="C6164" s="7" t="n">
        <v>0</v>
      </c>
    </row>
    <row r="6165" spans="1:13">
      <c r="A6165" t="s">
        <v>4</v>
      </c>
      <c r="B6165" s="4" t="s">
        <v>5</v>
      </c>
      <c r="C6165" s="4" t="s">
        <v>10</v>
      </c>
      <c r="D6165" s="4" t="s">
        <v>13</v>
      </c>
      <c r="E6165" s="4" t="s">
        <v>9</v>
      </c>
      <c r="F6165" s="4" t="s">
        <v>50</v>
      </c>
      <c r="G6165" s="4" t="s">
        <v>13</v>
      </c>
      <c r="H6165" s="4" t="s">
        <v>13</v>
      </c>
      <c r="I6165" s="4" t="s">
        <v>13</v>
      </c>
      <c r="J6165" s="4" t="s">
        <v>9</v>
      </c>
      <c r="K6165" s="4" t="s">
        <v>50</v>
      </c>
      <c r="L6165" s="4" t="s">
        <v>13</v>
      </c>
      <c r="M6165" s="4" t="s">
        <v>13</v>
      </c>
      <c r="N6165" s="4" t="s">
        <v>13</v>
      </c>
      <c r="O6165" s="4" t="s">
        <v>9</v>
      </c>
      <c r="P6165" s="4" t="s">
        <v>50</v>
      </c>
      <c r="Q6165" s="4" t="s">
        <v>13</v>
      </c>
      <c r="R6165" s="4" t="s">
        <v>13</v>
      </c>
      <c r="S6165" s="4" t="s">
        <v>13</v>
      </c>
      <c r="T6165" s="4" t="s">
        <v>9</v>
      </c>
      <c r="U6165" s="4" t="s">
        <v>50</v>
      </c>
      <c r="V6165" s="4" t="s">
        <v>13</v>
      </c>
      <c r="W6165" s="4" t="s">
        <v>13</v>
      </c>
      <c r="X6165" s="4" t="s">
        <v>13</v>
      </c>
      <c r="Y6165" s="4" t="s">
        <v>9</v>
      </c>
      <c r="Z6165" s="4" t="s">
        <v>50</v>
      </c>
      <c r="AA6165" s="4" t="s">
        <v>13</v>
      </c>
      <c r="AB6165" s="4" t="s">
        <v>13</v>
      </c>
    </row>
    <row r="6166" spans="1:13">
      <c r="A6166" t="n">
        <v>42759</v>
      </c>
      <c r="B6166" s="47" t="n">
        <v>26</v>
      </c>
      <c r="C6166" s="7" t="n">
        <v>19</v>
      </c>
      <c r="D6166" s="7" t="n">
        <v>17</v>
      </c>
      <c r="E6166" s="7" t="n">
        <v>29399</v>
      </c>
      <c r="F6166" s="7" t="s">
        <v>324</v>
      </c>
      <c r="G6166" s="7" t="n">
        <v>2</v>
      </c>
      <c r="H6166" s="7" t="n">
        <v>3</v>
      </c>
      <c r="I6166" s="7" t="n">
        <v>17</v>
      </c>
      <c r="J6166" s="7" t="n">
        <v>29400</v>
      </c>
      <c r="K6166" s="7" t="s">
        <v>325</v>
      </c>
      <c r="L6166" s="7" t="n">
        <v>2</v>
      </c>
      <c r="M6166" s="7" t="n">
        <v>3</v>
      </c>
      <c r="N6166" s="7" t="n">
        <v>17</v>
      </c>
      <c r="O6166" s="7" t="n">
        <v>29401</v>
      </c>
      <c r="P6166" s="7" t="s">
        <v>326</v>
      </c>
      <c r="Q6166" s="7" t="n">
        <v>2</v>
      </c>
      <c r="R6166" s="7" t="n">
        <v>3</v>
      </c>
      <c r="S6166" s="7" t="n">
        <v>17</v>
      </c>
      <c r="T6166" s="7" t="n">
        <v>29402</v>
      </c>
      <c r="U6166" s="7" t="s">
        <v>327</v>
      </c>
      <c r="V6166" s="7" t="n">
        <v>2</v>
      </c>
      <c r="W6166" s="7" t="n">
        <v>3</v>
      </c>
      <c r="X6166" s="7" t="n">
        <v>17</v>
      </c>
      <c r="Y6166" s="7" t="n">
        <v>29403</v>
      </c>
      <c r="Z6166" s="7" t="s">
        <v>328</v>
      </c>
      <c r="AA6166" s="7" t="n">
        <v>2</v>
      </c>
      <c r="AB6166" s="7" t="n">
        <v>0</v>
      </c>
    </row>
    <row r="6167" spans="1:13">
      <c r="A6167" t="s">
        <v>4</v>
      </c>
      <c r="B6167" s="4" t="s">
        <v>5</v>
      </c>
    </row>
    <row r="6168" spans="1:13">
      <c r="A6168" t="n">
        <v>43138</v>
      </c>
      <c r="B6168" s="48" t="n">
        <v>28</v>
      </c>
    </row>
    <row r="6169" spans="1:13">
      <c r="A6169" t="s">
        <v>4</v>
      </c>
      <c r="B6169" s="4" t="s">
        <v>5</v>
      </c>
      <c r="C6169" s="4" t="s">
        <v>10</v>
      </c>
      <c r="D6169" s="4" t="s">
        <v>13</v>
      </c>
    </row>
    <row r="6170" spans="1:13">
      <c r="A6170" t="n">
        <v>43139</v>
      </c>
      <c r="B6170" s="50" t="n">
        <v>89</v>
      </c>
      <c r="C6170" s="7" t="n">
        <v>65533</v>
      </c>
      <c r="D6170" s="7" t="n">
        <v>1</v>
      </c>
    </row>
    <row r="6171" spans="1:13">
      <c r="A6171" t="s">
        <v>4</v>
      </c>
      <c r="B6171" s="4" t="s">
        <v>5</v>
      </c>
      <c r="C6171" s="4" t="s">
        <v>6</v>
      </c>
      <c r="D6171" s="4" t="s">
        <v>10</v>
      </c>
    </row>
    <row r="6172" spans="1:13">
      <c r="A6172" t="n">
        <v>43143</v>
      </c>
      <c r="B6172" s="67" t="n">
        <v>29</v>
      </c>
      <c r="C6172" s="7" t="s">
        <v>12</v>
      </c>
      <c r="D6172" s="7" t="n">
        <v>65533</v>
      </c>
    </row>
    <row r="6173" spans="1:13">
      <c r="A6173" t="s">
        <v>4</v>
      </c>
      <c r="B6173" s="4" t="s">
        <v>5</v>
      </c>
      <c r="C6173" s="4" t="s">
        <v>13</v>
      </c>
      <c r="D6173" s="4" t="s">
        <v>10</v>
      </c>
      <c r="E6173" s="4" t="s">
        <v>10</v>
      </c>
      <c r="F6173" s="4" t="s">
        <v>13</v>
      </c>
    </row>
    <row r="6174" spans="1:13">
      <c r="A6174" t="n">
        <v>43147</v>
      </c>
      <c r="B6174" s="51" t="n">
        <v>25</v>
      </c>
      <c r="C6174" s="7" t="n">
        <v>1</v>
      </c>
      <c r="D6174" s="7" t="n">
        <v>260</v>
      </c>
      <c r="E6174" s="7" t="n">
        <v>640</v>
      </c>
      <c r="F6174" s="7" t="n">
        <v>1</v>
      </c>
    </row>
    <row r="6175" spans="1:13">
      <c r="A6175" t="s">
        <v>4</v>
      </c>
      <c r="B6175" s="4" t="s">
        <v>5</v>
      </c>
      <c r="C6175" s="4" t="s">
        <v>13</v>
      </c>
      <c r="D6175" s="4" t="s">
        <v>10</v>
      </c>
      <c r="E6175" s="4" t="s">
        <v>6</v>
      </c>
    </row>
    <row r="6176" spans="1:13">
      <c r="A6176" t="n">
        <v>43154</v>
      </c>
      <c r="B6176" s="46" t="n">
        <v>51</v>
      </c>
      <c r="C6176" s="7" t="n">
        <v>4</v>
      </c>
      <c r="D6176" s="7" t="n">
        <v>0</v>
      </c>
      <c r="E6176" s="7" t="s">
        <v>329</v>
      </c>
    </row>
    <row r="6177" spans="1:28">
      <c r="A6177" t="s">
        <v>4</v>
      </c>
      <c r="B6177" s="4" t="s">
        <v>5</v>
      </c>
      <c r="C6177" s="4" t="s">
        <v>10</v>
      </c>
    </row>
    <row r="6178" spans="1:28">
      <c r="A6178" t="n">
        <v>43167</v>
      </c>
      <c r="B6178" s="35" t="n">
        <v>16</v>
      </c>
      <c r="C6178" s="7" t="n">
        <v>0</v>
      </c>
    </row>
    <row r="6179" spans="1:28">
      <c r="A6179" t="s">
        <v>4</v>
      </c>
      <c r="B6179" s="4" t="s">
        <v>5</v>
      </c>
      <c r="C6179" s="4" t="s">
        <v>10</v>
      </c>
      <c r="D6179" s="4" t="s">
        <v>13</v>
      </c>
      <c r="E6179" s="4" t="s">
        <v>9</v>
      </c>
      <c r="F6179" s="4" t="s">
        <v>50</v>
      </c>
      <c r="G6179" s="4" t="s">
        <v>13</v>
      </c>
      <c r="H6179" s="4" t="s">
        <v>13</v>
      </c>
    </row>
    <row r="6180" spans="1:28">
      <c r="A6180" t="n">
        <v>43170</v>
      </c>
      <c r="B6180" s="47" t="n">
        <v>26</v>
      </c>
      <c r="C6180" s="7" t="n">
        <v>0</v>
      </c>
      <c r="D6180" s="7" t="n">
        <v>17</v>
      </c>
      <c r="E6180" s="7" t="n">
        <v>52938</v>
      </c>
      <c r="F6180" s="7" t="s">
        <v>330</v>
      </c>
      <c r="G6180" s="7" t="n">
        <v>2</v>
      </c>
      <c r="H6180" s="7" t="n">
        <v>0</v>
      </c>
    </row>
    <row r="6181" spans="1:28">
      <c r="A6181" t="s">
        <v>4</v>
      </c>
      <c r="B6181" s="4" t="s">
        <v>5</v>
      </c>
    </row>
    <row r="6182" spans="1:28">
      <c r="A6182" t="n">
        <v>43260</v>
      </c>
      <c r="B6182" s="48" t="n">
        <v>28</v>
      </c>
    </row>
    <row r="6183" spans="1:28">
      <c r="A6183" t="s">
        <v>4</v>
      </c>
      <c r="B6183" s="4" t="s">
        <v>5</v>
      </c>
      <c r="C6183" s="4" t="s">
        <v>10</v>
      </c>
      <c r="D6183" s="4" t="s">
        <v>13</v>
      </c>
    </row>
    <row r="6184" spans="1:28">
      <c r="A6184" t="n">
        <v>43261</v>
      </c>
      <c r="B6184" s="50" t="n">
        <v>89</v>
      </c>
      <c r="C6184" s="7" t="n">
        <v>65533</v>
      </c>
      <c r="D6184" s="7" t="n">
        <v>1</v>
      </c>
    </row>
    <row r="6185" spans="1:28">
      <c r="A6185" t="s">
        <v>4</v>
      </c>
      <c r="B6185" s="4" t="s">
        <v>5</v>
      </c>
      <c r="C6185" s="4" t="s">
        <v>13</v>
      </c>
      <c r="D6185" s="4" t="s">
        <v>10</v>
      </c>
      <c r="E6185" s="4" t="s">
        <v>10</v>
      </c>
      <c r="F6185" s="4" t="s">
        <v>13</v>
      </c>
    </row>
    <row r="6186" spans="1:28">
      <c r="A6186" t="n">
        <v>43265</v>
      </c>
      <c r="B6186" s="51" t="n">
        <v>25</v>
      </c>
      <c r="C6186" s="7" t="n">
        <v>1</v>
      </c>
      <c r="D6186" s="7" t="n">
        <v>65535</v>
      </c>
      <c r="E6186" s="7" t="n">
        <v>65535</v>
      </c>
      <c r="F6186" s="7" t="n">
        <v>0</v>
      </c>
    </row>
    <row r="6187" spans="1:28">
      <c r="A6187" t="s">
        <v>4</v>
      </c>
      <c r="B6187" s="4" t="s">
        <v>5</v>
      </c>
      <c r="C6187" s="4" t="s">
        <v>13</v>
      </c>
      <c r="D6187" s="30" t="s">
        <v>34</v>
      </c>
      <c r="E6187" s="4" t="s">
        <v>5</v>
      </c>
      <c r="F6187" s="4" t="s">
        <v>13</v>
      </c>
      <c r="G6187" s="4" t="s">
        <v>10</v>
      </c>
      <c r="H6187" s="30" t="s">
        <v>35</v>
      </c>
      <c r="I6187" s="4" t="s">
        <v>13</v>
      </c>
      <c r="J6187" s="4" t="s">
        <v>24</v>
      </c>
    </row>
    <row r="6188" spans="1:28">
      <c r="A6188" t="n">
        <v>43272</v>
      </c>
      <c r="B6188" s="12" t="n">
        <v>5</v>
      </c>
      <c r="C6188" s="7" t="n">
        <v>28</v>
      </c>
      <c r="D6188" s="30" t="s">
        <v>3</v>
      </c>
      <c r="E6188" s="33" t="n">
        <v>64</v>
      </c>
      <c r="F6188" s="7" t="n">
        <v>5</v>
      </c>
      <c r="G6188" s="7" t="n">
        <v>6</v>
      </c>
      <c r="H6188" s="30" t="s">
        <v>3</v>
      </c>
      <c r="I6188" s="7" t="n">
        <v>1</v>
      </c>
      <c r="J6188" s="13" t="n">
        <f t="normal" ca="1">A6206</f>
        <v>0</v>
      </c>
    </row>
    <row r="6189" spans="1:28">
      <c r="A6189" t="s">
        <v>4</v>
      </c>
      <c r="B6189" s="4" t="s">
        <v>5</v>
      </c>
      <c r="C6189" s="4" t="s">
        <v>13</v>
      </c>
      <c r="D6189" s="4" t="s">
        <v>10</v>
      </c>
      <c r="E6189" s="4" t="s">
        <v>10</v>
      </c>
      <c r="F6189" s="4" t="s">
        <v>13</v>
      </c>
    </row>
    <row r="6190" spans="1:28">
      <c r="A6190" t="n">
        <v>43283</v>
      </c>
      <c r="B6190" s="51" t="n">
        <v>25</v>
      </c>
      <c r="C6190" s="7" t="n">
        <v>1</v>
      </c>
      <c r="D6190" s="7" t="n">
        <v>60</v>
      </c>
      <c r="E6190" s="7" t="n">
        <v>640</v>
      </c>
      <c r="F6190" s="7" t="n">
        <v>2</v>
      </c>
    </row>
    <row r="6191" spans="1:28">
      <c r="A6191" t="s">
        <v>4</v>
      </c>
      <c r="B6191" s="4" t="s">
        <v>5</v>
      </c>
      <c r="C6191" s="4" t="s">
        <v>13</v>
      </c>
      <c r="D6191" s="4" t="s">
        <v>10</v>
      </c>
      <c r="E6191" s="4" t="s">
        <v>6</v>
      </c>
    </row>
    <row r="6192" spans="1:28">
      <c r="A6192" t="n">
        <v>43290</v>
      </c>
      <c r="B6192" s="46" t="n">
        <v>51</v>
      </c>
      <c r="C6192" s="7" t="n">
        <v>4</v>
      </c>
      <c r="D6192" s="7" t="n">
        <v>6</v>
      </c>
      <c r="E6192" s="7" t="s">
        <v>76</v>
      </c>
    </row>
    <row r="6193" spans="1:10">
      <c r="A6193" t="s">
        <v>4</v>
      </c>
      <c r="B6193" s="4" t="s">
        <v>5</v>
      </c>
      <c r="C6193" s="4" t="s">
        <v>10</v>
      </c>
    </row>
    <row r="6194" spans="1:10">
      <c r="A6194" t="n">
        <v>43303</v>
      </c>
      <c r="B6194" s="35" t="n">
        <v>16</v>
      </c>
      <c r="C6194" s="7" t="n">
        <v>0</v>
      </c>
    </row>
    <row r="6195" spans="1:10">
      <c r="A6195" t="s">
        <v>4</v>
      </c>
      <c r="B6195" s="4" t="s">
        <v>5</v>
      </c>
      <c r="C6195" s="4" t="s">
        <v>10</v>
      </c>
      <c r="D6195" s="4" t="s">
        <v>13</v>
      </c>
      <c r="E6195" s="4" t="s">
        <v>9</v>
      </c>
      <c r="F6195" s="4" t="s">
        <v>50</v>
      </c>
      <c r="G6195" s="4" t="s">
        <v>13</v>
      </c>
      <c r="H6195" s="4" t="s">
        <v>13</v>
      </c>
    </row>
    <row r="6196" spans="1:10">
      <c r="A6196" t="n">
        <v>43306</v>
      </c>
      <c r="B6196" s="47" t="n">
        <v>26</v>
      </c>
      <c r="C6196" s="7" t="n">
        <v>6</v>
      </c>
      <c r="D6196" s="7" t="n">
        <v>17</v>
      </c>
      <c r="E6196" s="7" t="n">
        <v>8442</v>
      </c>
      <c r="F6196" s="7" t="s">
        <v>331</v>
      </c>
      <c r="G6196" s="7" t="n">
        <v>2</v>
      </c>
      <c r="H6196" s="7" t="n">
        <v>0</v>
      </c>
    </row>
    <row r="6197" spans="1:10">
      <c r="A6197" t="s">
        <v>4</v>
      </c>
      <c r="B6197" s="4" t="s">
        <v>5</v>
      </c>
    </row>
    <row r="6198" spans="1:10">
      <c r="A6198" t="n">
        <v>43382</v>
      </c>
      <c r="B6198" s="48" t="n">
        <v>28</v>
      </c>
    </row>
    <row r="6199" spans="1:10">
      <c r="A6199" t="s">
        <v>4</v>
      </c>
      <c r="B6199" s="4" t="s">
        <v>5</v>
      </c>
      <c r="C6199" s="4" t="s">
        <v>10</v>
      </c>
      <c r="D6199" s="4" t="s">
        <v>13</v>
      </c>
    </row>
    <row r="6200" spans="1:10">
      <c r="A6200" t="n">
        <v>43383</v>
      </c>
      <c r="B6200" s="50" t="n">
        <v>89</v>
      </c>
      <c r="C6200" s="7" t="n">
        <v>65533</v>
      </c>
      <c r="D6200" s="7" t="n">
        <v>1</v>
      </c>
    </row>
    <row r="6201" spans="1:10">
      <c r="A6201" t="s">
        <v>4</v>
      </c>
      <c r="B6201" s="4" t="s">
        <v>5</v>
      </c>
      <c r="C6201" s="4" t="s">
        <v>13</v>
      </c>
      <c r="D6201" s="4" t="s">
        <v>10</v>
      </c>
      <c r="E6201" s="4" t="s">
        <v>10</v>
      </c>
      <c r="F6201" s="4" t="s">
        <v>13</v>
      </c>
    </row>
    <row r="6202" spans="1:10">
      <c r="A6202" t="n">
        <v>43387</v>
      </c>
      <c r="B6202" s="51" t="n">
        <v>25</v>
      </c>
      <c r="C6202" s="7" t="n">
        <v>1</v>
      </c>
      <c r="D6202" s="7" t="n">
        <v>65535</v>
      </c>
      <c r="E6202" s="7" t="n">
        <v>65535</v>
      </c>
      <c r="F6202" s="7" t="n">
        <v>0</v>
      </c>
    </row>
    <row r="6203" spans="1:10">
      <c r="A6203" t="s">
        <v>4</v>
      </c>
      <c r="B6203" s="4" t="s">
        <v>5</v>
      </c>
      <c r="C6203" s="4" t="s">
        <v>24</v>
      </c>
    </row>
    <row r="6204" spans="1:10">
      <c r="A6204" t="n">
        <v>43394</v>
      </c>
      <c r="B6204" s="17" t="n">
        <v>3</v>
      </c>
      <c r="C6204" s="13" t="n">
        <f t="normal" ca="1">A6220</f>
        <v>0</v>
      </c>
    </row>
    <row r="6205" spans="1:10">
      <c r="A6205" t="s">
        <v>4</v>
      </c>
      <c r="B6205" s="4" t="s">
        <v>5</v>
      </c>
      <c r="C6205" s="4" t="s">
        <v>13</v>
      </c>
      <c r="D6205" s="4" t="s">
        <v>10</v>
      </c>
      <c r="E6205" s="4" t="s">
        <v>10</v>
      </c>
      <c r="F6205" s="4" t="s">
        <v>13</v>
      </c>
    </row>
    <row r="6206" spans="1:10">
      <c r="A6206" t="n">
        <v>43399</v>
      </c>
      <c r="B6206" s="51" t="n">
        <v>25</v>
      </c>
      <c r="C6206" s="7" t="n">
        <v>1</v>
      </c>
      <c r="D6206" s="7" t="n">
        <v>60</v>
      </c>
      <c r="E6206" s="7" t="n">
        <v>640</v>
      </c>
      <c r="F6206" s="7" t="n">
        <v>2</v>
      </c>
    </row>
    <row r="6207" spans="1:10">
      <c r="A6207" t="s">
        <v>4</v>
      </c>
      <c r="B6207" s="4" t="s">
        <v>5</v>
      </c>
      <c r="C6207" s="4" t="s">
        <v>13</v>
      </c>
      <c r="D6207" s="4" t="s">
        <v>10</v>
      </c>
      <c r="E6207" s="4" t="s">
        <v>6</v>
      </c>
    </row>
    <row r="6208" spans="1:10">
      <c r="A6208" t="n">
        <v>43406</v>
      </c>
      <c r="B6208" s="46" t="n">
        <v>51</v>
      </c>
      <c r="C6208" s="7" t="n">
        <v>4</v>
      </c>
      <c r="D6208" s="7" t="n">
        <v>3</v>
      </c>
      <c r="E6208" s="7" t="s">
        <v>76</v>
      </c>
    </row>
    <row r="6209" spans="1:8">
      <c r="A6209" t="s">
        <v>4</v>
      </c>
      <c r="B6209" s="4" t="s">
        <v>5</v>
      </c>
      <c r="C6209" s="4" t="s">
        <v>10</v>
      </c>
    </row>
    <row r="6210" spans="1:8">
      <c r="A6210" t="n">
        <v>43419</v>
      </c>
      <c r="B6210" s="35" t="n">
        <v>16</v>
      </c>
      <c r="C6210" s="7" t="n">
        <v>0</v>
      </c>
    </row>
    <row r="6211" spans="1:8">
      <c r="A6211" t="s">
        <v>4</v>
      </c>
      <c r="B6211" s="4" t="s">
        <v>5</v>
      </c>
      <c r="C6211" s="4" t="s">
        <v>10</v>
      </c>
      <c r="D6211" s="4" t="s">
        <v>13</v>
      </c>
      <c r="E6211" s="4" t="s">
        <v>9</v>
      </c>
      <c r="F6211" s="4" t="s">
        <v>50</v>
      </c>
      <c r="G6211" s="4" t="s">
        <v>13</v>
      </c>
      <c r="H6211" s="4" t="s">
        <v>13</v>
      </c>
    </row>
    <row r="6212" spans="1:8">
      <c r="A6212" t="n">
        <v>43422</v>
      </c>
      <c r="B6212" s="47" t="n">
        <v>26</v>
      </c>
      <c r="C6212" s="7" t="n">
        <v>3</v>
      </c>
      <c r="D6212" s="7" t="n">
        <v>17</v>
      </c>
      <c r="E6212" s="7" t="n">
        <v>2392</v>
      </c>
      <c r="F6212" s="7" t="s">
        <v>331</v>
      </c>
      <c r="G6212" s="7" t="n">
        <v>2</v>
      </c>
      <c r="H6212" s="7" t="n">
        <v>0</v>
      </c>
    </row>
    <row r="6213" spans="1:8">
      <c r="A6213" t="s">
        <v>4</v>
      </c>
      <c r="B6213" s="4" t="s">
        <v>5</v>
      </c>
    </row>
    <row r="6214" spans="1:8">
      <c r="A6214" t="n">
        <v>43498</v>
      </c>
      <c r="B6214" s="48" t="n">
        <v>28</v>
      </c>
    </row>
    <row r="6215" spans="1:8">
      <c r="A6215" t="s">
        <v>4</v>
      </c>
      <c r="B6215" s="4" t="s">
        <v>5</v>
      </c>
      <c r="C6215" s="4" t="s">
        <v>10</v>
      </c>
      <c r="D6215" s="4" t="s">
        <v>13</v>
      </c>
    </row>
    <row r="6216" spans="1:8">
      <c r="A6216" t="n">
        <v>43499</v>
      </c>
      <c r="B6216" s="50" t="n">
        <v>89</v>
      </c>
      <c r="C6216" s="7" t="n">
        <v>65533</v>
      </c>
      <c r="D6216" s="7" t="n">
        <v>1</v>
      </c>
    </row>
    <row r="6217" spans="1:8">
      <c r="A6217" t="s">
        <v>4</v>
      </c>
      <c r="B6217" s="4" t="s">
        <v>5</v>
      </c>
      <c r="C6217" s="4" t="s">
        <v>13</v>
      </c>
      <c r="D6217" s="4" t="s">
        <v>10</v>
      </c>
      <c r="E6217" s="4" t="s">
        <v>10</v>
      </c>
      <c r="F6217" s="4" t="s">
        <v>13</v>
      </c>
    </row>
    <row r="6218" spans="1:8">
      <c r="A6218" t="n">
        <v>43503</v>
      </c>
      <c r="B6218" s="51" t="n">
        <v>25</v>
      </c>
      <c r="C6218" s="7" t="n">
        <v>1</v>
      </c>
      <c r="D6218" s="7" t="n">
        <v>65535</v>
      </c>
      <c r="E6218" s="7" t="n">
        <v>65535</v>
      </c>
      <c r="F6218" s="7" t="n">
        <v>0</v>
      </c>
    </row>
    <row r="6219" spans="1:8">
      <c r="A6219" t="s">
        <v>4</v>
      </c>
      <c r="B6219" s="4" t="s">
        <v>5</v>
      </c>
      <c r="C6219" s="4" t="s">
        <v>13</v>
      </c>
      <c r="D6219" s="30" t="s">
        <v>34</v>
      </c>
      <c r="E6219" s="4" t="s">
        <v>5</v>
      </c>
      <c r="F6219" s="4" t="s">
        <v>13</v>
      </c>
      <c r="G6219" s="4" t="s">
        <v>10</v>
      </c>
      <c r="H6219" s="30" t="s">
        <v>35</v>
      </c>
      <c r="I6219" s="4" t="s">
        <v>13</v>
      </c>
      <c r="J6219" s="4" t="s">
        <v>24</v>
      </c>
    </row>
    <row r="6220" spans="1:8">
      <c r="A6220" t="n">
        <v>43510</v>
      </c>
      <c r="B6220" s="12" t="n">
        <v>5</v>
      </c>
      <c r="C6220" s="7" t="n">
        <v>28</v>
      </c>
      <c r="D6220" s="30" t="s">
        <v>3</v>
      </c>
      <c r="E6220" s="33" t="n">
        <v>64</v>
      </c>
      <c r="F6220" s="7" t="n">
        <v>5</v>
      </c>
      <c r="G6220" s="7" t="n">
        <v>4</v>
      </c>
      <c r="H6220" s="30" t="s">
        <v>3</v>
      </c>
      <c r="I6220" s="7" t="n">
        <v>1</v>
      </c>
      <c r="J6220" s="13" t="n">
        <f t="normal" ca="1">A6236</f>
        <v>0</v>
      </c>
    </row>
    <row r="6221" spans="1:8">
      <c r="A6221" t="s">
        <v>4</v>
      </c>
      <c r="B6221" s="4" t="s">
        <v>5</v>
      </c>
      <c r="C6221" s="4" t="s">
        <v>13</v>
      </c>
      <c r="D6221" s="4" t="s">
        <v>10</v>
      </c>
      <c r="E6221" s="4" t="s">
        <v>10</v>
      </c>
      <c r="F6221" s="4" t="s">
        <v>13</v>
      </c>
    </row>
    <row r="6222" spans="1:8">
      <c r="A6222" t="n">
        <v>43521</v>
      </c>
      <c r="B6222" s="51" t="n">
        <v>25</v>
      </c>
      <c r="C6222" s="7" t="n">
        <v>1</v>
      </c>
      <c r="D6222" s="7" t="n">
        <v>260</v>
      </c>
      <c r="E6222" s="7" t="n">
        <v>640</v>
      </c>
      <c r="F6222" s="7" t="n">
        <v>1</v>
      </c>
    </row>
    <row r="6223" spans="1:8">
      <c r="A6223" t="s">
        <v>4</v>
      </c>
      <c r="B6223" s="4" t="s">
        <v>5</v>
      </c>
      <c r="C6223" s="4" t="s">
        <v>13</v>
      </c>
      <c r="D6223" s="4" t="s">
        <v>10</v>
      </c>
      <c r="E6223" s="4" t="s">
        <v>6</v>
      </c>
    </row>
    <row r="6224" spans="1:8">
      <c r="A6224" t="n">
        <v>43528</v>
      </c>
      <c r="B6224" s="46" t="n">
        <v>51</v>
      </c>
      <c r="C6224" s="7" t="n">
        <v>4</v>
      </c>
      <c r="D6224" s="7" t="n">
        <v>4</v>
      </c>
      <c r="E6224" s="7" t="s">
        <v>314</v>
      </c>
    </row>
    <row r="6225" spans="1:10">
      <c r="A6225" t="s">
        <v>4</v>
      </c>
      <c r="B6225" s="4" t="s">
        <v>5</v>
      </c>
      <c r="C6225" s="4" t="s">
        <v>10</v>
      </c>
    </row>
    <row r="6226" spans="1:10">
      <c r="A6226" t="n">
        <v>43541</v>
      </c>
      <c r="B6226" s="35" t="n">
        <v>16</v>
      </c>
      <c r="C6226" s="7" t="n">
        <v>0</v>
      </c>
    </row>
    <row r="6227" spans="1:10">
      <c r="A6227" t="s">
        <v>4</v>
      </c>
      <c r="B6227" s="4" t="s">
        <v>5</v>
      </c>
      <c r="C6227" s="4" t="s">
        <v>10</v>
      </c>
      <c r="D6227" s="4" t="s">
        <v>13</v>
      </c>
      <c r="E6227" s="4" t="s">
        <v>9</v>
      </c>
      <c r="F6227" s="4" t="s">
        <v>50</v>
      </c>
      <c r="G6227" s="4" t="s">
        <v>13</v>
      </c>
      <c r="H6227" s="4" t="s">
        <v>13</v>
      </c>
    </row>
    <row r="6228" spans="1:10">
      <c r="A6228" t="n">
        <v>43544</v>
      </c>
      <c r="B6228" s="47" t="n">
        <v>26</v>
      </c>
      <c r="C6228" s="7" t="n">
        <v>4</v>
      </c>
      <c r="D6228" s="7" t="n">
        <v>17</v>
      </c>
      <c r="E6228" s="7" t="n">
        <v>7409</v>
      </c>
      <c r="F6228" s="7" t="s">
        <v>332</v>
      </c>
      <c r="G6228" s="7" t="n">
        <v>2</v>
      </c>
      <c r="H6228" s="7" t="n">
        <v>0</v>
      </c>
    </row>
    <row r="6229" spans="1:10">
      <c r="A6229" t="s">
        <v>4</v>
      </c>
      <c r="B6229" s="4" t="s">
        <v>5</v>
      </c>
    </row>
    <row r="6230" spans="1:10">
      <c r="A6230" t="n">
        <v>43631</v>
      </c>
      <c r="B6230" s="48" t="n">
        <v>28</v>
      </c>
    </row>
    <row r="6231" spans="1:10">
      <c r="A6231" t="s">
        <v>4</v>
      </c>
      <c r="B6231" s="4" t="s">
        <v>5</v>
      </c>
      <c r="C6231" s="4" t="s">
        <v>10</v>
      </c>
      <c r="D6231" s="4" t="s">
        <v>13</v>
      </c>
    </row>
    <row r="6232" spans="1:10">
      <c r="A6232" t="n">
        <v>43632</v>
      </c>
      <c r="B6232" s="50" t="n">
        <v>89</v>
      </c>
      <c r="C6232" s="7" t="n">
        <v>65533</v>
      </c>
      <c r="D6232" s="7" t="n">
        <v>1</v>
      </c>
    </row>
    <row r="6233" spans="1:10">
      <c r="A6233" t="s">
        <v>4</v>
      </c>
      <c r="B6233" s="4" t="s">
        <v>5</v>
      </c>
      <c r="C6233" s="4" t="s">
        <v>13</v>
      </c>
      <c r="D6233" s="4" t="s">
        <v>10</v>
      </c>
      <c r="E6233" s="4" t="s">
        <v>10</v>
      </c>
      <c r="F6233" s="4" t="s">
        <v>13</v>
      </c>
    </row>
    <row r="6234" spans="1:10">
      <c r="A6234" t="n">
        <v>43636</v>
      </c>
      <c r="B6234" s="51" t="n">
        <v>25</v>
      </c>
      <c r="C6234" s="7" t="n">
        <v>1</v>
      </c>
      <c r="D6234" s="7" t="n">
        <v>65535</v>
      </c>
      <c r="E6234" s="7" t="n">
        <v>65535</v>
      </c>
      <c r="F6234" s="7" t="n">
        <v>0</v>
      </c>
    </row>
    <row r="6235" spans="1:10">
      <c r="A6235" t="s">
        <v>4</v>
      </c>
      <c r="B6235" s="4" t="s">
        <v>5</v>
      </c>
      <c r="C6235" s="4" t="s">
        <v>13</v>
      </c>
      <c r="D6235" s="4" t="s">
        <v>10</v>
      </c>
      <c r="E6235" s="4" t="s">
        <v>10</v>
      </c>
      <c r="F6235" s="4" t="s">
        <v>13</v>
      </c>
    </row>
    <row r="6236" spans="1:10">
      <c r="A6236" t="n">
        <v>43643</v>
      </c>
      <c r="B6236" s="51" t="n">
        <v>25</v>
      </c>
      <c r="C6236" s="7" t="n">
        <v>1</v>
      </c>
      <c r="D6236" s="7" t="n">
        <v>260</v>
      </c>
      <c r="E6236" s="7" t="n">
        <v>640</v>
      </c>
      <c r="F6236" s="7" t="n">
        <v>2</v>
      </c>
    </row>
    <row r="6237" spans="1:10">
      <c r="A6237" t="s">
        <v>4</v>
      </c>
      <c r="B6237" s="4" t="s">
        <v>5</v>
      </c>
      <c r="C6237" s="4" t="s">
        <v>13</v>
      </c>
      <c r="D6237" s="4" t="s">
        <v>10</v>
      </c>
      <c r="E6237" s="4" t="s">
        <v>6</v>
      </c>
    </row>
    <row r="6238" spans="1:10">
      <c r="A6238" t="n">
        <v>43650</v>
      </c>
      <c r="B6238" s="46" t="n">
        <v>51</v>
      </c>
      <c r="C6238" s="7" t="n">
        <v>4</v>
      </c>
      <c r="D6238" s="7" t="n">
        <v>5</v>
      </c>
      <c r="E6238" s="7" t="s">
        <v>106</v>
      </c>
    </row>
    <row r="6239" spans="1:10">
      <c r="A6239" t="s">
        <v>4</v>
      </c>
      <c r="B6239" s="4" t="s">
        <v>5</v>
      </c>
      <c r="C6239" s="4" t="s">
        <v>10</v>
      </c>
    </row>
    <row r="6240" spans="1:10">
      <c r="A6240" t="n">
        <v>43664</v>
      </c>
      <c r="B6240" s="35" t="n">
        <v>16</v>
      </c>
      <c r="C6240" s="7" t="n">
        <v>0</v>
      </c>
    </row>
    <row r="6241" spans="1:8">
      <c r="A6241" t="s">
        <v>4</v>
      </c>
      <c r="B6241" s="4" t="s">
        <v>5</v>
      </c>
      <c r="C6241" s="4" t="s">
        <v>10</v>
      </c>
      <c r="D6241" s="4" t="s">
        <v>13</v>
      </c>
      <c r="E6241" s="4" t="s">
        <v>9</v>
      </c>
      <c r="F6241" s="4" t="s">
        <v>50</v>
      </c>
      <c r="G6241" s="4" t="s">
        <v>13</v>
      </c>
      <c r="H6241" s="4" t="s">
        <v>13</v>
      </c>
      <c r="I6241" s="4" t="s">
        <v>13</v>
      </c>
      <c r="J6241" s="4" t="s">
        <v>9</v>
      </c>
      <c r="K6241" s="4" t="s">
        <v>50</v>
      </c>
      <c r="L6241" s="4" t="s">
        <v>13</v>
      </c>
      <c r="M6241" s="4" t="s">
        <v>13</v>
      </c>
    </row>
    <row r="6242" spans="1:8">
      <c r="A6242" t="n">
        <v>43667</v>
      </c>
      <c r="B6242" s="47" t="n">
        <v>26</v>
      </c>
      <c r="C6242" s="7" t="n">
        <v>5</v>
      </c>
      <c r="D6242" s="7" t="n">
        <v>17</v>
      </c>
      <c r="E6242" s="7" t="n">
        <v>3397</v>
      </c>
      <c r="F6242" s="7" t="s">
        <v>333</v>
      </c>
      <c r="G6242" s="7" t="n">
        <v>2</v>
      </c>
      <c r="H6242" s="7" t="n">
        <v>3</v>
      </c>
      <c r="I6242" s="7" t="n">
        <v>17</v>
      </c>
      <c r="J6242" s="7" t="n">
        <v>3398</v>
      </c>
      <c r="K6242" s="7" t="s">
        <v>334</v>
      </c>
      <c r="L6242" s="7" t="n">
        <v>2</v>
      </c>
      <c r="M6242" s="7" t="n">
        <v>0</v>
      </c>
    </row>
    <row r="6243" spans="1:8">
      <c r="A6243" t="s">
        <v>4</v>
      </c>
      <c r="B6243" s="4" t="s">
        <v>5</v>
      </c>
    </row>
    <row r="6244" spans="1:8">
      <c r="A6244" t="n">
        <v>43787</v>
      </c>
      <c r="B6244" s="48" t="n">
        <v>28</v>
      </c>
    </row>
    <row r="6245" spans="1:8">
      <c r="A6245" t="s">
        <v>4</v>
      </c>
      <c r="B6245" s="4" t="s">
        <v>5</v>
      </c>
      <c r="C6245" s="4" t="s">
        <v>13</v>
      </c>
      <c r="D6245" s="4" t="s">
        <v>10</v>
      </c>
      <c r="E6245" s="4" t="s">
        <v>10</v>
      </c>
      <c r="F6245" s="4" t="s">
        <v>13</v>
      </c>
    </row>
    <row r="6246" spans="1:8">
      <c r="A6246" t="n">
        <v>43788</v>
      </c>
      <c r="B6246" s="51" t="n">
        <v>25</v>
      </c>
      <c r="C6246" s="7" t="n">
        <v>1</v>
      </c>
      <c r="D6246" s="7" t="n">
        <v>65535</v>
      </c>
      <c r="E6246" s="7" t="n">
        <v>65535</v>
      </c>
      <c r="F6246" s="7" t="n">
        <v>0</v>
      </c>
    </row>
    <row r="6247" spans="1:8">
      <c r="A6247" t="s">
        <v>4</v>
      </c>
      <c r="B6247" s="4" t="s">
        <v>5</v>
      </c>
      <c r="C6247" s="4" t="s">
        <v>10</v>
      </c>
      <c r="D6247" s="4" t="s">
        <v>13</v>
      </c>
    </row>
    <row r="6248" spans="1:8">
      <c r="A6248" t="n">
        <v>43795</v>
      </c>
      <c r="B6248" s="50" t="n">
        <v>89</v>
      </c>
      <c r="C6248" s="7" t="n">
        <v>65533</v>
      </c>
      <c r="D6248" s="7" t="n">
        <v>1</v>
      </c>
    </row>
    <row r="6249" spans="1:8">
      <c r="A6249" t="s">
        <v>4</v>
      </c>
      <c r="B6249" s="4" t="s">
        <v>5</v>
      </c>
      <c r="C6249" s="4" t="s">
        <v>13</v>
      </c>
      <c r="D6249" s="4" t="s">
        <v>10</v>
      </c>
      <c r="E6249" s="4" t="s">
        <v>23</v>
      </c>
    </row>
    <row r="6250" spans="1:8">
      <c r="A6250" t="n">
        <v>43799</v>
      </c>
      <c r="B6250" s="24" t="n">
        <v>58</v>
      </c>
      <c r="C6250" s="7" t="n">
        <v>101</v>
      </c>
      <c r="D6250" s="7" t="n">
        <v>500</v>
      </c>
      <c r="E6250" s="7" t="n">
        <v>1</v>
      </c>
    </row>
    <row r="6251" spans="1:8">
      <c r="A6251" t="s">
        <v>4</v>
      </c>
      <c r="B6251" s="4" t="s">
        <v>5</v>
      </c>
      <c r="C6251" s="4" t="s">
        <v>13</v>
      </c>
      <c r="D6251" s="4" t="s">
        <v>10</v>
      </c>
    </row>
    <row r="6252" spans="1:8">
      <c r="A6252" t="n">
        <v>43807</v>
      </c>
      <c r="B6252" s="24" t="n">
        <v>58</v>
      </c>
      <c r="C6252" s="7" t="n">
        <v>254</v>
      </c>
      <c r="D6252" s="7" t="n">
        <v>0</v>
      </c>
    </row>
    <row r="6253" spans="1:8">
      <c r="A6253" t="s">
        <v>4</v>
      </c>
      <c r="B6253" s="4" t="s">
        <v>5</v>
      </c>
      <c r="C6253" s="4" t="s">
        <v>10</v>
      </c>
      <c r="D6253" s="4" t="s">
        <v>10</v>
      </c>
      <c r="E6253" s="4" t="s">
        <v>10</v>
      </c>
    </row>
    <row r="6254" spans="1:8">
      <c r="A6254" t="n">
        <v>43811</v>
      </c>
      <c r="B6254" s="21" t="n">
        <v>61</v>
      </c>
      <c r="C6254" s="7" t="n">
        <v>0</v>
      </c>
      <c r="D6254" s="7" t="n">
        <v>19</v>
      </c>
      <c r="E6254" s="7" t="n">
        <v>0</v>
      </c>
    </row>
    <row r="6255" spans="1:8">
      <c r="A6255" t="s">
        <v>4</v>
      </c>
      <c r="B6255" s="4" t="s">
        <v>5</v>
      </c>
      <c r="C6255" s="4" t="s">
        <v>10</v>
      </c>
      <c r="D6255" s="4" t="s">
        <v>10</v>
      </c>
      <c r="E6255" s="4" t="s">
        <v>10</v>
      </c>
    </row>
    <row r="6256" spans="1:8">
      <c r="A6256" t="n">
        <v>43818</v>
      </c>
      <c r="B6256" s="21" t="n">
        <v>61</v>
      </c>
      <c r="C6256" s="7" t="n">
        <v>7032</v>
      </c>
      <c r="D6256" s="7" t="n">
        <v>19</v>
      </c>
      <c r="E6256" s="7" t="n">
        <v>0</v>
      </c>
    </row>
    <row r="6257" spans="1:13">
      <c r="A6257" t="s">
        <v>4</v>
      </c>
      <c r="B6257" s="4" t="s">
        <v>5</v>
      </c>
      <c r="C6257" s="4" t="s">
        <v>10</v>
      </c>
      <c r="D6257" s="4" t="s">
        <v>10</v>
      </c>
      <c r="E6257" s="4" t="s">
        <v>10</v>
      </c>
    </row>
    <row r="6258" spans="1:13">
      <c r="A6258" t="n">
        <v>43825</v>
      </c>
      <c r="B6258" s="21" t="n">
        <v>61</v>
      </c>
      <c r="C6258" s="7" t="n">
        <v>3</v>
      </c>
      <c r="D6258" s="7" t="n">
        <v>19</v>
      </c>
      <c r="E6258" s="7" t="n">
        <v>0</v>
      </c>
    </row>
    <row r="6259" spans="1:13">
      <c r="A6259" t="s">
        <v>4</v>
      </c>
      <c r="B6259" s="4" t="s">
        <v>5</v>
      </c>
      <c r="C6259" s="4" t="s">
        <v>10</v>
      </c>
      <c r="D6259" s="4" t="s">
        <v>10</v>
      </c>
      <c r="E6259" s="4" t="s">
        <v>10</v>
      </c>
    </row>
    <row r="6260" spans="1:13">
      <c r="A6260" t="n">
        <v>43832</v>
      </c>
      <c r="B6260" s="21" t="n">
        <v>61</v>
      </c>
      <c r="C6260" s="7" t="n">
        <v>61491</v>
      </c>
      <c r="D6260" s="7" t="n">
        <v>19</v>
      </c>
      <c r="E6260" s="7" t="n">
        <v>0</v>
      </c>
    </row>
    <row r="6261" spans="1:13">
      <c r="A6261" t="s">
        <v>4</v>
      </c>
      <c r="B6261" s="4" t="s">
        <v>5</v>
      </c>
      <c r="C6261" s="4" t="s">
        <v>10</v>
      </c>
      <c r="D6261" s="4" t="s">
        <v>10</v>
      </c>
      <c r="E6261" s="4" t="s">
        <v>10</v>
      </c>
    </row>
    <row r="6262" spans="1:13">
      <c r="A6262" t="n">
        <v>43839</v>
      </c>
      <c r="B6262" s="21" t="n">
        <v>61</v>
      </c>
      <c r="C6262" s="7" t="n">
        <v>61492</v>
      </c>
      <c r="D6262" s="7" t="n">
        <v>19</v>
      </c>
      <c r="E6262" s="7" t="n">
        <v>0</v>
      </c>
    </row>
    <row r="6263" spans="1:13">
      <c r="A6263" t="s">
        <v>4</v>
      </c>
      <c r="B6263" s="4" t="s">
        <v>5</v>
      </c>
      <c r="C6263" s="4" t="s">
        <v>10</v>
      </c>
      <c r="D6263" s="4" t="s">
        <v>10</v>
      </c>
      <c r="E6263" s="4" t="s">
        <v>10</v>
      </c>
    </row>
    <row r="6264" spans="1:13">
      <c r="A6264" t="n">
        <v>43846</v>
      </c>
      <c r="B6264" s="21" t="n">
        <v>61</v>
      </c>
      <c r="C6264" s="7" t="n">
        <v>61493</v>
      </c>
      <c r="D6264" s="7" t="n">
        <v>19</v>
      </c>
      <c r="E6264" s="7" t="n">
        <v>0</v>
      </c>
    </row>
    <row r="6265" spans="1:13">
      <c r="A6265" t="s">
        <v>4</v>
      </c>
      <c r="B6265" s="4" t="s">
        <v>5</v>
      </c>
      <c r="C6265" s="4" t="s">
        <v>13</v>
      </c>
    </row>
    <row r="6266" spans="1:13">
      <c r="A6266" t="n">
        <v>43853</v>
      </c>
      <c r="B6266" s="26" t="n">
        <v>45</v>
      </c>
      <c r="C6266" s="7" t="n">
        <v>0</v>
      </c>
    </row>
    <row r="6267" spans="1:13">
      <c r="A6267" t="s">
        <v>4</v>
      </c>
      <c r="B6267" s="4" t="s">
        <v>5</v>
      </c>
      <c r="C6267" s="4" t="s">
        <v>13</v>
      </c>
      <c r="D6267" s="4" t="s">
        <v>13</v>
      </c>
      <c r="E6267" s="4" t="s">
        <v>23</v>
      </c>
      <c r="F6267" s="4" t="s">
        <v>23</v>
      </c>
      <c r="G6267" s="4" t="s">
        <v>23</v>
      </c>
      <c r="H6267" s="4" t="s">
        <v>10</v>
      </c>
    </row>
    <row r="6268" spans="1:13">
      <c r="A6268" t="n">
        <v>43855</v>
      </c>
      <c r="B6268" s="26" t="n">
        <v>45</v>
      </c>
      <c r="C6268" s="7" t="n">
        <v>2</v>
      </c>
      <c r="D6268" s="7" t="n">
        <v>3</v>
      </c>
      <c r="E6268" s="7" t="n">
        <v>-0.189999997615814</v>
      </c>
      <c r="F6268" s="7" t="n">
        <v>4.19000005722046</v>
      </c>
      <c r="G6268" s="7" t="n">
        <v>7.19000005722046</v>
      </c>
      <c r="H6268" s="7" t="n">
        <v>0</v>
      </c>
    </row>
    <row r="6269" spans="1:13">
      <c r="A6269" t="s">
        <v>4</v>
      </c>
      <c r="B6269" s="4" t="s">
        <v>5</v>
      </c>
      <c r="C6269" s="4" t="s">
        <v>13</v>
      </c>
      <c r="D6269" s="4" t="s">
        <v>13</v>
      </c>
      <c r="E6269" s="4" t="s">
        <v>23</v>
      </c>
      <c r="F6269" s="4" t="s">
        <v>23</v>
      </c>
      <c r="G6269" s="4" t="s">
        <v>23</v>
      </c>
      <c r="H6269" s="4" t="s">
        <v>10</v>
      </c>
      <c r="I6269" s="4" t="s">
        <v>13</v>
      </c>
    </row>
    <row r="6270" spans="1:13">
      <c r="A6270" t="n">
        <v>43872</v>
      </c>
      <c r="B6270" s="26" t="n">
        <v>45</v>
      </c>
      <c r="C6270" s="7" t="n">
        <v>4</v>
      </c>
      <c r="D6270" s="7" t="n">
        <v>3</v>
      </c>
      <c r="E6270" s="7" t="n">
        <v>14.4700002670288</v>
      </c>
      <c r="F6270" s="7" t="n">
        <v>168.460006713867</v>
      </c>
      <c r="G6270" s="7" t="n">
        <v>-8</v>
      </c>
      <c r="H6270" s="7" t="n">
        <v>0</v>
      </c>
      <c r="I6270" s="7" t="n">
        <v>0</v>
      </c>
    </row>
    <row r="6271" spans="1:13">
      <c r="A6271" t="s">
        <v>4</v>
      </c>
      <c r="B6271" s="4" t="s">
        <v>5</v>
      </c>
      <c r="C6271" s="4" t="s">
        <v>13</v>
      </c>
      <c r="D6271" s="4" t="s">
        <v>13</v>
      </c>
      <c r="E6271" s="4" t="s">
        <v>23</v>
      </c>
      <c r="F6271" s="4" t="s">
        <v>10</v>
      </c>
    </row>
    <row r="6272" spans="1:13">
      <c r="A6272" t="n">
        <v>43890</v>
      </c>
      <c r="B6272" s="26" t="n">
        <v>45</v>
      </c>
      <c r="C6272" s="7" t="n">
        <v>5</v>
      </c>
      <c r="D6272" s="7" t="n">
        <v>3</v>
      </c>
      <c r="E6272" s="7" t="n">
        <v>5.19999980926514</v>
      </c>
      <c r="F6272" s="7" t="n">
        <v>0</v>
      </c>
    </row>
    <row r="6273" spans="1:9">
      <c r="A6273" t="s">
        <v>4</v>
      </c>
      <c r="B6273" s="4" t="s">
        <v>5</v>
      </c>
      <c r="C6273" s="4" t="s">
        <v>13</v>
      </c>
      <c r="D6273" s="4" t="s">
        <v>13</v>
      </c>
      <c r="E6273" s="4" t="s">
        <v>23</v>
      </c>
      <c r="F6273" s="4" t="s">
        <v>10</v>
      </c>
    </row>
    <row r="6274" spans="1:9">
      <c r="A6274" t="n">
        <v>43899</v>
      </c>
      <c r="B6274" s="26" t="n">
        <v>45</v>
      </c>
      <c r="C6274" s="7" t="n">
        <v>11</v>
      </c>
      <c r="D6274" s="7" t="n">
        <v>3</v>
      </c>
      <c r="E6274" s="7" t="n">
        <v>32.7000007629395</v>
      </c>
      <c r="F6274" s="7" t="n">
        <v>0</v>
      </c>
    </row>
    <row r="6275" spans="1:9">
      <c r="A6275" t="s">
        <v>4</v>
      </c>
      <c r="B6275" s="4" t="s">
        <v>5</v>
      </c>
      <c r="C6275" s="4" t="s">
        <v>13</v>
      </c>
      <c r="D6275" s="4" t="s">
        <v>13</v>
      </c>
      <c r="E6275" s="4" t="s">
        <v>23</v>
      </c>
      <c r="F6275" s="4" t="s">
        <v>23</v>
      </c>
      <c r="G6275" s="4" t="s">
        <v>23</v>
      </c>
      <c r="H6275" s="4" t="s">
        <v>10</v>
      </c>
    </row>
    <row r="6276" spans="1:9">
      <c r="A6276" t="n">
        <v>43908</v>
      </c>
      <c r="B6276" s="26" t="n">
        <v>45</v>
      </c>
      <c r="C6276" s="7" t="n">
        <v>2</v>
      </c>
      <c r="D6276" s="7" t="n">
        <v>3</v>
      </c>
      <c r="E6276" s="7" t="n">
        <v>-0.189999997615814</v>
      </c>
      <c r="F6276" s="7" t="n">
        <v>4.44999980926514</v>
      </c>
      <c r="G6276" s="7" t="n">
        <v>7.19000005722046</v>
      </c>
      <c r="H6276" s="7" t="n">
        <v>30000</v>
      </c>
    </row>
    <row r="6277" spans="1:9">
      <c r="A6277" t="s">
        <v>4</v>
      </c>
      <c r="B6277" s="4" t="s">
        <v>5</v>
      </c>
      <c r="C6277" s="4" t="s">
        <v>13</v>
      </c>
      <c r="D6277" s="4" t="s">
        <v>13</v>
      </c>
      <c r="E6277" s="4" t="s">
        <v>23</v>
      </c>
      <c r="F6277" s="4" t="s">
        <v>23</v>
      </c>
      <c r="G6277" s="4" t="s">
        <v>23</v>
      </c>
      <c r="H6277" s="4" t="s">
        <v>10</v>
      </c>
      <c r="I6277" s="4" t="s">
        <v>13</v>
      </c>
    </row>
    <row r="6278" spans="1:9">
      <c r="A6278" t="n">
        <v>43925</v>
      </c>
      <c r="B6278" s="26" t="n">
        <v>45</v>
      </c>
      <c r="C6278" s="7" t="n">
        <v>4</v>
      </c>
      <c r="D6278" s="7" t="n">
        <v>3</v>
      </c>
      <c r="E6278" s="7" t="n">
        <v>21.6599998474121</v>
      </c>
      <c r="F6278" s="7" t="n">
        <v>168.460006713867</v>
      </c>
      <c r="G6278" s="7" t="n">
        <v>-8</v>
      </c>
      <c r="H6278" s="7" t="n">
        <v>30000</v>
      </c>
      <c r="I6278" s="7" t="n">
        <v>1</v>
      </c>
    </row>
    <row r="6279" spans="1:9">
      <c r="A6279" t="s">
        <v>4</v>
      </c>
      <c r="B6279" s="4" t="s">
        <v>5</v>
      </c>
      <c r="C6279" s="4" t="s">
        <v>13</v>
      </c>
      <c r="D6279" s="4" t="s">
        <v>13</v>
      </c>
      <c r="E6279" s="4" t="s">
        <v>23</v>
      </c>
      <c r="F6279" s="4" t="s">
        <v>10</v>
      </c>
    </row>
    <row r="6280" spans="1:9">
      <c r="A6280" t="n">
        <v>43943</v>
      </c>
      <c r="B6280" s="26" t="n">
        <v>45</v>
      </c>
      <c r="C6280" s="7" t="n">
        <v>5</v>
      </c>
      <c r="D6280" s="7" t="n">
        <v>3</v>
      </c>
      <c r="E6280" s="7" t="n">
        <v>4.90000009536743</v>
      </c>
      <c r="F6280" s="7" t="n">
        <v>30000</v>
      </c>
    </row>
    <row r="6281" spans="1:9">
      <c r="A6281" t="s">
        <v>4</v>
      </c>
      <c r="B6281" s="4" t="s">
        <v>5</v>
      </c>
      <c r="C6281" s="4" t="s">
        <v>13</v>
      </c>
      <c r="D6281" s="4" t="s">
        <v>13</v>
      </c>
      <c r="E6281" s="4" t="s">
        <v>23</v>
      </c>
      <c r="F6281" s="4" t="s">
        <v>10</v>
      </c>
    </row>
    <row r="6282" spans="1:9">
      <c r="A6282" t="n">
        <v>43952</v>
      </c>
      <c r="B6282" s="26" t="n">
        <v>45</v>
      </c>
      <c r="C6282" s="7" t="n">
        <v>11</v>
      </c>
      <c r="D6282" s="7" t="n">
        <v>3</v>
      </c>
      <c r="E6282" s="7" t="n">
        <v>32.7000007629395</v>
      </c>
      <c r="F6282" s="7" t="n">
        <v>30000</v>
      </c>
    </row>
    <row r="6283" spans="1:9">
      <c r="A6283" t="s">
        <v>4</v>
      </c>
      <c r="B6283" s="4" t="s">
        <v>5</v>
      </c>
      <c r="C6283" s="4" t="s">
        <v>13</v>
      </c>
    </row>
    <row r="6284" spans="1:9">
      <c r="A6284" t="n">
        <v>43961</v>
      </c>
      <c r="B6284" s="43" t="n">
        <v>116</v>
      </c>
      <c r="C6284" s="7" t="n">
        <v>0</v>
      </c>
    </row>
    <row r="6285" spans="1:9">
      <c r="A6285" t="s">
        <v>4</v>
      </c>
      <c r="B6285" s="4" t="s">
        <v>5</v>
      </c>
      <c r="C6285" s="4" t="s">
        <v>13</v>
      </c>
      <c r="D6285" s="4" t="s">
        <v>10</v>
      </c>
    </row>
    <row r="6286" spans="1:9">
      <c r="A6286" t="n">
        <v>43963</v>
      </c>
      <c r="B6286" s="43" t="n">
        <v>116</v>
      </c>
      <c r="C6286" s="7" t="n">
        <v>2</v>
      </c>
      <c r="D6286" s="7" t="n">
        <v>1</v>
      </c>
    </row>
    <row r="6287" spans="1:9">
      <c r="A6287" t="s">
        <v>4</v>
      </c>
      <c r="B6287" s="4" t="s">
        <v>5</v>
      </c>
      <c r="C6287" s="4" t="s">
        <v>13</v>
      </c>
      <c r="D6287" s="4" t="s">
        <v>9</v>
      </c>
    </row>
    <row r="6288" spans="1:9">
      <c r="A6288" t="n">
        <v>43967</v>
      </c>
      <c r="B6288" s="43" t="n">
        <v>116</v>
      </c>
      <c r="C6288" s="7" t="n">
        <v>5</v>
      </c>
      <c r="D6288" s="7" t="n">
        <v>1112014848</v>
      </c>
    </row>
    <row r="6289" spans="1:9">
      <c r="A6289" t="s">
        <v>4</v>
      </c>
      <c r="B6289" s="4" t="s">
        <v>5</v>
      </c>
      <c r="C6289" s="4" t="s">
        <v>13</v>
      </c>
      <c r="D6289" s="4" t="s">
        <v>10</v>
      </c>
    </row>
    <row r="6290" spans="1:9">
      <c r="A6290" t="n">
        <v>43973</v>
      </c>
      <c r="B6290" s="43" t="n">
        <v>116</v>
      </c>
      <c r="C6290" s="7" t="n">
        <v>6</v>
      </c>
      <c r="D6290" s="7" t="n">
        <v>1</v>
      </c>
    </row>
    <row r="6291" spans="1:9">
      <c r="A6291" t="s">
        <v>4</v>
      </c>
      <c r="B6291" s="4" t="s">
        <v>5</v>
      </c>
      <c r="C6291" s="4" t="s">
        <v>13</v>
      </c>
      <c r="D6291" s="4" t="s">
        <v>10</v>
      </c>
    </row>
    <row r="6292" spans="1:9">
      <c r="A6292" t="n">
        <v>43977</v>
      </c>
      <c r="B6292" s="24" t="n">
        <v>58</v>
      </c>
      <c r="C6292" s="7" t="n">
        <v>255</v>
      </c>
      <c r="D6292" s="7" t="n">
        <v>0</v>
      </c>
    </row>
    <row r="6293" spans="1:9">
      <c r="A6293" t="s">
        <v>4</v>
      </c>
      <c r="B6293" s="4" t="s">
        <v>5</v>
      </c>
      <c r="C6293" s="4" t="s">
        <v>13</v>
      </c>
      <c r="D6293" s="4" t="s">
        <v>10</v>
      </c>
      <c r="E6293" s="4" t="s">
        <v>10</v>
      </c>
      <c r="F6293" s="4" t="s">
        <v>13</v>
      </c>
    </row>
    <row r="6294" spans="1:9">
      <c r="A6294" t="n">
        <v>43981</v>
      </c>
      <c r="B6294" s="51" t="n">
        <v>25</v>
      </c>
      <c r="C6294" s="7" t="n">
        <v>1</v>
      </c>
      <c r="D6294" s="7" t="n">
        <v>60</v>
      </c>
      <c r="E6294" s="7" t="n">
        <v>500</v>
      </c>
      <c r="F6294" s="7" t="n">
        <v>2</v>
      </c>
    </row>
    <row r="6295" spans="1:9">
      <c r="A6295" t="s">
        <v>4</v>
      </c>
      <c r="B6295" s="4" t="s">
        <v>5</v>
      </c>
      <c r="C6295" s="4" t="s">
        <v>13</v>
      </c>
      <c r="D6295" s="4" t="s">
        <v>10</v>
      </c>
      <c r="E6295" s="4" t="s">
        <v>6</v>
      </c>
    </row>
    <row r="6296" spans="1:9">
      <c r="A6296" t="n">
        <v>43988</v>
      </c>
      <c r="B6296" s="46" t="n">
        <v>51</v>
      </c>
      <c r="C6296" s="7" t="n">
        <v>4</v>
      </c>
      <c r="D6296" s="7" t="n">
        <v>19</v>
      </c>
      <c r="E6296" s="7" t="s">
        <v>126</v>
      </c>
    </row>
    <row r="6297" spans="1:9">
      <c r="A6297" t="s">
        <v>4</v>
      </c>
      <c r="B6297" s="4" t="s">
        <v>5</v>
      </c>
      <c r="C6297" s="4" t="s">
        <v>10</v>
      </c>
    </row>
    <row r="6298" spans="1:9">
      <c r="A6298" t="n">
        <v>44001</v>
      </c>
      <c r="B6298" s="35" t="n">
        <v>16</v>
      </c>
      <c r="C6298" s="7" t="n">
        <v>0</v>
      </c>
    </row>
    <row r="6299" spans="1:9">
      <c r="A6299" t="s">
        <v>4</v>
      </c>
      <c r="B6299" s="4" t="s">
        <v>5</v>
      </c>
      <c r="C6299" s="4" t="s">
        <v>10</v>
      </c>
      <c r="D6299" s="4" t="s">
        <v>13</v>
      </c>
      <c r="E6299" s="4" t="s">
        <v>9</v>
      </c>
      <c r="F6299" s="4" t="s">
        <v>50</v>
      </c>
      <c r="G6299" s="4" t="s">
        <v>13</v>
      </c>
      <c r="H6299" s="4" t="s">
        <v>13</v>
      </c>
      <c r="I6299" s="4" t="s">
        <v>13</v>
      </c>
      <c r="J6299" s="4" t="s">
        <v>9</v>
      </c>
      <c r="K6299" s="4" t="s">
        <v>50</v>
      </c>
      <c r="L6299" s="4" t="s">
        <v>13</v>
      </c>
      <c r="M6299" s="4" t="s">
        <v>13</v>
      </c>
      <c r="N6299" s="4" t="s">
        <v>13</v>
      </c>
      <c r="O6299" s="4" t="s">
        <v>9</v>
      </c>
      <c r="P6299" s="4" t="s">
        <v>50</v>
      </c>
      <c r="Q6299" s="4" t="s">
        <v>13</v>
      </c>
      <c r="R6299" s="4" t="s">
        <v>13</v>
      </c>
      <c r="S6299" s="4" t="s">
        <v>13</v>
      </c>
      <c r="T6299" s="4" t="s">
        <v>9</v>
      </c>
      <c r="U6299" s="4" t="s">
        <v>50</v>
      </c>
      <c r="V6299" s="4" t="s">
        <v>13</v>
      </c>
      <c r="W6299" s="4" t="s">
        <v>13</v>
      </c>
    </row>
    <row r="6300" spans="1:9">
      <c r="A6300" t="n">
        <v>44004</v>
      </c>
      <c r="B6300" s="47" t="n">
        <v>26</v>
      </c>
      <c r="C6300" s="7" t="n">
        <v>19</v>
      </c>
      <c r="D6300" s="7" t="n">
        <v>17</v>
      </c>
      <c r="E6300" s="7" t="n">
        <v>29404</v>
      </c>
      <c r="F6300" s="7" t="s">
        <v>335</v>
      </c>
      <c r="G6300" s="7" t="n">
        <v>2</v>
      </c>
      <c r="H6300" s="7" t="n">
        <v>3</v>
      </c>
      <c r="I6300" s="7" t="n">
        <v>17</v>
      </c>
      <c r="J6300" s="7" t="n">
        <v>29405</v>
      </c>
      <c r="K6300" s="7" t="s">
        <v>336</v>
      </c>
      <c r="L6300" s="7" t="n">
        <v>2</v>
      </c>
      <c r="M6300" s="7" t="n">
        <v>3</v>
      </c>
      <c r="N6300" s="7" t="n">
        <v>17</v>
      </c>
      <c r="O6300" s="7" t="n">
        <v>29406</v>
      </c>
      <c r="P6300" s="7" t="s">
        <v>337</v>
      </c>
      <c r="Q6300" s="7" t="n">
        <v>2</v>
      </c>
      <c r="R6300" s="7" t="n">
        <v>3</v>
      </c>
      <c r="S6300" s="7" t="n">
        <v>17</v>
      </c>
      <c r="T6300" s="7" t="n">
        <v>29407</v>
      </c>
      <c r="U6300" s="7" t="s">
        <v>338</v>
      </c>
      <c r="V6300" s="7" t="n">
        <v>2</v>
      </c>
      <c r="W6300" s="7" t="n">
        <v>0</v>
      </c>
    </row>
    <row r="6301" spans="1:9">
      <c r="A6301" t="s">
        <v>4</v>
      </c>
      <c r="B6301" s="4" t="s">
        <v>5</v>
      </c>
    </row>
    <row r="6302" spans="1:9">
      <c r="A6302" t="n">
        <v>44456</v>
      </c>
      <c r="B6302" s="48" t="n">
        <v>28</v>
      </c>
    </row>
    <row r="6303" spans="1:9">
      <c r="A6303" t="s">
        <v>4</v>
      </c>
      <c r="B6303" s="4" t="s">
        <v>5</v>
      </c>
      <c r="C6303" s="4" t="s">
        <v>6</v>
      </c>
      <c r="D6303" s="4" t="s">
        <v>10</v>
      </c>
    </row>
    <row r="6304" spans="1:9">
      <c r="A6304" t="n">
        <v>44457</v>
      </c>
      <c r="B6304" s="67" t="n">
        <v>29</v>
      </c>
      <c r="C6304" s="7" t="s">
        <v>12</v>
      </c>
      <c r="D6304" s="7" t="n">
        <v>65533</v>
      </c>
    </row>
    <row r="6305" spans="1:23">
      <c r="A6305" t="s">
        <v>4</v>
      </c>
      <c r="B6305" s="4" t="s">
        <v>5</v>
      </c>
      <c r="C6305" s="4" t="s">
        <v>13</v>
      </c>
      <c r="D6305" s="4" t="s">
        <v>10</v>
      </c>
      <c r="E6305" s="4" t="s">
        <v>10</v>
      </c>
      <c r="F6305" s="4" t="s">
        <v>13</v>
      </c>
    </row>
    <row r="6306" spans="1:23">
      <c r="A6306" t="n">
        <v>44461</v>
      </c>
      <c r="B6306" s="51" t="n">
        <v>25</v>
      </c>
      <c r="C6306" s="7" t="n">
        <v>1</v>
      </c>
      <c r="D6306" s="7" t="n">
        <v>65535</v>
      </c>
      <c r="E6306" s="7" t="n">
        <v>65535</v>
      </c>
      <c r="F6306" s="7" t="n">
        <v>0</v>
      </c>
    </row>
    <row r="6307" spans="1:23">
      <c r="A6307" t="s">
        <v>4</v>
      </c>
      <c r="B6307" s="4" t="s">
        <v>5</v>
      </c>
      <c r="C6307" s="4" t="s">
        <v>13</v>
      </c>
      <c r="D6307" s="4" t="s">
        <v>10</v>
      </c>
      <c r="E6307" s="4" t="s">
        <v>6</v>
      </c>
    </row>
    <row r="6308" spans="1:23">
      <c r="A6308" t="n">
        <v>44468</v>
      </c>
      <c r="B6308" s="46" t="n">
        <v>51</v>
      </c>
      <c r="C6308" s="7" t="n">
        <v>4</v>
      </c>
      <c r="D6308" s="7" t="n">
        <v>3</v>
      </c>
      <c r="E6308" s="7" t="s">
        <v>76</v>
      </c>
    </row>
    <row r="6309" spans="1:23">
      <c r="A6309" t="s">
        <v>4</v>
      </c>
      <c r="B6309" s="4" t="s">
        <v>5</v>
      </c>
      <c r="C6309" s="4" t="s">
        <v>10</v>
      </c>
    </row>
    <row r="6310" spans="1:23">
      <c r="A6310" t="n">
        <v>44481</v>
      </c>
      <c r="B6310" s="35" t="n">
        <v>16</v>
      </c>
      <c r="C6310" s="7" t="n">
        <v>0</v>
      </c>
    </row>
    <row r="6311" spans="1:23">
      <c r="A6311" t="s">
        <v>4</v>
      </c>
      <c r="B6311" s="4" t="s">
        <v>5</v>
      </c>
      <c r="C6311" s="4" t="s">
        <v>10</v>
      </c>
      <c r="D6311" s="4" t="s">
        <v>13</v>
      </c>
      <c r="E6311" s="4" t="s">
        <v>9</v>
      </c>
      <c r="F6311" s="4" t="s">
        <v>50</v>
      </c>
      <c r="G6311" s="4" t="s">
        <v>13</v>
      </c>
      <c r="H6311" s="4" t="s">
        <v>13</v>
      </c>
    </row>
    <row r="6312" spans="1:23">
      <c r="A6312" t="n">
        <v>44484</v>
      </c>
      <c r="B6312" s="47" t="n">
        <v>26</v>
      </c>
      <c r="C6312" s="7" t="n">
        <v>3</v>
      </c>
      <c r="D6312" s="7" t="n">
        <v>17</v>
      </c>
      <c r="E6312" s="7" t="n">
        <v>2393</v>
      </c>
      <c r="F6312" s="7" t="s">
        <v>339</v>
      </c>
      <c r="G6312" s="7" t="n">
        <v>2</v>
      </c>
      <c r="H6312" s="7" t="n">
        <v>0</v>
      </c>
    </row>
    <row r="6313" spans="1:23">
      <c r="A6313" t="s">
        <v>4</v>
      </c>
      <c r="B6313" s="4" t="s">
        <v>5</v>
      </c>
    </row>
    <row r="6314" spans="1:23">
      <c r="A6314" t="n">
        <v>44509</v>
      </c>
      <c r="B6314" s="48" t="n">
        <v>28</v>
      </c>
    </row>
    <row r="6315" spans="1:23">
      <c r="A6315" t="s">
        <v>4</v>
      </c>
      <c r="B6315" s="4" t="s">
        <v>5</v>
      </c>
      <c r="C6315" s="4" t="s">
        <v>10</v>
      </c>
      <c r="D6315" s="4" t="s">
        <v>13</v>
      </c>
    </row>
    <row r="6316" spans="1:23">
      <c r="A6316" t="n">
        <v>44510</v>
      </c>
      <c r="B6316" s="50" t="n">
        <v>89</v>
      </c>
      <c r="C6316" s="7" t="n">
        <v>65533</v>
      </c>
      <c r="D6316" s="7" t="n">
        <v>1</v>
      </c>
    </row>
    <row r="6317" spans="1:23">
      <c r="A6317" t="s">
        <v>4</v>
      </c>
      <c r="B6317" s="4" t="s">
        <v>5</v>
      </c>
      <c r="C6317" s="4" t="s">
        <v>13</v>
      </c>
      <c r="D6317" s="4" t="s">
        <v>10</v>
      </c>
      <c r="E6317" s="4" t="s">
        <v>6</v>
      </c>
    </row>
    <row r="6318" spans="1:23">
      <c r="A6318" t="n">
        <v>44514</v>
      </c>
      <c r="B6318" s="46" t="n">
        <v>51</v>
      </c>
      <c r="C6318" s="7" t="n">
        <v>4</v>
      </c>
      <c r="D6318" s="7" t="n">
        <v>0</v>
      </c>
      <c r="E6318" s="7" t="s">
        <v>126</v>
      </c>
    </row>
    <row r="6319" spans="1:23">
      <c r="A6319" t="s">
        <v>4</v>
      </c>
      <c r="B6319" s="4" t="s">
        <v>5</v>
      </c>
      <c r="C6319" s="4" t="s">
        <v>10</v>
      </c>
    </row>
    <row r="6320" spans="1:23">
      <c r="A6320" t="n">
        <v>44527</v>
      </c>
      <c r="B6320" s="35" t="n">
        <v>16</v>
      </c>
      <c r="C6320" s="7" t="n">
        <v>0</v>
      </c>
    </row>
    <row r="6321" spans="1:8">
      <c r="A6321" t="s">
        <v>4</v>
      </c>
      <c r="B6321" s="4" t="s">
        <v>5</v>
      </c>
      <c r="C6321" s="4" t="s">
        <v>10</v>
      </c>
      <c r="D6321" s="4" t="s">
        <v>13</v>
      </c>
      <c r="E6321" s="4" t="s">
        <v>9</v>
      </c>
      <c r="F6321" s="4" t="s">
        <v>50</v>
      </c>
      <c r="G6321" s="4" t="s">
        <v>13</v>
      </c>
      <c r="H6321" s="4" t="s">
        <v>13</v>
      </c>
    </row>
    <row r="6322" spans="1:8">
      <c r="A6322" t="n">
        <v>44530</v>
      </c>
      <c r="B6322" s="47" t="n">
        <v>26</v>
      </c>
      <c r="C6322" s="7" t="n">
        <v>0</v>
      </c>
      <c r="D6322" s="7" t="n">
        <v>17</v>
      </c>
      <c r="E6322" s="7" t="n">
        <v>52939</v>
      </c>
      <c r="F6322" s="7" t="s">
        <v>340</v>
      </c>
      <c r="G6322" s="7" t="n">
        <v>2</v>
      </c>
      <c r="H6322" s="7" t="n">
        <v>0</v>
      </c>
    </row>
    <row r="6323" spans="1:8">
      <c r="A6323" t="s">
        <v>4</v>
      </c>
      <c r="B6323" s="4" t="s">
        <v>5</v>
      </c>
    </row>
    <row r="6324" spans="1:8">
      <c r="A6324" t="n">
        <v>44608</v>
      </c>
      <c r="B6324" s="48" t="n">
        <v>28</v>
      </c>
    </row>
    <row r="6325" spans="1:8">
      <c r="A6325" t="s">
        <v>4</v>
      </c>
      <c r="B6325" s="4" t="s">
        <v>5</v>
      </c>
      <c r="C6325" s="4" t="s">
        <v>10</v>
      </c>
      <c r="D6325" s="4" t="s">
        <v>13</v>
      </c>
    </row>
    <row r="6326" spans="1:8">
      <c r="A6326" t="n">
        <v>44609</v>
      </c>
      <c r="B6326" s="50" t="n">
        <v>89</v>
      </c>
      <c r="C6326" s="7" t="n">
        <v>65533</v>
      </c>
      <c r="D6326" s="7" t="n">
        <v>1</v>
      </c>
    </row>
    <row r="6327" spans="1:8">
      <c r="A6327" t="s">
        <v>4</v>
      </c>
      <c r="B6327" s="4" t="s">
        <v>5</v>
      </c>
      <c r="C6327" s="4" t="s">
        <v>13</v>
      </c>
      <c r="D6327" s="4" t="s">
        <v>10</v>
      </c>
      <c r="E6327" s="4" t="s">
        <v>10</v>
      </c>
      <c r="F6327" s="4" t="s">
        <v>13</v>
      </c>
    </row>
    <row r="6328" spans="1:8">
      <c r="A6328" t="n">
        <v>44613</v>
      </c>
      <c r="B6328" s="51" t="n">
        <v>25</v>
      </c>
      <c r="C6328" s="7" t="n">
        <v>1</v>
      </c>
      <c r="D6328" s="7" t="n">
        <v>60</v>
      </c>
      <c r="E6328" s="7" t="n">
        <v>500</v>
      </c>
      <c r="F6328" s="7" t="n">
        <v>2</v>
      </c>
    </row>
    <row r="6329" spans="1:8">
      <c r="A6329" t="s">
        <v>4</v>
      </c>
      <c r="B6329" s="4" t="s">
        <v>5</v>
      </c>
      <c r="C6329" s="4" t="s">
        <v>13</v>
      </c>
      <c r="D6329" s="4" t="s">
        <v>10</v>
      </c>
      <c r="E6329" s="4" t="s">
        <v>6</v>
      </c>
    </row>
    <row r="6330" spans="1:8">
      <c r="A6330" t="n">
        <v>44620</v>
      </c>
      <c r="B6330" s="46" t="n">
        <v>51</v>
      </c>
      <c r="C6330" s="7" t="n">
        <v>4</v>
      </c>
      <c r="D6330" s="7" t="n">
        <v>19</v>
      </c>
      <c r="E6330" s="7" t="s">
        <v>126</v>
      </c>
    </row>
    <row r="6331" spans="1:8">
      <c r="A6331" t="s">
        <v>4</v>
      </c>
      <c r="B6331" s="4" t="s">
        <v>5</v>
      </c>
      <c r="C6331" s="4" t="s">
        <v>10</v>
      </c>
    </row>
    <row r="6332" spans="1:8">
      <c r="A6332" t="n">
        <v>44633</v>
      </c>
      <c r="B6332" s="35" t="n">
        <v>16</v>
      </c>
      <c r="C6332" s="7" t="n">
        <v>0</v>
      </c>
    </row>
    <row r="6333" spans="1:8">
      <c r="A6333" t="s">
        <v>4</v>
      </c>
      <c r="B6333" s="4" t="s">
        <v>5</v>
      </c>
      <c r="C6333" s="4" t="s">
        <v>10</v>
      </c>
      <c r="D6333" s="4" t="s">
        <v>13</v>
      </c>
      <c r="E6333" s="4" t="s">
        <v>9</v>
      </c>
      <c r="F6333" s="4" t="s">
        <v>50</v>
      </c>
      <c r="G6333" s="4" t="s">
        <v>13</v>
      </c>
      <c r="H6333" s="4" t="s">
        <v>13</v>
      </c>
      <c r="I6333" s="4" t="s">
        <v>13</v>
      </c>
      <c r="J6333" s="4" t="s">
        <v>9</v>
      </c>
      <c r="K6333" s="4" t="s">
        <v>50</v>
      </c>
      <c r="L6333" s="4" t="s">
        <v>13</v>
      </c>
      <c r="M6333" s="4" t="s">
        <v>13</v>
      </c>
    </row>
    <row r="6334" spans="1:8">
      <c r="A6334" t="n">
        <v>44636</v>
      </c>
      <c r="B6334" s="47" t="n">
        <v>26</v>
      </c>
      <c r="C6334" s="7" t="n">
        <v>19</v>
      </c>
      <c r="D6334" s="7" t="n">
        <v>17</v>
      </c>
      <c r="E6334" s="7" t="n">
        <v>29408</v>
      </c>
      <c r="F6334" s="7" t="s">
        <v>341</v>
      </c>
      <c r="G6334" s="7" t="n">
        <v>2</v>
      </c>
      <c r="H6334" s="7" t="n">
        <v>3</v>
      </c>
      <c r="I6334" s="7" t="n">
        <v>17</v>
      </c>
      <c r="J6334" s="7" t="n">
        <v>29409</v>
      </c>
      <c r="K6334" s="7" t="s">
        <v>342</v>
      </c>
      <c r="L6334" s="7" t="n">
        <v>2</v>
      </c>
      <c r="M6334" s="7" t="n">
        <v>0</v>
      </c>
    </row>
    <row r="6335" spans="1:8">
      <c r="A6335" t="s">
        <v>4</v>
      </c>
      <c r="B6335" s="4" t="s">
        <v>5</v>
      </c>
    </row>
    <row r="6336" spans="1:8">
      <c r="A6336" t="n">
        <v>44821</v>
      </c>
      <c r="B6336" s="48" t="n">
        <v>28</v>
      </c>
    </row>
    <row r="6337" spans="1:13">
      <c r="A6337" t="s">
        <v>4</v>
      </c>
      <c r="B6337" s="4" t="s">
        <v>5</v>
      </c>
      <c r="C6337" s="4" t="s">
        <v>10</v>
      </c>
      <c r="D6337" s="4" t="s">
        <v>13</v>
      </c>
    </row>
    <row r="6338" spans="1:13">
      <c r="A6338" t="n">
        <v>44822</v>
      </c>
      <c r="B6338" s="50" t="n">
        <v>89</v>
      </c>
      <c r="C6338" s="7" t="n">
        <v>65533</v>
      </c>
      <c r="D6338" s="7" t="n">
        <v>1</v>
      </c>
    </row>
    <row r="6339" spans="1:13">
      <c r="A6339" t="s">
        <v>4</v>
      </c>
      <c r="B6339" s="4" t="s">
        <v>5</v>
      </c>
      <c r="C6339" s="4" t="s">
        <v>6</v>
      </c>
      <c r="D6339" s="4" t="s">
        <v>10</v>
      </c>
    </row>
    <row r="6340" spans="1:13">
      <c r="A6340" t="n">
        <v>44826</v>
      </c>
      <c r="B6340" s="67" t="n">
        <v>29</v>
      </c>
      <c r="C6340" s="7" t="s">
        <v>12</v>
      </c>
      <c r="D6340" s="7" t="n">
        <v>65533</v>
      </c>
    </row>
    <row r="6341" spans="1:13">
      <c r="A6341" t="s">
        <v>4</v>
      </c>
      <c r="B6341" s="4" t="s">
        <v>5</v>
      </c>
      <c r="C6341" s="4" t="s">
        <v>13</v>
      </c>
      <c r="D6341" s="4" t="s">
        <v>10</v>
      </c>
      <c r="E6341" s="4" t="s">
        <v>10</v>
      </c>
      <c r="F6341" s="4" t="s">
        <v>13</v>
      </c>
    </row>
    <row r="6342" spans="1:13">
      <c r="A6342" t="n">
        <v>44830</v>
      </c>
      <c r="B6342" s="51" t="n">
        <v>25</v>
      </c>
      <c r="C6342" s="7" t="n">
        <v>1</v>
      </c>
      <c r="D6342" s="7" t="n">
        <v>65535</v>
      </c>
      <c r="E6342" s="7" t="n">
        <v>65535</v>
      </c>
      <c r="F6342" s="7" t="n">
        <v>0</v>
      </c>
    </row>
    <row r="6343" spans="1:13">
      <c r="A6343" t="s">
        <v>4</v>
      </c>
      <c r="B6343" s="4" t="s">
        <v>5</v>
      </c>
      <c r="C6343" s="4" t="s">
        <v>13</v>
      </c>
      <c r="D6343" s="4" t="s">
        <v>10</v>
      </c>
      <c r="E6343" s="4" t="s">
        <v>6</v>
      </c>
    </row>
    <row r="6344" spans="1:13">
      <c r="A6344" t="n">
        <v>44837</v>
      </c>
      <c r="B6344" s="46" t="n">
        <v>51</v>
      </c>
      <c r="C6344" s="7" t="n">
        <v>4</v>
      </c>
      <c r="D6344" s="7" t="n">
        <v>7032</v>
      </c>
      <c r="E6344" s="7" t="s">
        <v>329</v>
      </c>
    </row>
    <row r="6345" spans="1:13">
      <c r="A6345" t="s">
        <v>4</v>
      </c>
      <c r="B6345" s="4" t="s">
        <v>5</v>
      </c>
      <c r="C6345" s="4" t="s">
        <v>10</v>
      </c>
    </row>
    <row r="6346" spans="1:13">
      <c r="A6346" t="n">
        <v>44850</v>
      </c>
      <c r="B6346" s="35" t="n">
        <v>16</v>
      </c>
      <c r="C6346" s="7" t="n">
        <v>0</v>
      </c>
    </row>
    <row r="6347" spans="1:13">
      <c r="A6347" t="s">
        <v>4</v>
      </c>
      <c r="B6347" s="4" t="s">
        <v>5</v>
      </c>
      <c r="C6347" s="4" t="s">
        <v>10</v>
      </c>
      <c r="D6347" s="4" t="s">
        <v>13</v>
      </c>
      <c r="E6347" s="4" t="s">
        <v>9</v>
      </c>
      <c r="F6347" s="4" t="s">
        <v>50</v>
      </c>
      <c r="G6347" s="4" t="s">
        <v>13</v>
      </c>
      <c r="H6347" s="4" t="s">
        <v>13</v>
      </c>
    </row>
    <row r="6348" spans="1:13">
      <c r="A6348" t="n">
        <v>44853</v>
      </c>
      <c r="B6348" s="47" t="n">
        <v>26</v>
      </c>
      <c r="C6348" s="7" t="n">
        <v>7032</v>
      </c>
      <c r="D6348" s="7" t="n">
        <v>17</v>
      </c>
      <c r="E6348" s="7" t="n">
        <v>18482</v>
      </c>
      <c r="F6348" s="7" t="s">
        <v>343</v>
      </c>
      <c r="G6348" s="7" t="n">
        <v>2</v>
      </c>
      <c r="H6348" s="7" t="n">
        <v>0</v>
      </c>
    </row>
    <row r="6349" spans="1:13">
      <c r="A6349" t="s">
        <v>4</v>
      </c>
      <c r="B6349" s="4" t="s">
        <v>5</v>
      </c>
    </row>
    <row r="6350" spans="1:13">
      <c r="A6350" t="n">
        <v>44927</v>
      </c>
      <c r="B6350" s="48" t="n">
        <v>28</v>
      </c>
    </row>
    <row r="6351" spans="1:13">
      <c r="A6351" t="s">
        <v>4</v>
      </c>
      <c r="B6351" s="4" t="s">
        <v>5</v>
      </c>
      <c r="C6351" s="4" t="s">
        <v>10</v>
      </c>
      <c r="D6351" s="4" t="s">
        <v>13</v>
      </c>
    </row>
    <row r="6352" spans="1:13">
      <c r="A6352" t="n">
        <v>44928</v>
      </c>
      <c r="B6352" s="50" t="n">
        <v>89</v>
      </c>
      <c r="C6352" s="7" t="n">
        <v>65533</v>
      </c>
      <c r="D6352" s="7" t="n">
        <v>1</v>
      </c>
    </row>
    <row r="6353" spans="1:8">
      <c r="A6353" t="s">
        <v>4</v>
      </c>
      <c r="B6353" s="4" t="s">
        <v>5</v>
      </c>
      <c r="C6353" s="4" t="s">
        <v>13</v>
      </c>
      <c r="D6353" s="4" t="s">
        <v>10</v>
      </c>
      <c r="E6353" s="4" t="s">
        <v>10</v>
      </c>
      <c r="F6353" s="4" t="s">
        <v>13</v>
      </c>
    </row>
    <row r="6354" spans="1:8">
      <c r="A6354" t="n">
        <v>44932</v>
      </c>
      <c r="B6354" s="51" t="n">
        <v>25</v>
      </c>
      <c r="C6354" s="7" t="n">
        <v>1</v>
      </c>
      <c r="D6354" s="7" t="n">
        <v>60</v>
      </c>
      <c r="E6354" s="7" t="n">
        <v>500</v>
      </c>
      <c r="F6354" s="7" t="n">
        <v>2</v>
      </c>
    </row>
    <row r="6355" spans="1:8">
      <c r="A6355" t="s">
        <v>4</v>
      </c>
      <c r="B6355" s="4" t="s">
        <v>5</v>
      </c>
      <c r="C6355" s="4" t="s">
        <v>13</v>
      </c>
      <c r="D6355" s="4" t="s">
        <v>10</v>
      </c>
      <c r="E6355" s="4" t="s">
        <v>6</v>
      </c>
    </row>
    <row r="6356" spans="1:8">
      <c r="A6356" t="n">
        <v>44939</v>
      </c>
      <c r="B6356" s="46" t="n">
        <v>51</v>
      </c>
      <c r="C6356" s="7" t="n">
        <v>4</v>
      </c>
      <c r="D6356" s="7" t="n">
        <v>19</v>
      </c>
      <c r="E6356" s="7" t="s">
        <v>86</v>
      </c>
    </row>
    <row r="6357" spans="1:8">
      <c r="A6357" t="s">
        <v>4</v>
      </c>
      <c r="B6357" s="4" t="s">
        <v>5</v>
      </c>
      <c r="C6357" s="4" t="s">
        <v>10</v>
      </c>
    </row>
    <row r="6358" spans="1:8">
      <c r="A6358" t="n">
        <v>44952</v>
      </c>
      <c r="B6358" s="35" t="n">
        <v>16</v>
      </c>
      <c r="C6358" s="7" t="n">
        <v>0</v>
      </c>
    </row>
    <row r="6359" spans="1:8">
      <c r="A6359" t="s">
        <v>4</v>
      </c>
      <c r="B6359" s="4" t="s">
        <v>5</v>
      </c>
      <c r="C6359" s="4" t="s">
        <v>10</v>
      </c>
      <c r="D6359" s="4" t="s">
        <v>13</v>
      </c>
      <c r="E6359" s="4" t="s">
        <v>9</v>
      </c>
      <c r="F6359" s="4" t="s">
        <v>50</v>
      </c>
      <c r="G6359" s="4" t="s">
        <v>13</v>
      </c>
      <c r="H6359" s="4" t="s">
        <v>13</v>
      </c>
      <c r="I6359" s="4" t="s">
        <v>13</v>
      </c>
      <c r="J6359" s="4" t="s">
        <v>9</v>
      </c>
      <c r="K6359" s="4" t="s">
        <v>50</v>
      </c>
      <c r="L6359" s="4" t="s">
        <v>13</v>
      </c>
      <c r="M6359" s="4" t="s">
        <v>13</v>
      </c>
      <c r="N6359" s="4" t="s">
        <v>13</v>
      </c>
      <c r="O6359" s="4" t="s">
        <v>9</v>
      </c>
      <c r="P6359" s="4" t="s">
        <v>50</v>
      </c>
      <c r="Q6359" s="4" t="s">
        <v>13</v>
      </c>
      <c r="R6359" s="4" t="s">
        <v>13</v>
      </c>
    </row>
    <row r="6360" spans="1:8">
      <c r="A6360" t="n">
        <v>44955</v>
      </c>
      <c r="B6360" s="47" t="n">
        <v>26</v>
      </c>
      <c r="C6360" s="7" t="n">
        <v>19</v>
      </c>
      <c r="D6360" s="7" t="n">
        <v>17</v>
      </c>
      <c r="E6360" s="7" t="n">
        <v>29410</v>
      </c>
      <c r="F6360" s="7" t="s">
        <v>344</v>
      </c>
      <c r="G6360" s="7" t="n">
        <v>2</v>
      </c>
      <c r="H6360" s="7" t="n">
        <v>3</v>
      </c>
      <c r="I6360" s="7" t="n">
        <v>17</v>
      </c>
      <c r="J6360" s="7" t="n">
        <v>29411</v>
      </c>
      <c r="K6360" s="7" t="s">
        <v>345</v>
      </c>
      <c r="L6360" s="7" t="n">
        <v>2</v>
      </c>
      <c r="M6360" s="7" t="n">
        <v>3</v>
      </c>
      <c r="N6360" s="7" t="n">
        <v>17</v>
      </c>
      <c r="O6360" s="7" t="n">
        <v>29412</v>
      </c>
      <c r="P6360" s="7" t="s">
        <v>346</v>
      </c>
      <c r="Q6360" s="7" t="n">
        <v>2</v>
      </c>
      <c r="R6360" s="7" t="n">
        <v>0</v>
      </c>
    </row>
    <row r="6361" spans="1:8">
      <c r="A6361" t="s">
        <v>4</v>
      </c>
      <c r="B6361" s="4" t="s">
        <v>5</v>
      </c>
    </row>
    <row r="6362" spans="1:8">
      <c r="A6362" t="n">
        <v>45260</v>
      </c>
      <c r="B6362" s="48" t="n">
        <v>28</v>
      </c>
    </row>
    <row r="6363" spans="1:8">
      <c r="A6363" t="s">
        <v>4</v>
      </c>
      <c r="B6363" s="4" t="s">
        <v>5</v>
      </c>
      <c r="C6363" s="4" t="s">
        <v>10</v>
      </c>
      <c r="D6363" s="4" t="s">
        <v>13</v>
      </c>
    </row>
    <row r="6364" spans="1:8">
      <c r="A6364" t="n">
        <v>45261</v>
      </c>
      <c r="B6364" s="50" t="n">
        <v>89</v>
      </c>
      <c r="C6364" s="7" t="n">
        <v>65533</v>
      </c>
      <c r="D6364" s="7" t="n">
        <v>1</v>
      </c>
    </row>
    <row r="6365" spans="1:8">
      <c r="A6365" t="s">
        <v>4</v>
      </c>
      <c r="B6365" s="4" t="s">
        <v>5</v>
      </c>
      <c r="C6365" s="4" t="s">
        <v>6</v>
      </c>
      <c r="D6365" s="4" t="s">
        <v>10</v>
      </c>
    </row>
    <row r="6366" spans="1:8">
      <c r="A6366" t="n">
        <v>45265</v>
      </c>
      <c r="B6366" s="67" t="n">
        <v>29</v>
      </c>
      <c r="C6366" s="7" t="s">
        <v>12</v>
      </c>
      <c r="D6366" s="7" t="n">
        <v>65533</v>
      </c>
    </row>
    <row r="6367" spans="1:8">
      <c r="A6367" t="s">
        <v>4</v>
      </c>
      <c r="B6367" s="4" t="s">
        <v>5</v>
      </c>
      <c r="C6367" s="4" t="s">
        <v>13</v>
      </c>
      <c r="D6367" s="4" t="s">
        <v>10</v>
      </c>
      <c r="E6367" s="4" t="s">
        <v>10</v>
      </c>
      <c r="F6367" s="4" t="s">
        <v>13</v>
      </c>
    </row>
    <row r="6368" spans="1:8">
      <c r="A6368" t="n">
        <v>45269</v>
      </c>
      <c r="B6368" s="51" t="n">
        <v>25</v>
      </c>
      <c r="C6368" s="7" t="n">
        <v>1</v>
      </c>
      <c r="D6368" s="7" t="n">
        <v>65535</v>
      </c>
      <c r="E6368" s="7" t="n">
        <v>65535</v>
      </c>
      <c r="F6368" s="7" t="n">
        <v>0</v>
      </c>
    </row>
    <row r="6369" spans="1:18">
      <c r="A6369" t="s">
        <v>4</v>
      </c>
      <c r="B6369" s="4" t="s">
        <v>5</v>
      </c>
      <c r="C6369" s="4" t="s">
        <v>13</v>
      </c>
      <c r="D6369" s="4" t="s">
        <v>13</v>
      </c>
      <c r="E6369" s="4" t="s">
        <v>13</v>
      </c>
      <c r="F6369" s="4" t="s">
        <v>13</v>
      </c>
    </row>
    <row r="6370" spans="1:18">
      <c r="A6370" t="n">
        <v>45276</v>
      </c>
      <c r="B6370" s="19" t="n">
        <v>14</v>
      </c>
      <c r="C6370" s="7" t="n">
        <v>0</v>
      </c>
      <c r="D6370" s="7" t="n">
        <v>1</v>
      </c>
      <c r="E6370" s="7" t="n">
        <v>0</v>
      </c>
      <c r="F6370" s="7" t="n">
        <v>0</v>
      </c>
    </row>
    <row r="6371" spans="1:18">
      <c r="A6371" t="s">
        <v>4</v>
      </c>
      <c r="B6371" s="4" t="s">
        <v>5</v>
      </c>
      <c r="C6371" s="4" t="s">
        <v>13</v>
      </c>
      <c r="D6371" s="4" t="s">
        <v>23</v>
      </c>
      <c r="E6371" s="4" t="s">
        <v>23</v>
      </c>
      <c r="F6371" s="4" t="s">
        <v>23</v>
      </c>
    </row>
    <row r="6372" spans="1:18">
      <c r="A6372" t="n">
        <v>45281</v>
      </c>
      <c r="B6372" s="26" t="n">
        <v>45</v>
      </c>
      <c r="C6372" s="7" t="n">
        <v>9</v>
      </c>
      <c r="D6372" s="7" t="n">
        <v>0.0199999995529652</v>
      </c>
      <c r="E6372" s="7" t="n">
        <v>0.0199999995529652</v>
      </c>
      <c r="F6372" s="7" t="n">
        <v>0.5</v>
      </c>
    </row>
    <row r="6373" spans="1:18">
      <c r="A6373" t="s">
        <v>4</v>
      </c>
      <c r="B6373" s="4" t="s">
        <v>5</v>
      </c>
      <c r="C6373" s="4" t="s">
        <v>13</v>
      </c>
      <c r="D6373" s="4" t="s">
        <v>10</v>
      </c>
      <c r="E6373" s="4" t="s">
        <v>6</v>
      </c>
    </row>
    <row r="6374" spans="1:18">
      <c r="A6374" t="n">
        <v>45295</v>
      </c>
      <c r="B6374" s="46" t="n">
        <v>51</v>
      </c>
      <c r="C6374" s="7" t="n">
        <v>4</v>
      </c>
      <c r="D6374" s="7" t="n">
        <v>5</v>
      </c>
      <c r="E6374" s="7" t="s">
        <v>287</v>
      </c>
    </row>
    <row r="6375" spans="1:18">
      <c r="A6375" t="s">
        <v>4</v>
      </c>
      <c r="B6375" s="4" t="s">
        <v>5</v>
      </c>
      <c r="C6375" s="4" t="s">
        <v>10</v>
      </c>
    </row>
    <row r="6376" spans="1:18">
      <c r="A6376" t="n">
        <v>45310</v>
      </c>
      <c r="B6376" s="35" t="n">
        <v>16</v>
      </c>
      <c r="C6376" s="7" t="n">
        <v>0</v>
      </c>
    </row>
    <row r="6377" spans="1:18">
      <c r="A6377" t="s">
        <v>4</v>
      </c>
      <c r="B6377" s="4" t="s">
        <v>5</v>
      </c>
      <c r="C6377" s="4" t="s">
        <v>10</v>
      </c>
      <c r="D6377" s="4" t="s">
        <v>13</v>
      </c>
      <c r="E6377" s="4" t="s">
        <v>9</v>
      </c>
      <c r="F6377" s="4" t="s">
        <v>50</v>
      </c>
      <c r="G6377" s="4" t="s">
        <v>13</v>
      </c>
      <c r="H6377" s="4" t="s">
        <v>13</v>
      </c>
    </row>
    <row r="6378" spans="1:18">
      <c r="A6378" t="n">
        <v>45313</v>
      </c>
      <c r="B6378" s="47" t="n">
        <v>26</v>
      </c>
      <c r="C6378" s="7" t="n">
        <v>5</v>
      </c>
      <c r="D6378" s="7" t="n">
        <v>17</v>
      </c>
      <c r="E6378" s="7" t="n">
        <v>3399</v>
      </c>
      <c r="F6378" s="7" t="s">
        <v>288</v>
      </c>
      <c r="G6378" s="7" t="n">
        <v>2</v>
      </c>
      <c r="H6378" s="7" t="n">
        <v>0</v>
      </c>
    </row>
    <row r="6379" spans="1:18">
      <c r="A6379" t="s">
        <v>4</v>
      </c>
      <c r="B6379" s="4" t="s">
        <v>5</v>
      </c>
    </row>
    <row r="6380" spans="1:18">
      <c r="A6380" t="n">
        <v>45331</v>
      </c>
      <c r="B6380" s="48" t="n">
        <v>28</v>
      </c>
    </row>
    <row r="6381" spans="1:18">
      <c r="A6381" t="s">
        <v>4</v>
      </c>
      <c r="B6381" s="4" t="s">
        <v>5</v>
      </c>
      <c r="C6381" s="4" t="s">
        <v>10</v>
      </c>
      <c r="D6381" s="4" t="s">
        <v>13</v>
      </c>
    </row>
    <row r="6382" spans="1:18">
      <c r="A6382" t="n">
        <v>45332</v>
      </c>
      <c r="B6382" s="50" t="n">
        <v>89</v>
      </c>
      <c r="C6382" s="7" t="n">
        <v>65533</v>
      </c>
      <c r="D6382" s="7" t="n">
        <v>1</v>
      </c>
    </row>
    <row r="6383" spans="1:18">
      <c r="A6383" t="s">
        <v>4</v>
      </c>
      <c r="B6383" s="4" t="s">
        <v>5</v>
      </c>
      <c r="C6383" s="4" t="s">
        <v>9</v>
      </c>
    </row>
    <row r="6384" spans="1:18">
      <c r="A6384" t="n">
        <v>45336</v>
      </c>
      <c r="B6384" s="60" t="n">
        <v>15</v>
      </c>
      <c r="C6384" s="7" t="n">
        <v>256</v>
      </c>
    </row>
    <row r="6385" spans="1:8">
      <c r="A6385" t="s">
        <v>4</v>
      </c>
      <c r="B6385" s="4" t="s">
        <v>5</v>
      </c>
      <c r="C6385" s="4" t="s">
        <v>13</v>
      </c>
      <c r="D6385" s="4" t="s">
        <v>10</v>
      </c>
      <c r="E6385" s="4" t="s">
        <v>23</v>
      </c>
    </row>
    <row r="6386" spans="1:8">
      <c r="A6386" t="n">
        <v>45341</v>
      </c>
      <c r="B6386" s="24" t="n">
        <v>58</v>
      </c>
      <c r="C6386" s="7" t="n">
        <v>101</v>
      </c>
      <c r="D6386" s="7" t="n">
        <v>500</v>
      </c>
      <c r="E6386" s="7" t="n">
        <v>1</v>
      </c>
    </row>
    <row r="6387" spans="1:8">
      <c r="A6387" t="s">
        <v>4</v>
      </c>
      <c r="B6387" s="4" t="s">
        <v>5</v>
      </c>
      <c r="C6387" s="4" t="s">
        <v>13</v>
      </c>
      <c r="D6387" s="4" t="s">
        <v>10</v>
      </c>
    </row>
    <row r="6388" spans="1:8">
      <c r="A6388" t="n">
        <v>45349</v>
      </c>
      <c r="B6388" s="24" t="n">
        <v>58</v>
      </c>
      <c r="C6388" s="7" t="n">
        <v>254</v>
      </c>
      <c r="D6388" s="7" t="n">
        <v>0</v>
      </c>
    </row>
    <row r="6389" spans="1:8">
      <c r="A6389" t="s">
        <v>4</v>
      </c>
      <c r="B6389" s="4" t="s">
        <v>5</v>
      </c>
      <c r="C6389" s="4" t="s">
        <v>13</v>
      </c>
    </row>
    <row r="6390" spans="1:8">
      <c r="A6390" t="n">
        <v>45353</v>
      </c>
      <c r="B6390" s="43" t="n">
        <v>116</v>
      </c>
      <c r="C6390" s="7" t="n">
        <v>0</v>
      </c>
    </row>
    <row r="6391" spans="1:8">
      <c r="A6391" t="s">
        <v>4</v>
      </c>
      <c r="B6391" s="4" t="s">
        <v>5</v>
      </c>
      <c r="C6391" s="4" t="s">
        <v>13</v>
      </c>
      <c r="D6391" s="4" t="s">
        <v>10</v>
      </c>
    </row>
    <row r="6392" spans="1:8">
      <c r="A6392" t="n">
        <v>45355</v>
      </c>
      <c r="B6392" s="43" t="n">
        <v>116</v>
      </c>
      <c r="C6392" s="7" t="n">
        <v>2</v>
      </c>
      <c r="D6392" s="7" t="n">
        <v>1</v>
      </c>
    </row>
    <row r="6393" spans="1:8">
      <c r="A6393" t="s">
        <v>4</v>
      </c>
      <c r="B6393" s="4" t="s">
        <v>5</v>
      </c>
      <c r="C6393" s="4" t="s">
        <v>13</v>
      </c>
      <c r="D6393" s="4" t="s">
        <v>9</v>
      </c>
    </row>
    <row r="6394" spans="1:8">
      <c r="A6394" t="n">
        <v>45359</v>
      </c>
      <c r="B6394" s="43" t="n">
        <v>116</v>
      </c>
      <c r="C6394" s="7" t="n">
        <v>5</v>
      </c>
      <c r="D6394" s="7" t="n">
        <v>1106247680</v>
      </c>
    </row>
    <row r="6395" spans="1:8">
      <c r="A6395" t="s">
        <v>4</v>
      </c>
      <c r="B6395" s="4" t="s">
        <v>5</v>
      </c>
      <c r="C6395" s="4" t="s">
        <v>13</v>
      </c>
      <c r="D6395" s="4" t="s">
        <v>10</v>
      </c>
    </row>
    <row r="6396" spans="1:8">
      <c r="A6396" t="n">
        <v>45365</v>
      </c>
      <c r="B6396" s="43" t="n">
        <v>116</v>
      </c>
      <c r="C6396" s="7" t="n">
        <v>6</v>
      </c>
      <c r="D6396" s="7" t="n">
        <v>1</v>
      </c>
    </row>
    <row r="6397" spans="1:8">
      <c r="A6397" t="s">
        <v>4</v>
      </c>
      <c r="B6397" s="4" t="s">
        <v>5</v>
      </c>
      <c r="C6397" s="4" t="s">
        <v>13</v>
      </c>
      <c r="D6397" s="4" t="s">
        <v>13</v>
      </c>
      <c r="E6397" s="4" t="s">
        <v>23</v>
      </c>
      <c r="F6397" s="4" t="s">
        <v>23</v>
      </c>
      <c r="G6397" s="4" t="s">
        <v>23</v>
      </c>
      <c r="H6397" s="4" t="s">
        <v>10</v>
      </c>
    </row>
    <row r="6398" spans="1:8">
      <c r="A6398" t="n">
        <v>45369</v>
      </c>
      <c r="B6398" s="26" t="n">
        <v>45</v>
      </c>
      <c r="C6398" s="7" t="n">
        <v>2</v>
      </c>
      <c r="D6398" s="7" t="n">
        <v>3</v>
      </c>
      <c r="E6398" s="7" t="n">
        <v>-1.49000000953674</v>
      </c>
      <c r="F6398" s="7" t="n">
        <v>2.53999996185303</v>
      </c>
      <c r="G6398" s="7" t="n">
        <v>14.4200000762939</v>
      </c>
      <c r="H6398" s="7" t="n">
        <v>0</v>
      </c>
    </row>
    <row r="6399" spans="1:8">
      <c r="A6399" t="s">
        <v>4</v>
      </c>
      <c r="B6399" s="4" t="s">
        <v>5</v>
      </c>
      <c r="C6399" s="4" t="s">
        <v>13</v>
      </c>
      <c r="D6399" s="4" t="s">
        <v>13</v>
      </c>
      <c r="E6399" s="4" t="s">
        <v>23</v>
      </c>
      <c r="F6399" s="4" t="s">
        <v>23</v>
      </c>
      <c r="G6399" s="4" t="s">
        <v>23</v>
      </c>
      <c r="H6399" s="4" t="s">
        <v>10</v>
      </c>
      <c r="I6399" s="4" t="s">
        <v>13</v>
      </c>
    </row>
    <row r="6400" spans="1:8">
      <c r="A6400" t="n">
        <v>45386</v>
      </c>
      <c r="B6400" s="26" t="n">
        <v>45</v>
      </c>
      <c r="C6400" s="7" t="n">
        <v>4</v>
      </c>
      <c r="D6400" s="7" t="n">
        <v>3</v>
      </c>
      <c r="E6400" s="7" t="n">
        <v>14.1599998474121</v>
      </c>
      <c r="F6400" s="7" t="n">
        <v>172.300003051758</v>
      </c>
      <c r="G6400" s="7" t="n">
        <v>352</v>
      </c>
      <c r="H6400" s="7" t="n">
        <v>0</v>
      </c>
      <c r="I6400" s="7" t="n">
        <v>0</v>
      </c>
    </row>
    <row r="6401" spans="1:9">
      <c r="A6401" t="s">
        <v>4</v>
      </c>
      <c r="B6401" s="4" t="s">
        <v>5</v>
      </c>
      <c r="C6401" s="4" t="s">
        <v>13</v>
      </c>
      <c r="D6401" s="4" t="s">
        <v>13</v>
      </c>
      <c r="E6401" s="4" t="s">
        <v>23</v>
      </c>
      <c r="F6401" s="4" t="s">
        <v>10</v>
      </c>
    </row>
    <row r="6402" spans="1:9">
      <c r="A6402" t="n">
        <v>45404</v>
      </c>
      <c r="B6402" s="26" t="n">
        <v>45</v>
      </c>
      <c r="C6402" s="7" t="n">
        <v>5</v>
      </c>
      <c r="D6402" s="7" t="n">
        <v>3</v>
      </c>
      <c r="E6402" s="7" t="n">
        <v>1</v>
      </c>
      <c r="F6402" s="7" t="n">
        <v>0</v>
      </c>
    </row>
    <row r="6403" spans="1:9">
      <c r="A6403" t="s">
        <v>4</v>
      </c>
      <c r="B6403" s="4" t="s">
        <v>5</v>
      </c>
      <c r="C6403" s="4" t="s">
        <v>13</v>
      </c>
      <c r="D6403" s="4" t="s">
        <v>13</v>
      </c>
      <c r="E6403" s="4" t="s">
        <v>23</v>
      </c>
      <c r="F6403" s="4" t="s">
        <v>10</v>
      </c>
    </row>
    <row r="6404" spans="1:9">
      <c r="A6404" t="n">
        <v>45413</v>
      </c>
      <c r="B6404" s="26" t="n">
        <v>45</v>
      </c>
      <c r="C6404" s="7" t="n">
        <v>11</v>
      </c>
      <c r="D6404" s="7" t="n">
        <v>3</v>
      </c>
      <c r="E6404" s="7" t="n">
        <v>32.7000007629395</v>
      </c>
      <c r="F6404" s="7" t="n">
        <v>0</v>
      </c>
    </row>
    <row r="6405" spans="1:9">
      <c r="A6405" t="s">
        <v>4</v>
      </c>
      <c r="B6405" s="4" t="s">
        <v>5</v>
      </c>
      <c r="C6405" s="4" t="s">
        <v>13</v>
      </c>
      <c r="D6405" s="4" t="s">
        <v>13</v>
      </c>
      <c r="E6405" s="4" t="s">
        <v>23</v>
      </c>
      <c r="F6405" s="4" t="s">
        <v>23</v>
      </c>
      <c r="G6405" s="4" t="s">
        <v>23</v>
      </c>
      <c r="H6405" s="4" t="s">
        <v>10</v>
      </c>
    </row>
    <row r="6406" spans="1:9">
      <c r="A6406" t="n">
        <v>45422</v>
      </c>
      <c r="B6406" s="26" t="n">
        <v>45</v>
      </c>
      <c r="C6406" s="7" t="n">
        <v>2</v>
      </c>
      <c r="D6406" s="7" t="n">
        <v>3</v>
      </c>
      <c r="E6406" s="7" t="n">
        <v>-1.45000004768372</v>
      </c>
      <c r="F6406" s="7" t="n">
        <v>2.34999990463257</v>
      </c>
      <c r="G6406" s="7" t="n">
        <v>14.6300001144409</v>
      </c>
      <c r="H6406" s="7" t="n">
        <v>3500</v>
      </c>
    </row>
    <row r="6407" spans="1:9">
      <c r="A6407" t="s">
        <v>4</v>
      </c>
      <c r="B6407" s="4" t="s">
        <v>5</v>
      </c>
      <c r="C6407" s="4" t="s">
        <v>13</v>
      </c>
      <c r="D6407" s="4" t="s">
        <v>13</v>
      </c>
      <c r="E6407" s="4" t="s">
        <v>23</v>
      </c>
      <c r="F6407" s="4" t="s">
        <v>23</v>
      </c>
      <c r="G6407" s="4" t="s">
        <v>23</v>
      </c>
      <c r="H6407" s="4" t="s">
        <v>10</v>
      </c>
      <c r="I6407" s="4" t="s">
        <v>13</v>
      </c>
    </row>
    <row r="6408" spans="1:9">
      <c r="A6408" t="n">
        <v>45439</v>
      </c>
      <c r="B6408" s="26" t="n">
        <v>45</v>
      </c>
      <c r="C6408" s="7" t="n">
        <v>4</v>
      </c>
      <c r="D6408" s="7" t="n">
        <v>3</v>
      </c>
      <c r="E6408" s="7" t="n">
        <v>2.50999999046326</v>
      </c>
      <c r="F6408" s="7" t="n">
        <v>157.380004882813</v>
      </c>
      <c r="G6408" s="7" t="n">
        <v>352</v>
      </c>
      <c r="H6408" s="7" t="n">
        <v>3500</v>
      </c>
      <c r="I6408" s="7" t="n">
        <v>1</v>
      </c>
    </row>
    <row r="6409" spans="1:9">
      <c r="A6409" t="s">
        <v>4</v>
      </c>
      <c r="B6409" s="4" t="s">
        <v>5</v>
      </c>
      <c r="C6409" s="4" t="s">
        <v>13</v>
      </c>
      <c r="D6409" s="4" t="s">
        <v>13</v>
      </c>
      <c r="E6409" s="4" t="s">
        <v>23</v>
      </c>
      <c r="F6409" s="4" t="s">
        <v>10</v>
      </c>
    </row>
    <row r="6410" spans="1:9">
      <c r="A6410" t="n">
        <v>45457</v>
      </c>
      <c r="B6410" s="26" t="n">
        <v>45</v>
      </c>
      <c r="C6410" s="7" t="n">
        <v>5</v>
      </c>
      <c r="D6410" s="7" t="n">
        <v>3</v>
      </c>
      <c r="E6410" s="7" t="n">
        <v>1</v>
      </c>
      <c r="F6410" s="7" t="n">
        <v>3500</v>
      </c>
    </row>
    <row r="6411" spans="1:9">
      <c r="A6411" t="s">
        <v>4</v>
      </c>
      <c r="B6411" s="4" t="s">
        <v>5</v>
      </c>
      <c r="C6411" s="4" t="s">
        <v>13</v>
      </c>
      <c r="D6411" s="4" t="s">
        <v>13</v>
      </c>
      <c r="E6411" s="4" t="s">
        <v>23</v>
      </c>
      <c r="F6411" s="4" t="s">
        <v>10</v>
      </c>
    </row>
    <row r="6412" spans="1:9">
      <c r="A6412" t="n">
        <v>45466</v>
      </c>
      <c r="B6412" s="26" t="n">
        <v>45</v>
      </c>
      <c r="C6412" s="7" t="n">
        <v>11</v>
      </c>
      <c r="D6412" s="7" t="n">
        <v>3</v>
      </c>
      <c r="E6412" s="7" t="n">
        <v>32.7000007629395</v>
      </c>
      <c r="F6412" s="7" t="n">
        <v>3500</v>
      </c>
    </row>
    <row r="6413" spans="1:9">
      <c r="A6413" t="s">
        <v>4</v>
      </c>
      <c r="B6413" s="4" t="s">
        <v>5</v>
      </c>
      <c r="C6413" s="4" t="s">
        <v>13</v>
      </c>
      <c r="D6413" s="4" t="s">
        <v>10</v>
      </c>
    </row>
    <row r="6414" spans="1:9">
      <c r="A6414" t="n">
        <v>45475</v>
      </c>
      <c r="B6414" s="24" t="n">
        <v>58</v>
      </c>
      <c r="C6414" s="7" t="n">
        <v>255</v>
      </c>
      <c r="D6414" s="7" t="n">
        <v>0</v>
      </c>
    </row>
    <row r="6415" spans="1:9">
      <c r="A6415" t="s">
        <v>4</v>
      </c>
      <c r="B6415" s="4" t="s">
        <v>5</v>
      </c>
      <c r="C6415" s="4" t="s">
        <v>13</v>
      </c>
      <c r="D6415" s="4" t="s">
        <v>10</v>
      </c>
      <c r="E6415" s="4" t="s">
        <v>6</v>
      </c>
      <c r="F6415" s="4" t="s">
        <v>6</v>
      </c>
      <c r="G6415" s="4" t="s">
        <v>6</v>
      </c>
      <c r="H6415" s="4" t="s">
        <v>6</v>
      </c>
    </row>
    <row r="6416" spans="1:9">
      <c r="A6416" t="n">
        <v>45479</v>
      </c>
      <c r="B6416" s="46" t="n">
        <v>51</v>
      </c>
      <c r="C6416" s="7" t="n">
        <v>3</v>
      </c>
      <c r="D6416" s="7" t="n">
        <v>5</v>
      </c>
      <c r="E6416" s="7" t="s">
        <v>347</v>
      </c>
      <c r="F6416" s="7" t="s">
        <v>348</v>
      </c>
      <c r="G6416" s="7" t="s">
        <v>54</v>
      </c>
      <c r="H6416" s="7" t="s">
        <v>55</v>
      </c>
    </row>
    <row r="6417" spans="1:9">
      <c r="A6417" t="s">
        <v>4</v>
      </c>
      <c r="B6417" s="4" t="s">
        <v>5</v>
      </c>
      <c r="C6417" s="4" t="s">
        <v>10</v>
      </c>
      <c r="D6417" s="4" t="s">
        <v>10</v>
      </c>
      <c r="E6417" s="4" t="s">
        <v>10</v>
      </c>
    </row>
    <row r="6418" spans="1:9">
      <c r="A6418" t="n">
        <v>45492</v>
      </c>
      <c r="B6418" s="21" t="n">
        <v>61</v>
      </c>
      <c r="C6418" s="7" t="n">
        <v>5</v>
      </c>
      <c r="D6418" s="7" t="n">
        <v>65533</v>
      </c>
      <c r="E6418" s="7" t="n">
        <v>1000</v>
      </c>
    </row>
    <row r="6419" spans="1:9">
      <c r="A6419" t="s">
        <v>4</v>
      </c>
      <c r="B6419" s="4" t="s">
        <v>5</v>
      </c>
      <c r="C6419" s="4" t="s">
        <v>10</v>
      </c>
      <c r="D6419" s="4" t="s">
        <v>23</v>
      </c>
      <c r="E6419" s="4" t="s">
        <v>23</v>
      </c>
      <c r="F6419" s="4" t="s">
        <v>23</v>
      </c>
      <c r="G6419" s="4" t="s">
        <v>10</v>
      </c>
      <c r="H6419" s="4" t="s">
        <v>10</v>
      </c>
    </row>
    <row r="6420" spans="1:9">
      <c r="A6420" t="n">
        <v>45499</v>
      </c>
      <c r="B6420" s="20" t="n">
        <v>60</v>
      </c>
      <c r="C6420" s="7" t="n">
        <v>5</v>
      </c>
      <c r="D6420" s="7" t="n">
        <v>0</v>
      </c>
      <c r="E6420" s="7" t="n">
        <v>-10</v>
      </c>
      <c r="F6420" s="7" t="n">
        <v>0</v>
      </c>
      <c r="G6420" s="7" t="n">
        <v>1000</v>
      </c>
      <c r="H6420" s="7" t="n">
        <v>0</v>
      </c>
    </row>
    <row r="6421" spans="1:9">
      <c r="A6421" t="s">
        <v>4</v>
      </c>
      <c r="B6421" s="4" t="s">
        <v>5</v>
      </c>
      <c r="C6421" s="4" t="s">
        <v>10</v>
      </c>
    </row>
    <row r="6422" spans="1:9">
      <c r="A6422" t="n">
        <v>45518</v>
      </c>
      <c r="B6422" s="35" t="n">
        <v>16</v>
      </c>
      <c r="C6422" s="7" t="n">
        <v>500</v>
      </c>
    </row>
    <row r="6423" spans="1:9">
      <c r="A6423" t="s">
        <v>4</v>
      </c>
      <c r="B6423" s="4" t="s">
        <v>5</v>
      </c>
      <c r="C6423" s="4" t="s">
        <v>10</v>
      </c>
    </row>
    <row r="6424" spans="1:9">
      <c r="A6424" t="n">
        <v>45521</v>
      </c>
      <c r="B6424" s="35" t="n">
        <v>16</v>
      </c>
      <c r="C6424" s="7" t="n">
        <v>1500</v>
      </c>
    </row>
    <row r="6425" spans="1:9">
      <c r="A6425" t="s">
        <v>4</v>
      </c>
      <c r="B6425" s="4" t="s">
        <v>5</v>
      </c>
      <c r="C6425" s="4" t="s">
        <v>13</v>
      </c>
      <c r="D6425" s="4" t="s">
        <v>10</v>
      </c>
      <c r="E6425" s="4" t="s">
        <v>6</v>
      </c>
      <c r="F6425" s="4" t="s">
        <v>6</v>
      </c>
      <c r="G6425" s="4" t="s">
        <v>6</v>
      </c>
      <c r="H6425" s="4" t="s">
        <v>6</v>
      </c>
    </row>
    <row r="6426" spans="1:9">
      <c r="A6426" t="n">
        <v>45524</v>
      </c>
      <c r="B6426" s="46" t="n">
        <v>51</v>
      </c>
      <c r="C6426" s="7" t="n">
        <v>3</v>
      </c>
      <c r="D6426" s="7" t="n">
        <v>5</v>
      </c>
      <c r="E6426" s="7" t="s">
        <v>349</v>
      </c>
      <c r="F6426" s="7" t="s">
        <v>348</v>
      </c>
      <c r="G6426" s="7" t="s">
        <v>54</v>
      </c>
      <c r="H6426" s="7" t="s">
        <v>55</v>
      </c>
    </row>
    <row r="6427" spans="1:9">
      <c r="A6427" t="s">
        <v>4</v>
      </c>
      <c r="B6427" s="4" t="s">
        <v>5</v>
      </c>
      <c r="C6427" s="4" t="s">
        <v>13</v>
      </c>
      <c r="D6427" s="4" t="s">
        <v>10</v>
      </c>
      <c r="E6427" s="4" t="s">
        <v>10</v>
      </c>
      <c r="F6427" s="4" t="s">
        <v>13</v>
      </c>
    </row>
    <row r="6428" spans="1:9">
      <c r="A6428" t="n">
        <v>45537</v>
      </c>
      <c r="B6428" s="51" t="n">
        <v>25</v>
      </c>
      <c r="C6428" s="7" t="n">
        <v>1</v>
      </c>
      <c r="D6428" s="7" t="n">
        <v>60</v>
      </c>
      <c r="E6428" s="7" t="n">
        <v>280</v>
      </c>
      <c r="F6428" s="7" t="n">
        <v>2</v>
      </c>
    </row>
    <row r="6429" spans="1:9">
      <c r="A6429" t="s">
        <v>4</v>
      </c>
      <c r="B6429" s="4" t="s">
        <v>5</v>
      </c>
      <c r="C6429" s="4" t="s">
        <v>13</v>
      </c>
      <c r="D6429" s="4" t="s">
        <v>10</v>
      </c>
      <c r="E6429" s="4" t="s">
        <v>6</v>
      </c>
    </row>
    <row r="6430" spans="1:9">
      <c r="A6430" t="n">
        <v>45544</v>
      </c>
      <c r="B6430" s="46" t="n">
        <v>51</v>
      </c>
      <c r="C6430" s="7" t="n">
        <v>4</v>
      </c>
      <c r="D6430" s="7" t="n">
        <v>19</v>
      </c>
      <c r="E6430" s="7" t="s">
        <v>126</v>
      </c>
    </row>
    <row r="6431" spans="1:9">
      <c r="A6431" t="s">
        <v>4</v>
      </c>
      <c r="B6431" s="4" t="s">
        <v>5</v>
      </c>
      <c r="C6431" s="4" t="s">
        <v>10</v>
      </c>
    </row>
    <row r="6432" spans="1:9">
      <c r="A6432" t="n">
        <v>45557</v>
      </c>
      <c r="B6432" s="35" t="n">
        <v>16</v>
      </c>
      <c r="C6432" s="7" t="n">
        <v>0</v>
      </c>
    </row>
    <row r="6433" spans="1:8">
      <c r="A6433" t="s">
        <v>4</v>
      </c>
      <c r="B6433" s="4" t="s">
        <v>5</v>
      </c>
      <c r="C6433" s="4" t="s">
        <v>10</v>
      </c>
      <c r="D6433" s="4" t="s">
        <v>13</v>
      </c>
      <c r="E6433" s="4" t="s">
        <v>9</v>
      </c>
      <c r="F6433" s="4" t="s">
        <v>50</v>
      </c>
      <c r="G6433" s="4" t="s">
        <v>13</v>
      </c>
      <c r="H6433" s="4" t="s">
        <v>13</v>
      </c>
      <c r="I6433" s="4" t="s">
        <v>13</v>
      </c>
      <c r="J6433" s="4" t="s">
        <v>9</v>
      </c>
      <c r="K6433" s="4" t="s">
        <v>50</v>
      </c>
      <c r="L6433" s="4" t="s">
        <v>13</v>
      </c>
      <c r="M6433" s="4" t="s">
        <v>13</v>
      </c>
      <c r="N6433" s="4" t="s">
        <v>13</v>
      </c>
      <c r="O6433" s="4" t="s">
        <v>9</v>
      </c>
      <c r="P6433" s="4" t="s">
        <v>50</v>
      </c>
      <c r="Q6433" s="4" t="s">
        <v>13</v>
      </c>
      <c r="R6433" s="4" t="s">
        <v>13</v>
      </c>
    </row>
    <row r="6434" spans="1:8">
      <c r="A6434" t="n">
        <v>45560</v>
      </c>
      <c r="B6434" s="47" t="n">
        <v>26</v>
      </c>
      <c r="C6434" s="7" t="n">
        <v>19</v>
      </c>
      <c r="D6434" s="7" t="n">
        <v>17</v>
      </c>
      <c r="E6434" s="7" t="n">
        <v>29413</v>
      </c>
      <c r="F6434" s="7" t="s">
        <v>350</v>
      </c>
      <c r="G6434" s="7" t="n">
        <v>2</v>
      </c>
      <c r="H6434" s="7" t="n">
        <v>3</v>
      </c>
      <c r="I6434" s="7" t="n">
        <v>17</v>
      </c>
      <c r="J6434" s="7" t="n">
        <v>29414</v>
      </c>
      <c r="K6434" s="7" t="s">
        <v>351</v>
      </c>
      <c r="L6434" s="7" t="n">
        <v>2</v>
      </c>
      <c r="M6434" s="7" t="n">
        <v>3</v>
      </c>
      <c r="N6434" s="7" t="n">
        <v>17</v>
      </c>
      <c r="O6434" s="7" t="n">
        <v>29415</v>
      </c>
      <c r="P6434" s="7" t="s">
        <v>352</v>
      </c>
      <c r="Q6434" s="7" t="n">
        <v>2</v>
      </c>
      <c r="R6434" s="7" t="n">
        <v>0</v>
      </c>
    </row>
    <row r="6435" spans="1:8">
      <c r="A6435" t="s">
        <v>4</v>
      </c>
      <c r="B6435" s="4" t="s">
        <v>5</v>
      </c>
    </row>
    <row r="6436" spans="1:8">
      <c r="A6436" t="n">
        <v>45895</v>
      </c>
      <c r="B6436" s="48" t="n">
        <v>28</v>
      </c>
    </row>
    <row r="6437" spans="1:8">
      <c r="A6437" t="s">
        <v>4</v>
      </c>
      <c r="B6437" s="4" t="s">
        <v>5</v>
      </c>
      <c r="C6437" s="4" t="s">
        <v>6</v>
      </c>
      <c r="D6437" s="4" t="s">
        <v>10</v>
      </c>
    </row>
    <row r="6438" spans="1:8">
      <c r="A6438" t="n">
        <v>45896</v>
      </c>
      <c r="B6438" s="67" t="n">
        <v>29</v>
      </c>
      <c r="C6438" s="7" t="s">
        <v>12</v>
      </c>
      <c r="D6438" s="7" t="n">
        <v>65533</v>
      </c>
    </row>
    <row r="6439" spans="1:8">
      <c r="A6439" t="s">
        <v>4</v>
      </c>
      <c r="B6439" s="4" t="s">
        <v>5</v>
      </c>
      <c r="C6439" s="4" t="s">
        <v>13</v>
      </c>
      <c r="D6439" s="4" t="s">
        <v>10</v>
      </c>
      <c r="E6439" s="4" t="s">
        <v>10</v>
      </c>
      <c r="F6439" s="4" t="s">
        <v>13</v>
      </c>
    </row>
    <row r="6440" spans="1:8">
      <c r="A6440" t="n">
        <v>45900</v>
      </c>
      <c r="B6440" s="51" t="n">
        <v>25</v>
      </c>
      <c r="C6440" s="7" t="n">
        <v>1</v>
      </c>
      <c r="D6440" s="7" t="n">
        <v>65535</v>
      </c>
      <c r="E6440" s="7" t="n">
        <v>65535</v>
      </c>
      <c r="F6440" s="7" t="n">
        <v>0</v>
      </c>
    </row>
    <row r="6441" spans="1:8">
      <c r="A6441" t="s">
        <v>4</v>
      </c>
      <c r="B6441" s="4" t="s">
        <v>5</v>
      </c>
      <c r="C6441" s="4" t="s">
        <v>10</v>
      </c>
      <c r="D6441" s="4" t="s">
        <v>23</v>
      </c>
      <c r="E6441" s="4" t="s">
        <v>23</v>
      </c>
      <c r="F6441" s="4" t="s">
        <v>23</v>
      </c>
      <c r="G6441" s="4" t="s">
        <v>10</v>
      </c>
      <c r="H6441" s="4" t="s">
        <v>10</v>
      </c>
    </row>
    <row r="6442" spans="1:8">
      <c r="A6442" t="n">
        <v>45907</v>
      </c>
      <c r="B6442" s="20" t="n">
        <v>60</v>
      </c>
      <c r="C6442" s="7" t="n">
        <v>5</v>
      </c>
      <c r="D6442" s="7" t="n">
        <v>0</v>
      </c>
      <c r="E6442" s="7" t="n">
        <v>-15</v>
      </c>
      <c r="F6442" s="7" t="n">
        <v>0</v>
      </c>
      <c r="G6442" s="7" t="n">
        <v>1000</v>
      </c>
      <c r="H6442" s="7" t="n">
        <v>0</v>
      </c>
    </row>
    <row r="6443" spans="1:8">
      <c r="A6443" t="s">
        <v>4</v>
      </c>
      <c r="B6443" s="4" t="s">
        <v>5</v>
      </c>
      <c r="C6443" s="4" t="s">
        <v>13</v>
      </c>
      <c r="D6443" s="4" t="s">
        <v>10</v>
      </c>
      <c r="E6443" s="4" t="s">
        <v>6</v>
      </c>
    </row>
    <row r="6444" spans="1:8">
      <c r="A6444" t="n">
        <v>45926</v>
      </c>
      <c r="B6444" s="46" t="n">
        <v>51</v>
      </c>
      <c r="C6444" s="7" t="n">
        <v>4</v>
      </c>
      <c r="D6444" s="7" t="n">
        <v>5</v>
      </c>
      <c r="E6444" s="7" t="s">
        <v>353</v>
      </c>
    </row>
    <row r="6445" spans="1:8">
      <c r="A6445" t="s">
        <v>4</v>
      </c>
      <c r="B6445" s="4" t="s">
        <v>5</v>
      </c>
      <c r="C6445" s="4" t="s">
        <v>10</v>
      </c>
    </row>
    <row r="6446" spans="1:8">
      <c r="A6446" t="n">
        <v>45941</v>
      </c>
      <c r="B6446" s="35" t="n">
        <v>16</v>
      </c>
      <c r="C6446" s="7" t="n">
        <v>0</v>
      </c>
    </row>
    <row r="6447" spans="1:8">
      <c r="A6447" t="s">
        <v>4</v>
      </c>
      <c r="B6447" s="4" t="s">
        <v>5</v>
      </c>
      <c r="C6447" s="4" t="s">
        <v>10</v>
      </c>
      <c r="D6447" s="4" t="s">
        <v>13</v>
      </c>
      <c r="E6447" s="4" t="s">
        <v>9</v>
      </c>
      <c r="F6447" s="4" t="s">
        <v>50</v>
      </c>
      <c r="G6447" s="4" t="s">
        <v>13</v>
      </c>
      <c r="H6447" s="4" t="s">
        <v>13</v>
      </c>
    </row>
    <row r="6448" spans="1:8">
      <c r="A6448" t="n">
        <v>45944</v>
      </c>
      <c r="B6448" s="47" t="n">
        <v>26</v>
      </c>
      <c r="C6448" s="7" t="n">
        <v>5</v>
      </c>
      <c r="D6448" s="7" t="n">
        <v>17</v>
      </c>
      <c r="E6448" s="7" t="n">
        <v>3400</v>
      </c>
      <c r="F6448" s="7" t="s">
        <v>354</v>
      </c>
      <c r="G6448" s="7" t="n">
        <v>2</v>
      </c>
      <c r="H6448" s="7" t="n">
        <v>0</v>
      </c>
    </row>
    <row r="6449" spans="1:18">
      <c r="A6449" t="s">
        <v>4</v>
      </c>
      <c r="B6449" s="4" t="s">
        <v>5</v>
      </c>
    </row>
    <row r="6450" spans="1:18">
      <c r="A6450" t="n">
        <v>45966</v>
      </c>
      <c r="B6450" s="48" t="n">
        <v>28</v>
      </c>
    </row>
    <row r="6451" spans="1:18">
      <c r="A6451" t="s">
        <v>4</v>
      </c>
      <c r="B6451" s="4" t="s">
        <v>5</v>
      </c>
      <c r="C6451" s="4" t="s">
        <v>13</v>
      </c>
      <c r="D6451" s="4" t="s">
        <v>10</v>
      </c>
      <c r="E6451" s="4" t="s">
        <v>10</v>
      </c>
      <c r="F6451" s="4" t="s">
        <v>13</v>
      </c>
    </row>
    <row r="6452" spans="1:18">
      <c r="A6452" t="n">
        <v>45967</v>
      </c>
      <c r="B6452" s="51" t="n">
        <v>25</v>
      </c>
      <c r="C6452" s="7" t="n">
        <v>1</v>
      </c>
      <c r="D6452" s="7" t="n">
        <v>60</v>
      </c>
      <c r="E6452" s="7" t="n">
        <v>500</v>
      </c>
      <c r="F6452" s="7" t="n">
        <v>1</v>
      </c>
    </row>
    <row r="6453" spans="1:18">
      <c r="A6453" t="s">
        <v>4</v>
      </c>
      <c r="B6453" s="4" t="s">
        <v>5</v>
      </c>
      <c r="C6453" s="4" t="s">
        <v>13</v>
      </c>
      <c r="D6453" s="30" t="s">
        <v>34</v>
      </c>
      <c r="E6453" s="4" t="s">
        <v>5</v>
      </c>
      <c r="F6453" s="4" t="s">
        <v>13</v>
      </c>
      <c r="G6453" s="4" t="s">
        <v>10</v>
      </c>
      <c r="H6453" s="30" t="s">
        <v>35</v>
      </c>
      <c r="I6453" s="4" t="s">
        <v>13</v>
      </c>
      <c r="J6453" s="4" t="s">
        <v>24</v>
      </c>
    </row>
    <row r="6454" spans="1:18">
      <c r="A6454" t="n">
        <v>45974</v>
      </c>
      <c r="B6454" s="12" t="n">
        <v>5</v>
      </c>
      <c r="C6454" s="7" t="n">
        <v>28</v>
      </c>
      <c r="D6454" s="30" t="s">
        <v>3</v>
      </c>
      <c r="E6454" s="33" t="n">
        <v>64</v>
      </c>
      <c r="F6454" s="7" t="n">
        <v>5</v>
      </c>
      <c r="G6454" s="7" t="n">
        <v>2</v>
      </c>
      <c r="H6454" s="30" t="s">
        <v>3</v>
      </c>
      <c r="I6454" s="7" t="n">
        <v>1</v>
      </c>
      <c r="J6454" s="13" t="n">
        <f t="normal" ca="1">A6466</f>
        <v>0</v>
      </c>
    </row>
    <row r="6455" spans="1:18">
      <c r="A6455" t="s">
        <v>4</v>
      </c>
      <c r="B6455" s="4" t="s">
        <v>5</v>
      </c>
      <c r="C6455" s="4" t="s">
        <v>13</v>
      </c>
      <c r="D6455" s="4" t="s">
        <v>10</v>
      </c>
      <c r="E6455" s="4" t="s">
        <v>6</v>
      </c>
    </row>
    <row r="6456" spans="1:18">
      <c r="A6456" t="n">
        <v>45985</v>
      </c>
      <c r="B6456" s="46" t="n">
        <v>51</v>
      </c>
      <c r="C6456" s="7" t="n">
        <v>4</v>
      </c>
      <c r="D6456" s="7" t="n">
        <v>2</v>
      </c>
      <c r="E6456" s="7" t="s">
        <v>355</v>
      </c>
    </row>
    <row r="6457" spans="1:18">
      <c r="A6457" t="s">
        <v>4</v>
      </c>
      <c r="B6457" s="4" t="s">
        <v>5</v>
      </c>
      <c r="C6457" s="4" t="s">
        <v>10</v>
      </c>
    </row>
    <row r="6458" spans="1:18">
      <c r="A6458" t="n">
        <v>45999</v>
      </c>
      <c r="B6458" s="35" t="n">
        <v>16</v>
      </c>
      <c r="C6458" s="7" t="n">
        <v>0</v>
      </c>
    </row>
    <row r="6459" spans="1:18">
      <c r="A6459" t="s">
        <v>4</v>
      </c>
      <c r="B6459" s="4" t="s">
        <v>5</v>
      </c>
      <c r="C6459" s="4" t="s">
        <v>10</v>
      </c>
      <c r="D6459" s="4" t="s">
        <v>13</v>
      </c>
      <c r="E6459" s="4" t="s">
        <v>9</v>
      </c>
      <c r="F6459" s="4" t="s">
        <v>50</v>
      </c>
      <c r="G6459" s="4" t="s">
        <v>13</v>
      </c>
      <c r="H6459" s="4" t="s">
        <v>13</v>
      </c>
    </row>
    <row r="6460" spans="1:18">
      <c r="A6460" t="n">
        <v>46002</v>
      </c>
      <c r="B6460" s="47" t="n">
        <v>26</v>
      </c>
      <c r="C6460" s="7" t="n">
        <v>2</v>
      </c>
      <c r="D6460" s="7" t="n">
        <v>17</v>
      </c>
      <c r="E6460" s="7" t="n">
        <v>6423</v>
      </c>
      <c r="F6460" s="7" t="s">
        <v>356</v>
      </c>
      <c r="G6460" s="7" t="n">
        <v>2</v>
      </c>
      <c r="H6460" s="7" t="n">
        <v>0</v>
      </c>
    </row>
    <row r="6461" spans="1:18">
      <c r="A6461" t="s">
        <v>4</v>
      </c>
      <c r="B6461" s="4" t="s">
        <v>5</v>
      </c>
    </row>
    <row r="6462" spans="1:18">
      <c r="A6462" t="n">
        <v>46120</v>
      </c>
      <c r="B6462" s="48" t="n">
        <v>28</v>
      </c>
    </row>
    <row r="6463" spans="1:18">
      <c r="A6463" t="s">
        <v>4</v>
      </c>
      <c r="B6463" s="4" t="s">
        <v>5</v>
      </c>
      <c r="C6463" s="4" t="s">
        <v>10</v>
      </c>
      <c r="D6463" s="4" t="s">
        <v>13</v>
      </c>
    </row>
    <row r="6464" spans="1:18">
      <c r="A6464" t="n">
        <v>46121</v>
      </c>
      <c r="B6464" s="50" t="n">
        <v>89</v>
      </c>
      <c r="C6464" s="7" t="n">
        <v>65533</v>
      </c>
      <c r="D6464" s="7" t="n">
        <v>1</v>
      </c>
    </row>
    <row r="6465" spans="1:10">
      <c r="A6465" t="s">
        <v>4</v>
      </c>
      <c r="B6465" s="4" t="s">
        <v>5</v>
      </c>
      <c r="C6465" s="4" t="s">
        <v>13</v>
      </c>
      <c r="D6465" s="4" t="s">
        <v>10</v>
      </c>
      <c r="E6465" s="4" t="s">
        <v>10</v>
      </c>
      <c r="F6465" s="4" t="s">
        <v>13</v>
      </c>
    </row>
    <row r="6466" spans="1:10">
      <c r="A6466" t="n">
        <v>46125</v>
      </c>
      <c r="B6466" s="51" t="n">
        <v>25</v>
      </c>
      <c r="C6466" s="7" t="n">
        <v>1</v>
      </c>
      <c r="D6466" s="7" t="n">
        <v>60</v>
      </c>
      <c r="E6466" s="7" t="n">
        <v>640</v>
      </c>
      <c r="F6466" s="7" t="n">
        <v>1</v>
      </c>
    </row>
    <row r="6467" spans="1:10">
      <c r="A6467" t="s">
        <v>4</v>
      </c>
      <c r="B6467" s="4" t="s">
        <v>5</v>
      </c>
      <c r="C6467" s="4" t="s">
        <v>13</v>
      </c>
      <c r="D6467" s="30" t="s">
        <v>34</v>
      </c>
      <c r="E6467" s="4" t="s">
        <v>5</v>
      </c>
      <c r="F6467" s="4" t="s">
        <v>13</v>
      </c>
      <c r="G6467" s="4" t="s">
        <v>10</v>
      </c>
      <c r="H6467" s="30" t="s">
        <v>35</v>
      </c>
      <c r="I6467" s="4" t="s">
        <v>13</v>
      </c>
      <c r="J6467" s="4" t="s">
        <v>24</v>
      </c>
    </row>
    <row r="6468" spans="1:10">
      <c r="A6468" t="n">
        <v>46132</v>
      </c>
      <c r="B6468" s="12" t="n">
        <v>5</v>
      </c>
      <c r="C6468" s="7" t="n">
        <v>28</v>
      </c>
      <c r="D6468" s="30" t="s">
        <v>3</v>
      </c>
      <c r="E6468" s="33" t="n">
        <v>64</v>
      </c>
      <c r="F6468" s="7" t="n">
        <v>5</v>
      </c>
      <c r="G6468" s="7" t="n">
        <v>11</v>
      </c>
      <c r="H6468" s="30" t="s">
        <v>3</v>
      </c>
      <c r="I6468" s="7" t="n">
        <v>1</v>
      </c>
      <c r="J6468" s="13" t="n">
        <f t="normal" ca="1">A6480</f>
        <v>0</v>
      </c>
    </row>
    <row r="6469" spans="1:10">
      <c r="A6469" t="s">
        <v>4</v>
      </c>
      <c r="B6469" s="4" t="s">
        <v>5</v>
      </c>
      <c r="C6469" s="4" t="s">
        <v>13</v>
      </c>
      <c r="D6469" s="4" t="s">
        <v>10</v>
      </c>
      <c r="E6469" s="4" t="s">
        <v>6</v>
      </c>
    </row>
    <row r="6470" spans="1:10">
      <c r="A6470" t="n">
        <v>46143</v>
      </c>
      <c r="B6470" s="46" t="n">
        <v>51</v>
      </c>
      <c r="C6470" s="7" t="n">
        <v>4</v>
      </c>
      <c r="D6470" s="7" t="n">
        <v>11</v>
      </c>
      <c r="E6470" s="7" t="s">
        <v>357</v>
      </c>
    </row>
    <row r="6471" spans="1:10">
      <c r="A6471" t="s">
        <v>4</v>
      </c>
      <c r="B6471" s="4" t="s">
        <v>5</v>
      </c>
      <c r="C6471" s="4" t="s">
        <v>10</v>
      </c>
    </row>
    <row r="6472" spans="1:10">
      <c r="A6472" t="n">
        <v>46157</v>
      </c>
      <c r="B6472" s="35" t="n">
        <v>16</v>
      </c>
      <c r="C6472" s="7" t="n">
        <v>0</v>
      </c>
    </row>
    <row r="6473" spans="1:10">
      <c r="A6473" t="s">
        <v>4</v>
      </c>
      <c r="B6473" s="4" t="s">
        <v>5</v>
      </c>
      <c r="C6473" s="4" t="s">
        <v>10</v>
      </c>
      <c r="D6473" s="4" t="s">
        <v>13</v>
      </c>
      <c r="E6473" s="4" t="s">
        <v>9</v>
      </c>
      <c r="F6473" s="4" t="s">
        <v>50</v>
      </c>
      <c r="G6473" s="4" t="s">
        <v>13</v>
      </c>
      <c r="H6473" s="4" t="s">
        <v>13</v>
      </c>
    </row>
    <row r="6474" spans="1:10">
      <c r="A6474" t="n">
        <v>46160</v>
      </c>
      <c r="B6474" s="47" t="n">
        <v>26</v>
      </c>
      <c r="C6474" s="7" t="n">
        <v>11</v>
      </c>
      <c r="D6474" s="7" t="n">
        <v>17</v>
      </c>
      <c r="E6474" s="7" t="n">
        <v>10381</v>
      </c>
      <c r="F6474" s="7" t="s">
        <v>358</v>
      </c>
      <c r="G6474" s="7" t="n">
        <v>2</v>
      </c>
      <c r="H6474" s="7" t="n">
        <v>0</v>
      </c>
    </row>
    <row r="6475" spans="1:10">
      <c r="A6475" t="s">
        <v>4</v>
      </c>
      <c r="B6475" s="4" t="s">
        <v>5</v>
      </c>
    </row>
    <row r="6476" spans="1:10">
      <c r="A6476" t="n">
        <v>46254</v>
      </c>
      <c r="B6476" s="48" t="n">
        <v>28</v>
      </c>
    </row>
    <row r="6477" spans="1:10">
      <c r="A6477" t="s">
        <v>4</v>
      </c>
      <c r="B6477" s="4" t="s">
        <v>5</v>
      </c>
      <c r="C6477" s="4" t="s">
        <v>10</v>
      </c>
      <c r="D6477" s="4" t="s">
        <v>13</v>
      </c>
    </row>
    <row r="6478" spans="1:10">
      <c r="A6478" t="n">
        <v>46255</v>
      </c>
      <c r="B6478" s="50" t="n">
        <v>89</v>
      </c>
      <c r="C6478" s="7" t="n">
        <v>65533</v>
      </c>
      <c r="D6478" s="7" t="n">
        <v>1</v>
      </c>
    </row>
    <row r="6479" spans="1:10">
      <c r="A6479" t="s">
        <v>4</v>
      </c>
      <c r="B6479" s="4" t="s">
        <v>5</v>
      </c>
      <c r="C6479" s="4" t="s">
        <v>13</v>
      </c>
      <c r="D6479" s="4" t="s">
        <v>10</v>
      </c>
      <c r="E6479" s="4" t="s">
        <v>10</v>
      </c>
      <c r="F6479" s="4" t="s">
        <v>13</v>
      </c>
    </row>
    <row r="6480" spans="1:10">
      <c r="A6480" t="n">
        <v>46259</v>
      </c>
      <c r="B6480" s="51" t="n">
        <v>25</v>
      </c>
      <c r="C6480" s="7" t="n">
        <v>1</v>
      </c>
      <c r="D6480" s="7" t="n">
        <v>65535</v>
      </c>
      <c r="E6480" s="7" t="n">
        <v>65535</v>
      </c>
      <c r="F6480" s="7" t="n">
        <v>0</v>
      </c>
    </row>
    <row r="6481" spans="1:10">
      <c r="A6481" t="s">
        <v>4</v>
      </c>
      <c r="B6481" s="4" t="s">
        <v>5</v>
      </c>
      <c r="C6481" s="4" t="s">
        <v>10</v>
      </c>
      <c r="D6481" s="4" t="s">
        <v>13</v>
      </c>
    </row>
    <row r="6482" spans="1:10">
      <c r="A6482" t="n">
        <v>46266</v>
      </c>
      <c r="B6482" s="50" t="n">
        <v>89</v>
      </c>
      <c r="C6482" s="7" t="n">
        <v>65533</v>
      </c>
      <c r="D6482" s="7" t="n">
        <v>1</v>
      </c>
    </row>
    <row r="6483" spans="1:10">
      <c r="A6483" t="s">
        <v>4</v>
      </c>
      <c r="B6483" s="4" t="s">
        <v>5</v>
      </c>
      <c r="C6483" s="4" t="s">
        <v>13</v>
      </c>
      <c r="D6483" s="4" t="s">
        <v>10</v>
      </c>
      <c r="E6483" s="4" t="s">
        <v>23</v>
      </c>
    </row>
    <row r="6484" spans="1:10">
      <c r="A6484" t="n">
        <v>46270</v>
      </c>
      <c r="B6484" s="24" t="n">
        <v>58</v>
      </c>
      <c r="C6484" s="7" t="n">
        <v>101</v>
      </c>
      <c r="D6484" s="7" t="n">
        <v>300</v>
      </c>
      <c r="E6484" s="7" t="n">
        <v>1</v>
      </c>
    </row>
    <row r="6485" spans="1:10">
      <c r="A6485" t="s">
        <v>4</v>
      </c>
      <c r="B6485" s="4" t="s">
        <v>5</v>
      </c>
      <c r="C6485" s="4" t="s">
        <v>13</v>
      </c>
      <c r="D6485" s="4" t="s">
        <v>10</v>
      </c>
    </row>
    <row r="6486" spans="1:10">
      <c r="A6486" t="n">
        <v>46278</v>
      </c>
      <c r="B6486" s="24" t="n">
        <v>58</v>
      </c>
      <c r="C6486" s="7" t="n">
        <v>254</v>
      </c>
      <c r="D6486" s="7" t="n">
        <v>0</v>
      </c>
    </row>
    <row r="6487" spans="1:10">
      <c r="A6487" t="s">
        <v>4</v>
      </c>
      <c r="B6487" s="4" t="s">
        <v>5</v>
      </c>
      <c r="C6487" s="4" t="s">
        <v>13</v>
      </c>
    </row>
    <row r="6488" spans="1:10">
      <c r="A6488" t="n">
        <v>46282</v>
      </c>
      <c r="B6488" s="26" t="n">
        <v>45</v>
      </c>
      <c r="C6488" s="7" t="n">
        <v>0</v>
      </c>
    </row>
    <row r="6489" spans="1:10">
      <c r="A6489" t="s">
        <v>4</v>
      </c>
      <c r="B6489" s="4" t="s">
        <v>5</v>
      </c>
      <c r="C6489" s="4" t="s">
        <v>13</v>
      </c>
      <c r="D6489" s="4" t="s">
        <v>13</v>
      </c>
      <c r="E6489" s="4" t="s">
        <v>23</v>
      </c>
      <c r="F6489" s="4" t="s">
        <v>23</v>
      </c>
      <c r="G6489" s="4" t="s">
        <v>23</v>
      </c>
      <c r="H6489" s="4" t="s">
        <v>10</v>
      </c>
    </row>
    <row r="6490" spans="1:10">
      <c r="A6490" t="n">
        <v>46284</v>
      </c>
      <c r="B6490" s="26" t="n">
        <v>45</v>
      </c>
      <c r="C6490" s="7" t="n">
        <v>2</v>
      </c>
      <c r="D6490" s="7" t="n">
        <v>3</v>
      </c>
      <c r="E6490" s="7" t="n">
        <v>-0.150000005960464</v>
      </c>
      <c r="F6490" s="7" t="n">
        <v>2.16000008583069</v>
      </c>
      <c r="G6490" s="7" t="n">
        <v>13.789999961853</v>
      </c>
      <c r="H6490" s="7" t="n">
        <v>0</v>
      </c>
    </row>
    <row r="6491" spans="1:10">
      <c r="A6491" t="s">
        <v>4</v>
      </c>
      <c r="B6491" s="4" t="s">
        <v>5</v>
      </c>
      <c r="C6491" s="4" t="s">
        <v>13</v>
      </c>
      <c r="D6491" s="4" t="s">
        <v>13</v>
      </c>
      <c r="E6491" s="4" t="s">
        <v>23</v>
      </c>
      <c r="F6491" s="4" t="s">
        <v>23</v>
      </c>
      <c r="G6491" s="4" t="s">
        <v>23</v>
      </c>
      <c r="H6491" s="4" t="s">
        <v>10</v>
      </c>
      <c r="I6491" s="4" t="s">
        <v>13</v>
      </c>
    </row>
    <row r="6492" spans="1:10">
      <c r="A6492" t="n">
        <v>46301</v>
      </c>
      <c r="B6492" s="26" t="n">
        <v>45</v>
      </c>
      <c r="C6492" s="7" t="n">
        <v>4</v>
      </c>
      <c r="D6492" s="7" t="n">
        <v>3</v>
      </c>
      <c r="E6492" s="7" t="n">
        <v>13.7399997711182</v>
      </c>
      <c r="F6492" s="7" t="n">
        <v>162.479995727539</v>
      </c>
      <c r="G6492" s="7" t="n">
        <v>18</v>
      </c>
      <c r="H6492" s="7" t="n">
        <v>0</v>
      </c>
      <c r="I6492" s="7" t="n">
        <v>0</v>
      </c>
    </row>
    <row r="6493" spans="1:10">
      <c r="A6493" t="s">
        <v>4</v>
      </c>
      <c r="B6493" s="4" t="s">
        <v>5</v>
      </c>
      <c r="C6493" s="4" t="s">
        <v>13</v>
      </c>
      <c r="D6493" s="4" t="s">
        <v>13</v>
      </c>
      <c r="E6493" s="4" t="s">
        <v>23</v>
      </c>
      <c r="F6493" s="4" t="s">
        <v>10</v>
      </c>
    </row>
    <row r="6494" spans="1:10">
      <c r="A6494" t="n">
        <v>46319</v>
      </c>
      <c r="B6494" s="26" t="n">
        <v>45</v>
      </c>
      <c r="C6494" s="7" t="n">
        <v>5</v>
      </c>
      <c r="D6494" s="7" t="n">
        <v>3</v>
      </c>
      <c r="E6494" s="7" t="n">
        <v>2.20000004768372</v>
      </c>
      <c r="F6494" s="7" t="n">
        <v>0</v>
      </c>
    </row>
    <row r="6495" spans="1:10">
      <c r="A6495" t="s">
        <v>4</v>
      </c>
      <c r="B6495" s="4" t="s">
        <v>5</v>
      </c>
      <c r="C6495" s="4" t="s">
        <v>13</v>
      </c>
      <c r="D6495" s="4" t="s">
        <v>13</v>
      </c>
      <c r="E6495" s="4" t="s">
        <v>23</v>
      </c>
      <c r="F6495" s="4" t="s">
        <v>10</v>
      </c>
    </row>
    <row r="6496" spans="1:10">
      <c r="A6496" t="n">
        <v>46328</v>
      </c>
      <c r="B6496" s="26" t="n">
        <v>45</v>
      </c>
      <c r="C6496" s="7" t="n">
        <v>11</v>
      </c>
      <c r="D6496" s="7" t="n">
        <v>3</v>
      </c>
      <c r="E6496" s="7" t="n">
        <v>34.5</v>
      </c>
      <c r="F6496" s="7" t="n">
        <v>0</v>
      </c>
    </row>
    <row r="6497" spans="1:9">
      <c r="A6497" t="s">
        <v>4</v>
      </c>
      <c r="B6497" s="4" t="s">
        <v>5</v>
      </c>
      <c r="C6497" s="4" t="s">
        <v>13</v>
      </c>
      <c r="D6497" s="4" t="s">
        <v>13</v>
      </c>
      <c r="E6497" s="4" t="s">
        <v>23</v>
      </c>
      <c r="F6497" s="4" t="s">
        <v>23</v>
      </c>
      <c r="G6497" s="4" t="s">
        <v>23</v>
      </c>
      <c r="H6497" s="4" t="s">
        <v>10</v>
      </c>
    </row>
    <row r="6498" spans="1:9">
      <c r="A6498" t="n">
        <v>46337</v>
      </c>
      <c r="B6498" s="26" t="n">
        <v>45</v>
      </c>
      <c r="C6498" s="7" t="n">
        <v>2</v>
      </c>
      <c r="D6498" s="7" t="n">
        <v>3</v>
      </c>
      <c r="E6498" s="7" t="n">
        <v>-0.150000005960464</v>
      </c>
      <c r="F6498" s="7" t="n">
        <v>2.25999999046326</v>
      </c>
      <c r="G6498" s="7" t="n">
        <v>13.789999961853</v>
      </c>
      <c r="H6498" s="7" t="n">
        <v>3000</v>
      </c>
    </row>
    <row r="6499" spans="1:9">
      <c r="A6499" t="s">
        <v>4</v>
      </c>
      <c r="B6499" s="4" t="s">
        <v>5</v>
      </c>
      <c r="C6499" s="4" t="s">
        <v>13</v>
      </c>
      <c r="D6499" s="4" t="s">
        <v>13</v>
      </c>
      <c r="E6499" s="4" t="s">
        <v>23</v>
      </c>
      <c r="F6499" s="4" t="s">
        <v>23</v>
      </c>
      <c r="G6499" s="4" t="s">
        <v>23</v>
      </c>
      <c r="H6499" s="4" t="s">
        <v>10</v>
      </c>
      <c r="I6499" s="4" t="s">
        <v>13</v>
      </c>
    </row>
    <row r="6500" spans="1:9">
      <c r="A6500" t="n">
        <v>46354</v>
      </c>
      <c r="B6500" s="26" t="n">
        <v>45</v>
      </c>
      <c r="C6500" s="7" t="n">
        <v>4</v>
      </c>
      <c r="D6500" s="7" t="n">
        <v>3</v>
      </c>
      <c r="E6500" s="7" t="n">
        <v>5.71000003814697</v>
      </c>
      <c r="F6500" s="7" t="n">
        <v>162.479995727539</v>
      </c>
      <c r="G6500" s="7" t="n">
        <v>18</v>
      </c>
      <c r="H6500" s="7" t="n">
        <v>3000</v>
      </c>
      <c r="I6500" s="7" t="n">
        <v>1</v>
      </c>
    </row>
    <row r="6501" spans="1:9">
      <c r="A6501" t="s">
        <v>4</v>
      </c>
      <c r="B6501" s="4" t="s">
        <v>5</v>
      </c>
      <c r="C6501" s="4" t="s">
        <v>13</v>
      </c>
      <c r="D6501" s="4" t="s">
        <v>13</v>
      </c>
      <c r="E6501" s="4" t="s">
        <v>23</v>
      </c>
      <c r="F6501" s="4" t="s">
        <v>10</v>
      </c>
    </row>
    <row r="6502" spans="1:9">
      <c r="A6502" t="n">
        <v>46372</v>
      </c>
      <c r="B6502" s="26" t="n">
        <v>45</v>
      </c>
      <c r="C6502" s="7" t="n">
        <v>5</v>
      </c>
      <c r="D6502" s="7" t="n">
        <v>3</v>
      </c>
      <c r="E6502" s="7" t="n">
        <v>2</v>
      </c>
      <c r="F6502" s="7" t="n">
        <v>3000</v>
      </c>
    </row>
    <row r="6503" spans="1:9">
      <c r="A6503" t="s">
        <v>4</v>
      </c>
      <c r="B6503" s="4" t="s">
        <v>5</v>
      </c>
      <c r="C6503" s="4" t="s">
        <v>13</v>
      </c>
      <c r="D6503" s="4" t="s">
        <v>13</v>
      </c>
      <c r="E6503" s="4" t="s">
        <v>23</v>
      </c>
      <c r="F6503" s="4" t="s">
        <v>10</v>
      </c>
    </row>
    <row r="6504" spans="1:9">
      <c r="A6504" t="n">
        <v>46381</v>
      </c>
      <c r="B6504" s="26" t="n">
        <v>45</v>
      </c>
      <c r="C6504" s="7" t="n">
        <v>11</v>
      </c>
      <c r="D6504" s="7" t="n">
        <v>3</v>
      </c>
      <c r="E6504" s="7" t="n">
        <v>34.5</v>
      </c>
      <c r="F6504" s="7" t="n">
        <v>3000</v>
      </c>
    </row>
    <row r="6505" spans="1:9">
      <c r="A6505" t="s">
        <v>4</v>
      </c>
      <c r="B6505" s="4" t="s">
        <v>5</v>
      </c>
      <c r="C6505" s="4" t="s">
        <v>13</v>
      </c>
      <c r="D6505" s="4" t="s">
        <v>10</v>
      </c>
      <c r="E6505" s="4" t="s">
        <v>6</v>
      </c>
      <c r="F6505" s="4" t="s">
        <v>6</v>
      </c>
      <c r="G6505" s="4" t="s">
        <v>6</v>
      </c>
      <c r="H6505" s="4" t="s">
        <v>6</v>
      </c>
    </row>
    <row r="6506" spans="1:9">
      <c r="A6506" t="n">
        <v>46390</v>
      </c>
      <c r="B6506" s="46" t="n">
        <v>51</v>
      </c>
      <c r="C6506" s="7" t="n">
        <v>3</v>
      </c>
      <c r="D6506" s="7" t="n">
        <v>0</v>
      </c>
      <c r="E6506" s="7" t="s">
        <v>359</v>
      </c>
      <c r="F6506" s="7" t="s">
        <v>55</v>
      </c>
      <c r="G6506" s="7" t="s">
        <v>54</v>
      </c>
      <c r="H6506" s="7" t="s">
        <v>55</v>
      </c>
    </row>
    <row r="6507" spans="1:9">
      <c r="A6507" t="s">
        <v>4</v>
      </c>
      <c r="B6507" s="4" t="s">
        <v>5</v>
      </c>
      <c r="C6507" s="4" t="s">
        <v>13</v>
      </c>
      <c r="D6507" s="4" t="s">
        <v>10</v>
      </c>
    </row>
    <row r="6508" spans="1:9">
      <c r="A6508" t="n">
        <v>46403</v>
      </c>
      <c r="B6508" s="24" t="n">
        <v>58</v>
      </c>
      <c r="C6508" s="7" t="n">
        <v>255</v>
      </c>
      <c r="D6508" s="7" t="n">
        <v>0</v>
      </c>
    </row>
    <row r="6509" spans="1:9">
      <c r="A6509" t="s">
        <v>4</v>
      </c>
      <c r="B6509" s="4" t="s">
        <v>5</v>
      </c>
      <c r="C6509" s="4" t="s">
        <v>10</v>
      </c>
      <c r="D6509" s="4" t="s">
        <v>23</v>
      </c>
      <c r="E6509" s="4" t="s">
        <v>23</v>
      </c>
      <c r="F6509" s="4" t="s">
        <v>23</v>
      </c>
      <c r="G6509" s="4" t="s">
        <v>10</v>
      </c>
      <c r="H6509" s="4" t="s">
        <v>10</v>
      </c>
    </row>
    <row r="6510" spans="1:9">
      <c r="A6510" t="n">
        <v>46407</v>
      </c>
      <c r="B6510" s="20" t="n">
        <v>60</v>
      </c>
      <c r="C6510" s="7" t="n">
        <v>0</v>
      </c>
      <c r="D6510" s="7" t="n">
        <v>0</v>
      </c>
      <c r="E6510" s="7" t="n">
        <v>-30</v>
      </c>
      <c r="F6510" s="7" t="n">
        <v>0</v>
      </c>
      <c r="G6510" s="7" t="n">
        <v>1000</v>
      </c>
      <c r="H6510" s="7" t="n">
        <v>0</v>
      </c>
    </row>
    <row r="6511" spans="1:9">
      <c r="A6511" t="s">
        <v>4</v>
      </c>
      <c r="B6511" s="4" t="s">
        <v>5</v>
      </c>
      <c r="C6511" s="4" t="s">
        <v>13</v>
      </c>
      <c r="D6511" s="4" t="s">
        <v>10</v>
      </c>
      <c r="E6511" s="4" t="s">
        <v>6</v>
      </c>
      <c r="F6511" s="4" t="s">
        <v>6</v>
      </c>
      <c r="G6511" s="4" t="s">
        <v>6</v>
      </c>
      <c r="H6511" s="4" t="s">
        <v>6</v>
      </c>
    </row>
    <row r="6512" spans="1:9">
      <c r="A6512" t="n">
        <v>46426</v>
      </c>
      <c r="B6512" s="46" t="n">
        <v>51</v>
      </c>
      <c r="C6512" s="7" t="n">
        <v>3</v>
      </c>
      <c r="D6512" s="7" t="n">
        <v>0</v>
      </c>
      <c r="E6512" s="7" t="s">
        <v>360</v>
      </c>
      <c r="F6512" s="7" t="s">
        <v>348</v>
      </c>
      <c r="G6512" s="7" t="s">
        <v>54</v>
      </c>
      <c r="H6512" s="7" t="s">
        <v>55</v>
      </c>
    </row>
    <row r="6513" spans="1:9">
      <c r="A6513" t="s">
        <v>4</v>
      </c>
      <c r="B6513" s="4" t="s">
        <v>5</v>
      </c>
      <c r="C6513" s="4" t="s">
        <v>10</v>
      </c>
      <c r="D6513" s="4" t="s">
        <v>13</v>
      </c>
      <c r="E6513" s="4" t="s">
        <v>23</v>
      </c>
      <c r="F6513" s="4" t="s">
        <v>10</v>
      </c>
    </row>
    <row r="6514" spans="1:9">
      <c r="A6514" t="n">
        <v>46439</v>
      </c>
      <c r="B6514" s="49" t="n">
        <v>59</v>
      </c>
      <c r="C6514" s="7" t="n">
        <v>0</v>
      </c>
      <c r="D6514" s="7" t="n">
        <v>9</v>
      </c>
      <c r="E6514" s="7" t="n">
        <v>0.150000005960464</v>
      </c>
      <c r="F6514" s="7" t="n">
        <v>0</v>
      </c>
    </row>
    <row r="6515" spans="1:9">
      <c r="A6515" t="s">
        <v>4</v>
      </c>
      <c r="B6515" s="4" t="s">
        <v>5</v>
      </c>
      <c r="C6515" s="4" t="s">
        <v>10</v>
      </c>
    </row>
    <row r="6516" spans="1:9">
      <c r="A6516" t="n">
        <v>46449</v>
      </c>
      <c r="B6516" s="35" t="n">
        <v>16</v>
      </c>
      <c r="C6516" s="7" t="n">
        <v>1500</v>
      </c>
    </row>
    <row r="6517" spans="1:9">
      <c r="A6517" t="s">
        <v>4</v>
      </c>
      <c r="B6517" s="4" t="s">
        <v>5</v>
      </c>
      <c r="C6517" s="4" t="s">
        <v>13</v>
      </c>
      <c r="D6517" s="4" t="s">
        <v>10</v>
      </c>
    </row>
    <row r="6518" spans="1:9">
      <c r="A6518" t="n">
        <v>46452</v>
      </c>
      <c r="B6518" s="26" t="n">
        <v>45</v>
      </c>
      <c r="C6518" s="7" t="n">
        <v>7</v>
      </c>
      <c r="D6518" s="7" t="n">
        <v>255</v>
      </c>
    </row>
    <row r="6519" spans="1:9">
      <c r="A6519" t="s">
        <v>4</v>
      </c>
      <c r="B6519" s="4" t="s">
        <v>5</v>
      </c>
      <c r="C6519" s="4" t="s">
        <v>10</v>
      </c>
      <c r="D6519" s="4" t="s">
        <v>23</v>
      </c>
      <c r="E6519" s="4" t="s">
        <v>23</v>
      </c>
      <c r="F6519" s="4" t="s">
        <v>23</v>
      </c>
      <c r="G6519" s="4" t="s">
        <v>10</v>
      </c>
      <c r="H6519" s="4" t="s">
        <v>10</v>
      </c>
    </row>
    <row r="6520" spans="1:9">
      <c r="A6520" t="n">
        <v>46456</v>
      </c>
      <c r="B6520" s="20" t="n">
        <v>60</v>
      </c>
      <c r="C6520" s="7" t="n">
        <v>0</v>
      </c>
      <c r="D6520" s="7" t="n">
        <v>20</v>
      </c>
      <c r="E6520" s="7" t="n">
        <v>-20</v>
      </c>
      <c r="F6520" s="7" t="n">
        <v>0</v>
      </c>
      <c r="G6520" s="7" t="n">
        <v>1000</v>
      </c>
      <c r="H6520" s="7" t="n">
        <v>0</v>
      </c>
    </row>
    <row r="6521" spans="1:9">
      <c r="A6521" t="s">
        <v>4</v>
      </c>
      <c r="B6521" s="4" t="s">
        <v>5</v>
      </c>
      <c r="C6521" s="4" t="s">
        <v>13</v>
      </c>
      <c r="D6521" s="4" t="s">
        <v>10</v>
      </c>
      <c r="E6521" s="4" t="s">
        <v>6</v>
      </c>
    </row>
    <row r="6522" spans="1:9">
      <c r="A6522" t="n">
        <v>46475</v>
      </c>
      <c r="B6522" s="46" t="n">
        <v>51</v>
      </c>
      <c r="C6522" s="7" t="n">
        <v>4</v>
      </c>
      <c r="D6522" s="7" t="n">
        <v>0</v>
      </c>
      <c r="E6522" s="7" t="s">
        <v>361</v>
      </c>
    </row>
    <row r="6523" spans="1:9">
      <c r="A6523" t="s">
        <v>4</v>
      </c>
      <c r="B6523" s="4" t="s">
        <v>5</v>
      </c>
      <c r="C6523" s="4" t="s">
        <v>10</v>
      </c>
    </row>
    <row r="6524" spans="1:9">
      <c r="A6524" t="n">
        <v>46488</v>
      </c>
      <c r="B6524" s="35" t="n">
        <v>16</v>
      </c>
      <c r="C6524" s="7" t="n">
        <v>0</v>
      </c>
    </row>
    <row r="6525" spans="1:9">
      <c r="A6525" t="s">
        <v>4</v>
      </c>
      <c r="B6525" s="4" t="s">
        <v>5</v>
      </c>
      <c r="C6525" s="4" t="s">
        <v>10</v>
      </c>
      <c r="D6525" s="4" t="s">
        <v>13</v>
      </c>
      <c r="E6525" s="4" t="s">
        <v>9</v>
      </c>
      <c r="F6525" s="4" t="s">
        <v>50</v>
      </c>
      <c r="G6525" s="4" t="s">
        <v>13</v>
      </c>
      <c r="H6525" s="4" t="s">
        <v>13</v>
      </c>
      <c r="I6525" s="4" t="s">
        <v>13</v>
      </c>
      <c r="J6525" s="4" t="s">
        <v>9</v>
      </c>
      <c r="K6525" s="4" t="s">
        <v>50</v>
      </c>
      <c r="L6525" s="4" t="s">
        <v>13</v>
      </c>
      <c r="M6525" s="4" t="s">
        <v>13</v>
      </c>
    </row>
    <row r="6526" spans="1:9">
      <c r="A6526" t="n">
        <v>46491</v>
      </c>
      <c r="B6526" s="47" t="n">
        <v>26</v>
      </c>
      <c r="C6526" s="7" t="n">
        <v>0</v>
      </c>
      <c r="D6526" s="7" t="n">
        <v>17</v>
      </c>
      <c r="E6526" s="7" t="n">
        <v>52940</v>
      </c>
      <c r="F6526" s="7" t="s">
        <v>362</v>
      </c>
      <c r="G6526" s="7" t="n">
        <v>2</v>
      </c>
      <c r="H6526" s="7" t="n">
        <v>3</v>
      </c>
      <c r="I6526" s="7" t="n">
        <v>17</v>
      </c>
      <c r="J6526" s="7" t="n">
        <v>52941</v>
      </c>
      <c r="K6526" s="7" t="s">
        <v>363</v>
      </c>
      <c r="L6526" s="7" t="n">
        <v>2</v>
      </c>
      <c r="M6526" s="7" t="n">
        <v>0</v>
      </c>
    </row>
    <row r="6527" spans="1:9">
      <c r="A6527" t="s">
        <v>4</v>
      </c>
      <c r="B6527" s="4" t="s">
        <v>5</v>
      </c>
    </row>
    <row r="6528" spans="1:9">
      <c r="A6528" t="n">
        <v>46594</v>
      </c>
      <c r="B6528" s="48" t="n">
        <v>28</v>
      </c>
    </row>
    <row r="6529" spans="1:13">
      <c r="A6529" t="s">
        <v>4</v>
      </c>
      <c r="B6529" s="4" t="s">
        <v>5</v>
      </c>
      <c r="C6529" s="4" t="s">
        <v>10</v>
      </c>
      <c r="D6529" s="4" t="s">
        <v>13</v>
      </c>
    </row>
    <row r="6530" spans="1:13">
      <c r="A6530" t="n">
        <v>46595</v>
      </c>
      <c r="B6530" s="50" t="n">
        <v>89</v>
      </c>
      <c r="C6530" s="7" t="n">
        <v>65533</v>
      </c>
      <c r="D6530" s="7" t="n">
        <v>1</v>
      </c>
    </row>
    <row r="6531" spans="1:13">
      <c r="A6531" t="s">
        <v>4</v>
      </c>
      <c r="B6531" s="4" t="s">
        <v>5</v>
      </c>
      <c r="C6531" s="4" t="s">
        <v>13</v>
      </c>
      <c r="D6531" s="4" t="s">
        <v>10</v>
      </c>
      <c r="E6531" s="4" t="s">
        <v>13</v>
      </c>
    </row>
    <row r="6532" spans="1:13">
      <c r="A6532" t="n">
        <v>46599</v>
      </c>
      <c r="B6532" s="14" t="n">
        <v>49</v>
      </c>
      <c r="C6532" s="7" t="n">
        <v>1</v>
      </c>
      <c r="D6532" s="7" t="n">
        <v>3000</v>
      </c>
      <c r="E6532" s="7" t="n">
        <v>0</v>
      </c>
    </row>
    <row r="6533" spans="1:13">
      <c r="A6533" t="s">
        <v>4</v>
      </c>
      <c r="B6533" s="4" t="s">
        <v>5</v>
      </c>
      <c r="C6533" s="4" t="s">
        <v>10</v>
      </c>
      <c r="D6533" s="4" t="s">
        <v>23</v>
      </c>
      <c r="E6533" s="4" t="s">
        <v>23</v>
      </c>
      <c r="F6533" s="4" t="s">
        <v>23</v>
      </c>
      <c r="G6533" s="4" t="s">
        <v>10</v>
      </c>
      <c r="H6533" s="4" t="s">
        <v>10</v>
      </c>
    </row>
    <row r="6534" spans="1:13">
      <c r="A6534" t="n">
        <v>46604</v>
      </c>
      <c r="B6534" s="20" t="n">
        <v>60</v>
      </c>
      <c r="C6534" s="7" t="n">
        <v>5</v>
      </c>
      <c r="D6534" s="7" t="n">
        <v>0</v>
      </c>
      <c r="E6534" s="7" t="n">
        <v>0</v>
      </c>
      <c r="F6534" s="7" t="n">
        <v>0</v>
      </c>
      <c r="G6534" s="7" t="n">
        <v>500</v>
      </c>
      <c r="H6534" s="7" t="n">
        <v>0</v>
      </c>
    </row>
    <row r="6535" spans="1:13">
      <c r="A6535" t="s">
        <v>4</v>
      </c>
      <c r="B6535" s="4" t="s">
        <v>5</v>
      </c>
      <c r="C6535" s="4" t="s">
        <v>10</v>
      </c>
      <c r="D6535" s="4" t="s">
        <v>10</v>
      </c>
      <c r="E6535" s="4" t="s">
        <v>10</v>
      </c>
    </row>
    <row r="6536" spans="1:13">
      <c r="A6536" t="n">
        <v>46623</v>
      </c>
      <c r="B6536" s="21" t="n">
        <v>61</v>
      </c>
      <c r="C6536" s="7" t="n">
        <v>5</v>
      </c>
      <c r="D6536" s="7" t="n">
        <v>0</v>
      </c>
      <c r="E6536" s="7" t="n">
        <v>1000</v>
      </c>
    </row>
    <row r="6537" spans="1:13">
      <c r="A6537" t="s">
        <v>4</v>
      </c>
      <c r="B6537" s="4" t="s">
        <v>5</v>
      </c>
      <c r="C6537" s="4" t="s">
        <v>10</v>
      </c>
    </row>
    <row r="6538" spans="1:13">
      <c r="A6538" t="n">
        <v>46630</v>
      </c>
      <c r="B6538" s="35" t="n">
        <v>16</v>
      </c>
      <c r="C6538" s="7" t="n">
        <v>300</v>
      </c>
    </row>
    <row r="6539" spans="1:13">
      <c r="A6539" t="s">
        <v>4</v>
      </c>
      <c r="B6539" s="4" t="s">
        <v>5</v>
      </c>
      <c r="C6539" s="4" t="s">
        <v>13</v>
      </c>
      <c r="D6539" s="4" t="s">
        <v>10</v>
      </c>
      <c r="E6539" s="4" t="s">
        <v>6</v>
      </c>
    </row>
    <row r="6540" spans="1:13">
      <c r="A6540" t="n">
        <v>46633</v>
      </c>
      <c r="B6540" s="46" t="n">
        <v>51</v>
      </c>
      <c r="C6540" s="7" t="n">
        <v>4</v>
      </c>
      <c r="D6540" s="7" t="n">
        <v>5</v>
      </c>
      <c r="E6540" s="7" t="s">
        <v>355</v>
      </c>
    </row>
    <row r="6541" spans="1:13">
      <c r="A6541" t="s">
        <v>4</v>
      </c>
      <c r="B6541" s="4" t="s">
        <v>5</v>
      </c>
      <c r="C6541" s="4" t="s">
        <v>10</v>
      </c>
    </row>
    <row r="6542" spans="1:13">
      <c r="A6542" t="n">
        <v>46647</v>
      </c>
      <c r="B6542" s="35" t="n">
        <v>16</v>
      </c>
      <c r="C6542" s="7" t="n">
        <v>0</v>
      </c>
    </row>
    <row r="6543" spans="1:13">
      <c r="A6543" t="s">
        <v>4</v>
      </c>
      <c r="B6543" s="4" t="s">
        <v>5</v>
      </c>
      <c r="C6543" s="4" t="s">
        <v>10</v>
      </c>
      <c r="D6543" s="4" t="s">
        <v>13</v>
      </c>
      <c r="E6543" s="4" t="s">
        <v>9</v>
      </c>
      <c r="F6543" s="4" t="s">
        <v>50</v>
      </c>
      <c r="G6543" s="4" t="s">
        <v>13</v>
      </c>
      <c r="H6543" s="4" t="s">
        <v>13</v>
      </c>
    </row>
    <row r="6544" spans="1:13">
      <c r="A6544" t="n">
        <v>46650</v>
      </c>
      <c r="B6544" s="47" t="n">
        <v>26</v>
      </c>
      <c r="C6544" s="7" t="n">
        <v>5</v>
      </c>
      <c r="D6544" s="7" t="n">
        <v>17</v>
      </c>
      <c r="E6544" s="7" t="n">
        <v>3401</v>
      </c>
      <c r="F6544" s="7" t="s">
        <v>364</v>
      </c>
      <c r="G6544" s="7" t="n">
        <v>2</v>
      </c>
      <c r="H6544" s="7" t="n">
        <v>0</v>
      </c>
    </row>
    <row r="6545" spans="1:8">
      <c r="A6545" t="s">
        <v>4</v>
      </c>
      <c r="B6545" s="4" t="s">
        <v>5</v>
      </c>
    </row>
    <row r="6546" spans="1:8">
      <c r="A6546" t="n">
        <v>46677</v>
      </c>
      <c r="B6546" s="48" t="n">
        <v>28</v>
      </c>
    </row>
    <row r="6547" spans="1:8">
      <c r="A6547" t="s">
        <v>4</v>
      </c>
      <c r="B6547" s="4" t="s">
        <v>5</v>
      </c>
      <c r="C6547" s="4" t="s">
        <v>10</v>
      </c>
      <c r="D6547" s="4" t="s">
        <v>13</v>
      </c>
    </row>
    <row r="6548" spans="1:8">
      <c r="A6548" t="n">
        <v>46678</v>
      </c>
      <c r="B6548" s="50" t="n">
        <v>89</v>
      </c>
      <c r="C6548" s="7" t="n">
        <v>65533</v>
      </c>
      <c r="D6548" s="7" t="n">
        <v>1</v>
      </c>
    </row>
    <row r="6549" spans="1:8">
      <c r="A6549" t="s">
        <v>4</v>
      </c>
      <c r="B6549" s="4" t="s">
        <v>5</v>
      </c>
      <c r="C6549" s="4" t="s">
        <v>13</v>
      </c>
      <c r="D6549" s="4" t="s">
        <v>10</v>
      </c>
      <c r="E6549" s="4" t="s">
        <v>10</v>
      </c>
      <c r="F6549" s="4" t="s">
        <v>13</v>
      </c>
    </row>
    <row r="6550" spans="1:8">
      <c r="A6550" t="n">
        <v>46682</v>
      </c>
      <c r="B6550" s="51" t="n">
        <v>25</v>
      </c>
      <c r="C6550" s="7" t="n">
        <v>1</v>
      </c>
      <c r="D6550" s="7" t="n">
        <v>60</v>
      </c>
      <c r="E6550" s="7" t="n">
        <v>280</v>
      </c>
      <c r="F6550" s="7" t="n">
        <v>2</v>
      </c>
    </row>
    <row r="6551" spans="1:8">
      <c r="A6551" t="s">
        <v>4</v>
      </c>
      <c r="B6551" s="4" t="s">
        <v>5</v>
      </c>
      <c r="C6551" s="4" t="s">
        <v>13</v>
      </c>
      <c r="D6551" s="4" t="s">
        <v>10</v>
      </c>
      <c r="E6551" s="4" t="s">
        <v>6</v>
      </c>
    </row>
    <row r="6552" spans="1:8">
      <c r="A6552" t="n">
        <v>46689</v>
      </c>
      <c r="B6552" s="46" t="n">
        <v>51</v>
      </c>
      <c r="C6552" s="7" t="n">
        <v>4</v>
      </c>
      <c r="D6552" s="7" t="n">
        <v>19</v>
      </c>
      <c r="E6552" s="7" t="s">
        <v>60</v>
      </c>
    </row>
    <row r="6553" spans="1:8">
      <c r="A6553" t="s">
        <v>4</v>
      </c>
      <c r="B6553" s="4" t="s">
        <v>5</v>
      </c>
      <c r="C6553" s="4" t="s">
        <v>10</v>
      </c>
    </row>
    <row r="6554" spans="1:8">
      <c r="A6554" t="n">
        <v>46703</v>
      </c>
      <c r="B6554" s="35" t="n">
        <v>16</v>
      </c>
      <c r="C6554" s="7" t="n">
        <v>0</v>
      </c>
    </row>
    <row r="6555" spans="1:8">
      <c r="A6555" t="s">
        <v>4</v>
      </c>
      <c r="B6555" s="4" t="s">
        <v>5</v>
      </c>
      <c r="C6555" s="4" t="s">
        <v>10</v>
      </c>
      <c r="D6555" s="4" t="s">
        <v>13</v>
      </c>
      <c r="E6555" s="4" t="s">
        <v>9</v>
      </c>
      <c r="F6555" s="4" t="s">
        <v>50</v>
      </c>
      <c r="G6555" s="4" t="s">
        <v>13</v>
      </c>
      <c r="H6555" s="4" t="s">
        <v>13</v>
      </c>
    </row>
    <row r="6556" spans="1:8">
      <c r="A6556" t="n">
        <v>46706</v>
      </c>
      <c r="B6556" s="47" t="n">
        <v>26</v>
      </c>
      <c r="C6556" s="7" t="n">
        <v>19</v>
      </c>
      <c r="D6556" s="7" t="n">
        <v>17</v>
      </c>
      <c r="E6556" s="7" t="n">
        <v>29416</v>
      </c>
      <c r="F6556" s="7" t="s">
        <v>365</v>
      </c>
      <c r="G6556" s="7" t="n">
        <v>2</v>
      </c>
      <c r="H6556" s="7" t="n">
        <v>0</v>
      </c>
    </row>
    <row r="6557" spans="1:8">
      <c r="A6557" t="s">
        <v>4</v>
      </c>
      <c r="B6557" s="4" t="s">
        <v>5</v>
      </c>
    </row>
    <row r="6558" spans="1:8">
      <c r="A6558" t="n">
        <v>46735</v>
      </c>
      <c r="B6558" s="48" t="n">
        <v>28</v>
      </c>
    </row>
    <row r="6559" spans="1:8">
      <c r="A6559" t="s">
        <v>4</v>
      </c>
      <c r="B6559" s="4" t="s">
        <v>5</v>
      </c>
      <c r="C6559" s="4" t="s">
        <v>10</v>
      </c>
      <c r="D6559" s="4" t="s">
        <v>13</v>
      </c>
    </row>
    <row r="6560" spans="1:8">
      <c r="A6560" t="n">
        <v>46736</v>
      </c>
      <c r="B6560" s="50" t="n">
        <v>89</v>
      </c>
      <c r="C6560" s="7" t="n">
        <v>65533</v>
      </c>
      <c r="D6560" s="7" t="n">
        <v>1</v>
      </c>
    </row>
    <row r="6561" spans="1:8">
      <c r="A6561" t="s">
        <v>4</v>
      </c>
      <c r="B6561" s="4" t="s">
        <v>5</v>
      </c>
      <c r="C6561" s="4" t="s">
        <v>6</v>
      </c>
      <c r="D6561" s="4" t="s">
        <v>10</v>
      </c>
    </row>
    <row r="6562" spans="1:8">
      <c r="A6562" t="n">
        <v>46740</v>
      </c>
      <c r="B6562" s="67" t="n">
        <v>29</v>
      </c>
      <c r="C6562" s="7" t="s">
        <v>12</v>
      </c>
      <c r="D6562" s="7" t="n">
        <v>65533</v>
      </c>
    </row>
    <row r="6563" spans="1:8">
      <c r="A6563" t="s">
        <v>4</v>
      </c>
      <c r="B6563" s="4" t="s">
        <v>5</v>
      </c>
      <c r="C6563" s="4" t="s">
        <v>13</v>
      </c>
      <c r="D6563" s="4" t="s">
        <v>10</v>
      </c>
      <c r="E6563" s="4" t="s">
        <v>10</v>
      </c>
      <c r="F6563" s="4" t="s">
        <v>13</v>
      </c>
    </row>
    <row r="6564" spans="1:8">
      <c r="A6564" t="n">
        <v>46744</v>
      </c>
      <c r="B6564" s="51" t="n">
        <v>25</v>
      </c>
      <c r="C6564" s="7" t="n">
        <v>1</v>
      </c>
      <c r="D6564" s="7" t="n">
        <v>65535</v>
      </c>
      <c r="E6564" s="7" t="n">
        <v>65535</v>
      </c>
      <c r="F6564" s="7" t="n">
        <v>0</v>
      </c>
    </row>
    <row r="6565" spans="1:8">
      <c r="A6565" t="s">
        <v>4</v>
      </c>
      <c r="B6565" s="4" t="s">
        <v>5</v>
      </c>
      <c r="C6565" s="4" t="s">
        <v>13</v>
      </c>
      <c r="D6565" s="4" t="s">
        <v>13</v>
      </c>
    </row>
    <row r="6566" spans="1:8">
      <c r="A6566" t="n">
        <v>46751</v>
      </c>
      <c r="B6566" s="14" t="n">
        <v>49</v>
      </c>
      <c r="C6566" s="7" t="n">
        <v>2</v>
      </c>
      <c r="D6566" s="7" t="n">
        <v>0</v>
      </c>
    </row>
    <row r="6567" spans="1:8">
      <c r="A6567" t="s">
        <v>4</v>
      </c>
      <c r="B6567" s="4" t="s">
        <v>5</v>
      </c>
      <c r="C6567" s="4" t="s">
        <v>13</v>
      </c>
      <c r="D6567" s="4" t="s">
        <v>10</v>
      </c>
      <c r="E6567" s="4" t="s">
        <v>9</v>
      </c>
      <c r="F6567" s="4" t="s">
        <v>10</v>
      </c>
      <c r="G6567" s="4" t="s">
        <v>9</v>
      </c>
      <c r="H6567" s="4" t="s">
        <v>13</v>
      </c>
    </row>
    <row r="6568" spans="1:8">
      <c r="A6568" t="n">
        <v>46754</v>
      </c>
      <c r="B6568" s="14" t="n">
        <v>49</v>
      </c>
      <c r="C6568" s="7" t="n">
        <v>0</v>
      </c>
      <c r="D6568" s="7" t="n">
        <v>570</v>
      </c>
      <c r="E6568" s="7" t="n">
        <v>1060320051</v>
      </c>
      <c r="F6568" s="7" t="n">
        <v>0</v>
      </c>
      <c r="G6568" s="7" t="n">
        <v>0</v>
      </c>
      <c r="H6568" s="7" t="n">
        <v>0</v>
      </c>
    </row>
    <row r="6569" spans="1:8">
      <c r="A6569" t="s">
        <v>4</v>
      </c>
      <c r="B6569" s="4" t="s">
        <v>5</v>
      </c>
      <c r="C6569" s="4" t="s">
        <v>13</v>
      </c>
      <c r="D6569" s="4" t="s">
        <v>13</v>
      </c>
      <c r="E6569" s="4" t="s">
        <v>23</v>
      </c>
      <c r="F6569" s="4" t="s">
        <v>23</v>
      </c>
      <c r="G6569" s="4" t="s">
        <v>23</v>
      </c>
      <c r="H6569" s="4" t="s">
        <v>10</v>
      </c>
    </row>
    <row r="6570" spans="1:8">
      <c r="A6570" t="n">
        <v>46769</v>
      </c>
      <c r="B6570" s="26" t="n">
        <v>45</v>
      </c>
      <c r="C6570" s="7" t="n">
        <v>2</v>
      </c>
      <c r="D6570" s="7" t="n">
        <v>3</v>
      </c>
      <c r="E6570" s="7" t="n">
        <v>0.0700000002980232</v>
      </c>
      <c r="F6570" s="7" t="n">
        <v>2.28999996185303</v>
      </c>
      <c r="G6570" s="7" t="n">
        <v>13.3199996948242</v>
      </c>
      <c r="H6570" s="7" t="n">
        <v>20000</v>
      </c>
    </row>
    <row r="6571" spans="1:8">
      <c r="A6571" t="s">
        <v>4</v>
      </c>
      <c r="B6571" s="4" t="s">
        <v>5</v>
      </c>
      <c r="C6571" s="4" t="s">
        <v>13</v>
      </c>
      <c r="D6571" s="4" t="s">
        <v>13</v>
      </c>
      <c r="E6571" s="4" t="s">
        <v>23</v>
      </c>
      <c r="F6571" s="4" t="s">
        <v>23</v>
      </c>
      <c r="G6571" s="4" t="s">
        <v>23</v>
      </c>
      <c r="H6571" s="4" t="s">
        <v>10</v>
      </c>
      <c r="I6571" s="4" t="s">
        <v>13</v>
      </c>
    </row>
    <row r="6572" spans="1:8">
      <c r="A6572" t="n">
        <v>46786</v>
      </c>
      <c r="B6572" s="26" t="n">
        <v>45</v>
      </c>
      <c r="C6572" s="7" t="n">
        <v>4</v>
      </c>
      <c r="D6572" s="7" t="n">
        <v>3</v>
      </c>
      <c r="E6572" s="7" t="n">
        <v>8.65999984741211</v>
      </c>
      <c r="F6572" s="7" t="n">
        <v>168.160003662109</v>
      </c>
      <c r="G6572" s="7" t="n">
        <v>10</v>
      </c>
      <c r="H6572" s="7" t="n">
        <v>20000</v>
      </c>
      <c r="I6572" s="7" t="n">
        <v>1</v>
      </c>
    </row>
    <row r="6573" spans="1:8">
      <c r="A6573" t="s">
        <v>4</v>
      </c>
      <c r="B6573" s="4" t="s">
        <v>5</v>
      </c>
      <c r="C6573" s="4" t="s">
        <v>13</v>
      </c>
      <c r="D6573" s="4" t="s">
        <v>13</v>
      </c>
      <c r="E6573" s="4" t="s">
        <v>23</v>
      </c>
      <c r="F6573" s="4" t="s">
        <v>10</v>
      </c>
    </row>
    <row r="6574" spans="1:8">
      <c r="A6574" t="n">
        <v>46804</v>
      </c>
      <c r="B6574" s="26" t="n">
        <v>45</v>
      </c>
      <c r="C6574" s="7" t="n">
        <v>5</v>
      </c>
      <c r="D6574" s="7" t="n">
        <v>3</v>
      </c>
      <c r="E6574" s="7" t="n">
        <v>1.5</v>
      </c>
      <c r="F6574" s="7" t="n">
        <v>20000</v>
      </c>
    </row>
    <row r="6575" spans="1:8">
      <c r="A6575" t="s">
        <v>4</v>
      </c>
      <c r="B6575" s="4" t="s">
        <v>5</v>
      </c>
      <c r="C6575" s="4" t="s">
        <v>13</v>
      </c>
      <c r="D6575" s="4" t="s">
        <v>13</v>
      </c>
      <c r="E6575" s="4" t="s">
        <v>23</v>
      </c>
      <c r="F6575" s="4" t="s">
        <v>10</v>
      </c>
    </row>
    <row r="6576" spans="1:8">
      <c r="A6576" t="n">
        <v>46813</v>
      </c>
      <c r="B6576" s="26" t="n">
        <v>45</v>
      </c>
      <c r="C6576" s="7" t="n">
        <v>11</v>
      </c>
      <c r="D6576" s="7" t="n">
        <v>3</v>
      </c>
      <c r="E6576" s="7" t="n">
        <v>34.5</v>
      </c>
      <c r="F6576" s="7" t="n">
        <v>20000</v>
      </c>
    </row>
    <row r="6577" spans="1:9">
      <c r="A6577" t="s">
        <v>4</v>
      </c>
      <c r="B6577" s="4" t="s">
        <v>5</v>
      </c>
      <c r="C6577" s="4" t="s">
        <v>10</v>
      </c>
      <c r="D6577" s="4" t="s">
        <v>23</v>
      </c>
      <c r="E6577" s="4" t="s">
        <v>23</v>
      </c>
      <c r="F6577" s="4" t="s">
        <v>23</v>
      </c>
      <c r="G6577" s="4" t="s">
        <v>10</v>
      </c>
      <c r="H6577" s="4" t="s">
        <v>10</v>
      </c>
    </row>
    <row r="6578" spans="1:9">
      <c r="A6578" t="n">
        <v>46822</v>
      </c>
      <c r="B6578" s="20" t="n">
        <v>60</v>
      </c>
      <c r="C6578" s="7" t="n">
        <v>0</v>
      </c>
      <c r="D6578" s="7" t="n">
        <v>0</v>
      </c>
      <c r="E6578" s="7" t="n">
        <v>-20</v>
      </c>
      <c r="F6578" s="7" t="n">
        <v>0</v>
      </c>
      <c r="G6578" s="7" t="n">
        <v>1000</v>
      </c>
      <c r="H6578" s="7" t="n">
        <v>0</v>
      </c>
    </row>
    <row r="6579" spans="1:9">
      <c r="A6579" t="s">
        <v>4</v>
      </c>
      <c r="B6579" s="4" t="s">
        <v>5</v>
      </c>
      <c r="C6579" s="4" t="s">
        <v>10</v>
      </c>
    </row>
    <row r="6580" spans="1:9">
      <c r="A6580" t="n">
        <v>46841</v>
      </c>
      <c r="B6580" s="35" t="n">
        <v>16</v>
      </c>
      <c r="C6580" s="7" t="n">
        <v>300</v>
      </c>
    </row>
    <row r="6581" spans="1:9">
      <c r="A6581" t="s">
        <v>4</v>
      </c>
      <c r="B6581" s="4" t="s">
        <v>5</v>
      </c>
      <c r="C6581" s="4" t="s">
        <v>13</v>
      </c>
      <c r="D6581" s="4" t="s">
        <v>10</v>
      </c>
      <c r="E6581" s="4" t="s">
        <v>6</v>
      </c>
    </row>
    <row r="6582" spans="1:9">
      <c r="A6582" t="n">
        <v>46844</v>
      </c>
      <c r="B6582" s="46" t="n">
        <v>51</v>
      </c>
      <c r="C6582" s="7" t="n">
        <v>4</v>
      </c>
      <c r="D6582" s="7" t="n">
        <v>0</v>
      </c>
      <c r="E6582" s="7" t="s">
        <v>366</v>
      </c>
    </row>
    <row r="6583" spans="1:9">
      <c r="A6583" t="s">
        <v>4</v>
      </c>
      <c r="B6583" s="4" t="s">
        <v>5</v>
      </c>
      <c r="C6583" s="4" t="s">
        <v>10</v>
      </c>
    </row>
    <row r="6584" spans="1:9">
      <c r="A6584" t="n">
        <v>46858</v>
      </c>
      <c r="B6584" s="35" t="n">
        <v>16</v>
      </c>
      <c r="C6584" s="7" t="n">
        <v>500</v>
      </c>
    </row>
    <row r="6585" spans="1:9">
      <c r="A6585" t="s">
        <v>4</v>
      </c>
      <c r="B6585" s="4" t="s">
        <v>5</v>
      </c>
      <c r="C6585" s="4" t="s">
        <v>10</v>
      </c>
      <c r="D6585" s="4" t="s">
        <v>13</v>
      </c>
      <c r="E6585" s="4" t="s">
        <v>9</v>
      </c>
      <c r="F6585" s="4" t="s">
        <v>50</v>
      </c>
      <c r="G6585" s="4" t="s">
        <v>13</v>
      </c>
      <c r="H6585" s="4" t="s">
        <v>13</v>
      </c>
      <c r="I6585" s="4" t="s">
        <v>13</v>
      </c>
      <c r="J6585" s="4" t="s">
        <v>9</v>
      </c>
      <c r="K6585" s="4" t="s">
        <v>50</v>
      </c>
      <c r="L6585" s="4" t="s">
        <v>13</v>
      </c>
      <c r="M6585" s="4" t="s">
        <v>13</v>
      </c>
      <c r="N6585" s="4" t="s">
        <v>13</v>
      </c>
      <c r="O6585" s="4" t="s">
        <v>9</v>
      </c>
      <c r="P6585" s="4" t="s">
        <v>50</v>
      </c>
      <c r="Q6585" s="4" t="s">
        <v>13</v>
      </c>
      <c r="R6585" s="4" t="s">
        <v>13</v>
      </c>
    </row>
    <row r="6586" spans="1:9">
      <c r="A6586" t="n">
        <v>46861</v>
      </c>
      <c r="B6586" s="47" t="n">
        <v>26</v>
      </c>
      <c r="C6586" s="7" t="n">
        <v>0</v>
      </c>
      <c r="D6586" s="7" t="n">
        <v>17</v>
      </c>
      <c r="E6586" s="7" t="n">
        <v>52942</v>
      </c>
      <c r="F6586" s="7" t="s">
        <v>367</v>
      </c>
      <c r="G6586" s="7" t="n">
        <v>2</v>
      </c>
      <c r="H6586" s="7" t="n">
        <v>3</v>
      </c>
      <c r="I6586" s="7" t="n">
        <v>17</v>
      </c>
      <c r="J6586" s="7" t="n">
        <v>52943</v>
      </c>
      <c r="K6586" s="7" t="s">
        <v>368</v>
      </c>
      <c r="L6586" s="7" t="n">
        <v>2</v>
      </c>
      <c r="M6586" s="7" t="n">
        <v>3</v>
      </c>
      <c r="N6586" s="7" t="n">
        <v>17</v>
      </c>
      <c r="O6586" s="7" t="n">
        <v>52944</v>
      </c>
      <c r="P6586" s="7" t="s">
        <v>369</v>
      </c>
      <c r="Q6586" s="7" t="n">
        <v>2</v>
      </c>
      <c r="R6586" s="7" t="n">
        <v>0</v>
      </c>
    </row>
    <row r="6587" spans="1:9">
      <c r="A6587" t="s">
        <v>4</v>
      </c>
      <c r="B6587" s="4" t="s">
        <v>5</v>
      </c>
    </row>
    <row r="6588" spans="1:9">
      <c r="A6588" t="n">
        <v>47150</v>
      </c>
      <c r="B6588" s="48" t="n">
        <v>28</v>
      </c>
    </row>
    <row r="6589" spans="1:9">
      <c r="A6589" t="s">
        <v>4</v>
      </c>
      <c r="B6589" s="4" t="s">
        <v>5</v>
      </c>
      <c r="C6589" s="4" t="s">
        <v>10</v>
      </c>
      <c r="D6589" s="4" t="s">
        <v>23</v>
      </c>
      <c r="E6589" s="4" t="s">
        <v>23</v>
      </c>
      <c r="F6589" s="4" t="s">
        <v>23</v>
      </c>
      <c r="G6589" s="4" t="s">
        <v>10</v>
      </c>
      <c r="H6589" s="4" t="s">
        <v>10</v>
      </c>
    </row>
    <row r="6590" spans="1:9">
      <c r="A6590" t="n">
        <v>47151</v>
      </c>
      <c r="B6590" s="20" t="n">
        <v>60</v>
      </c>
      <c r="C6590" s="7" t="n">
        <v>0</v>
      </c>
      <c r="D6590" s="7" t="n">
        <v>0</v>
      </c>
      <c r="E6590" s="7" t="n">
        <v>0</v>
      </c>
      <c r="F6590" s="7" t="n">
        <v>0</v>
      </c>
      <c r="G6590" s="7" t="n">
        <v>1000</v>
      </c>
      <c r="H6590" s="7" t="n">
        <v>0</v>
      </c>
    </row>
    <row r="6591" spans="1:9">
      <c r="A6591" t="s">
        <v>4</v>
      </c>
      <c r="B6591" s="4" t="s">
        <v>5</v>
      </c>
      <c r="C6591" s="4" t="s">
        <v>10</v>
      </c>
    </row>
    <row r="6592" spans="1:9">
      <c r="A6592" t="n">
        <v>47170</v>
      </c>
      <c r="B6592" s="35" t="n">
        <v>16</v>
      </c>
      <c r="C6592" s="7" t="n">
        <v>300</v>
      </c>
    </row>
    <row r="6593" spans="1:18">
      <c r="A6593" t="s">
        <v>4</v>
      </c>
      <c r="B6593" s="4" t="s">
        <v>5</v>
      </c>
      <c r="C6593" s="4" t="s">
        <v>13</v>
      </c>
      <c r="D6593" s="4" t="s">
        <v>10</v>
      </c>
      <c r="E6593" s="4" t="s">
        <v>6</v>
      </c>
    </row>
    <row r="6594" spans="1:18">
      <c r="A6594" t="n">
        <v>47173</v>
      </c>
      <c r="B6594" s="46" t="n">
        <v>51</v>
      </c>
      <c r="C6594" s="7" t="n">
        <v>4</v>
      </c>
      <c r="D6594" s="7" t="n">
        <v>0</v>
      </c>
      <c r="E6594" s="7" t="s">
        <v>108</v>
      </c>
    </row>
    <row r="6595" spans="1:18">
      <c r="A6595" t="s">
        <v>4</v>
      </c>
      <c r="B6595" s="4" t="s">
        <v>5</v>
      </c>
      <c r="C6595" s="4" t="s">
        <v>10</v>
      </c>
    </row>
    <row r="6596" spans="1:18">
      <c r="A6596" t="n">
        <v>47186</v>
      </c>
      <c r="B6596" s="35" t="n">
        <v>16</v>
      </c>
      <c r="C6596" s="7" t="n">
        <v>500</v>
      </c>
    </row>
    <row r="6597" spans="1:18">
      <c r="A6597" t="s">
        <v>4</v>
      </c>
      <c r="B6597" s="4" t="s">
        <v>5</v>
      </c>
      <c r="C6597" s="4" t="s">
        <v>10</v>
      </c>
      <c r="D6597" s="4" t="s">
        <v>13</v>
      </c>
      <c r="E6597" s="4" t="s">
        <v>9</v>
      </c>
      <c r="F6597" s="4" t="s">
        <v>50</v>
      </c>
      <c r="G6597" s="4" t="s">
        <v>13</v>
      </c>
      <c r="H6597" s="4" t="s">
        <v>13</v>
      </c>
      <c r="I6597" s="4" t="s">
        <v>13</v>
      </c>
      <c r="J6597" s="4" t="s">
        <v>9</v>
      </c>
      <c r="K6597" s="4" t="s">
        <v>50</v>
      </c>
      <c r="L6597" s="4" t="s">
        <v>13</v>
      </c>
      <c r="M6597" s="4" t="s">
        <v>13</v>
      </c>
    </row>
    <row r="6598" spans="1:18">
      <c r="A6598" t="n">
        <v>47189</v>
      </c>
      <c r="B6598" s="47" t="n">
        <v>26</v>
      </c>
      <c r="C6598" s="7" t="n">
        <v>0</v>
      </c>
      <c r="D6598" s="7" t="n">
        <v>17</v>
      </c>
      <c r="E6598" s="7" t="n">
        <v>52945</v>
      </c>
      <c r="F6598" s="7" t="s">
        <v>370</v>
      </c>
      <c r="G6598" s="7" t="n">
        <v>2</v>
      </c>
      <c r="H6598" s="7" t="n">
        <v>3</v>
      </c>
      <c r="I6598" s="7" t="n">
        <v>17</v>
      </c>
      <c r="J6598" s="7" t="n">
        <v>52946</v>
      </c>
      <c r="K6598" s="7" t="s">
        <v>371</v>
      </c>
      <c r="L6598" s="7" t="n">
        <v>2</v>
      </c>
      <c r="M6598" s="7" t="n">
        <v>0</v>
      </c>
    </row>
    <row r="6599" spans="1:18">
      <c r="A6599" t="s">
        <v>4</v>
      </c>
      <c r="B6599" s="4" t="s">
        <v>5</v>
      </c>
    </row>
    <row r="6600" spans="1:18">
      <c r="A6600" t="n">
        <v>47406</v>
      </c>
      <c r="B6600" s="48" t="n">
        <v>28</v>
      </c>
    </row>
    <row r="6601" spans="1:18">
      <c r="A6601" t="s">
        <v>4</v>
      </c>
      <c r="B6601" s="4" t="s">
        <v>5</v>
      </c>
      <c r="C6601" s="4" t="s">
        <v>10</v>
      </c>
      <c r="D6601" s="4" t="s">
        <v>13</v>
      </c>
    </row>
    <row r="6602" spans="1:18">
      <c r="A6602" t="n">
        <v>47407</v>
      </c>
      <c r="B6602" s="50" t="n">
        <v>89</v>
      </c>
      <c r="C6602" s="7" t="n">
        <v>65533</v>
      </c>
      <c r="D6602" s="7" t="n">
        <v>1</v>
      </c>
    </row>
    <row r="6603" spans="1:18">
      <c r="A6603" t="s">
        <v>4</v>
      </c>
      <c r="B6603" s="4" t="s">
        <v>5</v>
      </c>
      <c r="C6603" s="4" t="s">
        <v>13</v>
      </c>
      <c r="D6603" s="4" t="s">
        <v>10</v>
      </c>
      <c r="E6603" s="4" t="s">
        <v>6</v>
      </c>
    </row>
    <row r="6604" spans="1:18">
      <c r="A6604" t="n">
        <v>47411</v>
      </c>
      <c r="B6604" s="46" t="n">
        <v>51</v>
      </c>
      <c r="C6604" s="7" t="n">
        <v>4</v>
      </c>
      <c r="D6604" s="7" t="n">
        <v>5</v>
      </c>
      <c r="E6604" s="7" t="s">
        <v>260</v>
      </c>
    </row>
    <row r="6605" spans="1:18">
      <c r="A6605" t="s">
        <v>4</v>
      </c>
      <c r="B6605" s="4" t="s">
        <v>5</v>
      </c>
      <c r="C6605" s="4" t="s">
        <v>10</v>
      </c>
    </row>
    <row r="6606" spans="1:18">
      <c r="A6606" t="n">
        <v>47426</v>
      </c>
      <c r="B6606" s="35" t="n">
        <v>16</v>
      </c>
      <c r="C6606" s="7" t="n">
        <v>0</v>
      </c>
    </row>
    <row r="6607" spans="1:18">
      <c r="A6607" t="s">
        <v>4</v>
      </c>
      <c r="B6607" s="4" t="s">
        <v>5</v>
      </c>
      <c r="C6607" s="4" t="s">
        <v>10</v>
      </c>
      <c r="D6607" s="4" t="s">
        <v>13</v>
      </c>
      <c r="E6607" s="4" t="s">
        <v>9</v>
      </c>
      <c r="F6607" s="4" t="s">
        <v>50</v>
      </c>
      <c r="G6607" s="4" t="s">
        <v>13</v>
      </c>
      <c r="H6607" s="4" t="s">
        <v>13</v>
      </c>
    </row>
    <row r="6608" spans="1:18">
      <c r="A6608" t="n">
        <v>47429</v>
      </c>
      <c r="B6608" s="47" t="n">
        <v>26</v>
      </c>
      <c r="C6608" s="7" t="n">
        <v>5</v>
      </c>
      <c r="D6608" s="7" t="n">
        <v>17</v>
      </c>
      <c r="E6608" s="7" t="n">
        <v>3402</v>
      </c>
      <c r="F6608" s="7" t="s">
        <v>372</v>
      </c>
      <c r="G6608" s="7" t="n">
        <v>2</v>
      </c>
      <c r="H6608" s="7" t="n">
        <v>0</v>
      </c>
    </row>
    <row r="6609" spans="1:13">
      <c r="A6609" t="s">
        <v>4</v>
      </c>
      <c r="B6609" s="4" t="s">
        <v>5</v>
      </c>
    </row>
    <row r="6610" spans="1:13">
      <c r="A6610" t="n">
        <v>47450</v>
      </c>
      <c r="B6610" s="48" t="n">
        <v>28</v>
      </c>
    </row>
    <row r="6611" spans="1:13">
      <c r="A6611" t="s">
        <v>4</v>
      </c>
      <c r="B6611" s="4" t="s">
        <v>5</v>
      </c>
      <c r="C6611" s="4" t="s">
        <v>10</v>
      </c>
      <c r="D6611" s="4" t="s">
        <v>13</v>
      </c>
    </row>
    <row r="6612" spans="1:13">
      <c r="A6612" t="n">
        <v>47451</v>
      </c>
      <c r="B6612" s="50" t="n">
        <v>89</v>
      </c>
      <c r="C6612" s="7" t="n">
        <v>65533</v>
      </c>
      <c r="D6612" s="7" t="n">
        <v>1</v>
      </c>
    </row>
    <row r="6613" spans="1:13">
      <c r="A6613" t="s">
        <v>4</v>
      </c>
      <c r="B6613" s="4" t="s">
        <v>5</v>
      </c>
      <c r="C6613" s="4" t="s">
        <v>13</v>
      </c>
      <c r="D6613" s="4" t="s">
        <v>10</v>
      </c>
      <c r="E6613" s="4" t="s">
        <v>23</v>
      </c>
    </row>
    <row r="6614" spans="1:13">
      <c r="A6614" t="n">
        <v>47455</v>
      </c>
      <c r="B6614" s="24" t="n">
        <v>58</v>
      </c>
      <c r="C6614" s="7" t="n">
        <v>101</v>
      </c>
      <c r="D6614" s="7" t="n">
        <v>300</v>
      </c>
      <c r="E6614" s="7" t="n">
        <v>1</v>
      </c>
    </row>
    <row r="6615" spans="1:13">
      <c r="A6615" t="s">
        <v>4</v>
      </c>
      <c r="B6615" s="4" t="s">
        <v>5</v>
      </c>
      <c r="C6615" s="4" t="s">
        <v>13</v>
      </c>
      <c r="D6615" s="4" t="s">
        <v>10</v>
      </c>
    </row>
    <row r="6616" spans="1:13">
      <c r="A6616" t="n">
        <v>47463</v>
      </c>
      <c r="B6616" s="24" t="n">
        <v>58</v>
      </c>
      <c r="C6616" s="7" t="n">
        <v>254</v>
      </c>
      <c r="D6616" s="7" t="n">
        <v>0</v>
      </c>
    </row>
    <row r="6617" spans="1:13">
      <c r="A6617" t="s">
        <v>4</v>
      </c>
      <c r="B6617" s="4" t="s">
        <v>5</v>
      </c>
      <c r="C6617" s="4" t="s">
        <v>13</v>
      </c>
      <c r="D6617" s="4" t="s">
        <v>13</v>
      </c>
      <c r="E6617" s="4" t="s">
        <v>23</v>
      </c>
      <c r="F6617" s="4" t="s">
        <v>23</v>
      </c>
      <c r="G6617" s="4" t="s">
        <v>23</v>
      </c>
      <c r="H6617" s="4" t="s">
        <v>10</v>
      </c>
    </row>
    <row r="6618" spans="1:13">
      <c r="A6618" t="n">
        <v>47467</v>
      </c>
      <c r="B6618" s="26" t="n">
        <v>45</v>
      </c>
      <c r="C6618" s="7" t="n">
        <v>2</v>
      </c>
      <c r="D6618" s="7" t="n">
        <v>3</v>
      </c>
      <c r="E6618" s="7" t="n">
        <v>-1.37999999523163</v>
      </c>
      <c r="F6618" s="7" t="n">
        <v>2.28999996185303</v>
      </c>
      <c r="G6618" s="7" t="n">
        <v>14.960000038147</v>
      </c>
      <c r="H6618" s="7" t="n">
        <v>0</v>
      </c>
    </row>
    <row r="6619" spans="1:13">
      <c r="A6619" t="s">
        <v>4</v>
      </c>
      <c r="B6619" s="4" t="s">
        <v>5</v>
      </c>
      <c r="C6619" s="4" t="s">
        <v>13</v>
      </c>
      <c r="D6619" s="4" t="s">
        <v>13</v>
      </c>
      <c r="E6619" s="4" t="s">
        <v>23</v>
      </c>
      <c r="F6619" s="4" t="s">
        <v>23</v>
      </c>
      <c r="G6619" s="4" t="s">
        <v>23</v>
      </c>
      <c r="H6619" s="4" t="s">
        <v>10</v>
      </c>
      <c r="I6619" s="4" t="s">
        <v>13</v>
      </c>
    </row>
    <row r="6620" spans="1:13">
      <c r="A6620" t="n">
        <v>47484</v>
      </c>
      <c r="B6620" s="26" t="n">
        <v>45</v>
      </c>
      <c r="C6620" s="7" t="n">
        <v>4</v>
      </c>
      <c r="D6620" s="7" t="n">
        <v>3</v>
      </c>
      <c r="E6620" s="7" t="n">
        <v>348.359985351563</v>
      </c>
      <c r="F6620" s="7" t="n">
        <v>335.040008544922</v>
      </c>
      <c r="G6620" s="7" t="n">
        <v>8</v>
      </c>
      <c r="H6620" s="7" t="n">
        <v>0</v>
      </c>
      <c r="I6620" s="7" t="n">
        <v>0</v>
      </c>
    </row>
    <row r="6621" spans="1:13">
      <c r="A6621" t="s">
        <v>4</v>
      </c>
      <c r="B6621" s="4" t="s">
        <v>5</v>
      </c>
      <c r="C6621" s="4" t="s">
        <v>13</v>
      </c>
      <c r="D6621" s="4" t="s">
        <v>13</v>
      </c>
      <c r="E6621" s="4" t="s">
        <v>23</v>
      </c>
      <c r="F6621" s="4" t="s">
        <v>10</v>
      </c>
    </row>
    <row r="6622" spans="1:13">
      <c r="A6622" t="n">
        <v>47502</v>
      </c>
      <c r="B6622" s="26" t="n">
        <v>45</v>
      </c>
      <c r="C6622" s="7" t="n">
        <v>5</v>
      </c>
      <c r="D6622" s="7" t="n">
        <v>3</v>
      </c>
      <c r="E6622" s="7" t="n">
        <v>2.09999990463257</v>
      </c>
      <c r="F6622" s="7" t="n">
        <v>0</v>
      </c>
    </row>
    <row r="6623" spans="1:13">
      <c r="A6623" t="s">
        <v>4</v>
      </c>
      <c r="B6623" s="4" t="s">
        <v>5</v>
      </c>
      <c r="C6623" s="4" t="s">
        <v>13</v>
      </c>
      <c r="D6623" s="4" t="s">
        <v>13</v>
      </c>
      <c r="E6623" s="4" t="s">
        <v>23</v>
      </c>
      <c r="F6623" s="4" t="s">
        <v>10</v>
      </c>
    </row>
    <row r="6624" spans="1:13">
      <c r="A6624" t="n">
        <v>47511</v>
      </c>
      <c r="B6624" s="26" t="n">
        <v>45</v>
      </c>
      <c r="C6624" s="7" t="n">
        <v>11</v>
      </c>
      <c r="D6624" s="7" t="n">
        <v>3</v>
      </c>
      <c r="E6624" s="7" t="n">
        <v>34.5</v>
      </c>
      <c r="F6624" s="7" t="n">
        <v>0</v>
      </c>
    </row>
    <row r="6625" spans="1:9">
      <c r="A6625" t="s">
        <v>4</v>
      </c>
      <c r="B6625" s="4" t="s">
        <v>5</v>
      </c>
      <c r="C6625" s="4" t="s">
        <v>13</v>
      </c>
      <c r="D6625" s="4" t="s">
        <v>13</v>
      </c>
      <c r="E6625" s="4" t="s">
        <v>23</v>
      </c>
      <c r="F6625" s="4" t="s">
        <v>23</v>
      </c>
      <c r="G6625" s="4" t="s">
        <v>23</v>
      </c>
      <c r="H6625" s="4" t="s">
        <v>10</v>
      </c>
      <c r="I6625" s="4" t="s">
        <v>13</v>
      </c>
    </row>
    <row r="6626" spans="1:9">
      <c r="A6626" t="n">
        <v>47520</v>
      </c>
      <c r="B6626" s="26" t="n">
        <v>45</v>
      </c>
      <c r="C6626" s="7" t="n">
        <v>4</v>
      </c>
      <c r="D6626" s="7" t="n">
        <v>3</v>
      </c>
      <c r="E6626" s="7" t="n">
        <v>351.790008544922</v>
      </c>
      <c r="F6626" s="7" t="n">
        <v>312.040008544922</v>
      </c>
      <c r="G6626" s="7" t="n">
        <v>8</v>
      </c>
      <c r="H6626" s="7" t="n">
        <v>20000</v>
      </c>
      <c r="I6626" s="7" t="n">
        <v>0</v>
      </c>
    </row>
    <row r="6627" spans="1:9">
      <c r="A6627" t="s">
        <v>4</v>
      </c>
      <c r="B6627" s="4" t="s">
        <v>5</v>
      </c>
      <c r="C6627" s="4" t="s">
        <v>13</v>
      </c>
    </row>
    <row r="6628" spans="1:9">
      <c r="A6628" t="n">
        <v>47538</v>
      </c>
      <c r="B6628" s="43" t="n">
        <v>116</v>
      </c>
      <c r="C6628" s="7" t="n">
        <v>0</v>
      </c>
    </row>
    <row r="6629" spans="1:9">
      <c r="A6629" t="s">
        <v>4</v>
      </c>
      <c r="B6629" s="4" t="s">
        <v>5</v>
      </c>
      <c r="C6629" s="4" t="s">
        <v>13</v>
      </c>
      <c r="D6629" s="4" t="s">
        <v>10</v>
      </c>
    </row>
    <row r="6630" spans="1:9">
      <c r="A6630" t="n">
        <v>47540</v>
      </c>
      <c r="B6630" s="43" t="n">
        <v>116</v>
      </c>
      <c r="C6630" s="7" t="n">
        <v>2</v>
      </c>
      <c r="D6630" s="7" t="n">
        <v>1</v>
      </c>
    </row>
    <row r="6631" spans="1:9">
      <c r="A6631" t="s">
        <v>4</v>
      </c>
      <c r="B6631" s="4" t="s">
        <v>5</v>
      </c>
      <c r="C6631" s="4" t="s">
        <v>13</v>
      </c>
      <c r="D6631" s="4" t="s">
        <v>9</v>
      </c>
    </row>
    <row r="6632" spans="1:9">
      <c r="A6632" t="n">
        <v>47544</v>
      </c>
      <c r="B6632" s="43" t="n">
        <v>116</v>
      </c>
      <c r="C6632" s="7" t="n">
        <v>5</v>
      </c>
      <c r="D6632" s="7" t="n">
        <v>1120403456</v>
      </c>
    </row>
    <row r="6633" spans="1:9">
      <c r="A6633" t="s">
        <v>4</v>
      </c>
      <c r="B6633" s="4" t="s">
        <v>5</v>
      </c>
      <c r="C6633" s="4" t="s">
        <v>13</v>
      </c>
      <c r="D6633" s="4" t="s">
        <v>10</v>
      </c>
    </row>
    <row r="6634" spans="1:9">
      <c r="A6634" t="n">
        <v>47550</v>
      </c>
      <c r="B6634" s="43" t="n">
        <v>116</v>
      </c>
      <c r="C6634" s="7" t="n">
        <v>6</v>
      </c>
      <c r="D6634" s="7" t="n">
        <v>1</v>
      </c>
    </row>
    <row r="6635" spans="1:9">
      <c r="A6635" t="s">
        <v>4</v>
      </c>
      <c r="B6635" s="4" t="s">
        <v>5</v>
      </c>
      <c r="C6635" s="4" t="s">
        <v>10</v>
      </c>
      <c r="D6635" s="4" t="s">
        <v>23</v>
      </c>
      <c r="E6635" s="4" t="s">
        <v>23</v>
      </c>
      <c r="F6635" s="4" t="s">
        <v>23</v>
      </c>
      <c r="G6635" s="4" t="s">
        <v>23</v>
      </c>
    </row>
    <row r="6636" spans="1:9">
      <c r="A6636" t="n">
        <v>47554</v>
      </c>
      <c r="B6636" s="42" t="n">
        <v>46</v>
      </c>
      <c r="C6636" s="7" t="n">
        <v>5</v>
      </c>
      <c r="D6636" s="7" t="n">
        <v>-1.54999995231628</v>
      </c>
      <c r="E6636" s="7" t="n">
        <v>1</v>
      </c>
      <c r="F6636" s="7" t="n">
        <v>14.8999996185303</v>
      </c>
      <c r="G6636" s="7" t="n">
        <v>157</v>
      </c>
    </row>
    <row r="6637" spans="1:9">
      <c r="A6637" t="s">
        <v>4</v>
      </c>
      <c r="B6637" s="4" t="s">
        <v>5</v>
      </c>
      <c r="C6637" s="4" t="s">
        <v>10</v>
      </c>
    </row>
    <row r="6638" spans="1:9">
      <c r="A6638" t="n">
        <v>47573</v>
      </c>
      <c r="B6638" s="35" t="n">
        <v>16</v>
      </c>
      <c r="C6638" s="7" t="n">
        <v>0</v>
      </c>
    </row>
    <row r="6639" spans="1:9">
      <c r="A6639" t="s">
        <v>4</v>
      </c>
      <c r="B6639" s="4" t="s">
        <v>5</v>
      </c>
      <c r="C6639" s="4" t="s">
        <v>10</v>
      </c>
      <c r="D6639" s="4" t="s">
        <v>10</v>
      </c>
      <c r="E6639" s="4" t="s">
        <v>10</v>
      </c>
    </row>
    <row r="6640" spans="1:9">
      <c r="A6640" t="n">
        <v>47576</v>
      </c>
      <c r="B6640" s="21" t="n">
        <v>61</v>
      </c>
      <c r="C6640" s="7" t="n">
        <v>5</v>
      </c>
      <c r="D6640" s="7" t="n">
        <v>0</v>
      </c>
      <c r="E6640" s="7" t="n">
        <v>0</v>
      </c>
    </row>
    <row r="6641" spans="1:9">
      <c r="A6641" t="s">
        <v>4</v>
      </c>
      <c r="B6641" s="4" t="s">
        <v>5</v>
      </c>
      <c r="C6641" s="4" t="s">
        <v>13</v>
      </c>
      <c r="D6641" s="4" t="s">
        <v>10</v>
      </c>
    </row>
    <row r="6642" spans="1:9">
      <c r="A6642" t="n">
        <v>47583</v>
      </c>
      <c r="B6642" s="24" t="n">
        <v>58</v>
      </c>
      <c r="C6642" s="7" t="n">
        <v>255</v>
      </c>
      <c r="D6642" s="7" t="n">
        <v>0</v>
      </c>
    </row>
    <row r="6643" spans="1:9">
      <c r="A6643" t="s">
        <v>4</v>
      </c>
      <c r="B6643" s="4" t="s">
        <v>5</v>
      </c>
      <c r="C6643" s="4" t="s">
        <v>13</v>
      </c>
      <c r="D6643" s="30" t="s">
        <v>34</v>
      </c>
      <c r="E6643" s="4" t="s">
        <v>5</v>
      </c>
      <c r="F6643" s="4" t="s">
        <v>13</v>
      </c>
      <c r="G6643" s="4" t="s">
        <v>10</v>
      </c>
      <c r="H6643" s="30" t="s">
        <v>35</v>
      </c>
      <c r="I6643" s="4" t="s">
        <v>13</v>
      </c>
      <c r="J6643" s="4" t="s">
        <v>24</v>
      </c>
    </row>
    <row r="6644" spans="1:9">
      <c r="A6644" t="n">
        <v>47587</v>
      </c>
      <c r="B6644" s="12" t="n">
        <v>5</v>
      </c>
      <c r="C6644" s="7" t="n">
        <v>28</v>
      </c>
      <c r="D6644" s="30" t="s">
        <v>3</v>
      </c>
      <c r="E6644" s="33" t="n">
        <v>64</v>
      </c>
      <c r="F6644" s="7" t="n">
        <v>5</v>
      </c>
      <c r="G6644" s="7" t="n">
        <v>1</v>
      </c>
      <c r="H6644" s="30" t="s">
        <v>3</v>
      </c>
      <c r="I6644" s="7" t="n">
        <v>1</v>
      </c>
      <c r="J6644" s="13" t="n">
        <f t="normal" ca="1">A6660</f>
        <v>0</v>
      </c>
    </row>
    <row r="6645" spans="1:9">
      <c r="A6645" t="s">
        <v>4</v>
      </c>
      <c r="B6645" s="4" t="s">
        <v>5</v>
      </c>
      <c r="C6645" s="4" t="s">
        <v>13</v>
      </c>
      <c r="D6645" s="4" t="s">
        <v>10</v>
      </c>
      <c r="E6645" s="4" t="s">
        <v>10</v>
      </c>
      <c r="F6645" s="4" t="s">
        <v>13</v>
      </c>
    </row>
    <row r="6646" spans="1:9">
      <c r="A6646" t="n">
        <v>47598</v>
      </c>
      <c r="B6646" s="51" t="n">
        <v>25</v>
      </c>
      <c r="C6646" s="7" t="n">
        <v>1</v>
      </c>
      <c r="D6646" s="7" t="n">
        <v>60</v>
      </c>
      <c r="E6646" s="7" t="n">
        <v>640</v>
      </c>
      <c r="F6646" s="7" t="n">
        <v>2</v>
      </c>
    </row>
    <row r="6647" spans="1:9">
      <c r="A6647" t="s">
        <v>4</v>
      </c>
      <c r="B6647" s="4" t="s">
        <v>5</v>
      </c>
      <c r="C6647" s="4" t="s">
        <v>13</v>
      </c>
      <c r="D6647" s="4" t="s">
        <v>10</v>
      </c>
      <c r="E6647" s="4" t="s">
        <v>6</v>
      </c>
    </row>
    <row r="6648" spans="1:9">
      <c r="A6648" t="n">
        <v>47605</v>
      </c>
      <c r="B6648" s="46" t="n">
        <v>51</v>
      </c>
      <c r="C6648" s="7" t="n">
        <v>4</v>
      </c>
      <c r="D6648" s="7" t="n">
        <v>1</v>
      </c>
      <c r="E6648" s="7" t="s">
        <v>373</v>
      </c>
    </row>
    <row r="6649" spans="1:9">
      <c r="A6649" t="s">
        <v>4</v>
      </c>
      <c r="B6649" s="4" t="s">
        <v>5</v>
      </c>
      <c r="C6649" s="4" t="s">
        <v>10</v>
      </c>
    </row>
    <row r="6650" spans="1:9">
      <c r="A6650" t="n">
        <v>47619</v>
      </c>
      <c r="B6650" s="35" t="n">
        <v>16</v>
      </c>
      <c r="C6650" s="7" t="n">
        <v>0</v>
      </c>
    </row>
    <row r="6651" spans="1:9">
      <c r="A6651" t="s">
        <v>4</v>
      </c>
      <c r="B6651" s="4" t="s">
        <v>5</v>
      </c>
      <c r="C6651" s="4" t="s">
        <v>10</v>
      </c>
      <c r="D6651" s="4" t="s">
        <v>13</v>
      </c>
      <c r="E6651" s="4" t="s">
        <v>9</v>
      </c>
      <c r="F6651" s="4" t="s">
        <v>50</v>
      </c>
      <c r="G6651" s="4" t="s">
        <v>13</v>
      </c>
      <c r="H6651" s="4" t="s">
        <v>13</v>
      </c>
      <c r="I6651" s="4" t="s">
        <v>13</v>
      </c>
      <c r="J6651" s="4" t="s">
        <v>9</v>
      </c>
      <c r="K6651" s="4" t="s">
        <v>50</v>
      </c>
      <c r="L6651" s="4" t="s">
        <v>13</v>
      </c>
      <c r="M6651" s="4" t="s">
        <v>13</v>
      </c>
    </row>
    <row r="6652" spans="1:9">
      <c r="A6652" t="n">
        <v>47622</v>
      </c>
      <c r="B6652" s="47" t="n">
        <v>26</v>
      </c>
      <c r="C6652" s="7" t="n">
        <v>1</v>
      </c>
      <c r="D6652" s="7" t="n">
        <v>17</v>
      </c>
      <c r="E6652" s="7" t="n">
        <v>1416</v>
      </c>
      <c r="F6652" s="7" t="s">
        <v>374</v>
      </c>
      <c r="G6652" s="7" t="n">
        <v>2</v>
      </c>
      <c r="H6652" s="7" t="n">
        <v>3</v>
      </c>
      <c r="I6652" s="7" t="n">
        <v>17</v>
      </c>
      <c r="J6652" s="7" t="n">
        <v>1417</v>
      </c>
      <c r="K6652" s="7" t="s">
        <v>375</v>
      </c>
      <c r="L6652" s="7" t="n">
        <v>2</v>
      </c>
      <c r="M6652" s="7" t="n">
        <v>0</v>
      </c>
    </row>
    <row r="6653" spans="1:9">
      <c r="A6653" t="s">
        <v>4</v>
      </c>
      <c r="B6653" s="4" t="s">
        <v>5</v>
      </c>
    </row>
    <row r="6654" spans="1:9">
      <c r="A6654" t="n">
        <v>47766</v>
      </c>
      <c r="B6654" s="48" t="n">
        <v>28</v>
      </c>
    </row>
    <row r="6655" spans="1:9">
      <c r="A6655" t="s">
        <v>4</v>
      </c>
      <c r="B6655" s="4" t="s">
        <v>5</v>
      </c>
      <c r="C6655" s="4" t="s">
        <v>10</v>
      </c>
      <c r="D6655" s="4" t="s">
        <v>13</v>
      </c>
    </row>
    <row r="6656" spans="1:9">
      <c r="A6656" t="n">
        <v>47767</v>
      </c>
      <c r="B6656" s="50" t="n">
        <v>89</v>
      </c>
      <c r="C6656" s="7" t="n">
        <v>65533</v>
      </c>
      <c r="D6656" s="7" t="n">
        <v>1</v>
      </c>
    </row>
    <row r="6657" spans="1:13">
      <c r="A6657" t="s">
        <v>4</v>
      </c>
      <c r="B6657" s="4" t="s">
        <v>5</v>
      </c>
      <c r="C6657" s="4" t="s">
        <v>13</v>
      </c>
      <c r="D6657" s="4" t="s">
        <v>10</v>
      </c>
      <c r="E6657" s="4" t="s">
        <v>10</v>
      </c>
      <c r="F6657" s="4" t="s">
        <v>13</v>
      </c>
    </row>
    <row r="6658" spans="1:13">
      <c r="A6658" t="n">
        <v>47771</v>
      </c>
      <c r="B6658" s="51" t="n">
        <v>25</v>
      </c>
      <c r="C6658" s="7" t="n">
        <v>1</v>
      </c>
      <c r="D6658" s="7" t="n">
        <v>65535</v>
      </c>
      <c r="E6658" s="7" t="n">
        <v>65535</v>
      </c>
      <c r="F6658" s="7" t="n">
        <v>0</v>
      </c>
    </row>
    <row r="6659" spans="1:13">
      <c r="A6659" t="s">
        <v>4</v>
      </c>
      <c r="B6659" s="4" t="s">
        <v>5</v>
      </c>
      <c r="C6659" s="4" t="s">
        <v>13</v>
      </c>
      <c r="D6659" s="30" t="s">
        <v>34</v>
      </c>
      <c r="E6659" s="4" t="s">
        <v>5</v>
      </c>
      <c r="F6659" s="4" t="s">
        <v>13</v>
      </c>
      <c r="G6659" s="4" t="s">
        <v>10</v>
      </c>
      <c r="H6659" s="30" t="s">
        <v>35</v>
      </c>
      <c r="I6659" s="4" t="s">
        <v>13</v>
      </c>
      <c r="J6659" s="4" t="s">
        <v>24</v>
      </c>
    </row>
    <row r="6660" spans="1:13">
      <c r="A6660" t="n">
        <v>47778</v>
      </c>
      <c r="B6660" s="12" t="n">
        <v>5</v>
      </c>
      <c r="C6660" s="7" t="n">
        <v>28</v>
      </c>
      <c r="D6660" s="30" t="s">
        <v>3</v>
      </c>
      <c r="E6660" s="33" t="n">
        <v>64</v>
      </c>
      <c r="F6660" s="7" t="n">
        <v>5</v>
      </c>
      <c r="G6660" s="7" t="n">
        <v>9</v>
      </c>
      <c r="H6660" s="30" t="s">
        <v>3</v>
      </c>
      <c r="I6660" s="7" t="n">
        <v>1</v>
      </c>
      <c r="J6660" s="13" t="n">
        <f t="normal" ca="1">A6676</f>
        <v>0</v>
      </c>
    </row>
    <row r="6661" spans="1:13">
      <c r="A6661" t="s">
        <v>4</v>
      </c>
      <c r="B6661" s="4" t="s">
        <v>5</v>
      </c>
      <c r="C6661" s="4" t="s">
        <v>13</v>
      </c>
      <c r="D6661" s="4" t="s">
        <v>10</v>
      </c>
      <c r="E6661" s="4" t="s">
        <v>10</v>
      </c>
      <c r="F6661" s="4" t="s">
        <v>13</v>
      </c>
    </row>
    <row r="6662" spans="1:13">
      <c r="A6662" t="n">
        <v>47789</v>
      </c>
      <c r="B6662" s="51" t="n">
        <v>25</v>
      </c>
      <c r="C6662" s="7" t="n">
        <v>1</v>
      </c>
      <c r="D6662" s="7" t="n">
        <v>60</v>
      </c>
      <c r="E6662" s="7" t="n">
        <v>640</v>
      </c>
      <c r="F6662" s="7" t="n">
        <v>2</v>
      </c>
    </row>
    <row r="6663" spans="1:13">
      <c r="A6663" t="s">
        <v>4</v>
      </c>
      <c r="B6663" s="4" t="s">
        <v>5</v>
      </c>
      <c r="C6663" s="4" t="s">
        <v>13</v>
      </c>
      <c r="D6663" s="4" t="s">
        <v>10</v>
      </c>
      <c r="E6663" s="4" t="s">
        <v>6</v>
      </c>
    </row>
    <row r="6664" spans="1:13">
      <c r="A6664" t="n">
        <v>47796</v>
      </c>
      <c r="B6664" s="46" t="n">
        <v>51</v>
      </c>
      <c r="C6664" s="7" t="n">
        <v>4</v>
      </c>
      <c r="D6664" s="7" t="n">
        <v>9</v>
      </c>
      <c r="E6664" s="7" t="s">
        <v>376</v>
      </c>
    </row>
    <row r="6665" spans="1:13">
      <c r="A6665" t="s">
        <v>4</v>
      </c>
      <c r="B6665" s="4" t="s">
        <v>5</v>
      </c>
      <c r="C6665" s="4" t="s">
        <v>10</v>
      </c>
    </row>
    <row r="6666" spans="1:13">
      <c r="A6666" t="n">
        <v>47810</v>
      </c>
      <c r="B6666" s="35" t="n">
        <v>16</v>
      </c>
      <c r="C6666" s="7" t="n">
        <v>0</v>
      </c>
    </row>
    <row r="6667" spans="1:13">
      <c r="A6667" t="s">
        <v>4</v>
      </c>
      <c r="B6667" s="4" t="s">
        <v>5</v>
      </c>
      <c r="C6667" s="4" t="s">
        <v>10</v>
      </c>
      <c r="D6667" s="4" t="s">
        <v>13</v>
      </c>
      <c r="E6667" s="4" t="s">
        <v>9</v>
      </c>
      <c r="F6667" s="4" t="s">
        <v>50</v>
      </c>
      <c r="G6667" s="4" t="s">
        <v>13</v>
      </c>
      <c r="H6667" s="4" t="s">
        <v>13</v>
      </c>
    </row>
    <row r="6668" spans="1:13">
      <c r="A6668" t="n">
        <v>47813</v>
      </c>
      <c r="B6668" s="47" t="n">
        <v>26</v>
      </c>
      <c r="C6668" s="7" t="n">
        <v>9</v>
      </c>
      <c r="D6668" s="7" t="n">
        <v>17</v>
      </c>
      <c r="E6668" s="7" t="n">
        <v>5368</v>
      </c>
      <c r="F6668" s="7" t="s">
        <v>377</v>
      </c>
      <c r="G6668" s="7" t="n">
        <v>2</v>
      </c>
      <c r="H6668" s="7" t="n">
        <v>0</v>
      </c>
    </row>
    <row r="6669" spans="1:13">
      <c r="A6669" t="s">
        <v>4</v>
      </c>
      <c r="B6669" s="4" t="s">
        <v>5</v>
      </c>
    </row>
    <row r="6670" spans="1:13">
      <c r="A6670" t="n">
        <v>47947</v>
      </c>
      <c r="B6670" s="48" t="n">
        <v>28</v>
      </c>
    </row>
    <row r="6671" spans="1:13">
      <c r="A6671" t="s">
        <v>4</v>
      </c>
      <c r="B6671" s="4" t="s">
        <v>5</v>
      </c>
      <c r="C6671" s="4" t="s">
        <v>10</v>
      </c>
      <c r="D6671" s="4" t="s">
        <v>13</v>
      </c>
    </row>
    <row r="6672" spans="1:13">
      <c r="A6672" t="n">
        <v>47948</v>
      </c>
      <c r="B6672" s="50" t="n">
        <v>89</v>
      </c>
      <c r="C6672" s="7" t="n">
        <v>65533</v>
      </c>
      <c r="D6672" s="7" t="n">
        <v>1</v>
      </c>
    </row>
    <row r="6673" spans="1:10">
      <c r="A6673" t="s">
        <v>4</v>
      </c>
      <c r="B6673" s="4" t="s">
        <v>5</v>
      </c>
      <c r="C6673" s="4" t="s">
        <v>13</v>
      </c>
      <c r="D6673" s="4" t="s">
        <v>10</v>
      </c>
      <c r="E6673" s="4" t="s">
        <v>10</v>
      </c>
      <c r="F6673" s="4" t="s">
        <v>13</v>
      </c>
    </row>
    <row r="6674" spans="1:10">
      <c r="A6674" t="n">
        <v>47952</v>
      </c>
      <c r="B6674" s="51" t="n">
        <v>25</v>
      </c>
      <c r="C6674" s="7" t="n">
        <v>1</v>
      </c>
      <c r="D6674" s="7" t="n">
        <v>65535</v>
      </c>
      <c r="E6674" s="7" t="n">
        <v>65535</v>
      </c>
      <c r="F6674" s="7" t="n">
        <v>0</v>
      </c>
    </row>
    <row r="6675" spans="1:10">
      <c r="A6675" t="s">
        <v>4</v>
      </c>
      <c r="B6675" s="4" t="s">
        <v>5</v>
      </c>
      <c r="C6675" s="4" t="s">
        <v>13</v>
      </c>
      <c r="D6675" s="30" t="s">
        <v>34</v>
      </c>
      <c r="E6675" s="4" t="s">
        <v>5</v>
      </c>
      <c r="F6675" s="4" t="s">
        <v>13</v>
      </c>
      <c r="G6675" s="4" t="s">
        <v>10</v>
      </c>
      <c r="H6675" s="30" t="s">
        <v>35</v>
      </c>
      <c r="I6675" s="4" t="s">
        <v>13</v>
      </c>
      <c r="J6675" s="4" t="s">
        <v>24</v>
      </c>
    </row>
    <row r="6676" spans="1:10">
      <c r="A6676" t="n">
        <v>47959</v>
      </c>
      <c r="B6676" s="12" t="n">
        <v>5</v>
      </c>
      <c r="C6676" s="7" t="n">
        <v>28</v>
      </c>
      <c r="D6676" s="30" t="s">
        <v>3</v>
      </c>
      <c r="E6676" s="33" t="n">
        <v>64</v>
      </c>
      <c r="F6676" s="7" t="n">
        <v>5</v>
      </c>
      <c r="G6676" s="7" t="n">
        <v>7</v>
      </c>
      <c r="H6676" s="30" t="s">
        <v>3</v>
      </c>
      <c r="I6676" s="7" t="n">
        <v>1</v>
      </c>
      <c r="J6676" s="13" t="n">
        <f t="normal" ca="1">A6692</f>
        <v>0</v>
      </c>
    </row>
    <row r="6677" spans="1:10">
      <c r="A6677" t="s">
        <v>4</v>
      </c>
      <c r="B6677" s="4" t="s">
        <v>5</v>
      </c>
      <c r="C6677" s="4" t="s">
        <v>13</v>
      </c>
      <c r="D6677" s="4" t="s">
        <v>10</v>
      </c>
      <c r="E6677" s="4" t="s">
        <v>10</v>
      </c>
      <c r="F6677" s="4" t="s">
        <v>13</v>
      </c>
    </row>
    <row r="6678" spans="1:10">
      <c r="A6678" t="n">
        <v>47970</v>
      </c>
      <c r="B6678" s="51" t="n">
        <v>25</v>
      </c>
      <c r="C6678" s="7" t="n">
        <v>1</v>
      </c>
      <c r="D6678" s="7" t="n">
        <v>60</v>
      </c>
      <c r="E6678" s="7" t="n">
        <v>500</v>
      </c>
      <c r="F6678" s="7" t="n">
        <v>2</v>
      </c>
    </row>
    <row r="6679" spans="1:10">
      <c r="A6679" t="s">
        <v>4</v>
      </c>
      <c r="B6679" s="4" t="s">
        <v>5</v>
      </c>
      <c r="C6679" s="4" t="s">
        <v>13</v>
      </c>
      <c r="D6679" s="4" t="s">
        <v>10</v>
      </c>
      <c r="E6679" s="4" t="s">
        <v>6</v>
      </c>
    </row>
    <row r="6680" spans="1:10">
      <c r="A6680" t="n">
        <v>47977</v>
      </c>
      <c r="B6680" s="46" t="n">
        <v>51</v>
      </c>
      <c r="C6680" s="7" t="n">
        <v>4</v>
      </c>
      <c r="D6680" s="7" t="n">
        <v>7</v>
      </c>
      <c r="E6680" s="7" t="s">
        <v>62</v>
      </c>
    </row>
    <row r="6681" spans="1:10">
      <c r="A6681" t="s">
        <v>4</v>
      </c>
      <c r="B6681" s="4" t="s">
        <v>5</v>
      </c>
      <c r="C6681" s="4" t="s">
        <v>10</v>
      </c>
    </row>
    <row r="6682" spans="1:10">
      <c r="A6682" t="n">
        <v>47990</v>
      </c>
      <c r="B6682" s="35" t="n">
        <v>16</v>
      </c>
      <c r="C6682" s="7" t="n">
        <v>0</v>
      </c>
    </row>
    <row r="6683" spans="1:10">
      <c r="A6683" t="s">
        <v>4</v>
      </c>
      <c r="B6683" s="4" t="s">
        <v>5</v>
      </c>
      <c r="C6683" s="4" t="s">
        <v>10</v>
      </c>
      <c r="D6683" s="4" t="s">
        <v>13</v>
      </c>
      <c r="E6683" s="4" t="s">
        <v>9</v>
      </c>
      <c r="F6683" s="4" t="s">
        <v>50</v>
      </c>
      <c r="G6683" s="4" t="s">
        <v>13</v>
      </c>
      <c r="H6683" s="4" t="s">
        <v>13</v>
      </c>
    </row>
    <row r="6684" spans="1:10">
      <c r="A6684" t="n">
        <v>47993</v>
      </c>
      <c r="B6684" s="47" t="n">
        <v>26</v>
      </c>
      <c r="C6684" s="7" t="n">
        <v>7</v>
      </c>
      <c r="D6684" s="7" t="n">
        <v>17</v>
      </c>
      <c r="E6684" s="7" t="n">
        <v>4410</v>
      </c>
      <c r="F6684" s="7" t="s">
        <v>378</v>
      </c>
      <c r="G6684" s="7" t="n">
        <v>2</v>
      </c>
      <c r="H6684" s="7" t="n">
        <v>0</v>
      </c>
    </row>
    <row r="6685" spans="1:10">
      <c r="A6685" t="s">
        <v>4</v>
      </c>
      <c r="B6685" s="4" t="s">
        <v>5</v>
      </c>
    </row>
    <row r="6686" spans="1:10">
      <c r="A6686" t="n">
        <v>48063</v>
      </c>
      <c r="B6686" s="48" t="n">
        <v>28</v>
      </c>
    </row>
    <row r="6687" spans="1:10">
      <c r="A6687" t="s">
        <v>4</v>
      </c>
      <c r="B6687" s="4" t="s">
        <v>5</v>
      </c>
      <c r="C6687" s="4" t="s">
        <v>10</v>
      </c>
      <c r="D6687" s="4" t="s">
        <v>13</v>
      </c>
    </row>
    <row r="6688" spans="1:10">
      <c r="A6688" t="n">
        <v>48064</v>
      </c>
      <c r="B6688" s="50" t="n">
        <v>89</v>
      </c>
      <c r="C6688" s="7" t="n">
        <v>65533</v>
      </c>
      <c r="D6688" s="7" t="n">
        <v>1</v>
      </c>
    </row>
    <row r="6689" spans="1:10">
      <c r="A6689" t="s">
        <v>4</v>
      </c>
      <c r="B6689" s="4" t="s">
        <v>5</v>
      </c>
      <c r="C6689" s="4" t="s">
        <v>13</v>
      </c>
      <c r="D6689" s="4" t="s">
        <v>10</v>
      </c>
      <c r="E6689" s="4" t="s">
        <v>10</v>
      </c>
      <c r="F6689" s="4" t="s">
        <v>13</v>
      </c>
    </row>
    <row r="6690" spans="1:10">
      <c r="A6690" t="n">
        <v>48068</v>
      </c>
      <c r="B6690" s="51" t="n">
        <v>25</v>
      </c>
      <c r="C6690" s="7" t="n">
        <v>1</v>
      </c>
      <c r="D6690" s="7" t="n">
        <v>65535</v>
      </c>
      <c r="E6690" s="7" t="n">
        <v>65535</v>
      </c>
      <c r="F6690" s="7" t="n">
        <v>0</v>
      </c>
    </row>
    <row r="6691" spans="1:10">
      <c r="A6691" t="s">
        <v>4</v>
      </c>
      <c r="B6691" s="4" t="s">
        <v>5</v>
      </c>
      <c r="C6691" s="4" t="s">
        <v>13</v>
      </c>
      <c r="D6691" s="30" t="s">
        <v>34</v>
      </c>
      <c r="E6691" s="4" t="s">
        <v>5</v>
      </c>
      <c r="F6691" s="4" t="s">
        <v>13</v>
      </c>
      <c r="G6691" s="4" t="s">
        <v>10</v>
      </c>
      <c r="H6691" s="30" t="s">
        <v>35</v>
      </c>
      <c r="I6691" s="4" t="s">
        <v>13</v>
      </c>
      <c r="J6691" s="4" t="s">
        <v>24</v>
      </c>
    </row>
    <row r="6692" spans="1:10">
      <c r="A6692" t="n">
        <v>48075</v>
      </c>
      <c r="B6692" s="12" t="n">
        <v>5</v>
      </c>
      <c r="C6692" s="7" t="n">
        <v>28</v>
      </c>
      <c r="D6692" s="30" t="s">
        <v>3</v>
      </c>
      <c r="E6692" s="33" t="n">
        <v>64</v>
      </c>
      <c r="F6692" s="7" t="n">
        <v>5</v>
      </c>
      <c r="G6692" s="7" t="n">
        <v>8</v>
      </c>
      <c r="H6692" s="30" t="s">
        <v>3</v>
      </c>
      <c r="I6692" s="7" t="n">
        <v>1</v>
      </c>
      <c r="J6692" s="13" t="n">
        <f t="normal" ca="1">A6708</f>
        <v>0</v>
      </c>
    </row>
    <row r="6693" spans="1:10">
      <c r="A6693" t="s">
        <v>4</v>
      </c>
      <c r="B6693" s="4" t="s">
        <v>5</v>
      </c>
      <c r="C6693" s="4" t="s">
        <v>13</v>
      </c>
      <c r="D6693" s="4" t="s">
        <v>10</v>
      </c>
      <c r="E6693" s="4" t="s">
        <v>10</v>
      </c>
      <c r="F6693" s="4" t="s">
        <v>13</v>
      </c>
    </row>
    <row r="6694" spans="1:10">
      <c r="A6694" t="n">
        <v>48086</v>
      </c>
      <c r="B6694" s="51" t="n">
        <v>25</v>
      </c>
      <c r="C6694" s="7" t="n">
        <v>1</v>
      </c>
      <c r="D6694" s="7" t="n">
        <v>60</v>
      </c>
      <c r="E6694" s="7" t="n">
        <v>640</v>
      </c>
      <c r="F6694" s="7" t="n">
        <v>2</v>
      </c>
    </row>
    <row r="6695" spans="1:10">
      <c r="A6695" t="s">
        <v>4</v>
      </c>
      <c r="B6695" s="4" t="s">
        <v>5</v>
      </c>
      <c r="C6695" s="4" t="s">
        <v>13</v>
      </c>
      <c r="D6695" s="4" t="s">
        <v>10</v>
      </c>
      <c r="E6695" s="4" t="s">
        <v>6</v>
      </c>
    </row>
    <row r="6696" spans="1:10">
      <c r="A6696" t="n">
        <v>48093</v>
      </c>
      <c r="B6696" s="46" t="n">
        <v>51</v>
      </c>
      <c r="C6696" s="7" t="n">
        <v>4</v>
      </c>
      <c r="D6696" s="7" t="n">
        <v>8</v>
      </c>
      <c r="E6696" s="7" t="s">
        <v>169</v>
      </c>
    </row>
    <row r="6697" spans="1:10">
      <c r="A6697" t="s">
        <v>4</v>
      </c>
      <c r="B6697" s="4" t="s">
        <v>5</v>
      </c>
      <c r="C6697" s="4" t="s">
        <v>10</v>
      </c>
    </row>
    <row r="6698" spans="1:10">
      <c r="A6698" t="n">
        <v>48107</v>
      </c>
      <c r="B6698" s="35" t="n">
        <v>16</v>
      </c>
      <c r="C6698" s="7" t="n">
        <v>0</v>
      </c>
    </row>
    <row r="6699" spans="1:10">
      <c r="A6699" t="s">
        <v>4</v>
      </c>
      <c r="B6699" s="4" t="s">
        <v>5</v>
      </c>
      <c r="C6699" s="4" t="s">
        <v>10</v>
      </c>
      <c r="D6699" s="4" t="s">
        <v>13</v>
      </c>
      <c r="E6699" s="4" t="s">
        <v>9</v>
      </c>
      <c r="F6699" s="4" t="s">
        <v>50</v>
      </c>
      <c r="G6699" s="4" t="s">
        <v>13</v>
      </c>
      <c r="H6699" s="4" t="s">
        <v>13</v>
      </c>
      <c r="I6699" s="4" t="s">
        <v>13</v>
      </c>
      <c r="J6699" s="4" t="s">
        <v>9</v>
      </c>
      <c r="K6699" s="4" t="s">
        <v>50</v>
      </c>
      <c r="L6699" s="4" t="s">
        <v>13</v>
      </c>
      <c r="M6699" s="4" t="s">
        <v>13</v>
      </c>
    </row>
    <row r="6700" spans="1:10">
      <c r="A6700" t="n">
        <v>48110</v>
      </c>
      <c r="B6700" s="47" t="n">
        <v>26</v>
      </c>
      <c r="C6700" s="7" t="n">
        <v>8</v>
      </c>
      <c r="D6700" s="7" t="n">
        <v>17</v>
      </c>
      <c r="E6700" s="7" t="n">
        <v>9369</v>
      </c>
      <c r="F6700" s="7" t="s">
        <v>379</v>
      </c>
      <c r="G6700" s="7" t="n">
        <v>2</v>
      </c>
      <c r="H6700" s="7" t="n">
        <v>3</v>
      </c>
      <c r="I6700" s="7" t="n">
        <v>17</v>
      </c>
      <c r="J6700" s="7" t="n">
        <v>9370</v>
      </c>
      <c r="K6700" s="7" t="s">
        <v>380</v>
      </c>
      <c r="L6700" s="7" t="n">
        <v>2</v>
      </c>
      <c r="M6700" s="7" t="n">
        <v>0</v>
      </c>
    </row>
    <row r="6701" spans="1:10">
      <c r="A6701" t="s">
        <v>4</v>
      </c>
      <c r="B6701" s="4" t="s">
        <v>5</v>
      </c>
    </row>
    <row r="6702" spans="1:10">
      <c r="A6702" t="n">
        <v>48357</v>
      </c>
      <c r="B6702" s="48" t="n">
        <v>28</v>
      </c>
    </row>
    <row r="6703" spans="1:10">
      <c r="A6703" t="s">
        <v>4</v>
      </c>
      <c r="B6703" s="4" t="s">
        <v>5</v>
      </c>
      <c r="C6703" s="4" t="s">
        <v>10</v>
      </c>
      <c r="D6703" s="4" t="s">
        <v>13</v>
      </c>
    </row>
    <row r="6704" spans="1:10">
      <c r="A6704" t="n">
        <v>48358</v>
      </c>
      <c r="B6704" s="50" t="n">
        <v>89</v>
      </c>
      <c r="C6704" s="7" t="n">
        <v>65533</v>
      </c>
      <c r="D6704" s="7" t="n">
        <v>1</v>
      </c>
    </row>
    <row r="6705" spans="1:13">
      <c r="A6705" t="s">
        <v>4</v>
      </c>
      <c r="B6705" s="4" t="s">
        <v>5</v>
      </c>
      <c r="C6705" s="4" t="s">
        <v>13</v>
      </c>
      <c r="D6705" s="4" t="s">
        <v>10</v>
      </c>
      <c r="E6705" s="4" t="s">
        <v>10</v>
      </c>
      <c r="F6705" s="4" t="s">
        <v>13</v>
      </c>
    </row>
    <row r="6706" spans="1:13">
      <c r="A6706" t="n">
        <v>48362</v>
      </c>
      <c r="B6706" s="51" t="n">
        <v>25</v>
      </c>
      <c r="C6706" s="7" t="n">
        <v>1</v>
      </c>
      <c r="D6706" s="7" t="n">
        <v>65535</v>
      </c>
      <c r="E6706" s="7" t="n">
        <v>65535</v>
      </c>
      <c r="F6706" s="7" t="n">
        <v>0</v>
      </c>
    </row>
    <row r="6707" spans="1:13">
      <c r="A6707" t="s">
        <v>4</v>
      </c>
      <c r="B6707" s="4" t="s">
        <v>5</v>
      </c>
      <c r="C6707" s="4" t="s">
        <v>13</v>
      </c>
      <c r="D6707" s="4" t="s">
        <v>10</v>
      </c>
      <c r="E6707" s="4" t="s">
        <v>10</v>
      </c>
      <c r="F6707" s="4" t="s">
        <v>13</v>
      </c>
    </row>
    <row r="6708" spans="1:13">
      <c r="A6708" t="n">
        <v>48369</v>
      </c>
      <c r="B6708" s="51" t="n">
        <v>25</v>
      </c>
      <c r="C6708" s="7" t="n">
        <v>1</v>
      </c>
      <c r="D6708" s="7" t="n">
        <v>260</v>
      </c>
      <c r="E6708" s="7" t="n">
        <v>640</v>
      </c>
      <c r="F6708" s="7" t="n">
        <v>2</v>
      </c>
    </row>
    <row r="6709" spans="1:13">
      <c r="A6709" t="s">
        <v>4</v>
      </c>
      <c r="B6709" s="4" t="s">
        <v>5</v>
      </c>
      <c r="C6709" s="4" t="s">
        <v>13</v>
      </c>
      <c r="D6709" s="4" t="s">
        <v>10</v>
      </c>
      <c r="E6709" s="4" t="s">
        <v>6</v>
      </c>
    </row>
    <row r="6710" spans="1:13">
      <c r="A6710" t="n">
        <v>48376</v>
      </c>
      <c r="B6710" s="46" t="n">
        <v>51</v>
      </c>
      <c r="C6710" s="7" t="n">
        <v>4</v>
      </c>
      <c r="D6710" s="7" t="n">
        <v>3</v>
      </c>
      <c r="E6710" s="7" t="s">
        <v>381</v>
      </c>
    </row>
    <row r="6711" spans="1:13">
      <c r="A6711" t="s">
        <v>4</v>
      </c>
      <c r="B6711" s="4" t="s">
        <v>5</v>
      </c>
      <c r="C6711" s="4" t="s">
        <v>10</v>
      </c>
    </row>
    <row r="6712" spans="1:13">
      <c r="A6712" t="n">
        <v>48390</v>
      </c>
      <c r="B6712" s="35" t="n">
        <v>16</v>
      </c>
      <c r="C6712" s="7" t="n">
        <v>0</v>
      </c>
    </row>
    <row r="6713" spans="1:13">
      <c r="A6713" t="s">
        <v>4</v>
      </c>
      <c r="B6713" s="4" t="s">
        <v>5</v>
      </c>
      <c r="C6713" s="4" t="s">
        <v>10</v>
      </c>
      <c r="D6713" s="4" t="s">
        <v>13</v>
      </c>
      <c r="E6713" s="4" t="s">
        <v>9</v>
      </c>
      <c r="F6713" s="4" t="s">
        <v>50</v>
      </c>
      <c r="G6713" s="4" t="s">
        <v>13</v>
      </c>
      <c r="H6713" s="4" t="s">
        <v>13</v>
      </c>
      <c r="I6713" s="4" t="s">
        <v>13</v>
      </c>
      <c r="J6713" s="4" t="s">
        <v>9</v>
      </c>
      <c r="K6713" s="4" t="s">
        <v>50</v>
      </c>
      <c r="L6713" s="4" t="s">
        <v>13</v>
      </c>
      <c r="M6713" s="4" t="s">
        <v>13</v>
      </c>
    </row>
    <row r="6714" spans="1:13">
      <c r="A6714" t="n">
        <v>48393</v>
      </c>
      <c r="B6714" s="47" t="n">
        <v>26</v>
      </c>
      <c r="C6714" s="7" t="n">
        <v>3</v>
      </c>
      <c r="D6714" s="7" t="n">
        <v>17</v>
      </c>
      <c r="E6714" s="7" t="n">
        <v>2394</v>
      </c>
      <c r="F6714" s="7" t="s">
        <v>382</v>
      </c>
      <c r="G6714" s="7" t="n">
        <v>2</v>
      </c>
      <c r="H6714" s="7" t="n">
        <v>3</v>
      </c>
      <c r="I6714" s="7" t="n">
        <v>17</v>
      </c>
      <c r="J6714" s="7" t="n">
        <v>2395</v>
      </c>
      <c r="K6714" s="7" t="s">
        <v>383</v>
      </c>
      <c r="L6714" s="7" t="n">
        <v>2</v>
      </c>
      <c r="M6714" s="7" t="n">
        <v>0</v>
      </c>
    </row>
    <row r="6715" spans="1:13">
      <c r="A6715" t="s">
        <v>4</v>
      </c>
      <c r="B6715" s="4" t="s">
        <v>5</v>
      </c>
    </row>
    <row r="6716" spans="1:13">
      <c r="A6716" t="n">
        <v>48559</v>
      </c>
      <c r="B6716" s="48" t="n">
        <v>28</v>
      </c>
    </row>
    <row r="6717" spans="1:13">
      <c r="A6717" t="s">
        <v>4</v>
      </c>
      <c r="B6717" s="4" t="s">
        <v>5</v>
      </c>
      <c r="C6717" s="4" t="s">
        <v>10</v>
      </c>
      <c r="D6717" s="4" t="s">
        <v>13</v>
      </c>
    </row>
    <row r="6718" spans="1:13">
      <c r="A6718" t="n">
        <v>48560</v>
      </c>
      <c r="B6718" s="50" t="n">
        <v>89</v>
      </c>
      <c r="C6718" s="7" t="n">
        <v>65533</v>
      </c>
      <c r="D6718" s="7" t="n">
        <v>1</v>
      </c>
    </row>
    <row r="6719" spans="1:13">
      <c r="A6719" t="s">
        <v>4</v>
      </c>
      <c r="B6719" s="4" t="s">
        <v>5</v>
      </c>
      <c r="C6719" s="4" t="s">
        <v>13</v>
      </c>
      <c r="D6719" s="4" t="s">
        <v>10</v>
      </c>
      <c r="E6719" s="4" t="s">
        <v>10</v>
      </c>
      <c r="F6719" s="4" t="s">
        <v>13</v>
      </c>
    </row>
    <row r="6720" spans="1:13">
      <c r="A6720" t="n">
        <v>48564</v>
      </c>
      <c r="B6720" s="51" t="n">
        <v>25</v>
      </c>
      <c r="C6720" s="7" t="n">
        <v>1</v>
      </c>
      <c r="D6720" s="7" t="n">
        <v>65535</v>
      </c>
      <c r="E6720" s="7" t="n">
        <v>65535</v>
      </c>
      <c r="F6720" s="7" t="n">
        <v>0</v>
      </c>
    </row>
    <row r="6721" spans="1:13">
      <c r="A6721" t="s">
        <v>4</v>
      </c>
      <c r="B6721" s="4" t="s">
        <v>5</v>
      </c>
      <c r="C6721" s="4" t="s">
        <v>10</v>
      </c>
      <c r="D6721" s="4" t="s">
        <v>23</v>
      </c>
      <c r="E6721" s="4" t="s">
        <v>23</v>
      </c>
      <c r="F6721" s="4" t="s">
        <v>23</v>
      </c>
      <c r="G6721" s="4" t="s">
        <v>10</v>
      </c>
      <c r="H6721" s="4" t="s">
        <v>10</v>
      </c>
    </row>
    <row r="6722" spans="1:13">
      <c r="A6722" t="n">
        <v>48571</v>
      </c>
      <c r="B6722" s="20" t="n">
        <v>60</v>
      </c>
      <c r="C6722" s="7" t="n">
        <v>5</v>
      </c>
      <c r="D6722" s="7" t="n">
        <v>-10</v>
      </c>
      <c r="E6722" s="7" t="n">
        <v>0</v>
      </c>
      <c r="F6722" s="7" t="n">
        <v>0</v>
      </c>
      <c r="G6722" s="7" t="n">
        <v>1000</v>
      </c>
      <c r="H6722" s="7" t="n">
        <v>0</v>
      </c>
    </row>
    <row r="6723" spans="1:13">
      <c r="A6723" t="s">
        <v>4</v>
      </c>
      <c r="B6723" s="4" t="s">
        <v>5</v>
      </c>
      <c r="C6723" s="4" t="s">
        <v>10</v>
      </c>
    </row>
    <row r="6724" spans="1:13">
      <c r="A6724" t="n">
        <v>48590</v>
      </c>
      <c r="B6724" s="35" t="n">
        <v>16</v>
      </c>
      <c r="C6724" s="7" t="n">
        <v>300</v>
      </c>
    </row>
    <row r="6725" spans="1:13">
      <c r="A6725" t="s">
        <v>4</v>
      </c>
      <c r="B6725" s="4" t="s">
        <v>5</v>
      </c>
      <c r="C6725" s="4" t="s">
        <v>13</v>
      </c>
      <c r="D6725" s="4" t="s">
        <v>10</v>
      </c>
      <c r="E6725" s="4" t="s">
        <v>6</v>
      </c>
    </row>
    <row r="6726" spans="1:13">
      <c r="A6726" t="n">
        <v>48593</v>
      </c>
      <c r="B6726" s="46" t="n">
        <v>51</v>
      </c>
      <c r="C6726" s="7" t="n">
        <v>4</v>
      </c>
      <c r="D6726" s="7" t="n">
        <v>5</v>
      </c>
      <c r="E6726" s="7" t="s">
        <v>384</v>
      </c>
    </row>
    <row r="6727" spans="1:13">
      <c r="A6727" t="s">
        <v>4</v>
      </c>
      <c r="B6727" s="4" t="s">
        <v>5</v>
      </c>
      <c r="C6727" s="4" t="s">
        <v>10</v>
      </c>
    </row>
    <row r="6728" spans="1:13">
      <c r="A6728" t="n">
        <v>48607</v>
      </c>
      <c r="B6728" s="35" t="n">
        <v>16</v>
      </c>
      <c r="C6728" s="7" t="n">
        <v>0</v>
      </c>
    </row>
    <row r="6729" spans="1:13">
      <c r="A6729" t="s">
        <v>4</v>
      </c>
      <c r="B6729" s="4" t="s">
        <v>5</v>
      </c>
      <c r="C6729" s="4" t="s">
        <v>10</v>
      </c>
      <c r="D6729" s="4" t="s">
        <v>13</v>
      </c>
      <c r="E6729" s="4" t="s">
        <v>9</v>
      </c>
      <c r="F6729" s="4" t="s">
        <v>50</v>
      </c>
      <c r="G6729" s="4" t="s">
        <v>13</v>
      </c>
      <c r="H6729" s="4" t="s">
        <v>13</v>
      </c>
    </row>
    <row r="6730" spans="1:13">
      <c r="A6730" t="n">
        <v>48610</v>
      </c>
      <c r="B6730" s="47" t="n">
        <v>26</v>
      </c>
      <c r="C6730" s="7" t="n">
        <v>5</v>
      </c>
      <c r="D6730" s="7" t="n">
        <v>17</v>
      </c>
      <c r="E6730" s="7" t="n">
        <v>3403</v>
      </c>
      <c r="F6730" s="7" t="s">
        <v>385</v>
      </c>
      <c r="G6730" s="7" t="n">
        <v>2</v>
      </c>
      <c r="H6730" s="7" t="n">
        <v>0</v>
      </c>
    </row>
    <row r="6731" spans="1:13">
      <c r="A6731" t="s">
        <v>4</v>
      </c>
      <c r="B6731" s="4" t="s">
        <v>5</v>
      </c>
    </row>
    <row r="6732" spans="1:13">
      <c r="A6732" t="n">
        <v>48657</v>
      </c>
      <c r="B6732" s="48" t="n">
        <v>28</v>
      </c>
    </row>
    <row r="6733" spans="1:13">
      <c r="A6733" t="s">
        <v>4</v>
      </c>
      <c r="B6733" s="4" t="s">
        <v>5</v>
      </c>
      <c r="C6733" s="4" t="s">
        <v>10</v>
      </c>
      <c r="D6733" s="4" t="s">
        <v>13</v>
      </c>
    </row>
    <row r="6734" spans="1:13">
      <c r="A6734" t="n">
        <v>48658</v>
      </c>
      <c r="B6734" s="50" t="n">
        <v>89</v>
      </c>
      <c r="C6734" s="7" t="n">
        <v>65533</v>
      </c>
      <c r="D6734" s="7" t="n">
        <v>1</v>
      </c>
    </row>
    <row r="6735" spans="1:13">
      <c r="A6735" t="s">
        <v>4</v>
      </c>
      <c r="B6735" s="4" t="s">
        <v>5</v>
      </c>
      <c r="C6735" s="4" t="s">
        <v>13</v>
      </c>
      <c r="D6735" s="4" t="s">
        <v>10</v>
      </c>
      <c r="E6735" s="4" t="s">
        <v>10</v>
      </c>
      <c r="F6735" s="4" t="s">
        <v>13</v>
      </c>
    </row>
    <row r="6736" spans="1:13">
      <c r="A6736" t="n">
        <v>48662</v>
      </c>
      <c r="B6736" s="51" t="n">
        <v>25</v>
      </c>
      <c r="C6736" s="7" t="n">
        <v>1</v>
      </c>
      <c r="D6736" s="7" t="n">
        <v>50</v>
      </c>
      <c r="E6736" s="7" t="n">
        <v>150</v>
      </c>
      <c r="F6736" s="7" t="n">
        <v>5</v>
      </c>
    </row>
    <row r="6737" spans="1:8">
      <c r="A6737" t="s">
        <v>4</v>
      </c>
      <c r="B6737" s="4" t="s">
        <v>5</v>
      </c>
      <c r="C6737" s="4" t="s">
        <v>13</v>
      </c>
      <c r="D6737" s="4" t="s">
        <v>10</v>
      </c>
      <c r="E6737" s="4" t="s">
        <v>6</v>
      </c>
    </row>
    <row r="6738" spans="1:8">
      <c r="A6738" t="n">
        <v>48669</v>
      </c>
      <c r="B6738" s="46" t="n">
        <v>51</v>
      </c>
      <c r="C6738" s="7" t="n">
        <v>4</v>
      </c>
      <c r="D6738" s="7" t="n">
        <v>19</v>
      </c>
      <c r="E6738" s="7" t="s">
        <v>386</v>
      </c>
    </row>
    <row r="6739" spans="1:8">
      <c r="A6739" t="s">
        <v>4</v>
      </c>
      <c r="B6739" s="4" t="s">
        <v>5</v>
      </c>
      <c r="C6739" s="4" t="s">
        <v>10</v>
      </c>
    </row>
    <row r="6740" spans="1:8">
      <c r="A6740" t="n">
        <v>48683</v>
      </c>
      <c r="B6740" s="35" t="n">
        <v>16</v>
      </c>
      <c r="C6740" s="7" t="n">
        <v>0</v>
      </c>
    </row>
    <row r="6741" spans="1:8">
      <c r="A6741" t="s">
        <v>4</v>
      </c>
      <c r="B6741" s="4" t="s">
        <v>5</v>
      </c>
      <c r="C6741" s="4" t="s">
        <v>10</v>
      </c>
      <c r="D6741" s="4" t="s">
        <v>13</v>
      </c>
      <c r="E6741" s="4" t="s">
        <v>9</v>
      </c>
      <c r="F6741" s="4" t="s">
        <v>50</v>
      </c>
      <c r="G6741" s="4" t="s">
        <v>13</v>
      </c>
      <c r="H6741" s="4" t="s">
        <v>13</v>
      </c>
    </row>
    <row r="6742" spans="1:8">
      <c r="A6742" t="n">
        <v>48686</v>
      </c>
      <c r="B6742" s="47" t="n">
        <v>26</v>
      </c>
      <c r="C6742" s="7" t="n">
        <v>19</v>
      </c>
      <c r="D6742" s="7" t="n">
        <v>17</v>
      </c>
      <c r="E6742" s="7" t="n">
        <v>29417</v>
      </c>
      <c r="F6742" s="7" t="s">
        <v>387</v>
      </c>
      <c r="G6742" s="7" t="n">
        <v>2</v>
      </c>
      <c r="H6742" s="7" t="n">
        <v>0</v>
      </c>
    </row>
    <row r="6743" spans="1:8">
      <c r="A6743" t="s">
        <v>4</v>
      </c>
      <c r="B6743" s="4" t="s">
        <v>5</v>
      </c>
    </row>
    <row r="6744" spans="1:8">
      <c r="A6744" t="n">
        <v>48712</v>
      </c>
      <c r="B6744" s="48" t="n">
        <v>28</v>
      </c>
    </row>
    <row r="6745" spans="1:8">
      <c r="A6745" t="s">
        <v>4</v>
      </c>
      <c r="B6745" s="4" t="s">
        <v>5</v>
      </c>
      <c r="C6745" s="4" t="s">
        <v>10</v>
      </c>
      <c r="D6745" s="4" t="s">
        <v>13</v>
      </c>
    </row>
    <row r="6746" spans="1:8">
      <c r="A6746" t="n">
        <v>48713</v>
      </c>
      <c r="B6746" s="50" t="n">
        <v>89</v>
      </c>
      <c r="C6746" s="7" t="n">
        <v>65533</v>
      </c>
      <c r="D6746" s="7" t="n">
        <v>1</v>
      </c>
    </row>
    <row r="6747" spans="1:8">
      <c r="A6747" t="s">
        <v>4</v>
      </c>
      <c r="B6747" s="4" t="s">
        <v>5</v>
      </c>
      <c r="C6747" s="4" t="s">
        <v>6</v>
      </c>
      <c r="D6747" s="4" t="s">
        <v>10</v>
      </c>
    </row>
    <row r="6748" spans="1:8">
      <c r="A6748" t="n">
        <v>48717</v>
      </c>
      <c r="B6748" s="67" t="n">
        <v>29</v>
      </c>
      <c r="C6748" s="7" t="s">
        <v>12</v>
      </c>
      <c r="D6748" s="7" t="n">
        <v>65533</v>
      </c>
    </row>
    <row r="6749" spans="1:8">
      <c r="A6749" t="s">
        <v>4</v>
      </c>
      <c r="B6749" s="4" t="s">
        <v>5</v>
      </c>
      <c r="C6749" s="4" t="s">
        <v>13</v>
      </c>
      <c r="D6749" s="4" t="s">
        <v>10</v>
      </c>
      <c r="E6749" s="4" t="s">
        <v>10</v>
      </c>
      <c r="F6749" s="4" t="s">
        <v>13</v>
      </c>
    </row>
    <row r="6750" spans="1:8">
      <c r="A6750" t="n">
        <v>48721</v>
      </c>
      <c r="B6750" s="51" t="n">
        <v>25</v>
      </c>
      <c r="C6750" s="7" t="n">
        <v>1</v>
      </c>
      <c r="D6750" s="7" t="n">
        <v>65535</v>
      </c>
      <c r="E6750" s="7" t="n">
        <v>65535</v>
      </c>
      <c r="F6750" s="7" t="n">
        <v>0</v>
      </c>
    </row>
    <row r="6751" spans="1:8">
      <c r="A6751" t="s">
        <v>4</v>
      </c>
      <c r="B6751" s="4" t="s">
        <v>5</v>
      </c>
      <c r="C6751" s="4" t="s">
        <v>13</v>
      </c>
      <c r="D6751" s="4" t="s">
        <v>10</v>
      </c>
      <c r="E6751" s="4" t="s">
        <v>6</v>
      </c>
      <c r="F6751" s="4" t="s">
        <v>6</v>
      </c>
      <c r="G6751" s="4" t="s">
        <v>6</v>
      </c>
      <c r="H6751" s="4" t="s">
        <v>6</v>
      </c>
    </row>
    <row r="6752" spans="1:8">
      <c r="A6752" t="n">
        <v>48728</v>
      </c>
      <c r="B6752" s="46" t="n">
        <v>51</v>
      </c>
      <c r="C6752" s="7" t="n">
        <v>3</v>
      </c>
      <c r="D6752" s="7" t="n">
        <v>5</v>
      </c>
      <c r="E6752" s="7" t="s">
        <v>360</v>
      </c>
      <c r="F6752" s="7" t="s">
        <v>348</v>
      </c>
      <c r="G6752" s="7" t="s">
        <v>54</v>
      </c>
      <c r="H6752" s="7" t="s">
        <v>55</v>
      </c>
    </row>
    <row r="6753" spans="1:8">
      <c r="A6753" t="s">
        <v>4</v>
      </c>
      <c r="B6753" s="4" t="s">
        <v>5</v>
      </c>
      <c r="C6753" s="4" t="s">
        <v>10</v>
      </c>
      <c r="D6753" s="4" t="s">
        <v>13</v>
      </c>
      <c r="E6753" s="4" t="s">
        <v>23</v>
      </c>
      <c r="F6753" s="4" t="s">
        <v>10</v>
      </c>
    </row>
    <row r="6754" spans="1:8">
      <c r="A6754" t="n">
        <v>48741</v>
      </c>
      <c r="B6754" s="49" t="n">
        <v>59</v>
      </c>
      <c r="C6754" s="7" t="n">
        <v>5</v>
      </c>
      <c r="D6754" s="7" t="n">
        <v>9</v>
      </c>
      <c r="E6754" s="7" t="n">
        <v>0.150000005960464</v>
      </c>
      <c r="F6754" s="7" t="n">
        <v>0</v>
      </c>
    </row>
    <row r="6755" spans="1:8">
      <c r="A6755" t="s">
        <v>4</v>
      </c>
      <c r="B6755" s="4" t="s">
        <v>5</v>
      </c>
      <c r="C6755" s="4" t="s">
        <v>10</v>
      </c>
      <c r="D6755" s="4" t="s">
        <v>10</v>
      </c>
      <c r="E6755" s="4" t="s">
        <v>10</v>
      </c>
    </row>
    <row r="6756" spans="1:8">
      <c r="A6756" t="n">
        <v>48751</v>
      </c>
      <c r="B6756" s="21" t="n">
        <v>61</v>
      </c>
      <c r="C6756" s="7" t="n">
        <v>5</v>
      </c>
      <c r="D6756" s="7" t="n">
        <v>65533</v>
      </c>
      <c r="E6756" s="7" t="n">
        <v>1000</v>
      </c>
    </row>
    <row r="6757" spans="1:8">
      <c r="A6757" t="s">
        <v>4</v>
      </c>
      <c r="B6757" s="4" t="s">
        <v>5</v>
      </c>
      <c r="C6757" s="4" t="s">
        <v>10</v>
      </c>
      <c r="D6757" s="4" t="s">
        <v>23</v>
      </c>
      <c r="E6757" s="4" t="s">
        <v>23</v>
      </c>
      <c r="F6757" s="4" t="s">
        <v>23</v>
      </c>
      <c r="G6757" s="4" t="s">
        <v>10</v>
      </c>
      <c r="H6757" s="4" t="s">
        <v>10</v>
      </c>
    </row>
    <row r="6758" spans="1:8">
      <c r="A6758" t="n">
        <v>48758</v>
      </c>
      <c r="B6758" s="20" t="n">
        <v>60</v>
      </c>
      <c r="C6758" s="7" t="n">
        <v>5</v>
      </c>
      <c r="D6758" s="7" t="n">
        <v>0</v>
      </c>
      <c r="E6758" s="7" t="n">
        <v>-5</v>
      </c>
      <c r="F6758" s="7" t="n">
        <v>0</v>
      </c>
      <c r="G6758" s="7" t="n">
        <v>1000</v>
      </c>
      <c r="H6758" s="7" t="n">
        <v>0</v>
      </c>
    </row>
    <row r="6759" spans="1:8">
      <c r="A6759" t="s">
        <v>4</v>
      </c>
      <c r="B6759" s="4" t="s">
        <v>5</v>
      </c>
      <c r="C6759" s="4" t="s">
        <v>10</v>
      </c>
    </row>
    <row r="6760" spans="1:8">
      <c r="A6760" t="n">
        <v>48777</v>
      </c>
      <c r="B6760" s="35" t="n">
        <v>16</v>
      </c>
      <c r="C6760" s="7" t="n">
        <v>2000</v>
      </c>
    </row>
    <row r="6761" spans="1:8">
      <c r="A6761" t="s">
        <v>4</v>
      </c>
      <c r="B6761" s="4" t="s">
        <v>5</v>
      </c>
      <c r="C6761" s="4" t="s">
        <v>10</v>
      </c>
      <c r="D6761" s="4" t="s">
        <v>13</v>
      </c>
    </row>
    <row r="6762" spans="1:8">
      <c r="A6762" t="n">
        <v>48780</v>
      </c>
      <c r="B6762" s="50" t="n">
        <v>89</v>
      </c>
      <c r="C6762" s="7" t="n">
        <v>65533</v>
      </c>
      <c r="D6762" s="7" t="n">
        <v>1</v>
      </c>
    </row>
    <row r="6763" spans="1:8">
      <c r="A6763" t="s">
        <v>4</v>
      </c>
      <c r="B6763" s="4" t="s">
        <v>5</v>
      </c>
      <c r="C6763" s="4" t="s">
        <v>13</v>
      </c>
      <c r="D6763" s="4" t="s">
        <v>10</v>
      </c>
      <c r="E6763" s="4" t="s">
        <v>23</v>
      </c>
    </row>
    <row r="6764" spans="1:8">
      <c r="A6764" t="n">
        <v>48784</v>
      </c>
      <c r="B6764" s="24" t="n">
        <v>58</v>
      </c>
      <c r="C6764" s="7" t="n">
        <v>101</v>
      </c>
      <c r="D6764" s="7" t="n">
        <v>300</v>
      </c>
      <c r="E6764" s="7" t="n">
        <v>1</v>
      </c>
    </row>
    <row r="6765" spans="1:8">
      <c r="A6765" t="s">
        <v>4</v>
      </c>
      <c r="B6765" s="4" t="s">
        <v>5</v>
      </c>
      <c r="C6765" s="4" t="s">
        <v>13</v>
      </c>
      <c r="D6765" s="4" t="s">
        <v>10</v>
      </c>
    </row>
    <row r="6766" spans="1:8">
      <c r="A6766" t="n">
        <v>48792</v>
      </c>
      <c r="B6766" s="24" t="n">
        <v>58</v>
      </c>
      <c r="C6766" s="7" t="n">
        <v>254</v>
      </c>
      <c r="D6766" s="7" t="n">
        <v>0</v>
      </c>
    </row>
    <row r="6767" spans="1:8">
      <c r="A6767" t="s">
        <v>4</v>
      </c>
      <c r="B6767" s="4" t="s">
        <v>5</v>
      </c>
      <c r="C6767" s="4" t="s">
        <v>10</v>
      </c>
      <c r="D6767" s="4" t="s">
        <v>23</v>
      </c>
      <c r="E6767" s="4" t="s">
        <v>23</v>
      </c>
      <c r="F6767" s="4" t="s">
        <v>23</v>
      </c>
      <c r="G6767" s="4" t="s">
        <v>23</v>
      </c>
    </row>
    <row r="6768" spans="1:8">
      <c r="A6768" t="n">
        <v>48796</v>
      </c>
      <c r="B6768" s="42" t="n">
        <v>46</v>
      </c>
      <c r="C6768" s="7" t="n">
        <v>5</v>
      </c>
      <c r="D6768" s="7" t="n">
        <v>-1.54999995231628</v>
      </c>
      <c r="E6768" s="7" t="n">
        <v>1</v>
      </c>
      <c r="F6768" s="7" t="n">
        <v>14.8999996185303</v>
      </c>
      <c r="G6768" s="7" t="n">
        <v>180</v>
      </c>
    </row>
    <row r="6769" spans="1:8">
      <c r="A6769" t="s">
        <v>4</v>
      </c>
      <c r="B6769" s="4" t="s">
        <v>5</v>
      </c>
      <c r="C6769" s="4" t="s">
        <v>13</v>
      </c>
    </row>
    <row r="6770" spans="1:8">
      <c r="A6770" t="n">
        <v>48815</v>
      </c>
      <c r="B6770" s="43" t="n">
        <v>116</v>
      </c>
      <c r="C6770" s="7" t="n">
        <v>0</v>
      </c>
    </row>
    <row r="6771" spans="1:8">
      <c r="A6771" t="s">
        <v>4</v>
      </c>
      <c r="B6771" s="4" t="s">
        <v>5</v>
      </c>
      <c r="C6771" s="4" t="s">
        <v>13</v>
      </c>
      <c r="D6771" s="4" t="s">
        <v>10</v>
      </c>
    </row>
    <row r="6772" spans="1:8">
      <c r="A6772" t="n">
        <v>48817</v>
      </c>
      <c r="B6772" s="43" t="n">
        <v>116</v>
      </c>
      <c r="C6772" s="7" t="n">
        <v>2</v>
      </c>
      <c r="D6772" s="7" t="n">
        <v>1</v>
      </c>
    </row>
    <row r="6773" spans="1:8">
      <c r="A6773" t="s">
        <v>4</v>
      </c>
      <c r="B6773" s="4" t="s">
        <v>5</v>
      </c>
      <c r="C6773" s="4" t="s">
        <v>13</v>
      </c>
      <c r="D6773" s="4" t="s">
        <v>9</v>
      </c>
    </row>
    <row r="6774" spans="1:8">
      <c r="A6774" t="n">
        <v>48821</v>
      </c>
      <c r="B6774" s="43" t="n">
        <v>116</v>
      </c>
      <c r="C6774" s="7" t="n">
        <v>5</v>
      </c>
      <c r="D6774" s="7" t="n">
        <v>1092616192</v>
      </c>
    </row>
    <row r="6775" spans="1:8">
      <c r="A6775" t="s">
        <v>4</v>
      </c>
      <c r="B6775" s="4" t="s">
        <v>5</v>
      </c>
      <c r="C6775" s="4" t="s">
        <v>13</v>
      </c>
      <c r="D6775" s="4" t="s">
        <v>10</v>
      </c>
    </row>
    <row r="6776" spans="1:8">
      <c r="A6776" t="n">
        <v>48827</v>
      </c>
      <c r="B6776" s="43" t="n">
        <v>116</v>
      </c>
      <c r="C6776" s="7" t="n">
        <v>6</v>
      </c>
      <c r="D6776" s="7" t="n">
        <v>1</v>
      </c>
    </row>
    <row r="6777" spans="1:8">
      <c r="A6777" t="s">
        <v>4</v>
      </c>
      <c r="B6777" s="4" t="s">
        <v>5</v>
      </c>
      <c r="C6777" s="4" t="s">
        <v>10</v>
      </c>
      <c r="D6777" s="4" t="s">
        <v>9</v>
      </c>
    </row>
    <row r="6778" spans="1:8">
      <c r="A6778" t="n">
        <v>48831</v>
      </c>
      <c r="B6778" s="52" t="n">
        <v>44</v>
      </c>
      <c r="C6778" s="7" t="n">
        <v>7032</v>
      </c>
      <c r="D6778" s="7" t="n">
        <v>1</v>
      </c>
    </row>
    <row r="6779" spans="1:8">
      <c r="A6779" t="s">
        <v>4</v>
      </c>
      <c r="B6779" s="4" t="s">
        <v>5</v>
      </c>
      <c r="C6779" s="4" t="s">
        <v>10</v>
      </c>
      <c r="D6779" s="4" t="s">
        <v>9</v>
      </c>
    </row>
    <row r="6780" spans="1:8">
      <c r="A6780" t="n">
        <v>48838</v>
      </c>
      <c r="B6780" s="52" t="n">
        <v>44</v>
      </c>
      <c r="C6780" s="7" t="n">
        <v>3</v>
      </c>
      <c r="D6780" s="7" t="n">
        <v>1</v>
      </c>
    </row>
    <row r="6781" spans="1:8">
      <c r="A6781" t="s">
        <v>4</v>
      </c>
      <c r="B6781" s="4" t="s">
        <v>5</v>
      </c>
      <c r="C6781" s="4" t="s">
        <v>10</v>
      </c>
      <c r="D6781" s="4" t="s">
        <v>9</v>
      </c>
    </row>
    <row r="6782" spans="1:8">
      <c r="A6782" t="n">
        <v>48845</v>
      </c>
      <c r="B6782" s="52" t="n">
        <v>44</v>
      </c>
      <c r="C6782" s="7" t="n">
        <v>61491</v>
      </c>
      <c r="D6782" s="7" t="n">
        <v>1</v>
      </c>
    </row>
    <row r="6783" spans="1:8">
      <c r="A6783" t="s">
        <v>4</v>
      </c>
      <c r="B6783" s="4" t="s">
        <v>5</v>
      </c>
      <c r="C6783" s="4" t="s">
        <v>10</v>
      </c>
      <c r="D6783" s="4" t="s">
        <v>9</v>
      </c>
    </row>
    <row r="6784" spans="1:8">
      <c r="A6784" t="n">
        <v>48852</v>
      </c>
      <c r="B6784" s="52" t="n">
        <v>44</v>
      </c>
      <c r="C6784" s="7" t="n">
        <v>61492</v>
      </c>
      <c r="D6784" s="7" t="n">
        <v>1</v>
      </c>
    </row>
    <row r="6785" spans="1:4">
      <c r="A6785" t="s">
        <v>4</v>
      </c>
      <c r="B6785" s="4" t="s">
        <v>5</v>
      </c>
      <c r="C6785" s="4" t="s">
        <v>10</v>
      </c>
      <c r="D6785" s="4" t="s">
        <v>9</v>
      </c>
    </row>
    <row r="6786" spans="1:4">
      <c r="A6786" t="n">
        <v>48859</v>
      </c>
      <c r="B6786" s="52" t="n">
        <v>44</v>
      </c>
      <c r="C6786" s="7" t="n">
        <v>61493</v>
      </c>
      <c r="D6786" s="7" t="n">
        <v>1</v>
      </c>
    </row>
    <row r="6787" spans="1:4">
      <c r="A6787" t="s">
        <v>4</v>
      </c>
      <c r="B6787" s="4" t="s">
        <v>5</v>
      </c>
      <c r="C6787" s="4" t="s">
        <v>10</v>
      </c>
      <c r="D6787" s="4" t="s">
        <v>23</v>
      </c>
      <c r="E6787" s="4" t="s">
        <v>23</v>
      </c>
      <c r="F6787" s="4" t="s">
        <v>23</v>
      </c>
      <c r="G6787" s="4" t="s">
        <v>10</v>
      </c>
      <c r="H6787" s="4" t="s">
        <v>10</v>
      </c>
    </row>
    <row r="6788" spans="1:4">
      <c r="A6788" t="n">
        <v>48866</v>
      </c>
      <c r="B6788" s="20" t="n">
        <v>60</v>
      </c>
      <c r="C6788" s="7" t="n">
        <v>0</v>
      </c>
      <c r="D6788" s="7" t="n">
        <v>0</v>
      </c>
      <c r="E6788" s="7" t="n">
        <v>0</v>
      </c>
      <c r="F6788" s="7" t="n">
        <v>0</v>
      </c>
      <c r="G6788" s="7" t="n">
        <v>0</v>
      </c>
      <c r="H6788" s="7" t="n">
        <v>1</v>
      </c>
    </row>
    <row r="6789" spans="1:4">
      <c r="A6789" t="s">
        <v>4</v>
      </c>
      <c r="B6789" s="4" t="s">
        <v>5</v>
      </c>
      <c r="C6789" s="4" t="s">
        <v>10</v>
      </c>
      <c r="D6789" s="4" t="s">
        <v>23</v>
      </c>
      <c r="E6789" s="4" t="s">
        <v>23</v>
      </c>
      <c r="F6789" s="4" t="s">
        <v>23</v>
      </c>
      <c r="G6789" s="4" t="s">
        <v>10</v>
      </c>
      <c r="H6789" s="4" t="s">
        <v>10</v>
      </c>
    </row>
    <row r="6790" spans="1:4">
      <c r="A6790" t="n">
        <v>48885</v>
      </c>
      <c r="B6790" s="20" t="n">
        <v>60</v>
      </c>
      <c r="C6790" s="7" t="n">
        <v>0</v>
      </c>
      <c r="D6790" s="7" t="n">
        <v>0</v>
      </c>
      <c r="E6790" s="7" t="n">
        <v>0</v>
      </c>
      <c r="F6790" s="7" t="n">
        <v>0</v>
      </c>
      <c r="G6790" s="7" t="n">
        <v>0</v>
      </c>
      <c r="H6790" s="7" t="n">
        <v>0</v>
      </c>
    </row>
    <row r="6791" spans="1:4">
      <c r="A6791" t="s">
        <v>4</v>
      </c>
      <c r="B6791" s="4" t="s">
        <v>5</v>
      </c>
      <c r="C6791" s="4" t="s">
        <v>10</v>
      </c>
      <c r="D6791" s="4" t="s">
        <v>10</v>
      </c>
      <c r="E6791" s="4" t="s">
        <v>10</v>
      </c>
    </row>
    <row r="6792" spans="1:4">
      <c r="A6792" t="n">
        <v>48904</v>
      </c>
      <c r="B6792" s="21" t="n">
        <v>61</v>
      </c>
      <c r="C6792" s="7" t="n">
        <v>0</v>
      </c>
      <c r="D6792" s="7" t="n">
        <v>65533</v>
      </c>
      <c r="E6792" s="7" t="n">
        <v>0</v>
      </c>
    </row>
    <row r="6793" spans="1:4">
      <c r="A6793" t="s">
        <v>4</v>
      </c>
      <c r="B6793" s="4" t="s">
        <v>5</v>
      </c>
      <c r="C6793" s="4" t="s">
        <v>10</v>
      </c>
      <c r="D6793" s="4" t="s">
        <v>10</v>
      </c>
      <c r="E6793" s="4" t="s">
        <v>10</v>
      </c>
    </row>
    <row r="6794" spans="1:4">
      <c r="A6794" t="n">
        <v>48911</v>
      </c>
      <c r="B6794" s="21" t="n">
        <v>61</v>
      </c>
      <c r="C6794" s="7" t="n">
        <v>0</v>
      </c>
      <c r="D6794" s="7" t="n">
        <v>19</v>
      </c>
      <c r="E6794" s="7" t="n">
        <v>0</v>
      </c>
    </row>
    <row r="6795" spans="1:4">
      <c r="A6795" t="s">
        <v>4</v>
      </c>
      <c r="B6795" s="4" t="s">
        <v>5</v>
      </c>
      <c r="C6795" s="4" t="s">
        <v>13</v>
      </c>
      <c r="D6795" s="4" t="s">
        <v>13</v>
      </c>
      <c r="E6795" s="4" t="s">
        <v>23</v>
      </c>
      <c r="F6795" s="4" t="s">
        <v>23</v>
      </c>
      <c r="G6795" s="4" t="s">
        <v>23</v>
      </c>
      <c r="H6795" s="4" t="s">
        <v>10</v>
      </c>
    </row>
    <row r="6796" spans="1:4">
      <c r="A6796" t="n">
        <v>48918</v>
      </c>
      <c r="B6796" s="26" t="n">
        <v>45</v>
      </c>
      <c r="C6796" s="7" t="n">
        <v>2</v>
      </c>
      <c r="D6796" s="7" t="n">
        <v>3</v>
      </c>
      <c r="E6796" s="7" t="n">
        <v>-1.54999995231628</v>
      </c>
      <c r="F6796" s="7" t="n">
        <v>2.3199999332428</v>
      </c>
      <c r="G6796" s="7" t="n">
        <v>14.8999996185303</v>
      </c>
      <c r="H6796" s="7" t="n">
        <v>0</v>
      </c>
    </row>
    <row r="6797" spans="1:4">
      <c r="A6797" t="s">
        <v>4</v>
      </c>
      <c r="B6797" s="4" t="s">
        <v>5</v>
      </c>
      <c r="C6797" s="4" t="s">
        <v>13</v>
      </c>
      <c r="D6797" s="4" t="s">
        <v>13</v>
      </c>
      <c r="E6797" s="4" t="s">
        <v>23</v>
      </c>
      <c r="F6797" s="4" t="s">
        <v>23</v>
      </c>
      <c r="G6797" s="4" t="s">
        <v>23</v>
      </c>
      <c r="H6797" s="4" t="s">
        <v>10</v>
      </c>
      <c r="I6797" s="4" t="s">
        <v>13</v>
      </c>
    </row>
    <row r="6798" spans="1:4">
      <c r="A6798" t="n">
        <v>48935</v>
      </c>
      <c r="B6798" s="26" t="n">
        <v>45</v>
      </c>
      <c r="C6798" s="7" t="n">
        <v>4</v>
      </c>
      <c r="D6798" s="7" t="n">
        <v>3</v>
      </c>
      <c r="E6798" s="7" t="n">
        <v>21</v>
      </c>
      <c r="F6798" s="7" t="n">
        <v>153.119995117188</v>
      </c>
      <c r="G6798" s="7" t="n">
        <v>0</v>
      </c>
      <c r="H6798" s="7" t="n">
        <v>0</v>
      </c>
      <c r="I6798" s="7" t="n">
        <v>0</v>
      </c>
    </row>
    <row r="6799" spans="1:4">
      <c r="A6799" t="s">
        <v>4</v>
      </c>
      <c r="B6799" s="4" t="s">
        <v>5</v>
      </c>
      <c r="C6799" s="4" t="s">
        <v>13</v>
      </c>
      <c r="D6799" s="4" t="s">
        <v>13</v>
      </c>
      <c r="E6799" s="4" t="s">
        <v>23</v>
      </c>
      <c r="F6799" s="4" t="s">
        <v>10</v>
      </c>
    </row>
    <row r="6800" spans="1:4">
      <c r="A6800" t="n">
        <v>48953</v>
      </c>
      <c r="B6800" s="26" t="n">
        <v>45</v>
      </c>
      <c r="C6800" s="7" t="n">
        <v>5</v>
      </c>
      <c r="D6800" s="7" t="n">
        <v>3</v>
      </c>
      <c r="E6800" s="7" t="n">
        <v>1.79999995231628</v>
      </c>
      <c r="F6800" s="7" t="n">
        <v>0</v>
      </c>
    </row>
    <row r="6801" spans="1:9">
      <c r="A6801" t="s">
        <v>4</v>
      </c>
      <c r="B6801" s="4" t="s">
        <v>5</v>
      </c>
      <c r="C6801" s="4" t="s">
        <v>13</v>
      </c>
      <c r="D6801" s="4" t="s">
        <v>13</v>
      </c>
      <c r="E6801" s="4" t="s">
        <v>23</v>
      </c>
      <c r="F6801" s="4" t="s">
        <v>10</v>
      </c>
    </row>
    <row r="6802" spans="1:9">
      <c r="A6802" t="n">
        <v>48962</v>
      </c>
      <c r="B6802" s="26" t="n">
        <v>45</v>
      </c>
      <c r="C6802" s="7" t="n">
        <v>11</v>
      </c>
      <c r="D6802" s="7" t="n">
        <v>3</v>
      </c>
      <c r="E6802" s="7" t="n">
        <v>33.9000015258789</v>
      </c>
      <c r="F6802" s="7" t="n">
        <v>0</v>
      </c>
    </row>
    <row r="6803" spans="1:9">
      <c r="A6803" t="s">
        <v>4</v>
      </c>
      <c r="B6803" s="4" t="s">
        <v>5</v>
      </c>
      <c r="C6803" s="4" t="s">
        <v>13</v>
      </c>
      <c r="D6803" s="4" t="s">
        <v>13</v>
      </c>
      <c r="E6803" s="4" t="s">
        <v>23</v>
      </c>
      <c r="F6803" s="4" t="s">
        <v>10</v>
      </c>
    </row>
    <row r="6804" spans="1:9">
      <c r="A6804" t="n">
        <v>48971</v>
      </c>
      <c r="B6804" s="26" t="n">
        <v>45</v>
      </c>
      <c r="C6804" s="7" t="n">
        <v>5</v>
      </c>
      <c r="D6804" s="7" t="n">
        <v>3</v>
      </c>
      <c r="E6804" s="7" t="n">
        <v>1.5</v>
      </c>
      <c r="F6804" s="7" t="n">
        <v>6000</v>
      </c>
    </row>
    <row r="6805" spans="1:9">
      <c r="A6805" t="s">
        <v>4</v>
      </c>
      <c r="B6805" s="4" t="s">
        <v>5</v>
      </c>
      <c r="C6805" s="4" t="s">
        <v>13</v>
      </c>
      <c r="D6805" s="4" t="s">
        <v>10</v>
      </c>
    </row>
    <row r="6806" spans="1:9">
      <c r="A6806" t="n">
        <v>48980</v>
      </c>
      <c r="B6806" s="24" t="n">
        <v>58</v>
      </c>
      <c r="C6806" s="7" t="n">
        <v>255</v>
      </c>
      <c r="D6806" s="7" t="n">
        <v>0</v>
      </c>
    </row>
    <row r="6807" spans="1:9">
      <c r="A6807" t="s">
        <v>4</v>
      </c>
      <c r="B6807" s="4" t="s">
        <v>5</v>
      </c>
      <c r="C6807" s="4" t="s">
        <v>10</v>
      </c>
      <c r="D6807" s="4" t="s">
        <v>23</v>
      </c>
      <c r="E6807" s="4" t="s">
        <v>23</v>
      </c>
      <c r="F6807" s="4" t="s">
        <v>23</v>
      </c>
      <c r="G6807" s="4" t="s">
        <v>10</v>
      </c>
      <c r="H6807" s="4" t="s">
        <v>10</v>
      </c>
    </row>
    <row r="6808" spans="1:9">
      <c r="A6808" t="n">
        <v>48984</v>
      </c>
      <c r="B6808" s="20" t="n">
        <v>60</v>
      </c>
      <c r="C6808" s="7" t="n">
        <v>5</v>
      </c>
      <c r="D6808" s="7" t="n">
        <v>0</v>
      </c>
      <c r="E6808" s="7" t="n">
        <v>0</v>
      </c>
      <c r="F6808" s="7" t="n">
        <v>0</v>
      </c>
      <c r="G6808" s="7" t="n">
        <v>500</v>
      </c>
      <c r="H6808" s="7" t="n">
        <v>0</v>
      </c>
    </row>
    <row r="6809" spans="1:9">
      <c r="A6809" t="s">
        <v>4</v>
      </c>
      <c r="B6809" s="4" t="s">
        <v>5</v>
      </c>
      <c r="C6809" s="4" t="s">
        <v>10</v>
      </c>
      <c r="D6809" s="4" t="s">
        <v>10</v>
      </c>
      <c r="E6809" s="4" t="s">
        <v>10</v>
      </c>
    </row>
    <row r="6810" spans="1:9">
      <c r="A6810" t="n">
        <v>49003</v>
      </c>
      <c r="B6810" s="21" t="n">
        <v>61</v>
      </c>
      <c r="C6810" s="7" t="n">
        <v>5</v>
      </c>
      <c r="D6810" s="7" t="n">
        <v>19</v>
      </c>
      <c r="E6810" s="7" t="n">
        <v>1000</v>
      </c>
    </row>
    <row r="6811" spans="1:9">
      <c r="A6811" t="s">
        <v>4</v>
      </c>
      <c r="B6811" s="4" t="s">
        <v>5</v>
      </c>
      <c r="C6811" s="4" t="s">
        <v>10</v>
      </c>
    </row>
    <row r="6812" spans="1:9">
      <c r="A6812" t="n">
        <v>49010</v>
      </c>
      <c r="B6812" s="35" t="n">
        <v>16</v>
      </c>
      <c r="C6812" s="7" t="n">
        <v>500</v>
      </c>
    </row>
    <row r="6813" spans="1:9">
      <c r="A6813" t="s">
        <v>4</v>
      </c>
      <c r="B6813" s="4" t="s">
        <v>5</v>
      </c>
      <c r="C6813" s="4" t="s">
        <v>13</v>
      </c>
      <c r="D6813" s="4" t="s">
        <v>10</v>
      </c>
      <c r="E6813" s="4" t="s">
        <v>6</v>
      </c>
    </row>
    <row r="6814" spans="1:9">
      <c r="A6814" t="n">
        <v>49013</v>
      </c>
      <c r="B6814" s="46" t="n">
        <v>51</v>
      </c>
      <c r="C6814" s="7" t="n">
        <v>4</v>
      </c>
      <c r="D6814" s="7" t="n">
        <v>5</v>
      </c>
      <c r="E6814" s="7" t="s">
        <v>106</v>
      </c>
    </row>
    <row r="6815" spans="1:9">
      <c r="A6815" t="s">
        <v>4</v>
      </c>
      <c r="B6815" s="4" t="s">
        <v>5</v>
      </c>
      <c r="C6815" s="4" t="s">
        <v>10</v>
      </c>
    </row>
    <row r="6816" spans="1:9">
      <c r="A6816" t="n">
        <v>49027</v>
      </c>
      <c r="B6816" s="35" t="n">
        <v>16</v>
      </c>
      <c r="C6816" s="7" t="n">
        <v>0</v>
      </c>
    </row>
    <row r="6817" spans="1:8">
      <c r="A6817" t="s">
        <v>4</v>
      </c>
      <c r="B6817" s="4" t="s">
        <v>5</v>
      </c>
      <c r="C6817" s="4" t="s">
        <v>10</v>
      </c>
      <c r="D6817" s="4" t="s">
        <v>13</v>
      </c>
      <c r="E6817" s="4" t="s">
        <v>9</v>
      </c>
      <c r="F6817" s="4" t="s">
        <v>50</v>
      </c>
      <c r="G6817" s="4" t="s">
        <v>13</v>
      </c>
      <c r="H6817" s="4" t="s">
        <v>13</v>
      </c>
      <c r="I6817" s="4" t="s">
        <v>13</v>
      </c>
      <c r="J6817" s="4" t="s">
        <v>9</v>
      </c>
      <c r="K6817" s="4" t="s">
        <v>50</v>
      </c>
      <c r="L6817" s="4" t="s">
        <v>13</v>
      </c>
      <c r="M6817" s="4" t="s">
        <v>13</v>
      </c>
    </row>
    <row r="6818" spans="1:8">
      <c r="A6818" t="n">
        <v>49030</v>
      </c>
      <c r="B6818" s="47" t="n">
        <v>26</v>
      </c>
      <c r="C6818" s="7" t="n">
        <v>5</v>
      </c>
      <c r="D6818" s="7" t="n">
        <v>17</v>
      </c>
      <c r="E6818" s="7" t="n">
        <v>3404</v>
      </c>
      <c r="F6818" s="7" t="s">
        <v>388</v>
      </c>
      <c r="G6818" s="7" t="n">
        <v>2</v>
      </c>
      <c r="H6818" s="7" t="n">
        <v>3</v>
      </c>
      <c r="I6818" s="7" t="n">
        <v>17</v>
      </c>
      <c r="J6818" s="7" t="n">
        <v>3405</v>
      </c>
      <c r="K6818" s="7" t="s">
        <v>389</v>
      </c>
      <c r="L6818" s="7" t="n">
        <v>2</v>
      </c>
      <c r="M6818" s="7" t="n">
        <v>0</v>
      </c>
    </row>
    <row r="6819" spans="1:8">
      <c r="A6819" t="s">
        <v>4</v>
      </c>
      <c r="B6819" s="4" t="s">
        <v>5</v>
      </c>
    </row>
    <row r="6820" spans="1:8">
      <c r="A6820" t="n">
        <v>49128</v>
      </c>
      <c r="B6820" s="48" t="n">
        <v>28</v>
      </c>
    </row>
    <row r="6821" spans="1:8">
      <c r="A6821" t="s">
        <v>4</v>
      </c>
      <c r="B6821" s="4" t="s">
        <v>5</v>
      </c>
      <c r="C6821" s="4" t="s">
        <v>10</v>
      </c>
      <c r="D6821" s="4" t="s">
        <v>13</v>
      </c>
    </row>
    <row r="6822" spans="1:8">
      <c r="A6822" t="n">
        <v>49129</v>
      </c>
      <c r="B6822" s="50" t="n">
        <v>89</v>
      </c>
      <c r="C6822" s="7" t="n">
        <v>65533</v>
      </c>
      <c r="D6822" s="7" t="n">
        <v>1</v>
      </c>
    </row>
    <row r="6823" spans="1:8">
      <c r="A6823" t="s">
        <v>4</v>
      </c>
      <c r="B6823" s="4" t="s">
        <v>5</v>
      </c>
      <c r="C6823" s="4" t="s">
        <v>13</v>
      </c>
      <c r="D6823" s="4" t="s">
        <v>10</v>
      </c>
      <c r="E6823" s="4" t="s">
        <v>10</v>
      </c>
      <c r="F6823" s="4" t="s">
        <v>13</v>
      </c>
    </row>
    <row r="6824" spans="1:8">
      <c r="A6824" t="n">
        <v>49133</v>
      </c>
      <c r="B6824" s="51" t="n">
        <v>25</v>
      </c>
      <c r="C6824" s="7" t="n">
        <v>1</v>
      </c>
      <c r="D6824" s="7" t="n">
        <v>60</v>
      </c>
      <c r="E6824" s="7" t="n">
        <v>280</v>
      </c>
      <c r="F6824" s="7" t="n">
        <v>2</v>
      </c>
    </row>
    <row r="6825" spans="1:8">
      <c r="A6825" t="s">
        <v>4</v>
      </c>
      <c r="B6825" s="4" t="s">
        <v>5</v>
      </c>
      <c r="C6825" s="4" t="s">
        <v>13</v>
      </c>
      <c r="D6825" s="4" t="s">
        <v>10</v>
      </c>
      <c r="E6825" s="4" t="s">
        <v>6</v>
      </c>
    </row>
    <row r="6826" spans="1:8">
      <c r="A6826" t="n">
        <v>49140</v>
      </c>
      <c r="B6826" s="46" t="n">
        <v>51</v>
      </c>
      <c r="C6826" s="7" t="n">
        <v>4</v>
      </c>
      <c r="D6826" s="7" t="n">
        <v>19</v>
      </c>
      <c r="E6826" s="7" t="s">
        <v>56</v>
      </c>
    </row>
    <row r="6827" spans="1:8">
      <c r="A6827" t="s">
        <v>4</v>
      </c>
      <c r="B6827" s="4" t="s">
        <v>5</v>
      </c>
      <c r="C6827" s="4" t="s">
        <v>10</v>
      </c>
    </row>
    <row r="6828" spans="1:8">
      <c r="A6828" t="n">
        <v>49153</v>
      </c>
      <c r="B6828" s="35" t="n">
        <v>16</v>
      </c>
      <c r="C6828" s="7" t="n">
        <v>0</v>
      </c>
    </row>
    <row r="6829" spans="1:8">
      <c r="A6829" t="s">
        <v>4</v>
      </c>
      <c r="B6829" s="4" t="s">
        <v>5</v>
      </c>
      <c r="C6829" s="4" t="s">
        <v>10</v>
      </c>
      <c r="D6829" s="4" t="s">
        <v>13</v>
      </c>
      <c r="E6829" s="4" t="s">
        <v>9</v>
      </c>
      <c r="F6829" s="4" t="s">
        <v>50</v>
      </c>
      <c r="G6829" s="4" t="s">
        <v>13</v>
      </c>
      <c r="H6829" s="4" t="s">
        <v>13</v>
      </c>
    </row>
    <row r="6830" spans="1:8">
      <c r="A6830" t="n">
        <v>49156</v>
      </c>
      <c r="B6830" s="47" t="n">
        <v>26</v>
      </c>
      <c r="C6830" s="7" t="n">
        <v>19</v>
      </c>
      <c r="D6830" s="7" t="n">
        <v>17</v>
      </c>
      <c r="E6830" s="7" t="n">
        <v>29418</v>
      </c>
      <c r="F6830" s="7" t="s">
        <v>390</v>
      </c>
      <c r="G6830" s="7" t="n">
        <v>2</v>
      </c>
      <c r="H6830" s="7" t="n">
        <v>0</v>
      </c>
    </row>
    <row r="6831" spans="1:8">
      <c r="A6831" t="s">
        <v>4</v>
      </c>
      <c r="B6831" s="4" t="s">
        <v>5</v>
      </c>
    </row>
    <row r="6832" spans="1:8">
      <c r="A6832" t="n">
        <v>49187</v>
      </c>
      <c r="B6832" s="48" t="n">
        <v>28</v>
      </c>
    </row>
    <row r="6833" spans="1:13">
      <c r="A6833" t="s">
        <v>4</v>
      </c>
      <c r="B6833" s="4" t="s">
        <v>5</v>
      </c>
      <c r="C6833" s="4" t="s">
        <v>10</v>
      </c>
      <c r="D6833" s="4" t="s">
        <v>13</v>
      </c>
    </row>
    <row r="6834" spans="1:13">
      <c r="A6834" t="n">
        <v>49188</v>
      </c>
      <c r="B6834" s="50" t="n">
        <v>89</v>
      </c>
      <c r="C6834" s="7" t="n">
        <v>65533</v>
      </c>
      <c r="D6834" s="7" t="n">
        <v>1</v>
      </c>
    </row>
    <row r="6835" spans="1:13">
      <c r="A6835" t="s">
        <v>4</v>
      </c>
      <c r="B6835" s="4" t="s">
        <v>5</v>
      </c>
      <c r="C6835" s="4" t="s">
        <v>6</v>
      </c>
      <c r="D6835" s="4" t="s">
        <v>10</v>
      </c>
    </row>
    <row r="6836" spans="1:13">
      <c r="A6836" t="n">
        <v>49192</v>
      </c>
      <c r="B6836" s="67" t="n">
        <v>29</v>
      </c>
      <c r="C6836" s="7" t="s">
        <v>12</v>
      </c>
      <c r="D6836" s="7" t="n">
        <v>65533</v>
      </c>
    </row>
    <row r="6837" spans="1:13">
      <c r="A6837" t="s">
        <v>4</v>
      </c>
      <c r="B6837" s="4" t="s">
        <v>5</v>
      </c>
      <c r="C6837" s="4" t="s">
        <v>13</v>
      </c>
      <c r="D6837" s="4" t="s">
        <v>10</v>
      </c>
      <c r="E6837" s="4" t="s">
        <v>10</v>
      </c>
      <c r="F6837" s="4" t="s">
        <v>13</v>
      </c>
    </row>
    <row r="6838" spans="1:13">
      <c r="A6838" t="n">
        <v>49196</v>
      </c>
      <c r="B6838" s="51" t="n">
        <v>25</v>
      </c>
      <c r="C6838" s="7" t="n">
        <v>1</v>
      </c>
      <c r="D6838" s="7" t="n">
        <v>65535</v>
      </c>
      <c r="E6838" s="7" t="n">
        <v>65535</v>
      </c>
      <c r="F6838" s="7" t="n">
        <v>0</v>
      </c>
    </row>
    <row r="6839" spans="1:13">
      <c r="A6839" t="s">
        <v>4</v>
      </c>
      <c r="B6839" s="4" t="s">
        <v>5</v>
      </c>
      <c r="C6839" s="4" t="s">
        <v>13</v>
      </c>
      <c r="D6839" s="4" t="s">
        <v>10</v>
      </c>
      <c r="E6839" s="4" t="s">
        <v>6</v>
      </c>
    </row>
    <row r="6840" spans="1:13">
      <c r="A6840" t="n">
        <v>49203</v>
      </c>
      <c r="B6840" s="46" t="n">
        <v>51</v>
      </c>
      <c r="C6840" s="7" t="n">
        <v>4</v>
      </c>
      <c r="D6840" s="7" t="n">
        <v>5</v>
      </c>
      <c r="E6840" s="7" t="s">
        <v>171</v>
      </c>
    </row>
    <row r="6841" spans="1:13">
      <c r="A6841" t="s">
        <v>4</v>
      </c>
      <c r="B6841" s="4" t="s">
        <v>5</v>
      </c>
      <c r="C6841" s="4" t="s">
        <v>10</v>
      </c>
    </row>
    <row r="6842" spans="1:13">
      <c r="A6842" t="n">
        <v>49217</v>
      </c>
      <c r="B6842" s="35" t="n">
        <v>16</v>
      </c>
      <c r="C6842" s="7" t="n">
        <v>0</v>
      </c>
    </row>
    <row r="6843" spans="1:13">
      <c r="A6843" t="s">
        <v>4</v>
      </c>
      <c r="B6843" s="4" t="s">
        <v>5</v>
      </c>
      <c r="C6843" s="4" t="s">
        <v>10</v>
      </c>
      <c r="D6843" s="4" t="s">
        <v>13</v>
      </c>
      <c r="E6843" s="4" t="s">
        <v>9</v>
      </c>
      <c r="F6843" s="4" t="s">
        <v>50</v>
      </c>
      <c r="G6843" s="4" t="s">
        <v>13</v>
      </c>
      <c r="H6843" s="4" t="s">
        <v>13</v>
      </c>
      <c r="I6843" s="4" t="s">
        <v>13</v>
      </c>
      <c r="J6843" s="4" t="s">
        <v>9</v>
      </c>
      <c r="K6843" s="4" t="s">
        <v>50</v>
      </c>
      <c r="L6843" s="4" t="s">
        <v>13</v>
      </c>
      <c r="M6843" s="4" t="s">
        <v>13</v>
      </c>
      <c r="N6843" s="4" t="s">
        <v>13</v>
      </c>
      <c r="O6843" s="4" t="s">
        <v>9</v>
      </c>
      <c r="P6843" s="4" t="s">
        <v>50</v>
      </c>
      <c r="Q6843" s="4" t="s">
        <v>13</v>
      </c>
      <c r="R6843" s="4" t="s">
        <v>13</v>
      </c>
      <c r="S6843" s="4" t="s">
        <v>13</v>
      </c>
      <c r="T6843" s="4" t="s">
        <v>9</v>
      </c>
      <c r="U6843" s="4" t="s">
        <v>50</v>
      </c>
      <c r="V6843" s="4" t="s">
        <v>13</v>
      </c>
      <c r="W6843" s="4" t="s">
        <v>13</v>
      </c>
    </row>
    <row r="6844" spans="1:13">
      <c r="A6844" t="n">
        <v>49220</v>
      </c>
      <c r="B6844" s="47" t="n">
        <v>26</v>
      </c>
      <c r="C6844" s="7" t="n">
        <v>5</v>
      </c>
      <c r="D6844" s="7" t="n">
        <v>17</v>
      </c>
      <c r="E6844" s="7" t="n">
        <v>3406</v>
      </c>
      <c r="F6844" s="7" t="s">
        <v>391</v>
      </c>
      <c r="G6844" s="7" t="n">
        <v>2</v>
      </c>
      <c r="H6844" s="7" t="n">
        <v>3</v>
      </c>
      <c r="I6844" s="7" t="n">
        <v>17</v>
      </c>
      <c r="J6844" s="7" t="n">
        <v>3407</v>
      </c>
      <c r="K6844" s="7" t="s">
        <v>392</v>
      </c>
      <c r="L6844" s="7" t="n">
        <v>2</v>
      </c>
      <c r="M6844" s="7" t="n">
        <v>3</v>
      </c>
      <c r="N6844" s="7" t="n">
        <v>17</v>
      </c>
      <c r="O6844" s="7" t="n">
        <v>3408</v>
      </c>
      <c r="P6844" s="7" t="s">
        <v>393</v>
      </c>
      <c r="Q6844" s="7" t="n">
        <v>2</v>
      </c>
      <c r="R6844" s="7" t="n">
        <v>3</v>
      </c>
      <c r="S6844" s="7" t="n">
        <v>17</v>
      </c>
      <c r="T6844" s="7" t="n">
        <v>3409</v>
      </c>
      <c r="U6844" s="7" t="s">
        <v>394</v>
      </c>
      <c r="V6844" s="7" t="n">
        <v>2</v>
      </c>
      <c r="W6844" s="7" t="n">
        <v>0</v>
      </c>
    </row>
    <row r="6845" spans="1:13">
      <c r="A6845" t="s">
        <v>4</v>
      </c>
      <c r="B6845" s="4" t="s">
        <v>5</v>
      </c>
    </row>
    <row r="6846" spans="1:13">
      <c r="A6846" t="n">
        <v>49624</v>
      </c>
      <c r="B6846" s="48" t="n">
        <v>28</v>
      </c>
    </row>
    <row r="6847" spans="1:13">
      <c r="A6847" t="s">
        <v>4</v>
      </c>
      <c r="B6847" s="4" t="s">
        <v>5</v>
      </c>
      <c r="C6847" s="4" t="s">
        <v>10</v>
      </c>
    </row>
    <row r="6848" spans="1:13">
      <c r="A6848" t="n">
        <v>49625</v>
      </c>
      <c r="B6848" s="35" t="n">
        <v>16</v>
      </c>
      <c r="C6848" s="7" t="n">
        <v>500</v>
      </c>
    </row>
    <row r="6849" spans="1:23">
      <c r="A6849" t="s">
        <v>4</v>
      </c>
      <c r="B6849" s="4" t="s">
        <v>5</v>
      </c>
      <c r="C6849" s="4" t="s">
        <v>13</v>
      </c>
      <c r="D6849" s="4" t="s">
        <v>23</v>
      </c>
      <c r="E6849" s="4" t="s">
        <v>23</v>
      </c>
      <c r="F6849" s="4" t="s">
        <v>23</v>
      </c>
    </row>
    <row r="6850" spans="1:23">
      <c r="A6850" t="n">
        <v>49628</v>
      </c>
      <c r="B6850" s="26" t="n">
        <v>45</v>
      </c>
      <c r="C6850" s="7" t="n">
        <v>9</v>
      </c>
      <c r="D6850" s="7" t="n">
        <v>0.00999999977648258</v>
      </c>
      <c r="E6850" s="7" t="n">
        <v>0.00999999977648258</v>
      </c>
      <c r="F6850" s="7" t="n">
        <v>0.5</v>
      </c>
    </row>
    <row r="6851" spans="1:23">
      <c r="A6851" t="s">
        <v>4</v>
      </c>
      <c r="B6851" s="4" t="s">
        <v>5</v>
      </c>
      <c r="C6851" s="4" t="s">
        <v>13</v>
      </c>
      <c r="D6851" s="4" t="s">
        <v>10</v>
      </c>
      <c r="E6851" s="4" t="s">
        <v>6</v>
      </c>
    </row>
    <row r="6852" spans="1:23">
      <c r="A6852" t="n">
        <v>49642</v>
      </c>
      <c r="B6852" s="46" t="n">
        <v>51</v>
      </c>
      <c r="C6852" s="7" t="n">
        <v>4</v>
      </c>
      <c r="D6852" s="7" t="n">
        <v>5</v>
      </c>
      <c r="E6852" s="7" t="s">
        <v>126</v>
      </c>
    </row>
    <row r="6853" spans="1:23">
      <c r="A6853" t="s">
        <v>4</v>
      </c>
      <c r="B6853" s="4" t="s">
        <v>5</v>
      </c>
      <c r="C6853" s="4" t="s">
        <v>10</v>
      </c>
    </row>
    <row r="6854" spans="1:23">
      <c r="A6854" t="n">
        <v>49655</v>
      </c>
      <c r="B6854" s="35" t="n">
        <v>16</v>
      </c>
      <c r="C6854" s="7" t="n">
        <v>0</v>
      </c>
    </row>
    <row r="6855" spans="1:23">
      <c r="A6855" t="s">
        <v>4</v>
      </c>
      <c r="B6855" s="4" t="s">
        <v>5</v>
      </c>
      <c r="C6855" s="4" t="s">
        <v>10</v>
      </c>
      <c r="D6855" s="4" t="s">
        <v>13</v>
      </c>
      <c r="E6855" s="4" t="s">
        <v>9</v>
      </c>
      <c r="F6855" s="4" t="s">
        <v>50</v>
      </c>
      <c r="G6855" s="4" t="s">
        <v>13</v>
      </c>
      <c r="H6855" s="4" t="s">
        <v>13</v>
      </c>
    </row>
    <row r="6856" spans="1:23">
      <c r="A6856" t="n">
        <v>49658</v>
      </c>
      <c r="B6856" s="47" t="n">
        <v>26</v>
      </c>
      <c r="C6856" s="7" t="n">
        <v>5</v>
      </c>
      <c r="D6856" s="7" t="n">
        <v>17</v>
      </c>
      <c r="E6856" s="7" t="n">
        <v>3410</v>
      </c>
      <c r="F6856" s="7" t="s">
        <v>395</v>
      </c>
      <c r="G6856" s="7" t="n">
        <v>2</v>
      </c>
      <c r="H6856" s="7" t="n">
        <v>0</v>
      </c>
    </row>
    <row r="6857" spans="1:23">
      <c r="A6857" t="s">
        <v>4</v>
      </c>
      <c r="B6857" s="4" t="s">
        <v>5</v>
      </c>
    </row>
    <row r="6858" spans="1:23">
      <c r="A6858" t="n">
        <v>49709</v>
      </c>
      <c r="B6858" s="48" t="n">
        <v>28</v>
      </c>
    </row>
    <row r="6859" spans="1:23">
      <c r="A6859" t="s">
        <v>4</v>
      </c>
      <c r="B6859" s="4" t="s">
        <v>5</v>
      </c>
      <c r="C6859" s="4" t="s">
        <v>10</v>
      </c>
    </row>
    <row r="6860" spans="1:23">
      <c r="A6860" t="n">
        <v>49710</v>
      </c>
      <c r="B6860" s="35" t="n">
        <v>16</v>
      </c>
      <c r="C6860" s="7" t="n">
        <v>300</v>
      </c>
    </row>
    <row r="6861" spans="1:23">
      <c r="A6861" t="s">
        <v>4</v>
      </c>
      <c r="B6861" s="4" t="s">
        <v>5</v>
      </c>
      <c r="C6861" s="4" t="s">
        <v>13</v>
      </c>
      <c r="D6861" s="4" t="s">
        <v>10</v>
      </c>
      <c r="E6861" s="4" t="s">
        <v>10</v>
      </c>
      <c r="F6861" s="4" t="s">
        <v>13</v>
      </c>
    </row>
    <row r="6862" spans="1:23">
      <c r="A6862" t="n">
        <v>49713</v>
      </c>
      <c r="B6862" s="51" t="n">
        <v>25</v>
      </c>
      <c r="C6862" s="7" t="n">
        <v>1</v>
      </c>
      <c r="D6862" s="7" t="n">
        <v>60</v>
      </c>
      <c r="E6862" s="7" t="n">
        <v>280</v>
      </c>
      <c r="F6862" s="7" t="n">
        <v>2</v>
      </c>
    </row>
    <row r="6863" spans="1:23">
      <c r="A6863" t="s">
        <v>4</v>
      </c>
      <c r="B6863" s="4" t="s">
        <v>5</v>
      </c>
      <c r="C6863" s="4" t="s">
        <v>13</v>
      </c>
      <c r="D6863" s="4" t="s">
        <v>23</v>
      </c>
      <c r="E6863" s="4" t="s">
        <v>23</v>
      </c>
      <c r="F6863" s="4" t="s">
        <v>23</v>
      </c>
    </row>
    <row r="6864" spans="1:23">
      <c r="A6864" t="n">
        <v>49720</v>
      </c>
      <c r="B6864" s="26" t="n">
        <v>45</v>
      </c>
      <c r="C6864" s="7" t="n">
        <v>9</v>
      </c>
      <c r="D6864" s="7" t="n">
        <v>0.00999999977648258</v>
      </c>
      <c r="E6864" s="7" t="n">
        <v>0.00999999977648258</v>
      </c>
      <c r="F6864" s="7" t="n">
        <v>0.5</v>
      </c>
    </row>
    <row r="6865" spans="1:8">
      <c r="A6865" t="s">
        <v>4</v>
      </c>
      <c r="B6865" s="4" t="s">
        <v>5</v>
      </c>
      <c r="C6865" s="4" t="s">
        <v>13</v>
      </c>
      <c r="D6865" s="4" t="s">
        <v>10</v>
      </c>
      <c r="E6865" s="4" t="s">
        <v>6</v>
      </c>
    </row>
    <row r="6866" spans="1:8">
      <c r="A6866" t="n">
        <v>49734</v>
      </c>
      <c r="B6866" s="46" t="n">
        <v>51</v>
      </c>
      <c r="C6866" s="7" t="n">
        <v>4</v>
      </c>
      <c r="D6866" s="7" t="n">
        <v>19</v>
      </c>
      <c r="E6866" s="7" t="s">
        <v>260</v>
      </c>
    </row>
    <row r="6867" spans="1:8">
      <c r="A6867" t="s">
        <v>4</v>
      </c>
      <c r="B6867" s="4" t="s">
        <v>5</v>
      </c>
      <c r="C6867" s="4" t="s">
        <v>10</v>
      </c>
    </row>
    <row r="6868" spans="1:8">
      <c r="A6868" t="n">
        <v>49749</v>
      </c>
      <c r="B6868" s="35" t="n">
        <v>16</v>
      </c>
      <c r="C6868" s="7" t="n">
        <v>0</v>
      </c>
    </row>
    <row r="6869" spans="1:8">
      <c r="A6869" t="s">
        <v>4</v>
      </c>
      <c r="B6869" s="4" t="s">
        <v>5</v>
      </c>
      <c r="C6869" s="4" t="s">
        <v>10</v>
      </c>
      <c r="D6869" s="4" t="s">
        <v>13</v>
      </c>
      <c r="E6869" s="4" t="s">
        <v>9</v>
      </c>
      <c r="F6869" s="4" t="s">
        <v>50</v>
      </c>
      <c r="G6869" s="4" t="s">
        <v>13</v>
      </c>
      <c r="H6869" s="4" t="s">
        <v>13</v>
      </c>
    </row>
    <row r="6870" spans="1:8">
      <c r="A6870" t="n">
        <v>49752</v>
      </c>
      <c r="B6870" s="47" t="n">
        <v>26</v>
      </c>
      <c r="C6870" s="7" t="n">
        <v>19</v>
      </c>
      <c r="D6870" s="7" t="n">
        <v>17</v>
      </c>
      <c r="E6870" s="7" t="n">
        <v>29419</v>
      </c>
      <c r="F6870" s="7" t="s">
        <v>396</v>
      </c>
      <c r="G6870" s="7" t="n">
        <v>2</v>
      </c>
      <c r="H6870" s="7" t="n">
        <v>0</v>
      </c>
    </row>
    <row r="6871" spans="1:8">
      <c r="A6871" t="s">
        <v>4</v>
      </c>
      <c r="B6871" s="4" t="s">
        <v>5</v>
      </c>
    </row>
    <row r="6872" spans="1:8">
      <c r="A6872" t="n">
        <v>49780</v>
      </c>
      <c r="B6872" s="48" t="n">
        <v>28</v>
      </c>
    </row>
    <row r="6873" spans="1:8">
      <c r="A6873" t="s">
        <v>4</v>
      </c>
      <c r="B6873" s="4" t="s">
        <v>5</v>
      </c>
      <c r="C6873" s="4" t="s">
        <v>10</v>
      </c>
      <c r="D6873" s="4" t="s">
        <v>13</v>
      </c>
    </row>
    <row r="6874" spans="1:8">
      <c r="A6874" t="n">
        <v>49781</v>
      </c>
      <c r="B6874" s="50" t="n">
        <v>89</v>
      </c>
      <c r="C6874" s="7" t="n">
        <v>65533</v>
      </c>
      <c r="D6874" s="7" t="n">
        <v>1</v>
      </c>
    </row>
    <row r="6875" spans="1:8">
      <c r="A6875" t="s">
        <v>4</v>
      </c>
      <c r="B6875" s="4" t="s">
        <v>5</v>
      </c>
      <c r="C6875" s="4" t="s">
        <v>6</v>
      </c>
      <c r="D6875" s="4" t="s">
        <v>10</v>
      </c>
    </row>
    <row r="6876" spans="1:8">
      <c r="A6876" t="n">
        <v>49785</v>
      </c>
      <c r="B6876" s="67" t="n">
        <v>29</v>
      </c>
      <c r="C6876" s="7" t="s">
        <v>12</v>
      </c>
      <c r="D6876" s="7" t="n">
        <v>65533</v>
      </c>
    </row>
    <row r="6877" spans="1:8">
      <c r="A6877" t="s">
        <v>4</v>
      </c>
      <c r="B6877" s="4" t="s">
        <v>5</v>
      </c>
      <c r="C6877" s="4" t="s">
        <v>13</v>
      </c>
      <c r="D6877" s="4" t="s">
        <v>10</v>
      </c>
      <c r="E6877" s="4" t="s">
        <v>10</v>
      </c>
      <c r="F6877" s="4" t="s">
        <v>13</v>
      </c>
    </row>
    <row r="6878" spans="1:8">
      <c r="A6878" t="n">
        <v>49789</v>
      </c>
      <c r="B6878" s="51" t="n">
        <v>25</v>
      </c>
      <c r="C6878" s="7" t="n">
        <v>1</v>
      </c>
      <c r="D6878" s="7" t="n">
        <v>65535</v>
      </c>
      <c r="E6878" s="7" t="n">
        <v>65535</v>
      </c>
      <c r="F6878" s="7" t="n">
        <v>0</v>
      </c>
    </row>
    <row r="6879" spans="1:8">
      <c r="A6879" t="s">
        <v>4</v>
      </c>
      <c r="B6879" s="4" t="s">
        <v>5</v>
      </c>
      <c r="C6879" s="4" t="s">
        <v>13</v>
      </c>
      <c r="D6879" s="4" t="s">
        <v>10</v>
      </c>
      <c r="E6879" s="4" t="s">
        <v>10</v>
      </c>
      <c r="F6879" s="4" t="s">
        <v>13</v>
      </c>
    </row>
    <row r="6880" spans="1:8">
      <c r="A6880" t="n">
        <v>49796</v>
      </c>
      <c r="B6880" s="51" t="n">
        <v>25</v>
      </c>
      <c r="C6880" s="7" t="n">
        <v>1</v>
      </c>
      <c r="D6880" s="7" t="n">
        <v>260</v>
      </c>
      <c r="E6880" s="7" t="n">
        <v>640</v>
      </c>
      <c r="F6880" s="7" t="n">
        <v>1</v>
      </c>
    </row>
    <row r="6881" spans="1:8">
      <c r="A6881" t="s">
        <v>4</v>
      </c>
      <c r="B6881" s="4" t="s">
        <v>5</v>
      </c>
      <c r="C6881" s="4" t="s">
        <v>13</v>
      </c>
      <c r="D6881" s="4" t="s">
        <v>10</v>
      </c>
      <c r="E6881" s="4" t="s">
        <v>6</v>
      </c>
    </row>
    <row r="6882" spans="1:8">
      <c r="A6882" t="n">
        <v>49803</v>
      </c>
      <c r="B6882" s="46" t="n">
        <v>51</v>
      </c>
      <c r="C6882" s="7" t="n">
        <v>4</v>
      </c>
      <c r="D6882" s="7" t="n">
        <v>7032</v>
      </c>
      <c r="E6882" s="7" t="s">
        <v>397</v>
      </c>
    </row>
    <row r="6883" spans="1:8">
      <c r="A6883" t="s">
        <v>4</v>
      </c>
      <c r="B6883" s="4" t="s">
        <v>5</v>
      </c>
      <c r="C6883" s="4" t="s">
        <v>10</v>
      </c>
    </row>
    <row r="6884" spans="1:8">
      <c r="A6884" t="n">
        <v>49816</v>
      </c>
      <c r="B6884" s="35" t="n">
        <v>16</v>
      </c>
      <c r="C6884" s="7" t="n">
        <v>0</v>
      </c>
    </row>
    <row r="6885" spans="1:8">
      <c r="A6885" t="s">
        <v>4</v>
      </c>
      <c r="B6885" s="4" t="s">
        <v>5</v>
      </c>
      <c r="C6885" s="4" t="s">
        <v>10</v>
      </c>
      <c r="D6885" s="4" t="s">
        <v>13</v>
      </c>
      <c r="E6885" s="4" t="s">
        <v>9</v>
      </c>
      <c r="F6885" s="4" t="s">
        <v>50</v>
      </c>
      <c r="G6885" s="4" t="s">
        <v>13</v>
      </c>
      <c r="H6885" s="4" t="s">
        <v>13</v>
      </c>
    </row>
    <row r="6886" spans="1:8">
      <c r="A6886" t="n">
        <v>49819</v>
      </c>
      <c r="B6886" s="47" t="n">
        <v>26</v>
      </c>
      <c r="C6886" s="7" t="n">
        <v>7032</v>
      </c>
      <c r="D6886" s="7" t="n">
        <v>17</v>
      </c>
      <c r="E6886" s="7" t="n">
        <v>18483</v>
      </c>
      <c r="F6886" s="7" t="s">
        <v>398</v>
      </c>
      <c r="G6886" s="7" t="n">
        <v>2</v>
      </c>
      <c r="H6886" s="7" t="n">
        <v>0</v>
      </c>
    </row>
    <row r="6887" spans="1:8">
      <c r="A6887" t="s">
        <v>4</v>
      </c>
      <c r="B6887" s="4" t="s">
        <v>5</v>
      </c>
    </row>
    <row r="6888" spans="1:8">
      <c r="A6888" t="n">
        <v>49843</v>
      </c>
      <c r="B6888" s="48" t="n">
        <v>28</v>
      </c>
    </row>
    <row r="6889" spans="1:8">
      <c r="A6889" t="s">
        <v>4</v>
      </c>
      <c r="B6889" s="4" t="s">
        <v>5</v>
      </c>
      <c r="C6889" s="4" t="s">
        <v>10</v>
      </c>
      <c r="D6889" s="4" t="s">
        <v>13</v>
      </c>
    </row>
    <row r="6890" spans="1:8">
      <c r="A6890" t="n">
        <v>49844</v>
      </c>
      <c r="B6890" s="50" t="n">
        <v>89</v>
      </c>
      <c r="C6890" s="7" t="n">
        <v>65533</v>
      </c>
      <c r="D6890" s="7" t="n">
        <v>1</v>
      </c>
    </row>
    <row r="6891" spans="1:8">
      <c r="A6891" t="s">
        <v>4</v>
      </c>
      <c r="B6891" s="4" t="s">
        <v>5</v>
      </c>
      <c r="C6891" s="4" t="s">
        <v>13</v>
      </c>
      <c r="D6891" s="4" t="s">
        <v>10</v>
      </c>
      <c r="E6891" s="4" t="s">
        <v>10</v>
      </c>
      <c r="F6891" s="4" t="s">
        <v>13</v>
      </c>
    </row>
    <row r="6892" spans="1:8">
      <c r="A6892" t="n">
        <v>49848</v>
      </c>
      <c r="B6892" s="51" t="n">
        <v>25</v>
      </c>
      <c r="C6892" s="7" t="n">
        <v>1</v>
      </c>
      <c r="D6892" s="7" t="n">
        <v>65535</v>
      </c>
      <c r="E6892" s="7" t="n">
        <v>65535</v>
      </c>
      <c r="F6892" s="7" t="n">
        <v>0</v>
      </c>
    </row>
    <row r="6893" spans="1:8">
      <c r="A6893" t="s">
        <v>4</v>
      </c>
      <c r="B6893" s="4" t="s">
        <v>5</v>
      </c>
      <c r="C6893" s="4" t="s">
        <v>13</v>
      </c>
      <c r="D6893" s="30" t="s">
        <v>34</v>
      </c>
      <c r="E6893" s="4" t="s">
        <v>5</v>
      </c>
      <c r="F6893" s="4" t="s">
        <v>13</v>
      </c>
      <c r="G6893" s="4" t="s">
        <v>10</v>
      </c>
      <c r="H6893" s="30" t="s">
        <v>35</v>
      </c>
      <c r="I6893" s="4" t="s">
        <v>13</v>
      </c>
      <c r="J6893" s="4" t="s">
        <v>24</v>
      </c>
    </row>
    <row r="6894" spans="1:8">
      <c r="A6894" t="n">
        <v>49855</v>
      </c>
      <c r="B6894" s="12" t="n">
        <v>5</v>
      </c>
      <c r="C6894" s="7" t="n">
        <v>28</v>
      </c>
      <c r="D6894" s="30" t="s">
        <v>3</v>
      </c>
      <c r="E6894" s="33" t="n">
        <v>64</v>
      </c>
      <c r="F6894" s="7" t="n">
        <v>5</v>
      </c>
      <c r="G6894" s="7" t="n">
        <v>11</v>
      </c>
      <c r="H6894" s="30" t="s">
        <v>3</v>
      </c>
      <c r="I6894" s="7" t="n">
        <v>1</v>
      </c>
      <c r="J6894" s="13" t="n">
        <f t="normal" ca="1">A6910</f>
        <v>0</v>
      </c>
    </row>
    <row r="6895" spans="1:8">
      <c r="A6895" t="s">
        <v>4</v>
      </c>
      <c r="B6895" s="4" t="s">
        <v>5</v>
      </c>
      <c r="C6895" s="4" t="s">
        <v>13</v>
      </c>
      <c r="D6895" s="4" t="s">
        <v>10</v>
      </c>
      <c r="E6895" s="4" t="s">
        <v>10</v>
      </c>
      <c r="F6895" s="4" t="s">
        <v>13</v>
      </c>
    </row>
    <row r="6896" spans="1:8">
      <c r="A6896" t="n">
        <v>49866</v>
      </c>
      <c r="B6896" s="51" t="n">
        <v>25</v>
      </c>
      <c r="C6896" s="7" t="n">
        <v>1</v>
      </c>
      <c r="D6896" s="7" t="n">
        <v>60</v>
      </c>
      <c r="E6896" s="7" t="n">
        <v>640</v>
      </c>
      <c r="F6896" s="7" t="n">
        <v>1</v>
      </c>
    </row>
    <row r="6897" spans="1:10">
      <c r="A6897" t="s">
        <v>4</v>
      </c>
      <c r="B6897" s="4" t="s">
        <v>5</v>
      </c>
      <c r="C6897" s="4" t="s">
        <v>13</v>
      </c>
      <c r="D6897" s="4" t="s">
        <v>10</v>
      </c>
      <c r="E6897" s="4" t="s">
        <v>6</v>
      </c>
    </row>
    <row r="6898" spans="1:10">
      <c r="A6898" t="n">
        <v>49873</v>
      </c>
      <c r="B6898" s="46" t="n">
        <v>51</v>
      </c>
      <c r="C6898" s="7" t="n">
        <v>4</v>
      </c>
      <c r="D6898" s="7" t="n">
        <v>11</v>
      </c>
      <c r="E6898" s="7" t="s">
        <v>64</v>
      </c>
    </row>
    <row r="6899" spans="1:10">
      <c r="A6899" t="s">
        <v>4</v>
      </c>
      <c r="B6899" s="4" t="s">
        <v>5</v>
      </c>
      <c r="C6899" s="4" t="s">
        <v>10</v>
      </c>
    </row>
    <row r="6900" spans="1:10">
      <c r="A6900" t="n">
        <v>49887</v>
      </c>
      <c r="B6900" s="35" t="n">
        <v>16</v>
      </c>
      <c r="C6900" s="7" t="n">
        <v>0</v>
      </c>
    </row>
    <row r="6901" spans="1:10">
      <c r="A6901" t="s">
        <v>4</v>
      </c>
      <c r="B6901" s="4" t="s">
        <v>5</v>
      </c>
      <c r="C6901" s="4" t="s">
        <v>10</v>
      </c>
      <c r="D6901" s="4" t="s">
        <v>13</v>
      </c>
      <c r="E6901" s="4" t="s">
        <v>9</v>
      </c>
      <c r="F6901" s="4" t="s">
        <v>50</v>
      </c>
      <c r="G6901" s="4" t="s">
        <v>13</v>
      </c>
      <c r="H6901" s="4" t="s">
        <v>13</v>
      </c>
    </row>
    <row r="6902" spans="1:10">
      <c r="A6902" t="n">
        <v>49890</v>
      </c>
      <c r="B6902" s="47" t="n">
        <v>26</v>
      </c>
      <c r="C6902" s="7" t="n">
        <v>11</v>
      </c>
      <c r="D6902" s="7" t="n">
        <v>17</v>
      </c>
      <c r="E6902" s="7" t="n">
        <v>10382</v>
      </c>
      <c r="F6902" s="7" t="s">
        <v>399</v>
      </c>
      <c r="G6902" s="7" t="n">
        <v>2</v>
      </c>
      <c r="H6902" s="7" t="n">
        <v>0</v>
      </c>
    </row>
    <row r="6903" spans="1:10">
      <c r="A6903" t="s">
        <v>4</v>
      </c>
      <c r="B6903" s="4" t="s">
        <v>5</v>
      </c>
    </row>
    <row r="6904" spans="1:10">
      <c r="A6904" t="n">
        <v>49932</v>
      </c>
      <c r="B6904" s="48" t="n">
        <v>28</v>
      </c>
    </row>
    <row r="6905" spans="1:10">
      <c r="A6905" t="s">
        <v>4</v>
      </c>
      <c r="B6905" s="4" t="s">
        <v>5</v>
      </c>
      <c r="C6905" s="4" t="s">
        <v>10</v>
      </c>
      <c r="D6905" s="4" t="s">
        <v>13</v>
      </c>
    </row>
    <row r="6906" spans="1:10">
      <c r="A6906" t="n">
        <v>49933</v>
      </c>
      <c r="B6906" s="50" t="n">
        <v>89</v>
      </c>
      <c r="C6906" s="7" t="n">
        <v>65533</v>
      </c>
      <c r="D6906" s="7" t="n">
        <v>1</v>
      </c>
    </row>
    <row r="6907" spans="1:10">
      <c r="A6907" t="s">
        <v>4</v>
      </c>
      <c r="B6907" s="4" t="s">
        <v>5</v>
      </c>
      <c r="C6907" s="4" t="s">
        <v>13</v>
      </c>
      <c r="D6907" s="4" t="s">
        <v>10</v>
      </c>
      <c r="E6907" s="4" t="s">
        <v>10</v>
      </c>
      <c r="F6907" s="4" t="s">
        <v>13</v>
      </c>
    </row>
    <row r="6908" spans="1:10">
      <c r="A6908" t="n">
        <v>49937</v>
      </c>
      <c r="B6908" s="51" t="n">
        <v>25</v>
      </c>
      <c r="C6908" s="7" t="n">
        <v>1</v>
      </c>
      <c r="D6908" s="7" t="n">
        <v>65535</v>
      </c>
      <c r="E6908" s="7" t="n">
        <v>65535</v>
      </c>
      <c r="F6908" s="7" t="n">
        <v>0</v>
      </c>
    </row>
    <row r="6909" spans="1:10">
      <c r="A6909" t="s">
        <v>4</v>
      </c>
      <c r="B6909" s="4" t="s">
        <v>5</v>
      </c>
      <c r="C6909" s="4" t="s">
        <v>13</v>
      </c>
      <c r="D6909" s="30" t="s">
        <v>34</v>
      </c>
      <c r="E6909" s="4" t="s">
        <v>5</v>
      </c>
      <c r="F6909" s="4" t="s">
        <v>13</v>
      </c>
      <c r="G6909" s="4" t="s">
        <v>10</v>
      </c>
      <c r="H6909" s="30" t="s">
        <v>35</v>
      </c>
      <c r="I6909" s="4" t="s">
        <v>13</v>
      </c>
      <c r="J6909" s="4" t="s">
        <v>24</v>
      </c>
    </row>
    <row r="6910" spans="1:10">
      <c r="A6910" t="n">
        <v>49944</v>
      </c>
      <c r="B6910" s="12" t="n">
        <v>5</v>
      </c>
      <c r="C6910" s="7" t="n">
        <v>28</v>
      </c>
      <c r="D6910" s="30" t="s">
        <v>3</v>
      </c>
      <c r="E6910" s="33" t="n">
        <v>64</v>
      </c>
      <c r="F6910" s="7" t="n">
        <v>5</v>
      </c>
      <c r="G6910" s="7" t="n">
        <v>6</v>
      </c>
      <c r="H6910" s="30" t="s">
        <v>3</v>
      </c>
      <c r="I6910" s="7" t="n">
        <v>1</v>
      </c>
      <c r="J6910" s="13" t="n">
        <f t="normal" ca="1">A6926</f>
        <v>0</v>
      </c>
    </row>
    <row r="6911" spans="1:10">
      <c r="A6911" t="s">
        <v>4</v>
      </c>
      <c r="B6911" s="4" t="s">
        <v>5</v>
      </c>
      <c r="C6911" s="4" t="s">
        <v>13</v>
      </c>
      <c r="D6911" s="4" t="s">
        <v>10</v>
      </c>
      <c r="E6911" s="4" t="s">
        <v>10</v>
      </c>
      <c r="F6911" s="4" t="s">
        <v>13</v>
      </c>
    </row>
    <row r="6912" spans="1:10">
      <c r="A6912" t="n">
        <v>49955</v>
      </c>
      <c r="B6912" s="51" t="n">
        <v>25</v>
      </c>
      <c r="C6912" s="7" t="n">
        <v>1</v>
      </c>
      <c r="D6912" s="7" t="n">
        <v>60</v>
      </c>
      <c r="E6912" s="7" t="n">
        <v>500</v>
      </c>
      <c r="F6912" s="7" t="n">
        <v>1</v>
      </c>
    </row>
    <row r="6913" spans="1:10">
      <c r="A6913" t="s">
        <v>4</v>
      </c>
      <c r="B6913" s="4" t="s">
        <v>5</v>
      </c>
      <c r="C6913" s="4" t="s">
        <v>13</v>
      </c>
      <c r="D6913" s="4" t="s">
        <v>10</v>
      </c>
      <c r="E6913" s="4" t="s">
        <v>6</v>
      </c>
    </row>
    <row r="6914" spans="1:10">
      <c r="A6914" t="n">
        <v>49962</v>
      </c>
      <c r="B6914" s="46" t="n">
        <v>51</v>
      </c>
      <c r="C6914" s="7" t="n">
        <v>4</v>
      </c>
      <c r="D6914" s="7" t="n">
        <v>6</v>
      </c>
      <c r="E6914" s="7" t="s">
        <v>123</v>
      </c>
    </row>
    <row r="6915" spans="1:10">
      <c r="A6915" t="s">
        <v>4</v>
      </c>
      <c r="B6915" s="4" t="s">
        <v>5</v>
      </c>
      <c r="C6915" s="4" t="s">
        <v>10</v>
      </c>
    </row>
    <row r="6916" spans="1:10">
      <c r="A6916" t="n">
        <v>49976</v>
      </c>
      <c r="B6916" s="35" t="n">
        <v>16</v>
      </c>
      <c r="C6916" s="7" t="n">
        <v>0</v>
      </c>
    </row>
    <row r="6917" spans="1:10">
      <c r="A6917" t="s">
        <v>4</v>
      </c>
      <c r="B6917" s="4" t="s">
        <v>5</v>
      </c>
      <c r="C6917" s="4" t="s">
        <v>10</v>
      </c>
      <c r="D6917" s="4" t="s">
        <v>13</v>
      </c>
      <c r="E6917" s="4" t="s">
        <v>9</v>
      </c>
      <c r="F6917" s="4" t="s">
        <v>50</v>
      </c>
      <c r="G6917" s="4" t="s">
        <v>13</v>
      </c>
      <c r="H6917" s="4" t="s">
        <v>13</v>
      </c>
    </row>
    <row r="6918" spans="1:10">
      <c r="A6918" t="n">
        <v>49979</v>
      </c>
      <c r="B6918" s="47" t="n">
        <v>26</v>
      </c>
      <c r="C6918" s="7" t="n">
        <v>6</v>
      </c>
      <c r="D6918" s="7" t="n">
        <v>17</v>
      </c>
      <c r="E6918" s="7" t="n">
        <v>8443</v>
      </c>
      <c r="F6918" s="7" t="s">
        <v>400</v>
      </c>
      <c r="G6918" s="7" t="n">
        <v>2</v>
      </c>
      <c r="H6918" s="7" t="n">
        <v>0</v>
      </c>
    </row>
    <row r="6919" spans="1:10">
      <c r="A6919" t="s">
        <v>4</v>
      </c>
      <c r="B6919" s="4" t="s">
        <v>5</v>
      </c>
    </row>
    <row r="6920" spans="1:10">
      <c r="A6920" t="n">
        <v>50036</v>
      </c>
      <c r="B6920" s="48" t="n">
        <v>28</v>
      </c>
    </row>
    <row r="6921" spans="1:10">
      <c r="A6921" t="s">
        <v>4</v>
      </c>
      <c r="B6921" s="4" t="s">
        <v>5</v>
      </c>
      <c r="C6921" s="4" t="s">
        <v>10</v>
      </c>
      <c r="D6921" s="4" t="s">
        <v>13</v>
      </c>
    </row>
    <row r="6922" spans="1:10">
      <c r="A6922" t="n">
        <v>50037</v>
      </c>
      <c r="B6922" s="50" t="n">
        <v>89</v>
      </c>
      <c r="C6922" s="7" t="n">
        <v>65533</v>
      </c>
      <c r="D6922" s="7" t="n">
        <v>1</v>
      </c>
    </row>
    <row r="6923" spans="1:10">
      <c r="A6923" t="s">
        <v>4</v>
      </c>
      <c r="B6923" s="4" t="s">
        <v>5</v>
      </c>
      <c r="C6923" s="4" t="s">
        <v>13</v>
      </c>
      <c r="D6923" s="4" t="s">
        <v>10</v>
      </c>
      <c r="E6923" s="4" t="s">
        <v>10</v>
      </c>
      <c r="F6923" s="4" t="s">
        <v>13</v>
      </c>
    </row>
    <row r="6924" spans="1:10">
      <c r="A6924" t="n">
        <v>50041</v>
      </c>
      <c r="B6924" s="51" t="n">
        <v>25</v>
      </c>
      <c r="C6924" s="7" t="n">
        <v>1</v>
      </c>
      <c r="D6924" s="7" t="n">
        <v>65535</v>
      </c>
      <c r="E6924" s="7" t="n">
        <v>65535</v>
      </c>
      <c r="F6924" s="7" t="n">
        <v>0</v>
      </c>
    </row>
    <row r="6925" spans="1:10">
      <c r="A6925" t="s">
        <v>4</v>
      </c>
      <c r="B6925" s="4" t="s">
        <v>5</v>
      </c>
      <c r="C6925" s="4" t="s">
        <v>13</v>
      </c>
      <c r="D6925" s="30" t="s">
        <v>34</v>
      </c>
      <c r="E6925" s="4" t="s">
        <v>5</v>
      </c>
      <c r="F6925" s="4" t="s">
        <v>13</v>
      </c>
      <c r="G6925" s="4" t="s">
        <v>10</v>
      </c>
      <c r="H6925" s="30" t="s">
        <v>35</v>
      </c>
      <c r="I6925" s="4" t="s">
        <v>13</v>
      </c>
      <c r="J6925" s="4" t="s">
        <v>24</v>
      </c>
    </row>
    <row r="6926" spans="1:10">
      <c r="A6926" t="n">
        <v>50048</v>
      </c>
      <c r="B6926" s="12" t="n">
        <v>5</v>
      </c>
      <c r="C6926" s="7" t="n">
        <v>28</v>
      </c>
      <c r="D6926" s="30" t="s">
        <v>3</v>
      </c>
      <c r="E6926" s="33" t="n">
        <v>64</v>
      </c>
      <c r="F6926" s="7" t="n">
        <v>5</v>
      </c>
      <c r="G6926" s="7" t="n">
        <v>4</v>
      </c>
      <c r="H6926" s="30" t="s">
        <v>3</v>
      </c>
      <c r="I6926" s="7" t="n">
        <v>1</v>
      </c>
      <c r="J6926" s="13" t="n">
        <f t="normal" ca="1">A6944</f>
        <v>0</v>
      </c>
    </row>
    <row r="6927" spans="1:10">
      <c r="A6927" t="s">
        <v>4</v>
      </c>
      <c r="B6927" s="4" t="s">
        <v>5</v>
      </c>
      <c r="C6927" s="4" t="s">
        <v>13</v>
      </c>
      <c r="D6927" s="4" t="s">
        <v>10</v>
      </c>
      <c r="E6927" s="4" t="s">
        <v>10</v>
      </c>
      <c r="F6927" s="4" t="s">
        <v>13</v>
      </c>
    </row>
    <row r="6928" spans="1:10">
      <c r="A6928" t="n">
        <v>50059</v>
      </c>
      <c r="B6928" s="51" t="n">
        <v>25</v>
      </c>
      <c r="C6928" s="7" t="n">
        <v>1</v>
      </c>
      <c r="D6928" s="7" t="n">
        <v>60</v>
      </c>
      <c r="E6928" s="7" t="n">
        <v>640</v>
      </c>
      <c r="F6928" s="7" t="n">
        <v>1</v>
      </c>
    </row>
    <row r="6929" spans="1:10">
      <c r="A6929" t="s">
        <v>4</v>
      </c>
      <c r="B6929" s="4" t="s">
        <v>5</v>
      </c>
      <c r="C6929" s="4" t="s">
        <v>13</v>
      </c>
      <c r="D6929" s="4" t="s">
        <v>10</v>
      </c>
      <c r="E6929" s="4" t="s">
        <v>6</v>
      </c>
    </row>
    <row r="6930" spans="1:10">
      <c r="A6930" t="n">
        <v>50066</v>
      </c>
      <c r="B6930" s="46" t="n">
        <v>51</v>
      </c>
      <c r="C6930" s="7" t="n">
        <v>4</v>
      </c>
      <c r="D6930" s="7" t="n">
        <v>4</v>
      </c>
      <c r="E6930" s="7" t="s">
        <v>187</v>
      </c>
    </row>
    <row r="6931" spans="1:10">
      <c r="A6931" t="s">
        <v>4</v>
      </c>
      <c r="B6931" s="4" t="s">
        <v>5</v>
      </c>
      <c r="C6931" s="4" t="s">
        <v>10</v>
      </c>
    </row>
    <row r="6932" spans="1:10">
      <c r="A6932" t="n">
        <v>50079</v>
      </c>
      <c r="B6932" s="35" t="n">
        <v>16</v>
      </c>
      <c r="C6932" s="7" t="n">
        <v>0</v>
      </c>
    </row>
    <row r="6933" spans="1:10">
      <c r="A6933" t="s">
        <v>4</v>
      </c>
      <c r="B6933" s="4" t="s">
        <v>5</v>
      </c>
      <c r="C6933" s="4" t="s">
        <v>10</v>
      </c>
      <c r="D6933" s="4" t="s">
        <v>13</v>
      </c>
      <c r="E6933" s="4" t="s">
        <v>9</v>
      </c>
      <c r="F6933" s="4" t="s">
        <v>50</v>
      </c>
      <c r="G6933" s="4" t="s">
        <v>13</v>
      </c>
      <c r="H6933" s="4" t="s">
        <v>13</v>
      </c>
    </row>
    <row r="6934" spans="1:10">
      <c r="A6934" t="n">
        <v>50082</v>
      </c>
      <c r="B6934" s="47" t="n">
        <v>26</v>
      </c>
      <c r="C6934" s="7" t="n">
        <v>4</v>
      </c>
      <c r="D6934" s="7" t="n">
        <v>17</v>
      </c>
      <c r="E6934" s="7" t="n">
        <v>7410</v>
      </c>
      <c r="F6934" s="7" t="s">
        <v>401</v>
      </c>
      <c r="G6934" s="7" t="n">
        <v>2</v>
      </c>
      <c r="H6934" s="7" t="n">
        <v>0</v>
      </c>
    </row>
    <row r="6935" spans="1:10">
      <c r="A6935" t="s">
        <v>4</v>
      </c>
      <c r="B6935" s="4" t="s">
        <v>5</v>
      </c>
    </row>
    <row r="6936" spans="1:10">
      <c r="A6936" t="n">
        <v>50132</v>
      </c>
      <c r="B6936" s="48" t="n">
        <v>28</v>
      </c>
    </row>
    <row r="6937" spans="1:10">
      <c r="A6937" t="s">
        <v>4</v>
      </c>
      <c r="B6937" s="4" t="s">
        <v>5</v>
      </c>
      <c r="C6937" s="4" t="s">
        <v>10</v>
      </c>
      <c r="D6937" s="4" t="s">
        <v>13</v>
      </c>
    </row>
    <row r="6938" spans="1:10">
      <c r="A6938" t="n">
        <v>50133</v>
      </c>
      <c r="B6938" s="50" t="n">
        <v>89</v>
      </c>
      <c r="C6938" s="7" t="n">
        <v>65533</v>
      </c>
      <c r="D6938" s="7" t="n">
        <v>1</v>
      </c>
    </row>
    <row r="6939" spans="1:10">
      <c r="A6939" t="s">
        <v>4</v>
      </c>
      <c r="B6939" s="4" t="s">
        <v>5</v>
      </c>
      <c r="C6939" s="4" t="s">
        <v>13</v>
      </c>
      <c r="D6939" s="4" t="s">
        <v>10</v>
      </c>
      <c r="E6939" s="4" t="s">
        <v>10</v>
      </c>
      <c r="F6939" s="4" t="s">
        <v>13</v>
      </c>
    </row>
    <row r="6940" spans="1:10">
      <c r="A6940" t="n">
        <v>50137</v>
      </c>
      <c r="B6940" s="51" t="n">
        <v>25</v>
      </c>
      <c r="C6940" s="7" t="n">
        <v>1</v>
      </c>
      <c r="D6940" s="7" t="n">
        <v>65535</v>
      </c>
      <c r="E6940" s="7" t="n">
        <v>65535</v>
      </c>
      <c r="F6940" s="7" t="n">
        <v>0</v>
      </c>
    </row>
    <row r="6941" spans="1:10">
      <c r="A6941" t="s">
        <v>4</v>
      </c>
      <c r="B6941" s="4" t="s">
        <v>5</v>
      </c>
      <c r="C6941" s="4" t="s">
        <v>24</v>
      </c>
    </row>
    <row r="6942" spans="1:10">
      <c r="A6942" t="n">
        <v>50144</v>
      </c>
      <c r="B6942" s="17" t="n">
        <v>3</v>
      </c>
      <c r="C6942" s="13" t="n">
        <f t="normal" ca="1">A6958</f>
        <v>0</v>
      </c>
    </row>
    <row r="6943" spans="1:10">
      <c r="A6943" t="s">
        <v>4</v>
      </c>
      <c r="B6943" s="4" t="s">
        <v>5</v>
      </c>
      <c r="C6943" s="4" t="s">
        <v>13</v>
      </c>
      <c r="D6943" s="4" t="s">
        <v>10</v>
      </c>
      <c r="E6943" s="4" t="s">
        <v>10</v>
      </c>
      <c r="F6943" s="4" t="s">
        <v>13</v>
      </c>
    </row>
    <row r="6944" spans="1:10">
      <c r="A6944" t="n">
        <v>50149</v>
      </c>
      <c r="B6944" s="51" t="n">
        <v>25</v>
      </c>
      <c r="C6944" s="7" t="n">
        <v>1</v>
      </c>
      <c r="D6944" s="7" t="n">
        <v>260</v>
      </c>
      <c r="E6944" s="7" t="n">
        <v>640</v>
      </c>
      <c r="F6944" s="7" t="n">
        <v>1</v>
      </c>
    </row>
    <row r="6945" spans="1:8">
      <c r="A6945" t="s">
        <v>4</v>
      </c>
      <c r="B6945" s="4" t="s">
        <v>5</v>
      </c>
      <c r="C6945" s="4" t="s">
        <v>13</v>
      </c>
      <c r="D6945" s="4" t="s">
        <v>10</v>
      </c>
      <c r="E6945" s="4" t="s">
        <v>6</v>
      </c>
    </row>
    <row r="6946" spans="1:8">
      <c r="A6946" t="n">
        <v>50156</v>
      </c>
      <c r="B6946" s="46" t="n">
        <v>51</v>
      </c>
      <c r="C6946" s="7" t="n">
        <v>4</v>
      </c>
      <c r="D6946" s="7" t="n">
        <v>0</v>
      </c>
      <c r="E6946" s="7" t="s">
        <v>108</v>
      </c>
    </row>
    <row r="6947" spans="1:8">
      <c r="A6947" t="s">
        <v>4</v>
      </c>
      <c r="B6947" s="4" t="s">
        <v>5</v>
      </c>
      <c r="C6947" s="4" t="s">
        <v>10</v>
      </c>
    </row>
    <row r="6948" spans="1:8">
      <c r="A6948" t="n">
        <v>50169</v>
      </c>
      <c r="B6948" s="35" t="n">
        <v>16</v>
      </c>
      <c r="C6948" s="7" t="n">
        <v>0</v>
      </c>
    </row>
    <row r="6949" spans="1:8">
      <c r="A6949" t="s">
        <v>4</v>
      </c>
      <c r="B6949" s="4" t="s">
        <v>5</v>
      </c>
      <c r="C6949" s="4" t="s">
        <v>10</v>
      </c>
      <c r="D6949" s="4" t="s">
        <v>13</v>
      </c>
      <c r="E6949" s="4" t="s">
        <v>9</v>
      </c>
      <c r="F6949" s="4" t="s">
        <v>50</v>
      </c>
      <c r="G6949" s="4" t="s">
        <v>13</v>
      </c>
      <c r="H6949" s="4" t="s">
        <v>13</v>
      </c>
    </row>
    <row r="6950" spans="1:8">
      <c r="A6950" t="n">
        <v>50172</v>
      </c>
      <c r="B6950" s="47" t="n">
        <v>26</v>
      </c>
      <c r="C6950" s="7" t="n">
        <v>0</v>
      </c>
      <c r="D6950" s="7" t="n">
        <v>17</v>
      </c>
      <c r="E6950" s="7" t="n">
        <v>52947</v>
      </c>
      <c r="F6950" s="7" t="s">
        <v>402</v>
      </c>
      <c r="G6950" s="7" t="n">
        <v>2</v>
      </c>
      <c r="H6950" s="7" t="n">
        <v>0</v>
      </c>
    </row>
    <row r="6951" spans="1:8">
      <c r="A6951" t="s">
        <v>4</v>
      </c>
      <c r="B6951" s="4" t="s">
        <v>5</v>
      </c>
    </row>
    <row r="6952" spans="1:8">
      <c r="A6952" t="n">
        <v>50224</v>
      </c>
      <c r="B6952" s="48" t="n">
        <v>28</v>
      </c>
    </row>
    <row r="6953" spans="1:8">
      <c r="A6953" t="s">
        <v>4</v>
      </c>
      <c r="B6953" s="4" t="s">
        <v>5</v>
      </c>
      <c r="C6953" s="4" t="s">
        <v>10</v>
      </c>
      <c r="D6953" s="4" t="s">
        <v>13</v>
      </c>
    </row>
    <row r="6954" spans="1:8">
      <c r="A6954" t="n">
        <v>50225</v>
      </c>
      <c r="B6954" s="50" t="n">
        <v>89</v>
      </c>
      <c r="C6954" s="7" t="n">
        <v>65533</v>
      </c>
      <c r="D6954" s="7" t="n">
        <v>1</v>
      </c>
    </row>
    <row r="6955" spans="1:8">
      <c r="A6955" t="s">
        <v>4</v>
      </c>
      <c r="B6955" s="4" t="s">
        <v>5</v>
      </c>
      <c r="C6955" s="4" t="s">
        <v>13</v>
      </c>
      <c r="D6955" s="4" t="s">
        <v>10</v>
      </c>
      <c r="E6955" s="4" t="s">
        <v>10</v>
      </c>
      <c r="F6955" s="4" t="s">
        <v>13</v>
      </c>
    </row>
    <row r="6956" spans="1:8">
      <c r="A6956" t="n">
        <v>50229</v>
      </c>
      <c r="B6956" s="51" t="n">
        <v>25</v>
      </c>
      <c r="C6956" s="7" t="n">
        <v>1</v>
      </c>
      <c r="D6956" s="7" t="n">
        <v>65535</v>
      </c>
      <c r="E6956" s="7" t="n">
        <v>65535</v>
      </c>
      <c r="F6956" s="7" t="n">
        <v>0</v>
      </c>
    </row>
    <row r="6957" spans="1:8">
      <c r="A6957" t="s">
        <v>4</v>
      </c>
      <c r="B6957" s="4" t="s">
        <v>5</v>
      </c>
      <c r="C6957" s="4" t="s">
        <v>13</v>
      </c>
      <c r="D6957" s="30" t="s">
        <v>34</v>
      </c>
      <c r="E6957" s="4" t="s">
        <v>5</v>
      </c>
      <c r="F6957" s="4" t="s">
        <v>13</v>
      </c>
      <c r="G6957" s="4" t="s">
        <v>10</v>
      </c>
      <c r="H6957" s="30" t="s">
        <v>35</v>
      </c>
      <c r="I6957" s="4" t="s">
        <v>13</v>
      </c>
      <c r="J6957" s="4" t="s">
        <v>24</v>
      </c>
    </row>
    <row r="6958" spans="1:8">
      <c r="A6958" t="n">
        <v>50236</v>
      </c>
      <c r="B6958" s="12" t="n">
        <v>5</v>
      </c>
      <c r="C6958" s="7" t="n">
        <v>28</v>
      </c>
      <c r="D6958" s="30" t="s">
        <v>3</v>
      </c>
      <c r="E6958" s="33" t="n">
        <v>64</v>
      </c>
      <c r="F6958" s="7" t="n">
        <v>5</v>
      </c>
      <c r="G6958" s="7" t="n">
        <v>2</v>
      </c>
      <c r="H6958" s="30" t="s">
        <v>3</v>
      </c>
      <c r="I6958" s="7" t="n">
        <v>1</v>
      </c>
      <c r="J6958" s="13" t="n">
        <f t="normal" ca="1">A6974</f>
        <v>0</v>
      </c>
    </row>
    <row r="6959" spans="1:8">
      <c r="A6959" t="s">
        <v>4</v>
      </c>
      <c r="B6959" s="4" t="s">
        <v>5</v>
      </c>
      <c r="C6959" s="4" t="s">
        <v>13</v>
      </c>
      <c r="D6959" s="4" t="s">
        <v>10</v>
      </c>
      <c r="E6959" s="4" t="s">
        <v>10</v>
      </c>
      <c r="F6959" s="4" t="s">
        <v>13</v>
      </c>
    </row>
    <row r="6960" spans="1:8">
      <c r="A6960" t="n">
        <v>50247</v>
      </c>
      <c r="B6960" s="51" t="n">
        <v>25</v>
      </c>
      <c r="C6960" s="7" t="n">
        <v>1</v>
      </c>
      <c r="D6960" s="7" t="n">
        <v>60</v>
      </c>
      <c r="E6960" s="7" t="n">
        <v>500</v>
      </c>
      <c r="F6960" s="7" t="n">
        <v>1</v>
      </c>
    </row>
    <row r="6961" spans="1:10">
      <c r="A6961" t="s">
        <v>4</v>
      </c>
      <c r="B6961" s="4" t="s">
        <v>5</v>
      </c>
      <c r="C6961" s="4" t="s">
        <v>13</v>
      </c>
      <c r="D6961" s="4" t="s">
        <v>10</v>
      </c>
      <c r="E6961" s="4" t="s">
        <v>6</v>
      </c>
    </row>
    <row r="6962" spans="1:10">
      <c r="A6962" t="n">
        <v>50254</v>
      </c>
      <c r="B6962" s="46" t="n">
        <v>51</v>
      </c>
      <c r="C6962" s="7" t="n">
        <v>4</v>
      </c>
      <c r="D6962" s="7" t="n">
        <v>2</v>
      </c>
      <c r="E6962" s="7" t="s">
        <v>403</v>
      </c>
    </row>
    <row r="6963" spans="1:10">
      <c r="A6963" t="s">
        <v>4</v>
      </c>
      <c r="B6963" s="4" t="s">
        <v>5</v>
      </c>
      <c r="C6963" s="4" t="s">
        <v>10</v>
      </c>
    </row>
    <row r="6964" spans="1:10">
      <c r="A6964" t="n">
        <v>50268</v>
      </c>
      <c r="B6964" s="35" t="n">
        <v>16</v>
      </c>
      <c r="C6964" s="7" t="n">
        <v>0</v>
      </c>
    </row>
    <row r="6965" spans="1:10">
      <c r="A6965" t="s">
        <v>4</v>
      </c>
      <c r="B6965" s="4" t="s">
        <v>5</v>
      </c>
      <c r="C6965" s="4" t="s">
        <v>10</v>
      </c>
      <c r="D6965" s="4" t="s">
        <v>13</v>
      </c>
      <c r="E6965" s="4" t="s">
        <v>9</v>
      </c>
      <c r="F6965" s="4" t="s">
        <v>50</v>
      </c>
      <c r="G6965" s="4" t="s">
        <v>13</v>
      </c>
      <c r="H6965" s="4" t="s">
        <v>13</v>
      </c>
    </row>
    <row r="6966" spans="1:10">
      <c r="A6966" t="n">
        <v>50271</v>
      </c>
      <c r="B6966" s="47" t="n">
        <v>26</v>
      </c>
      <c r="C6966" s="7" t="n">
        <v>2</v>
      </c>
      <c r="D6966" s="7" t="n">
        <v>17</v>
      </c>
      <c r="E6966" s="7" t="n">
        <v>6424</v>
      </c>
      <c r="F6966" s="7" t="s">
        <v>404</v>
      </c>
      <c r="G6966" s="7" t="n">
        <v>2</v>
      </c>
      <c r="H6966" s="7" t="n">
        <v>0</v>
      </c>
    </row>
    <row r="6967" spans="1:10">
      <c r="A6967" t="s">
        <v>4</v>
      </c>
      <c r="B6967" s="4" t="s">
        <v>5</v>
      </c>
    </row>
    <row r="6968" spans="1:10">
      <c r="A6968" t="n">
        <v>50316</v>
      </c>
      <c r="B6968" s="48" t="n">
        <v>28</v>
      </c>
    </row>
    <row r="6969" spans="1:10">
      <c r="A6969" t="s">
        <v>4</v>
      </c>
      <c r="B6969" s="4" t="s">
        <v>5</v>
      </c>
      <c r="C6969" s="4" t="s">
        <v>10</v>
      </c>
      <c r="D6969" s="4" t="s">
        <v>13</v>
      </c>
    </row>
    <row r="6970" spans="1:10">
      <c r="A6970" t="n">
        <v>50317</v>
      </c>
      <c r="B6970" s="50" t="n">
        <v>89</v>
      </c>
      <c r="C6970" s="7" t="n">
        <v>65533</v>
      </c>
      <c r="D6970" s="7" t="n">
        <v>1</v>
      </c>
    </row>
    <row r="6971" spans="1:10">
      <c r="A6971" t="s">
        <v>4</v>
      </c>
      <c r="B6971" s="4" t="s">
        <v>5</v>
      </c>
      <c r="C6971" s="4" t="s">
        <v>13</v>
      </c>
      <c r="D6971" s="4" t="s">
        <v>10</v>
      </c>
      <c r="E6971" s="4" t="s">
        <v>10</v>
      </c>
      <c r="F6971" s="4" t="s">
        <v>13</v>
      </c>
    </row>
    <row r="6972" spans="1:10">
      <c r="A6972" t="n">
        <v>50321</v>
      </c>
      <c r="B6972" s="51" t="n">
        <v>25</v>
      </c>
      <c r="C6972" s="7" t="n">
        <v>1</v>
      </c>
      <c r="D6972" s="7" t="n">
        <v>65535</v>
      </c>
      <c r="E6972" s="7" t="n">
        <v>65535</v>
      </c>
      <c r="F6972" s="7" t="n">
        <v>0</v>
      </c>
    </row>
    <row r="6973" spans="1:10">
      <c r="A6973" t="s">
        <v>4</v>
      </c>
      <c r="B6973" s="4" t="s">
        <v>5</v>
      </c>
      <c r="C6973" s="4" t="s">
        <v>13</v>
      </c>
      <c r="D6973" s="4" t="s">
        <v>10</v>
      </c>
      <c r="E6973" s="4" t="s">
        <v>23</v>
      </c>
    </row>
    <row r="6974" spans="1:10">
      <c r="A6974" t="n">
        <v>50328</v>
      </c>
      <c r="B6974" s="24" t="n">
        <v>58</v>
      </c>
      <c r="C6974" s="7" t="n">
        <v>101</v>
      </c>
      <c r="D6974" s="7" t="n">
        <v>300</v>
      </c>
      <c r="E6974" s="7" t="n">
        <v>1</v>
      </c>
    </row>
    <row r="6975" spans="1:10">
      <c r="A6975" t="s">
        <v>4</v>
      </c>
      <c r="B6975" s="4" t="s">
        <v>5</v>
      </c>
      <c r="C6975" s="4" t="s">
        <v>13</v>
      </c>
      <c r="D6975" s="4" t="s">
        <v>10</v>
      </c>
    </row>
    <row r="6976" spans="1:10">
      <c r="A6976" t="n">
        <v>50336</v>
      </c>
      <c r="B6976" s="24" t="n">
        <v>58</v>
      </c>
      <c r="C6976" s="7" t="n">
        <v>254</v>
      </c>
      <c r="D6976" s="7" t="n">
        <v>0</v>
      </c>
    </row>
    <row r="6977" spans="1:8">
      <c r="A6977" t="s">
        <v>4</v>
      </c>
      <c r="B6977" s="4" t="s">
        <v>5</v>
      </c>
      <c r="C6977" s="4" t="s">
        <v>13</v>
      </c>
    </row>
    <row r="6978" spans="1:8">
      <c r="A6978" t="n">
        <v>50340</v>
      </c>
      <c r="B6978" s="43" t="n">
        <v>116</v>
      </c>
      <c r="C6978" s="7" t="n">
        <v>0</v>
      </c>
    </row>
    <row r="6979" spans="1:8">
      <c r="A6979" t="s">
        <v>4</v>
      </c>
      <c r="B6979" s="4" t="s">
        <v>5</v>
      </c>
      <c r="C6979" s="4" t="s">
        <v>13</v>
      </c>
      <c r="D6979" s="4" t="s">
        <v>10</v>
      </c>
    </row>
    <row r="6980" spans="1:8">
      <c r="A6980" t="n">
        <v>50342</v>
      </c>
      <c r="B6980" s="43" t="n">
        <v>116</v>
      </c>
      <c r="C6980" s="7" t="n">
        <v>2</v>
      </c>
      <c r="D6980" s="7" t="n">
        <v>1</v>
      </c>
    </row>
    <row r="6981" spans="1:8">
      <c r="A6981" t="s">
        <v>4</v>
      </c>
      <c r="B6981" s="4" t="s">
        <v>5</v>
      </c>
      <c r="C6981" s="4" t="s">
        <v>13</v>
      </c>
      <c r="D6981" s="4" t="s">
        <v>9</v>
      </c>
    </row>
    <row r="6982" spans="1:8">
      <c r="A6982" t="n">
        <v>50346</v>
      </c>
      <c r="B6982" s="43" t="n">
        <v>116</v>
      </c>
      <c r="C6982" s="7" t="n">
        <v>5</v>
      </c>
      <c r="D6982" s="7" t="n">
        <v>1120403456</v>
      </c>
    </row>
    <row r="6983" spans="1:8">
      <c r="A6983" t="s">
        <v>4</v>
      </c>
      <c r="B6983" s="4" t="s">
        <v>5</v>
      </c>
      <c r="C6983" s="4" t="s">
        <v>13</v>
      </c>
      <c r="D6983" s="4" t="s">
        <v>10</v>
      </c>
    </row>
    <row r="6984" spans="1:8">
      <c r="A6984" t="n">
        <v>50352</v>
      </c>
      <c r="B6984" s="43" t="n">
        <v>116</v>
      </c>
      <c r="C6984" s="7" t="n">
        <v>6</v>
      </c>
      <c r="D6984" s="7" t="n">
        <v>1</v>
      </c>
    </row>
    <row r="6985" spans="1:8">
      <c r="A6985" t="s">
        <v>4</v>
      </c>
      <c r="B6985" s="4" t="s">
        <v>5</v>
      </c>
      <c r="C6985" s="4" t="s">
        <v>10</v>
      </c>
      <c r="D6985" s="4" t="s">
        <v>10</v>
      </c>
      <c r="E6985" s="4" t="s">
        <v>10</v>
      </c>
    </row>
    <row r="6986" spans="1:8">
      <c r="A6986" t="n">
        <v>50356</v>
      </c>
      <c r="B6986" s="21" t="n">
        <v>61</v>
      </c>
      <c r="C6986" s="7" t="n">
        <v>0</v>
      </c>
      <c r="D6986" s="7" t="n">
        <v>19</v>
      </c>
      <c r="E6986" s="7" t="n">
        <v>0</v>
      </c>
    </row>
    <row r="6987" spans="1:8">
      <c r="A6987" t="s">
        <v>4</v>
      </c>
      <c r="B6987" s="4" t="s">
        <v>5</v>
      </c>
      <c r="C6987" s="4" t="s">
        <v>13</v>
      </c>
      <c r="D6987" s="4" t="s">
        <v>13</v>
      </c>
      <c r="E6987" s="4" t="s">
        <v>23</v>
      </c>
      <c r="F6987" s="4" t="s">
        <v>23</v>
      </c>
      <c r="G6987" s="4" t="s">
        <v>23</v>
      </c>
      <c r="H6987" s="4" t="s">
        <v>10</v>
      </c>
    </row>
    <row r="6988" spans="1:8">
      <c r="A6988" t="n">
        <v>50363</v>
      </c>
      <c r="B6988" s="26" t="n">
        <v>45</v>
      </c>
      <c r="C6988" s="7" t="n">
        <v>2</v>
      </c>
      <c r="D6988" s="7" t="n">
        <v>3</v>
      </c>
      <c r="E6988" s="7" t="n">
        <v>-0.300000011920929</v>
      </c>
      <c r="F6988" s="7" t="n">
        <v>5.57999992370605</v>
      </c>
      <c r="G6988" s="7" t="n">
        <v>4.69999980926514</v>
      </c>
      <c r="H6988" s="7" t="n">
        <v>0</v>
      </c>
    </row>
    <row r="6989" spans="1:8">
      <c r="A6989" t="s">
        <v>4</v>
      </c>
      <c r="B6989" s="4" t="s">
        <v>5</v>
      </c>
      <c r="C6989" s="4" t="s">
        <v>13</v>
      </c>
      <c r="D6989" s="4" t="s">
        <v>13</v>
      </c>
      <c r="E6989" s="4" t="s">
        <v>23</v>
      </c>
      <c r="F6989" s="4" t="s">
        <v>23</v>
      </c>
      <c r="G6989" s="4" t="s">
        <v>23</v>
      </c>
      <c r="H6989" s="4" t="s">
        <v>10</v>
      </c>
      <c r="I6989" s="4" t="s">
        <v>13</v>
      </c>
    </row>
    <row r="6990" spans="1:8">
      <c r="A6990" t="n">
        <v>50380</v>
      </c>
      <c r="B6990" s="26" t="n">
        <v>45</v>
      </c>
      <c r="C6990" s="7" t="n">
        <v>4</v>
      </c>
      <c r="D6990" s="7" t="n">
        <v>3</v>
      </c>
      <c r="E6990" s="7" t="n">
        <v>353.720001220703</v>
      </c>
      <c r="F6990" s="7" t="n">
        <v>4.98000001907349</v>
      </c>
      <c r="G6990" s="7" t="n">
        <v>4</v>
      </c>
      <c r="H6990" s="7" t="n">
        <v>0</v>
      </c>
      <c r="I6990" s="7" t="n">
        <v>0</v>
      </c>
    </row>
    <row r="6991" spans="1:8">
      <c r="A6991" t="s">
        <v>4</v>
      </c>
      <c r="B6991" s="4" t="s">
        <v>5</v>
      </c>
      <c r="C6991" s="4" t="s">
        <v>13</v>
      </c>
      <c r="D6991" s="4" t="s">
        <v>13</v>
      </c>
      <c r="E6991" s="4" t="s">
        <v>23</v>
      </c>
      <c r="F6991" s="4" t="s">
        <v>10</v>
      </c>
    </row>
    <row r="6992" spans="1:8">
      <c r="A6992" t="n">
        <v>50398</v>
      </c>
      <c r="B6992" s="26" t="n">
        <v>45</v>
      </c>
      <c r="C6992" s="7" t="n">
        <v>5</v>
      </c>
      <c r="D6992" s="7" t="n">
        <v>3</v>
      </c>
      <c r="E6992" s="7" t="n">
        <v>1.20000004768372</v>
      </c>
      <c r="F6992" s="7" t="n">
        <v>0</v>
      </c>
    </row>
    <row r="6993" spans="1:9">
      <c r="A6993" t="s">
        <v>4</v>
      </c>
      <c r="B6993" s="4" t="s">
        <v>5</v>
      </c>
      <c r="C6993" s="4" t="s">
        <v>13</v>
      </c>
      <c r="D6993" s="4" t="s">
        <v>13</v>
      </c>
      <c r="E6993" s="4" t="s">
        <v>23</v>
      </c>
      <c r="F6993" s="4" t="s">
        <v>10</v>
      </c>
    </row>
    <row r="6994" spans="1:9">
      <c r="A6994" t="n">
        <v>50407</v>
      </c>
      <c r="B6994" s="26" t="n">
        <v>45</v>
      </c>
      <c r="C6994" s="7" t="n">
        <v>11</v>
      </c>
      <c r="D6994" s="7" t="n">
        <v>3</v>
      </c>
      <c r="E6994" s="7" t="n">
        <v>36.2000007629395</v>
      </c>
      <c r="F6994" s="7" t="n">
        <v>0</v>
      </c>
    </row>
    <row r="6995" spans="1:9">
      <c r="A6995" t="s">
        <v>4</v>
      </c>
      <c r="B6995" s="4" t="s">
        <v>5</v>
      </c>
      <c r="C6995" s="4" t="s">
        <v>13</v>
      </c>
      <c r="D6995" s="4" t="s">
        <v>13</v>
      </c>
      <c r="E6995" s="4" t="s">
        <v>23</v>
      </c>
      <c r="F6995" s="4" t="s">
        <v>23</v>
      </c>
      <c r="G6995" s="4" t="s">
        <v>23</v>
      </c>
      <c r="H6995" s="4" t="s">
        <v>10</v>
      </c>
    </row>
    <row r="6996" spans="1:9">
      <c r="A6996" t="n">
        <v>50416</v>
      </c>
      <c r="B6996" s="26" t="n">
        <v>45</v>
      </c>
      <c r="C6996" s="7" t="n">
        <v>2</v>
      </c>
      <c r="D6996" s="7" t="n">
        <v>3</v>
      </c>
      <c r="E6996" s="7" t="n">
        <v>-0.300000011920929</v>
      </c>
      <c r="F6996" s="7" t="n">
        <v>5.57999992370605</v>
      </c>
      <c r="G6996" s="7" t="n">
        <v>4.69999980926514</v>
      </c>
      <c r="H6996" s="7" t="n">
        <v>10000</v>
      </c>
    </row>
    <row r="6997" spans="1:9">
      <c r="A6997" t="s">
        <v>4</v>
      </c>
      <c r="B6997" s="4" t="s">
        <v>5</v>
      </c>
      <c r="C6997" s="4" t="s">
        <v>13</v>
      </c>
      <c r="D6997" s="4" t="s">
        <v>13</v>
      </c>
      <c r="E6997" s="4" t="s">
        <v>23</v>
      </c>
      <c r="F6997" s="4" t="s">
        <v>23</v>
      </c>
      <c r="G6997" s="4" t="s">
        <v>23</v>
      </c>
      <c r="H6997" s="4" t="s">
        <v>10</v>
      </c>
      <c r="I6997" s="4" t="s">
        <v>13</v>
      </c>
    </row>
    <row r="6998" spans="1:9">
      <c r="A6998" t="n">
        <v>50433</v>
      </c>
      <c r="B6998" s="26" t="n">
        <v>45</v>
      </c>
      <c r="C6998" s="7" t="n">
        <v>4</v>
      </c>
      <c r="D6998" s="7" t="n">
        <v>3</v>
      </c>
      <c r="E6998" s="7" t="n">
        <v>353.720001220703</v>
      </c>
      <c r="F6998" s="7" t="n">
        <v>16.1599998474121</v>
      </c>
      <c r="G6998" s="7" t="n">
        <v>4</v>
      </c>
      <c r="H6998" s="7" t="n">
        <v>10000</v>
      </c>
      <c r="I6998" s="7" t="n">
        <v>1</v>
      </c>
    </row>
    <row r="6999" spans="1:9">
      <c r="A6999" t="s">
        <v>4</v>
      </c>
      <c r="B6999" s="4" t="s">
        <v>5</v>
      </c>
      <c r="C6999" s="4" t="s">
        <v>13</v>
      </c>
      <c r="D6999" s="4" t="s">
        <v>13</v>
      </c>
      <c r="E6999" s="4" t="s">
        <v>23</v>
      </c>
      <c r="F6999" s="4" t="s">
        <v>10</v>
      </c>
    </row>
    <row r="7000" spans="1:9">
      <c r="A7000" t="n">
        <v>50451</v>
      </c>
      <c r="B7000" s="26" t="n">
        <v>45</v>
      </c>
      <c r="C7000" s="7" t="n">
        <v>5</v>
      </c>
      <c r="D7000" s="7" t="n">
        <v>3</v>
      </c>
      <c r="E7000" s="7" t="n">
        <v>1.20000004768372</v>
      </c>
      <c r="F7000" s="7" t="n">
        <v>10000</v>
      </c>
    </row>
    <row r="7001" spans="1:9">
      <c r="A7001" t="s">
        <v>4</v>
      </c>
      <c r="B7001" s="4" t="s">
        <v>5</v>
      </c>
      <c r="C7001" s="4" t="s">
        <v>13</v>
      </c>
      <c r="D7001" s="4" t="s">
        <v>13</v>
      </c>
      <c r="E7001" s="4" t="s">
        <v>23</v>
      </c>
      <c r="F7001" s="4" t="s">
        <v>10</v>
      </c>
    </row>
    <row r="7002" spans="1:9">
      <c r="A7002" t="n">
        <v>50460</v>
      </c>
      <c r="B7002" s="26" t="n">
        <v>45</v>
      </c>
      <c r="C7002" s="7" t="n">
        <v>11</v>
      </c>
      <c r="D7002" s="7" t="n">
        <v>3</v>
      </c>
      <c r="E7002" s="7" t="n">
        <v>36.2000007629395</v>
      </c>
      <c r="F7002" s="7" t="n">
        <v>10000</v>
      </c>
    </row>
    <row r="7003" spans="1:9">
      <c r="A7003" t="s">
        <v>4</v>
      </c>
      <c r="B7003" s="4" t="s">
        <v>5</v>
      </c>
      <c r="C7003" s="4" t="s">
        <v>13</v>
      </c>
      <c r="D7003" s="4" t="s">
        <v>10</v>
      </c>
    </row>
    <row r="7004" spans="1:9">
      <c r="A7004" t="n">
        <v>50469</v>
      </c>
      <c r="B7004" s="24" t="n">
        <v>58</v>
      </c>
      <c r="C7004" s="7" t="n">
        <v>255</v>
      </c>
      <c r="D7004" s="7" t="n">
        <v>0</v>
      </c>
    </row>
    <row r="7005" spans="1:9">
      <c r="A7005" t="s">
        <v>4</v>
      </c>
      <c r="B7005" s="4" t="s">
        <v>5</v>
      </c>
      <c r="C7005" s="4" t="s">
        <v>10</v>
      </c>
    </row>
    <row r="7006" spans="1:9">
      <c r="A7006" t="n">
        <v>50473</v>
      </c>
      <c r="B7006" s="35" t="n">
        <v>16</v>
      </c>
      <c r="C7006" s="7" t="n">
        <v>1000</v>
      </c>
    </row>
    <row r="7007" spans="1:9">
      <c r="A7007" t="s">
        <v>4</v>
      </c>
      <c r="B7007" s="4" t="s">
        <v>5</v>
      </c>
      <c r="C7007" s="4" t="s">
        <v>13</v>
      </c>
      <c r="D7007" s="4" t="s">
        <v>10</v>
      </c>
      <c r="E7007" s="4" t="s">
        <v>13</v>
      </c>
    </row>
    <row r="7008" spans="1:9">
      <c r="A7008" t="n">
        <v>50476</v>
      </c>
      <c r="B7008" s="14" t="n">
        <v>49</v>
      </c>
      <c r="C7008" s="7" t="n">
        <v>1</v>
      </c>
      <c r="D7008" s="7" t="n">
        <v>4000</v>
      </c>
      <c r="E7008" s="7" t="n">
        <v>0</v>
      </c>
    </row>
    <row r="7009" spans="1:9">
      <c r="A7009" t="s">
        <v>4</v>
      </c>
      <c r="B7009" s="4" t="s">
        <v>5</v>
      </c>
      <c r="C7009" s="4" t="s">
        <v>13</v>
      </c>
      <c r="D7009" s="4" t="s">
        <v>10</v>
      </c>
      <c r="E7009" s="4" t="s">
        <v>6</v>
      </c>
    </row>
    <row r="7010" spans="1:9">
      <c r="A7010" t="n">
        <v>50481</v>
      </c>
      <c r="B7010" s="46" t="n">
        <v>51</v>
      </c>
      <c r="C7010" s="7" t="n">
        <v>4</v>
      </c>
      <c r="D7010" s="7" t="n">
        <v>19</v>
      </c>
      <c r="E7010" s="7" t="s">
        <v>128</v>
      </c>
    </row>
    <row r="7011" spans="1:9">
      <c r="A7011" t="s">
        <v>4</v>
      </c>
      <c r="B7011" s="4" t="s">
        <v>5</v>
      </c>
      <c r="C7011" s="4" t="s">
        <v>10</v>
      </c>
    </row>
    <row r="7012" spans="1:9">
      <c r="A7012" t="n">
        <v>50495</v>
      </c>
      <c r="B7012" s="35" t="n">
        <v>16</v>
      </c>
      <c r="C7012" s="7" t="n">
        <v>0</v>
      </c>
    </row>
    <row r="7013" spans="1:9">
      <c r="A7013" t="s">
        <v>4</v>
      </c>
      <c r="B7013" s="4" t="s">
        <v>5</v>
      </c>
      <c r="C7013" s="4" t="s">
        <v>10</v>
      </c>
      <c r="D7013" s="4" t="s">
        <v>13</v>
      </c>
      <c r="E7013" s="4" t="s">
        <v>9</v>
      </c>
      <c r="F7013" s="4" t="s">
        <v>50</v>
      </c>
      <c r="G7013" s="4" t="s">
        <v>13</v>
      </c>
      <c r="H7013" s="4" t="s">
        <v>13</v>
      </c>
      <c r="I7013" s="4" t="s">
        <v>13</v>
      </c>
      <c r="J7013" s="4" t="s">
        <v>9</v>
      </c>
      <c r="K7013" s="4" t="s">
        <v>50</v>
      </c>
      <c r="L7013" s="4" t="s">
        <v>13</v>
      </c>
      <c r="M7013" s="4" t="s">
        <v>13</v>
      </c>
    </row>
    <row r="7014" spans="1:9">
      <c r="A7014" t="n">
        <v>50498</v>
      </c>
      <c r="B7014" s="47" t="n">
        <v>26</v>
      </c>
      <c r="C7014" s="7" t="n">
        <v>19</v>
      </c>
      <c r="D7014" s="7" t="n">
        <v>17</v>
      </c>
      <c r="E7014" s="7" t="n">
        <v>29420</v>
      </c>
      <c r="F7014" s="7" t="s">
        <v>405</v>
      </c>
      <c r="G7014" s="7" t="n">
        <v>2</v>
      </c>
      <c r="H7014" s="7" t="n">
        <v>3</v>
      </c>
      <c r="I7014" s="7" t="n">
        <v>17</v>
      </c>
      <c r="J7014" s="7" t="n">
        <v>29421</v>
      </c>
      <c r="K7014" s="7" t="s">
        <v>406</v>
      </c>
      <c r="L7014" s="7" t="n">
        <v>2</v>
      </c>
      <c r="M7014" s="7" t="n">
        <v>0</v>
      </c>
    </row>
    <row r="7015" spans="1:9">
      <c r="A7015" t="s">
        <v>4</v>
      </c>
      <c r="B7015" s="4" t="s">
        <v>5</v>
      </c>
    </row>
    <row r="7016" spans="1:9">
      <c r="A7016" t="n">
        <v>50641</v>
      </c>
      <c r="B7016" s="48" t="n">
        <v>28</v>
      </c>
    </row>
    <row r="7017" spans="1:9">
      <c r="A7017" t="s">
        <v>4</v>
      </c>
      <c r="B7017" s="4" t="s">
        <v>5</v>
      </c>
      <c r="C7017" s="4" t="s">
        <v>10</v>
      </c>
      <c r="D7017" s="4" t="s">
        <v>13</v>
      </c>
    </row>
    <row r="7018" spans="1:9">
      <c r="A7018" t="n">
        <v>50642</v>
      </c>
      <c r="B7018" s="50" t="n">
        <v>89</v>
      </c>
      <c r="C7018" s="7" t="n">
        <v>65533</v>
      </c>
      <c r="D7018" s="7" t="n">
        <v>1</v>
      </c>
    </row>
    <row r="7019" spans="1:9">
      <c r="A7019" t="s">
        <v>4</v>
      </c>
      <c r="B7019" s="4" t="s">
        <v>5</v>
      </c>
      <c r="C7019" s="4" t="s">
        <v>6</v>
      </c>
      <c r="D7019" s="4" t="s">
        <v>10</v>
      </c>
    </row>
    <row r="7020" spans="1:9">
      <c r="A7020" t="n">
        <v>50646</v>
      </c>
      <c r="B7020" s="67" t="n">
        <v>29</v>
      </c>
      <c r="C7020" s="7" t="s">
        <v>12</v>
      </c>
      <c r="D7020" s="7" t="n">
        <v>65533</v>
      </c>
    </row>
    <row r="7021" spans="1:9">
      <c r="A7021" t="s">
        <v>4</v>
      </c>
      <c r="B7021" s="4" t="s">
        <v>5</v>
      </c>
      <c r="C7021" s="4" t="s">
        <v>13</v>
      </c>
      <c r="D7021" s="4" t="s">
        <v>10</v>
      </c>
      <c r="E7021" s="4" t="s">
        <v>10</v>
      </c>
      <c r="F7021" s="4" t="s">
        <v>13</v>
      </c>
    </row>
    <row r="7022" spans="1:9">
      <c r="A7022" t="n">
        <v>50650</v>
      </c>
      <c r="B7022" s="51" t="n">
        <v>25</v>
      </c>
      <c r="C7022" s="7" t="n">
        <v>1</v>
      </c>
      <c r="D7022" s="7" t="n">
        <v>260</v>
      </c>
      <c r="E7022" s="7" t="n">
        <v>640</v>
      </c>
      <c r="F7022" s="7" t="n">
        <v>1</v>
      </c>
    </row>
    <row r="7023" spans="1:9">
      <c r="A7023" t="s">
        <v>4</v>
      </c>
      <c r="B7023" s="4" t="s">
        <v>5</v>
      </c>
      <c r="C7023" s="4" t="s">
        <v>13</v>
      </c>
      <c r="D7023" s="4" t="s">
        <v>10</v>
      </c>
      <c r="E7023" s="4" t="s">
        <v>6</v>
      </c>
    </row>
    <row r="7024" spans="1:9">
      <c r="A7024" t="n">
        <v>50657</v>
      </c>
      <c r="B7024" s="46" t="n">
        <v>51</v>
      </c>
      <c r="C7024" s="7" t="n">
        <v>4</v>
      </c>
      <c r="D7024" s="7" t="n">
        <v>5</v>
      </c>
      <c r="E7024" s="7" t="s">
        <v>60</v>
      </c>
    </row>
    <row r="7025" spans="1:13">
      <c r="A7025" t="s">
        <v>4</v>
      </c>
      <c r="B7025" s="4" t="s">
        <v>5</v>
      </c>
      <c r="C7025" s="4" t="s">
        <v>10</v>
      </c>
    </row>
    <row r="7026" spans="1:13">
      <c r="A7026" t="n">
        <v>50671</v>
      </c>
      <c r="B7026" s="35" t="n">
        <v>16</v>
      </c>
      <c r="C7026" s="7" t="n">
        <v>0</v>
      </c>
    </row>
    <row r="7027" spans="1:13">
      <c r="A7027" t="s">
        <v>4</v>
      </c>
      <c r="B7027" s="4" t="s">
        <v>5</v>
      </c>
      <c r="C7027" s="4" t="s">
        <v>10</v>
      </c>
      <c r="D7027" s="4" t="s">
        <v>13</v>
      </c>
      <c r="E7027" s="4" t="s">
        <v>9</v>
      </c>
      <c r="F7027" s="4" t="s">
        <v>50</v>
      </c>
      <c r="G7027" s="4" t="s">
        <v>13</v>
      </c>
      <c r="H7027" s="4" t="s">
        <v>13</v>
      </c>
    </row>
    <row r="7028" spans="1:13">
      <c r="A7028" t="n">
        <v>50674</v>
      </c>
      <c r="B7028" s="47" t="n">
        <v>26</v>
      </c>
      <c r="C7028" s="7" t="n">
        <v>5</v>
      </c>
      <c r="D7028" s="7" t="n">
        <v>17</v>
      </c>
      <c r="E7028" s="7" t="n">
        <v>3411</v>
      </c>
      <c r="F7028" s="7" t="s">
        <v>407</v>
      </c>
      <c r="G7028" s="7" t="n">
        <v>2</v>
      </c>
      <c r="H7028" s="7" t="n">
        <v>0</v>
      </c>
    </row>
    <row r="7029" spans="1:13">
      <c r="A7029" t="s">
        <v>4</v>
      </c>
      <c r="B7029" s="4" t="s">
        <v>5</v>
      </c>
    </row>
    <row r="7030" spans="1:13">
      <c r="A7030" t="n">
        <v>50699</v>
      </c>
      <c r="B7030" s="48" t="n">
        <v>28</v>
      </c>
    </row>
    <row r="7031" spans="1:13">
      <c r="A7031" t="s">
        <v>4</v>
      </c>
      <c r="B7031" s="4" t="s">
        <v>5</v>
      </c>
      <c r="C7031" s="4" t="s">
        <v>13</v>
      </c>
      <c r="D7031" s="4" t="s">
        <v>10</v>
      </c>
      <c r="E7031" s="4" t="s">
        <v>10</v>
      </c>
      <c r="F7031" s="4" t="s">
        <v>13</v>
      </c>
    </row>
    <row r="7032" spans="1:13">
      <c r="A7032" t="n">
        <v>50700</v>
      </c>
      <c r="B7032" s="51" t="n">
        <v>25</v>
      </c>
      <c r="C7032" s="7" t="n">
        <v>1</v>
      </c>
      <c r="D7032" s="7" t="n">
        <v>65535</v>
      </c>
      <c r="E7032" s="7" t="n">
        <v>65535</v>
      </c>
      <c r="F7032" s="7" t="n">
        <v>0</v>
      </c>
    </row>
    <row r="7033" spans="1:13">
      <c r="A7033" t="s">
        <v>4</v>
      </c>
      <c r="B7033" s="4" t="s">
        <v>5</v>
      </c>
      <c r="C7033" s="4" t="s">
        <v>13</v>
      </c>
      <c r="D7033" s="4" t="s">
        <v>10</v>
      </c>
      <c r="E7033" s="4" t="s">
        <v>9</v>
      </c>
      <c r="F7033" s="4" t="s">
        <v>10</v>
      </c>
      <c r="G7033" s="4" t="s">
        <v>9</v>
      </c>
      <c r="H7033" s="4" t="s">
        <v>13</v>
      </c>
    </row>
    <row r="7034" spans="1:13">
      <c r="A7034" t="n">
        <v>50707</v>
      </c>
      <c r="B7034" s="14" t="n">
        <v>49</v>
      </c>
      <c r="C7034" s="7" t="n">
        <v>0</v>
      </c>
      <c r="D7034" s="7" t="n">
        <v>564</v>
      </c>
      <c r="E7034" s="7" t="n">
        <v>1065353216</v>
      </c>
      <c r="F7034" s="7" t="n">
        <v>0</v>
      </c>
      <c r="G7034" s="7" t="n">
        <v>0</v>
      </c>
      <c r="H7034" s="7" t="n">
        <v>0</v>
      </c>
    </row>
    <row r="7035" spans="1:13">
      <c r="A7035" t="s">
        <v>4</v>
      </c>
      <c r="B7035" s="4" t="s">
        <v>5</v>
      </c>
      <c r="C7035" s="4" t="s">
        <v>10</v>
      </c>
    </row>
    <row r="7036" spans="1:13">
      <c r="A7036" t="n">
        <v>50722</v>
      </c>
      <c r="B7036" s="35" t="n">
        <v>16</v>
      </c>
      <c r="C7036" s="7" t="n">
        <v>500</v>
      </c>
    </row>
    <row r="7037" spans="1:13">
      <c r="A7037" t="s">
        <v>4</v>
      </c>
      <c r="B7037" s="4" t="s">
        <v>5</v>
      </c>
      <c r="C7037" s="4" t="s">
        <v>13</v>
      </c>
      <c r="D7037" s="4" t="s">
        <v>10</v>
      </c>
      <c r="E7037" s="4" t="s">
        <v>6</v>
      </c>
    </row>
    <row r="7038" spans="1:13">
      <c r="A7038" t="n">
        <v>50725</v>
      </c>
      <c r="B7038" s="46" t="n">
        <v>51</v>
      </c>
      <c r="C7038" s="7" t="n">
        <v>4</v>
      </c>
      <c r="D7038" s="7" t="n">
        <v>19</v>
      </c>
      <c r="E7038" s="7" t="s">
        <v>106</v>
      </c>
    </row>
    <row r="7039" spans="1:13">
      <c r="A7039" t="s">
        <v>4</v>
      </c>
      <c r="B7039" s="4" t="s">
        <v>5</v>
      </c>
      <c r="C7039" s="4" t="s">
        <v>10</v>
      </c>
    </row>
    <row r="7040" spans="1:13">
      <c r="A7040" t="n">
        <v>50739</v>
      </c>
      <c r="B7040" s="35" t="n">
        <v>16</v>
      </c>
      <c r="C7040" s="7" t="n">
        <v>0</v>
      </c>
    </row>
    <row r="7041" spans="1:8">
      <c r="A7041" t="s">
        <v>4</v>
      </c>
      <c r="B7041" s="4" t="s">
        <v>5</v>
      </c>
      <c r="C7041" s="4" t="s">
        <v>10</v>
      </c>
      <c r="D7041" s="4" t="s">
        <v>13</v>
      </c>
      <c r="E7041" s="4" t="s">
        <v>9</v>
      </c>
      <c r="F7041" s="4" t="s">
        <v>50</v>
      </c>
      <c r="G7041" s="4" t="s">
        <v>13</v>
      </c>
      <c r="H7041" s="4" t="s">
        <v>13</v>
      </c>
      <c r="I7041" s="4" t="s">
        <v>13</v>
      </c>
      <c r="J7041" s="4" t="s">
        <v>9</v>
      </c>
      <c r="K7041" s="4" t="s">
        <v>50</v>
      </c>
      <c r="L7041" s="4" t="s">
        <v>13</v>
      </c>
      <c r="M7041" s="4" t="s">
        <v>13</v>
      </c>
      <c r="N7041" s="4" t="s">
        <v>13</v>
      </c>
      <c r="O7041" s="4" t="s">
        <v>9</v>
      </c>
      <c r="P7041" s="4" t="s">
        <v>50</v>
      </c>
      <c r="Q7041" s="4" t="s">
        <v>13</v>
      </c>
      <c r="R7041" s="4" t="s">
        <v>13</v>
      </c>
    </row>
    <row r="7042" spans="1:8">
      <c r="A7042" t="n">
        <v>50742</v>
      </c>
      <c r="B7042" s="47" t="n">
        <v>26</v>
      </c>
      <c r="C7042" s="7" t="n">
        <v>19</v>
      </c>
      <c r="D7042" s="7" t="n">
        <v>17</v>
      </c>
      <c r="E7042" s="7" t="n">
        <v>29422</v>
      </c>
      <c r="F7042" s="7" t="s">
        <v>408</v>
      </c>
      <c r="G7042" s="7" t="n">
        <v>2</v>
      </c>
      <c r="H7042" s="7" t="n">
        <v>3</v>
      </c>
      <c r="I7042" s="7" t="n">
        <v>17</v>
      </c>
      <c r="J7042" s="7" t="n">
        <v>29423</v>
      </c>
      <c r="K7042" s="7" t="s">
        <v>409</v>
      </c>
      <c r="L7042" s="7" t="n">
        <v>2</v>
      </c>
      <c r="M7042" s="7" t="n">
        <v>3</v>
      </c>
      <c r="N7042" s="7" t="n">
        <v>17</v>
      </c>
      <c r="O7042" s="7" t="n">
        <v>29424</v>
      </c>
      <c r="P7042" s="7" t="s">
        <v>410</v>
      </c>
      <c r="Q7042" s="7" t="n">
        <v>2</v>
      </c>
      <c r="R7042" s="7" t="n">
        <v>0</v>
      </c>
    </row>
    <row r="7043" spans="1:8">
      <c r="A7043" t="s">
        <v>4</v>
      </c>
      <c r="B7043" s="4" t="s">
        <v>5</v>
      </c>
    </row>
    <row r="7044" spans="1:8">
      <c r="A7044" t="n">
        <v>50977</v>
      </c>
      <c r="B7044" s="48" t="n">
        <v>28</v>
      </c>
    </row>
    <row r="7045" spans="1:8">
      <c r="A7045" t="s">
        <v>4</v>
      </c>
      <c r="B7045" s="4" t="s">
        <v>5</v>
      </c>
      <c r="C7045" s="4" t="s">
        <v>10</v>
      </c>
      <c r="D7045" s="4" t="s">
        <v>13</v>
      </c>
    </row>
    <row r="7046" spans="1:8">
      <c r="A7046" t="n">
        <v>50978</v>
      </c>
      <c r="B7046" s="50" t="n">
        <v>89</v>
      </c>
      <c r="C7046" s="7" t="n">
        <v>65533</v>
      </c>
      <c r="D7046" s="7" t="n">
        <v>1</v>
      </c>
    </row>
    <row r="7047" spans="1:8">
      <c r="A7047" t="s">
        <v>4</v>
      </c>
      <c r="B7047" s="4" t="s">
        <v>5</v>
      </c>
      <c r="C7047" s="4" t="s">
        <v>6</v>
      </c>
      <c r="D7047" s="4" t="s">
        <v>10</v>
      </c>
    </row>
    <row r="7048" spans="1:8">
      <c r="A7048" t="n">
        <v>50982</v>
      </c>
      <c r="B7048" s="67" t="n">
        <v>29</v>
      </c>
      <c r="C7048" s="7" t="s">
        <v>12</v>
      </c>
      <c r="D7048" s="7" t="n">
        <v>65533</v>
      </c>
    </row>
    <row r="7049" spans="1:8">
      <c r="A7049" t="s">
        <v>4</v>
      </c>
      <c r="B7049" s="4" t="s">
        <v>5</v>
      </c>
      <c r="C7049" s="4" t="s">
        <v>13</v>
      </c>
      <c r="D7049" s="4" t="s">
        <v>10</v>
      </c>
      <c r="E7049" s="4" t="s">
        <v>23</v>
      </c>
    </row>
    <row r="7050" spans="1:8">
      <c r="A7050" t="n">
        <v>50986</v>
      </c>
      <c r="B7050" s="24" t="n">
        <v>58</v>
      </c>
      <c r="C7050" s="7" t="n">
        <v>101</v>
      </c>
      <c r="D7050" s="7" t="n">
        <v>300</v>
      </c>
      <c r="E7050" s="7" t="n">
        <v>1</v>
      </c>
    </row>
    <row r="7051" spans="1:8">
      <c r="A7051" t="s">
        <v>4</v>
      </c>
      <c r="B7051" s="4" t="s">
        <v>5</v>
      </c>
      <c r="C7051" s="4" t="s">
        <v>13</v>
      </c>
      <c r="D7051" s="4" t="s">
        <v>10</v>
      </c>
    </row>
    <row r="7052" spans="1:8">
      <c r="A7052" t="n">
        <v>50994</v>
      </c>
      <c r="B7052" s="24" t="n">
        <v>58</v>
      </c>
      <c r="C7052" s="7" t="n">
        <v>254</v>
      </c>
      <c r="D7052" s="7" t="n">
        <v>0</v>
      </c>
    </row>
    <row r="7053" spans="1:8">
      <c r="A7053" t="s">
        <v>4</v>
      </c>
      <c r="B7053" s="4" t="s">
        <v>5</v>
      </c>
      <c r="C7053" s="4" t="s">
        <v>13</v>
      </c>
    </row>
    <row r="7054" spans="1:8">
      <c r="A7054" t="n">
        <v>50998</v>
      </c>
      <c r="B7054" s="43" t="n">
        <v>116</v>
      </c>
      <c r="C7054" s="7" t="n">
        <v>0</v>
      </c>
    </row>
    <row r="7055" spans="1:8">
      <c r="A7055" t="s">
        <v>4</v>
      </c>
      <c r="B7055" s="4" t="s">
        <v>5</v>
      </c>
      <c r="C7055" s="4" t="s">
        <v>13</v>
      </c>
      <c r="D7055" s="4" t="s">
        <v>10</v>
      </c>
    </row>
    <row r="7056" spans="1:8">
      <c r="A7056" t="n">
        <v>51000</v>
      </c>
      <c r="B7056" s="43" t="n">
        <v>116</v>
      </c>
      <c r="C7056" s="7" t="n">
        <v>2</v>
      </c>
      <c r="D7056" s="7" t="n">
        <v>1</v>
      </c>
    </row>
    <row r="7057" spans="1:18">
      <c r="A7057" t="s">
        <v>4</v>
      </c>
      <c r="B7057" s="4" t="s">
        <v>5</v>
      </c>
      <c r="C7057" s="4" t="s">
        <v>13</v>
      </c>
      <c r="D7057" s="4" t="s">
        <v>9</v>
      </c>
    </row>
    <row r="7058" spans="1:18">
      <c r="A7058" t="n">
        <v>51004</v>
      </c>
      <c r="B7058" s="43" t="n">
        <v>116</v>
      </c>
      <c r="C7058" s="7" t="n">
        <v>5</v>
      </c>
      <c r="D7058" s="7" t="n">
        <v>1133903872</v>
      </c>
    </row>
    <row r="7059" spans="1:18">
      <c r="A7059" t="s">
        <v>4</v>
      </c>
      <c r="B7059" s="4" t="s">
        <v>5</v>
      </c>
      <c r="C7059" s="4" t="s">
        <v>13</v>
      </c>
      <c r="D7059" s="4" t="s">
        <v>10</v>
      </c>
    </row>
    <row r="7060" spans="1:18">
      <c r="A7060" t="n">
        <v>51010</v>
      </c>
      <c r="B7060" s="43" t="n">
        <v>116</v>
      </c>
      <c r="C7060" s="7" t="n">
        <v>6</v>
      </c>
      <c r="D7060" s="7" t="n">
        <v>1</v>
      </c>
    </row>
    <row r="7061" spans="1:18">
      <c r="A7061" t="s">
        <v>4</v>
      </c>
      <c r="B7061" s="4" t="s">
        <v>5</v>
      </c>
      <c r="C7061" s="4" t="s">
        <v>10</v>
      </c>
      <c r="D7061" s="4" t="s">
        <v>23</v>
      </c>
      <c r="E7061" s="4" t="s">
        <v>23</v>
      </c>
      <c r="F7061" s="4" t="s">
        <v>23</v>
      </c>
      <c r="G7061" s="4" t="s">
        <v>10</v>
      </c>
      <c r="H7061" s="4" t="s">
        <v>10</v>
      </c>
    </row>
    <row r="7062" spans="1:18">
      <c r="A7062" t="n">
        <v>51014</v>
      </c>
      <c r="B7062" s="20" t="n">
        <v>60</v>
      </c>
      <c r="C7062" s="7" t="n">
        <v>19</v>
      </c>
      <c r="D7062" s="7" t="n">
        <v>0</v>
      </c>
      <c r="E7062" s="7" t="n">
        <v>0</v>
      </c>
      <c r="F7062" s="7" t="n">
        <v>0</v>
      </c>
      <c r="G7062" s="7" t="n">
        <v>0</v>
      </c>
      <c r="H7062" s="7" t="n">
        <v>0</v>
      </c>
    </row>
    <row r="7063" spans="1:18">
      <c r="A7063" t="s">
        <v>4</v>
      </c>
      <c r="B7063" s="4" t="s">
        <v>5</v>
      </c>
      <c r="C7063" s="4" t="s">
        <v>13</v>
      </c>
    </row>
    <row r="7064" spans="1:18">
      <c r="A7064" t="n">
        <v>51033</v>
      </c>
      <c r="B7064" s="26" t="n">
        <v>45</v>
      </c>
      <c r="C7064" s="7" t="n">
        <v>0</v>
      </c>
    </row>
    <row r="7065" spans="1:18">
      <c r="A7065" t="s">
        <v>4</v>
      </c>
      <c r="B7065" s="4" t="s">
        <v>5</v>
      </c>
      <c r="C7065" s="4" t="s">
        <v>13</v>
      </c>
      <c r="D7065" s="4" t="s">
        <v>13</v>
      </c>
      <c r="E7065" s="4" t="s">
        <v>23</v>
      </c>
      <c r="F7065" s="4" t="s">
        <v>23</v>
      </c>
      <c r="G7065" s="4" t="s">
        <v>23</v>
      </c>
      <c r="H7065" s="4" t="s">
        <v>10</v>
      </c>
    </row>
    <row r="7066" spans="1:18">
      <c r="A7066" t="n">
        <v>51035</v>
      </c>
      <c r="B7066" s="26" t="n">
        <v>45</v>
      </c>
      <c r="C7066" s="7" t="n">
        <v>2</v>
      </c>
      <c r="D7066" s="7" t="n">
        <v>3</v>
      </c>
      <c r="E7066" s="7" t="n">
        <v>-0.300000011920929</v>
      </c>
      <c r="F7066" s="7" t="n">
        <v>5.34999990463257</v>
      </c>
      <c r="G7066" s="7" t="n">
        <v>4.69999980926514</v>
      </c>
      <c r="H7066" s="7" t="n">
        <v>0</v>
      </c>
    </row>
    <row r="7067" spans="1:18">
      <c r="A7067" t="s">
        <v>4</v>
      </c>
      <c r="B7067" s="4" t="s">
        <v>5</v>
      </c>
      <c r="C7067" s="4" t="s">
        <v>13</v>
      </c>
      <c r="D7067" s="4" t="s">
        <v>13</v>
      </c>
      <c r="E7067" s="4" t="s">
        <v>23</v>
      </c>
      <c r="F7067" s="4" t="s">
        <v>23</v>
      </c>
      <c r="G7067" s="4" t="s">
        <v>23</v>
      </c>
      <c r="H7067" s="4" t="s">
        <v>10</v>
      </c>
      <c r="I7067" s="4" t="s">
        <v>13</v>
      </c>
    </row>
    <row r="7068" spans="1:18">
      <c r="A7068" t="n">
        <v>51052</v>
      </c>
      <c r="B7068" s="26" t="n">
        <v>45</v>
      </c>
      <c r="C7068" s="7" t="n">
        <v>4</v>
      </c>
      <c r="D7068" s="7" t="n">
        <v>3</v>
      </c>
      <c r="E7068" s="7" t="n">
        <v>10</v>
      </c>
      <c r="F7068" s="7" t="n">
        <v>10</v>
      </c>
      <c r="G7068" s="7" t="n">
        <v>356</v>
      </c>
      <c r="H7068" s="7" t="n">
        <v>0</v>
      </c>
      <c r="I7068" s="7" t="n">
        <v>0</v>
      </c>
    </row>
    <row r="7069" spans="1:18">
      <c r="A7069" t="s">
        <v>4</v>
      </c>
      <c r="B7069" s="4" t="s">
        <v>5</v>
      </c>
      <c r="C7069" s="4" t="s">
        <v>13</v>
      </c>
      <c r="D7069" s="4" t="s">
        <v>13</v>
      </c>
      <c r="E7069" s="4" t="s">
        <v>23</v>
      </c>
      <c r="F7069" s="4" t="s">
        <v>10</v>
      </c>
    </row>
    <row r="7070" spans="1:18">
      <c r="A7070" t="n">
        <v>51070</v>
      </c>
      <c r="B7070" s="26" t="n">
        <v>45</v>
      </c>
      <c r="C7070" s="7" t="n">
        <v>5</v>
      </c>
      <c r="D7070" s="7" t="n">
        <v>3</v>
      </c>
      <c r="E7070" s="7" t="n">
        <v>3.5</v>
      </c>
      <c r="F7070" s="7" t="n">
        <v>0</v>
      </c>
    </row>
    <row r="7071" spans="1:18">
      <c r="A7071" t="s">
        <v>4</v>
      </c>
      <c r="B7071" s="4" t="s">
        <v>5</v>
      </c>
      <c r="C7071" s="4" t="s">
        <v>13</v>
      </c>
      <c r="D7071" s="4" t="s">
        <v>13</v>
      </c>
      <c r="E7071" s="4" t="s">
        <v>23</v>
      </c>
      <c r="F7071" s="4" t="s">
        <v>10</v>
      </c>
    </row>
    <row r="7072" spans="1:18">
      <c r="A7072" t="n">
        <v>51079</v>
      </c>
      <c r="B7072" s="26" t="n">
        <v>45</v>
      </c>
      <c r="C7072" s="7" t="n">
        <v>11</v>
      </c>
      <c r="D7072" s="7" t="n">
        <v>3</v>
      </c>
      <c r="E7072" s="7" t="n">
        <v>28.7000007629395</v>
      </c>
      <c r="F7072" s="7" t="n">
        <v>0</v>
      </c>
    </row>
    <row r="7073" spans="1:9">
      <c r="A7073" t="s">
        <v>4</v>
      </c>
      <c r="B7073" s="4" t="s">
        <v>5</v>
      </c>
      <c r="C7073" s="4" t="s">
        <v>13</v>
      </c>
      <c r="D7073" s="4" t="s">
        <v>13</v>
      </c>
      <c r="E7073" s="4" t="s">
        <v>23</v>
      </c>
      <c r="F7073" s="4" t="s">
        <v>23</v>
      </c>
      <c r="G7073" s="4" t="s">
        <v>23</v>
      </c>
      <c r="H7073" s="4" t="s">
        <v>10</v>
      </c>
    </row>
    <row r="7074" spans="1:9">
      <c r="A7074" t="n">
        <v>51088</v>
      </c>
      <c r="B7074" s="26" t="n">
        <v>45</v>
      </c>
      <c r="C7074" s="7" t="n">
        <v>2</v>
      </c>
      <c r="D7074" s="7" t="n">
        <v>3</v>
      </c>
      <c r="E7074" s="7" t="n">
        <v>-0.300000011920929</v>
      </c>
      <c r="F7074" s="7" t="n">
        <v>5.34999990463257</v>
      </c>
      <c r="G7074" s="7" t="n">
        <v>4.69999980926514</v>
      </c>
      <c r="H7074" s="7" t="n">
        <v>15000</v>
      </c>
    </row>
    <row r="7075" spans="1:9">
      <c r="A7075" t="s">
        <v>4</v>
      </c>
      <c r="B7075" s="4" t="s">
        <v>5</v>
      </c>
      <c r="C7075" s="4" t="s">
        <v>13</v>
      </c>
      <c r="D7075" s="4" t="s">
        <v>13</v>
      </c>
      <c r="E7075" s="4" t="s">
        <v>23</v>
      </c>
      <c r="F7075" s="4" t="s">
        <v>23</v>
      </c>
      <c r="G7075" s="4" t="s">
        <v>23</v>
      </c>
      <c r="H7075" s="4" t="s">
        <v>10</v>
      </c>
      <c r="I7075" s="4" t="s">
        <v>13</v>
      </c>
    </row>
    <row r="7076" spans="1:9">
      <c r="A7076" t="n">
        <v>51105</v>
      </c>
      <c r="B7076" s="26" t="n">
        <v>45</v>
      </c>
      <c r="C7076" s="7" t="n">
        <v>4</v>
      </c>
      <c r="D7076" s="7" t="n">
        <v>3</v>
      </c>
      <c r="E7076" s="7" t="n">
        <v>342.130004882813</v>
      </c>
      <c r="F7076" s="7" t="n">
        <v>334.029998779297</v>
      </c>
      <c r="G7076" s="7" t="n">
        <v>356</v>
      </c>
      <c r="H7076" s="7" t="n">
        <v>15000</v>
      </c>
      <c r="I7076" s="7" t="n">
        <v>1</v>
      </c>
    </row>
    <row r="7077" spans="1:9">
      <c r="A7077" t="s">
        <v>4</v>
      </c>
      <c r="B7077" s="4" t="s">
        <v>5</v>
      </c>
      <c r="C7077" s="4" t="s">
        <v>13</v>
      </c>
      <c r="D7077" s="4" t="s">
        <v>13</v>
      </c>
      <c r="E7077" s="4" t="s">
        <v>23</v>
      </c>
      <c r="F7077" s="4" t="s">
        <v>10</v>
      </c>
    </row>
    <row r="7078" spans="1:9">
      <c r="A7078" t="n">
        <v>51123</v>
      </c>
      <c r="B7078" s="26" t="n">
        <v>45</v>
      </c>
      <c r="C7078" s="7" t="n">
        <v>5</v>
      </c>
      <c r="D7078" s="7" t="n">
        <v>3</v>
      </c>
      <c r="E7078" s="7" t="n">
        <v>2.70000004768372</v>
      </c>
      <c r="F7078" s="7" t="n">
        <v>15000</v>
      </c>
    </row>
    <row r="7079" spans="1:9">
      <c r="A7079" t="s">
        <v>4</v>
      </c>
      <c r="B7079" s="4" t="s">
        <v>5</v>
      </c>
      <c r="C7079" s="4" t="s">
        <v>13</v>
      </c>
      <c r="D7079" s="4" t="s">
        <v>13</v>
      </c>
      <c r="E7079" s="4" t="s">
        <v>23</v>
      </c>
      <c r="F7079" s="4" t="s">
        <v>10</v>
      </c>
    </row>
    <row r="7080" spans="1:9">
      <c r="A7080" t="n">
        <v>51132</v>
      </c>
      <c r="B7080" s="26" t="n">
        <v>45</v>
      </c>
      <c r="C7080" s="7" t="n">
        <v>11</v>
      </c>
      <c r="D7080" s="7" t="n">
        <v>3</v>
      </c>
      <c r="E7080" s="7" t="n">
        <v>28.7000007629395</v>
      </c>
      <c r="F7080" s="7" t="n">
        <v>15000</v>
      </c>
    </row>
    <row r="7081" spans="1:9">
      <c r="A7081" t="s">
        <v>4</v>
      </c>
      <c r="B7081" s="4" t="s">
        <v>5</v>
      </c>
      <c r="C7081" s="4" t="s">
        <v>13</v>
      </c>
      <c r="D7081" s="4" t="s">
        <v>10</v>
      </c>
      <c r="E7081" s="4" t="s">
        <v>10</v>
      </c>
      <c r="F7081" s="4" t="s">
        <v>9</v>
      </c>
    </row>
    <row r="7082" spans="1:9">
      <c r="A7082" t="n">
        <v>51141</v>
      </c>
      <c r="B7082" s="53" t="n">
        <v>84</v>
      </c>
      <c r="C7082" s="7" t="n">
        <v>0</v>
      </c>
      <c r="D7082" s="7" t="n">
        <v>2</v>
      </c>
      <c r="E7082" s="7" t="n">
        <v>0</v>
      </c>
      <c r="F7082" s="7" t="n">
        <v>1045220557</v>
      </c>
    </row>
    <row r="7083" spans="1:9">
      <c r="A7083" t="s">
        <v>4</v>
      </c>
      <c r="B7083" s="4" t="s">
        <v>5</v>
      </c>
      <c r="C7083" s="4" t="s">
        <v>13</v>
      </c>
      <c r="D7083" s="4" t="s">
        <v>10</v>
      </c>
      <c r="E7083" s="4" t="s">
        <v>6</v>
      </c>
      <c r="F7083" s="4" t="s">
        <v>6</v>
      </c>
      <c r="G7083" s="4" t="s">
        <v>6</v>
      </c>
      <c r="H7083" s="4" t="s">
        <v>6</v>
      </c>
    </row>
    <row r="7084" spans="1:9">
      <c r="A7084" t="n">
        <v>51151</v>
      </c>
      <c r="B7084" s="46" t="n">
        <v>51</v>
      </c>
      <c r="C7084" s="7" t="n">
        <v>3</v>
      </c>
      <c r="D7084" s="7" t="n">
        <v>19</v>
      </c>
      <c r="E7084" s="7" t="s">
        <v>360</v>
      </c>
      <c r="F7084" s="7" t="s">
        <v>55</v>
      </c>
      <c r="G7084" s="7" t="s">
        <v>54</v>
      </c>
      <c r="H7084" s="7" t="s">
        <v>55</v>
      </c>
    </row>
    <row r="7085" spans="1:9">
      <c r="A7085" t="s">
        <v>4</v>
      </c>
      <c r="B7085" s="4" t="s">
        <v>5</v>
      </c>
      <c r="C7085" s="4" t="s">
        <v>10</v>
      </c>
      <c r="D7085" s="4" t="s">
        <v>13</v>
      </c>
      <c r="E7085" s="4" t="s">
        <v>6</v>
      </c>
      <c r="F7085" s="4" t="s">
        <v>23</v>
      </c>
      <c r="G7085" s="4" t="s">
        <v>23</v>
      </c>
      <c r="H7085" s="4" t="s">
        <v>23</v>
      </c>
    </row>
    <row r="7086" spans="1:9">
      <c r="A7086" t="n">
        <v>51164</v>
      </c>
      <c r="B7086" s="56" t="n">
        <v>48</v>
      </c>
      <c r="C7086" s="7" t="n">
        <v>19</v>
      </c>
      <c r="D7086" s="7" t="n">
        <v>0</v>
      </c>
      <c r="E7086" s="7" t="s">
        <v>238</v>
      </c>
      <c r="F7086" s="7" t="n">
        <v>0</v>
      </c>
      <c r="G7086" s="7" t="n">
        <v>1</v>
      </c>
      <c r="H7086" s="7" t="n">
        <v>0</v>
      </c>
    </row>
    <row r="7087" spans="1:9">
      <c r="A7087" t="s">
        <v>4</v>
      </c>
      <c r="B7087" s="4" t="s">
        <v>5</v>
      </c>
      <c r="C7087" s="4" t="s">
        <v>13</v>
      </c>
      <c r="D7087" s="4" t="s">
        <v>10</v>
      </c>
    </row>
    <row r="7088" spans="1:9">
      <c r="A7088" t="n">
        <v>51197</v>
      </c>
      <c r="B7088" s="24" t="n">
        <v>58</v>
      </c>
      <c r="C7088" s="7" t="n">
        <v>255</v>
      </c>
      <c r="D7088" s="7" t="n">
        <v>0</v>
      </c>
    </row>
    <row r="7089" spans="1:9">
      <c r="A7089" t="s">
        <v>4</v>
      </c>
      <c r="B7089" s="4" t="s">
        <v>5</v>
      </c>
      <c r="C7089" s="4" t="s">
        <v>10</v>
      </c>
      <c r="D7089" s="4" t="s">
        <v>13</v>
      </c>
      <c r="E7089" s="4" t="s">
        <v>6</v>
      </c>
      <c r="F7089" s="4" t="s">
        <v>23</v>
      </c>
      <c r="G7089" s="4" t="s">
        <v>23</v>
      </c>
      <c r="H7089" s="4" t="s">
        <v>23</v>
      </c>
    </row>
    <row r="7090" spans="1:9">
      <c r="A7090" t="n">
        <v>51201</v>
      </c>
      <c r="B7090" s="56" t="n">
        <v>48</v>
      </c>
      <c r="C7090" s="7" t="n">
        <v>19</v>
      </c>
      <c r="D7090" s="7" t="n">
        <v>0</v>
      </c>
      <c r="E7090" s="7" t="s">
        <v>239</v>
      </c>
      <c r="F7090" s="7" t="n">
        <v>-1</v>
      </c>
      <c r="G7090" s="7" t="n">
        <v>1</v>
      </c>
      <c r="H7090" s="7" t="n">
        <v>0</v>
      </c>
    </row>
    <row r="7091" spans="1:9">
      <c r="A7091" t="s">
        <v>4</v>
      </c>
      <c r="B7091" s="4" t="s">
        <v>5</v>
      </c>
      <c r="C7091" s="4" t="s">
        <v>10</v>
      </c>
    </row>
    <row r="7092" spans="1:9">
      <c r="A7092" t="n">
        <v>51234</v>
      </c>
      <c r="B7092" s="35" t="n">
        <v>16</v>
      </c>
      <c r="C7092" s="7" t="n">
        <v>2500</v>
      </c>
    </row>
    <row r="7093" spans="1:9">
      <c r="A7093" t="s">
        <v>4</v>
      </c>
      <c r="B7093" s="4" t="s">
        <v>5</v>
      </c>
      <c r="C7093" s="4" t="s">
        <v>10</v>
      </c>
      <c r="D7093" s="4" t="s">
        <v>13</v>
      </c>
      <c r="E7093" s="4" t="s">
        <v>6</v>
      </c>
      <c r="F7093" s="4" t="s">
        <v>23</v>
      </c>
      <c r="G7093" s="4" t="s">
        <v>23</v>
      </c>
      <c r="H7093" s="4" t="s">
        <v>23</v>
      </c>
    </row>
    <row r="7094" spans="1:9">
      <c r="A7094" t="n">
        <v>51237</v>
      </c>
      <c r="B7094" s="56" t="n">
        <v>48</v>
      </c>
      <c r="C7094" s="7" t="n">
        <v>19</v>
      </c>
      <c r="D7094" s="7" t="n">
        <v>0</v>
      </c>
      <c r="E7094" s="7" t="s">
        <v>240</v>
      </c>
      <c r="F7094" s="7" t="n">
        <v>-1</v>
      </c>
      <c r="G7094" s="7" t="n">
        <v>1</v>
      </c>
      <c r="H7094" s="7" t="n">
        <v>0</v>
      </c>
    </row>
    <row r="7095" spans="1:9">
      <c r="A7095" t="s">
        <v>4</v>
      </c>
      <c r="B7095" s="4" t="s">
        <v>5</v>
      </c>
      <c r="C7095" s="4" t="s">
        <v>13</v>
      </c>
      <c r="D7095" s="4" t="s">
        <v>10</v>
      </c>
      <c r="E7095" s="4" t="s">
        <v>6</v>
      </c>
    </row>
    <row r="7096" spans="1:9">
      <c r="A7096" t="n">
        <v>51270</v>
      </c>
      <c r="B7096" s="46" t="n">
        <v>51</v>
      </c>
      <c r="C7096" s="7" t="n">
        <v>4</v>
      </c>
      <c r="D7096" s="7" t="n">
        <v>19</v>
      </c>
      <c r="E7096" s="7" t="s">
        <v>169</v>
      </c>
    </row>
    <row r="7097" spans="1:9">
      <c r="A7097" t="s">
        <v>4</v>
      </c>
      <c r="B7097" s="4" t="s">
        <v>5</v>
      </c>
      <c r="C7097" s="4" t="s">
        <v>10</v>
      </c>
    </row>
    <row r="7098" spans="1:9">
      <c r="A7098" t="n">
        <v>51284</v>
      </c>
      <c r="B7098" s="35" t="n">
        <v>16</v>
      </c>
      <c r="C7098" s="7" t="n">
        <v>0</v>
      </c>
    </row>
    <row r="7099" spans="1:9">
      <c r="A7099" t="s">
        <v>4</v>
      </c>
      <c r="B7099" s="4" t="s">
        <v>5</v>
      </c>
      <c r="C7099" s="4" t="s">
        <v>10</v>
      </c>
      <c r="D7099" s="4" t="s">
        <v>13</v>
      </c>
      <c r="E7099" s="4" t="s">
        <v>9</v>
      </c>
      <c r="F7099" s="4" t="s">
        <v>50</v>
      </c>
      <c r="G7099" s="4" t="s">
        <v>13</v>
      </c>
      <c r="H7099" s="4" t="s">
        <v>13</v>
      </c>
      <c r="I7099" s="4" t="s">
        <v>13</v>
      </c>
    </row>
    <row r="7100" spans="1:9">
      <c r="A7100" t="n">
        <v>51287</v>
      </c>
      <c r="B7100" s="47" t="n">
        <v>26</v>
      </c>
      <c r="C7100" s="7" t="n">
        <v>19</v>
      </c>
      <c r="D7100" s="7" t="n">
        <v>17</v>
      </c>
      <c r="E7100" s="7" t="n">
        <v>29425</v>
      </c>
      <c r="F7100" s="7" t="s">
        <v>411</v>
      </c>
      <c r="G7100" s="7" t="n">
        <v>8</v>
      </c>
      <c r="H7100" s="7" t="n">
        <v>2</v>
      </c>
      <c r="I7100" s="7" t="n">
        <v>0</v>
      </c>
    </row>
    <row r="7101" spans="1:9">
      <c r="A7101" t="s">
        <v>4</v>
      </c>
      <c r="B7101" s="4" t="s">
        <v>5</v>
      </c>
      <c r="C7101" s="4" t="s">
        <v>10</v>
      </c>
    </row>
    <row r="7102" spans="1:9">
      <c r="A7102" t="n">
        <v>51344</v>
      </c>
      <c r="B7102" s="35" t="n">
        <v>16</v>
      </c>
      <c r="C7102" s="7" t="n">
        <v>1</v>
      </c>
    </row>
    <row r="7103" spans="1:9">
      <c r="A7103" t="s">
        <v>4</v>
      </c>
      <c r="B7103" s="4" t="s">
        <v>5</v>
      </c>
      <c r="C7103" s="4" t="s">
        <v>13</v>
      </c>
      <c r="D7103" s="4" t="s">
        <v>10</v>
      </c>
    </row>
    <row r="7104" spans="1:9">
      <c r="A7104" t="n">
        <v>51347</v>
      </c>
      <c r="B7104" s="15" t="n">
        <v>50</v>
      </c>
      <c r="C7104" s="7" t="n">
        <v>52</v>
      </c>
      <c r="D7104" s="7" t="n">
        <v>29425</v>
      </c>
    </row>
    <row r="7105" spans="1:9">
      <c r="A7105" t="s">
        <v>4</v>
      </c>
      <c r="B7105" s="4" t="s">
        <v>5</v>
      </c>
      <c r="C7105" s="4" t="s">
        <v>10</v>
      </c>
    </row>
    <row r="7106" spans="1:9">
      <c r="A7106" t="n">
        <v>51351</v>
      </c>
      <c r="B7106" s="35" t="n">
        <v>16</v>
      </c>
      <c r="C7106" s="7" t="n">
        <v>800</v>
      </c>
    </row>
    <row r="7107" spans="1:9">
      <c r="A7107" t="s">
        <v>4</v>
      </c>
      <c r="B7107" s="4" t="s">
        <v>5</v>
      </c>
      <c r="C7107" s="4" t="s">
        <v>10</v>
      </c>
      <c r="D7107" s="4" t="s">
        <v>13</v>
      </c>
    </row>
    <row r="7108" spans="1:9">
      <c r="A7108" t="n">
        <v>51354</v>
      </c>
      <c r="B7108" s="50" t="n">
        <v>89</v>
      </c>
      <c r="C7108" s="7" t="n">
        <v>65533</v>
      </c>
      <c r="D7108" s="7" t="n">
        <v>0</v>
      </c>
    </row>
    <row r="7109" spans="1:9">
      <c r="A7109" t="s">
        <v>4</v>
      </c>
      <c r="B7109" s="4" t="s">
        <v>5</v>
      </c>
      <c r="C7109" s="4" t="s">
        <v>10</v>
      </c>
      <c r="D7109" s="4" t="s">
        <v>13</v>
      </c>
    </row>
    <row r="7110" spans="1:9">
      <c r="A7110" t="n">
        <v>51358</v>
      </c>
      <c r="B7110" s="50" t="n">
        <v>89</v>
      </c>
      <c r="C7110" s="7" t="n">
        <v>65533</v>
      </c>
      <c r="D7110" s="7" t="n">
        <v>1</v>
      </c>
    </row>
    <row r="7111" spans="1:9">
      <c r="A7111" t="s">
        <v>4</v>
      </c>
      <c r="B7111" s="4" t="s">
        <v>5</v>
      </c>
      <c r="C7111" s="4" t="s">
        <v>13</v>
      </c>
      <c r="D7111" s="4" t="s">
        <v>10</v>
      </c>
      <c r="E7111" s="4" t="s">
        <v>6</v>
      </c>
    </row>
    <row r="7112" spans="1:9">
      <c r="A7112" t="n">
        <v>51362</v>
      </c>
      <c r="B7112" s="46" t="n">
        <v>51</v>
      </c>
      <c r="C7112" s="7" t="n">
        <v>4</v>
      </c>
      <c r="D7112" s="7" t="n">
        <v>19</v>
      </c>
      <c r="E7112" s="7" t="s">
        <v>384</v>
      </c>
    </row>
    <row r="7113" spans="1:9">
      <c r="A7113" t="s">
        <v>4</v>
      </c>
      <c r="B7113" s="4" t="s">
        <v>5</v>
      </c>
      <c r="C7113" s="4" t="s">
        <v>10</v>
      </c>
    </row>
    <row r="7114" spans="1:9">
      <c r="A7114" t="n">
        <v>51376</v>
      </c>
      <c r="B7114" s="35" t="n">
        <v>16</v>
      </c>
      <c r="C7114" s="7" t="n">
        <v>0</v>
      </c>
    </row>
    <row r="7115" spans="1:9">
      <c r="A7115" t="s">
        <v>4</v>
      </c>
      <c r="B7115" s="4" t="s">
        <v>5</v>
      </c>
      <c r="C7115" s="4" t="s">
        <v>10</v>
      </c>
      <c r="D7115" s="4" t="s">
        <v>13</v>
      </c>
      <c r="E7115" s="4" t="s">
        <v>9</v>
      </c>
      <c r="F7115" s="4" t="s">
        <v>50</v>
      </c>
      <c r="G7115" s="4" t="s">
        <v>13</v>
      </c>
      <c r="H7115" s="4" t="s">
        <v>13</v>
      </c>
      <c r="I7115" s="4" t="s">
        <v>13</v>
      </c>
    </row>
    <row r="7116" spans="1:9">
      <c r="A7116" t="n">
        <v>51379</v>
      </c>
      <c r="B7116" s="47" t="n">
        <v>26</v>
      </c>
      <c r="C7116" s="7" t="n">
        <v>19</v>
      </c>
      <c r="D7116" s="7" t="n">
        <v>17</v>
      </c>
      <c r="E7116" s="7" t="n">
        <v>29426</v>
      </c>
      <c r="F7116" s="7" t="s">
        <v>412</v>
      </c>
      <c r="G7116" s="7" t="n">
        <v>8</v>
      </c>
      <c r="H7116" s="7" t="n">
        <v>2</v>
      </c>
      <c r="I7116" s="7" t="n">
        <v>0</v>
      </c>
    </row>
    <row r="7117" spans="1:9">
      <c r="A7117" t="s">
        <v>4</v>
      </c>
      <c r="B7117" s="4" t="s">
        <v>5</v>
      </c>
      <c r="C7117" s="4" t="s">
        <v>10</v>
      </c>
    </row>
    <row r="7118" spans="1:9">
      <c r="A7118" t="n">
        <v>51469</v>
      </c>
      <c r="B7118" s="35" t="n">
        <v>16</v>
      </c>
      <c r="C7118" s="7" t="n">
        <v>1</v>
      </c>
    </row>
    <row r="7119" spans="1:9">
      <c r="A7119" t="s">
        <v>4</v>
      </c>
      <c r="B7119" s="4" t="s">
        <v>5</v>
      </c>
      <c r="C7119" s="4" t="s">
        <v>13</v>
      </c>
      <c r="D7119" s="4" t="s">
        <v>10</v>
      </c>
    </row>
    <row r="7120" spans="1:9">
      <c r="A7120" t="n">
        <v>51472</v>
      </c>
      <c r="B7120" s="15" t="n">
        <v>50</v>
      </c>
      <c r="C7120" s="7" t="n">
        <v>52</v>
      </c>
      <c r="D7120" s="7" t="n">
        <v>29426</v>
      </c>
    </row>
    <row r="7121" spans="1:9">
      <c r="A7121" t="s">
        <v>4</v>
      </c>
      <c r="B7121" s="4" t="s">
        <v>5</v>
      </c>
      <c r="C7121" s="4" t="s">
        <v>10</v>
      </c>
    </row>
    <row r="7122" spans="1:9">
      <c r="A7122" t="n">
        <v>51476</v>
      </c>
      <c r="B7122" s="35" t="n">
        <v>16</v>
      </c>
      <c r="C7122" s="7" t="n">
        <v>800</v>
      </c>
    </row>
    <row r="7123" spans="1:9">
      <c r="A7123" t="s">
        <v>4</v>
      </c>
      <c r="B7123" s="4" t="s">
        <v>5</v>
      </c>
      <c r="C7123" s="4" t="s">
        <v>10</v>
      </c>
      <c r="D7123" s="4" t="s">
        <v>13</v>
      </c>
    </row>
    <row r="7124" spans="1:9">
      <c r="A7124" t="n">
        <v>51479</v>
      </c>
      <c r="B7124" s="50" t="n">
        <v>89</v>
      </c>
      <c r="C7124" s="7" t="n">
        <v>65533</v>
      </c>
      <c r="D7124" s="7" t="n">
        <v>0</v>
      </c>
    </row>
    <row r="7125" spans="1:9">
      <c r="A7125" t="s">
        <v>4</v>
      </c>
      <c r="B7125" s="4" t="s">
        <v>5</v>
      </c>
      <c r="C7125" s="4" t="s">
        <v>10</v>
      </c>
      <c r="D7125" s="4" t="s">
        <v>13</v>
      </c>
    </row>
    <row r="7126" spans="1:9">
      <c r="A7126" t="n">
        <v>51483</v>
      </c>
      <c r="B7126" s="50" t="n">
        <v>89</v>
      </c>
      <c r="C7126" s="7" t="n">
        <v>65533</v>
      </c>
      <c r="D7126" s="7" t="n">
        <v>1</v>
      </c>
    </row>
    <row r="7127" spans="1:9">
      <c r="A7127" t="s">
        <v>4</v>
      </c>
      <c r="B7127" s="4" t="s">
        <v>5</v>
      </c>
      <c r="C7127" s="4" t="s">
        <v>6</v>
      </c>
      <c r="D7127" s="4" t="s">
        <v>10</v>
      </c>
    </row>
    <row r="7128" spans="1:9">
      <c r="A7128" t="n">
        <v>51487</v>
      </c>
      <c r="B7128" s="67" t="n">
        <v>29</v>
      </c>
      <c r="C7128" s="7" t="s">
        <v>12</v>
      </c>
      <c r="D7128" s="7" t="n">
        <v>65533</v>
      </c>
    </row>
    <row r="7129" spans="1:9">
      <c r="A7129" t="s">
        <v>4</v>
      </c>
      <c r="B7129" s="4" t="s">
        <v>5</v>
      </c>
      <c r="C7129" s="4" t="s">
        <v>13</v>
      </c>
      <c r="D7129" s="4" t="s">
        <v>10</v>
      </c>
      <c r="E7129" s="4" t="s">
        <v>23</v>
      </c>
    </row>
    <row r="7130" spans="1:9">
      <c r="A7130" t="n">
        <v>51491</v>
      </c>
      <c r="B7130" s="24" t="n">
        <v>58</v>
      </c>
      <c r="C7130" s="7" t="n">
        <v>101</v>
      </c>
      <c r="D7130" s="7" t="n">
        <v>300</v>
      </c>
      <c r="E7130" s="7" t="n">
        <v>1</v>
      </c>
    </row>
    <row r="7131" spans="1:9">
      <c r="A7131" t="s">
        <v>4</v>
      </c>
      <c r="B7131" s="4" t="s">
        <v>5</v>
      </c>
      <c r="C7131" s="4" t="s">
        <v>13</v>
      </c>
      <c r="D7131" s="4" t="s">
        <v>10</v>
      </c>
    </row>
    <row r="7132" spans="1:9">
      <c r="A7132" t="n">
        <v>51499</v>
      </c>
      <c r="B7132" s="24" t="n">
        <v>58</v>
      </c>
      <c r="C7132" s="7" t="n">
        <v>254</v>
      </c>
      <c r="D7132" s="7" t="n">
        <v>0</v>
      </c>
    </row>
    <row r="7133" spans="1:9">
      <c r="A7133" t="s">
        <v>4</v>
      </c>
      <c r="B7133" s="4" t="s">
        <v>5</v>
      </c>
      <c r="C7133" s="4" t="s">
        <v>13</v>
      </c>
    </row>
    <row r="7134" spans="1:9">
      <c r="A7134" t="n">
        <v>51503</v>
      </c>
      <c r="B7134" s="26" t="n">
        <v>45</v>
      </c>
      <c r="C7134" s="7" t="n">
        <v>0</v>
      </c>
    </row>
    <row r="7135" spans="1:9">
      <c r="A7135" t="s">
        <v>4</v>
      </c>
      <c r="B7135" s="4" t="s">
        <v>5</v>
      </c>
      <c r="C7135" s="4" t="s">
        <v>13</v>
      </c>
      <c r="D7135" s="4" t="s">
        <v>13</v>
      </c>
      <c r="E7135" s="4" t="s">
        <v>23</v>
      </c>
      <c r="F7135" s="4" t="s">
        <v>23</v>
      </c>
      <c r="G7135" s="4" t="s">
        <v>23</v>
      </c>
      <c r="H7135" s="4" t="s">
        <v>10</v>
      </c>
    </row>
    <row r="7136" spans="1:9">
      <c r="A7136" t="n">
        <v>51505</v>
      </c>
      <c r="B7136" s="26" t="n">
        <v>45</v>
      </c>
      <c r="C7136" s="7" t="n">
        <v>2</v>
      </c>
      <c r="D7136" s="7" t="n">
        <v>3</v>
      </c>
      <c r="E7136" s="7" t="n">
        <v>0</v>
      </c>
      <c r="F7136" s="7" t="n">
        <v>5.59999990463257</v>
      </c>
      <c r="G7136" s="7" t="n">
        <v>5.09999990463257</v>
      </c>
      <c r="H7136" s="7" t="n">
        <v>0</v>
      </c>
    </row>
    <row r="7137" spans="1:8">
      <c r="A7137" t="s">
        <v>4</v>
      </c>
      <c r="B7137" s="4" t="s">
        <v>5</v>
      </c>
      <c r="C7137" s="4" t="s">
        <v>13</v>
      </c>
      <c r="D7137" s="4" t="s">
        <v>13</v>
      </c>
      <c r="E7137" s="4" t="s">
        <v>23</v>
      </c>
      <c r="F7137" s="4" t="s">
        <v>23</v>
      </c>
      <c r="G7137" s="4" t="s">
        <v>23</v>
      </c>
      <c r="H7137" s="4" t="s">
        <v>10</v>
      </c>
      <c r="I7137" s="4" t="s">
        <v>13</v>
      </c>
    </row>
    <row r="7138" spans="1:8">
      <c r="A7138" t="n">
        <v>51522</v>
      </c>
      <c r="B7138" s="26" t="n">
        <v>45</v>
      </c>
      <c r="C7138" s="7" t="n">
        <v>4</v>
      </c>
      <c r="D7138" s="7" t="n">
        <v>3</v>
      </c>
      <c r="E7138" s="7" t="n">
        <v>10.25</v>
      </c>
      <c r="F7138" s="7" t="n">
        <v>17.5</v>
      </c>
      <c r="G7138" s="7" t="n">
        <v>354</v>
      </c>
      <c r="H7138" s="7" t="n">
        <v>0</v>
      </c>
      <c r="I7138" s="7" t="n">
        <v>0</v>
      </c>
    </row>
    <row r="7139" spans="1:8">
      <c r="A7139" t="s">
        <v>4</v>
      </c>
      <c r="B7139" s="4" t="s">
        <v>5</v>
      </c>
      <c r="C7139" s="4" t="s">
        <v>13</v>
      </c>
      <c r="D7139" s="4" t="s">
        <v>13</v>
      </c>
      <c r="E7139" s="4" t="s">
        <v>23</v>
      </c>
      <c r="F7139" s="4" t="s">
        <v>10</v>
      </c>
    </row>
    <row r="7140" spans="1:8">
      <c r="A7140" t="n">
        <v>51540</v>
      </c>
      <c r="B7140" s="26" t="n">
        <v>45</v>
      </c>
      <c r="C7140" s="7" t="n">
        <v>5</v>
      </c>
      <c r="D7140" s="7" t="n">
        <v>3</v>
      </c>
      <c r="E7140" s="7" t="n">
        <v>6</v>
      </c>
      <c r="F7140" s="7" t="n">
        <v>0</v>
      </c>
    </row>
    <row r="7141" spans="1:8">
      <c r="A7141" t="s">
        <v>4</v>
      </c>
      <c r="B7141" s="4" t="s">
        <v>5</v>
      </c>
      <c r="C7141" s="4" t="s">
        <v>13</v>
      </c>
      <c r="D7141" s="4" t="s">
        <v>13</v>
      </c>
      <c r="E7141" s="4" t="s">
        <v>23</v>
      </c>
      <c r="F7141" s="4" t="s">
        <v>10</v>
      </c>
    </row>
    <row r="7142" spans="1:8">
      <c r="A7142" t="n">
        <v>51549</v>
      </c>
      <c r="B7142" s="26" t="n">
        <v>45</v>
      </c>
      <c r="C7142" s="7" t="n">
        <v>11</v>
      </c>
      <c r="D7142" s="7" t="n">
        <v>3</v>
      </c>
      <c r="E7142" s="7" t="n">
        <v>28.7000007629395</v>
      </c>
      <c r="F7142" s="7" t="n">
        <v>0</v>
      </c>
    </row>
    <row r="7143" spans="1:8">
      <c r="A7143" t="s">
        <v>4</v>
      </c>
      <c r="B7143" s="4" t="s">
        <v>5</v>
      </c>
      <c r="C7143" s="4" t="s">
        <v>13</v>
      </c>
      <c r="D7143" s="4" t="s">
        <v>13</v>
      </c>
      <c r="E7143" s="4" t="s">
        <v>23</v>
      </c>
      <c r="F7143" s="4" t="s">
        <v>23</v>
      </c>
      <c r="G7143" s="4" t="s">
        <v>23</v>
      </c>
      <c r="H7143" s="4" t="s">
        <v>10</v>
      </c>
    </row>
    <row r="7144" spans="1:8">
      <c r="A7144" t="n">
        <v>51558</v>
      </c>
      <c r="B7144" s="26" t="n">
        <v>45</v>
      </c>
      <c r="C7144" s="7" t="n">
        <v>2</v>
      </c>
      <c r="D7144" s="7" t="n">
        <v>3</v>
      </c>
      <c r="E7144" s="7" t="n">
        <v>0</v>
      </c>
      <c r="F7144" s="7" t="n">
        <v>5.19999980926514</v>
      </c>
      <c r="G7144" s="7" t="n">
        <v>5</v>
      </c>
      <c r="H7144" s="7" t="n">
        <v>0</v>
      </c>
    </row>
    <row r="7145" spans="1:8">
      <c r="A7145" t="s">
        <v>4</v>
      </c>
      <c r="B7145" s="4" t="s">
        <v>5</v>
      </c>
      <c r="C7145" s="4" t="s">
        <v>13</v>
      </c>
      <c r="D7145" s="4" t="s">
        <v>13</v>
      </c>
      <c r="E7145" s="4" t="s">
        <v>23</v>
      </c>
      <c r="F7145" s="4" t="s">
        <v>23</v>
      </c>
      <c r="G7145" s="4" t="s">
        <v>23</v>
      </c>
      <c r="H7145" s="4" t="s">
        <v>10</v>
      </c>
      <c r="I7145" s="4" t="s">
        <v>13</v>
      </c>
    </row>
    <row r="7146" spans="1:8">
      <c r="A7146" t="n">
        <v>51575</v>
      </c>
      <c r="B7146" s="26" t="n">
        <v>45</v>
      </c>
      <c r="C7146" s="7" t="n">
        <v>4</v>
      </c>
      <c r="D7146" s="7" t="n">
        <v>3</v>
      </c>
      <c r="E7146" s="7" t="n">
        <v>17.3999996185303</v>
      </c>
      <c r="F7146" s="7" t="n">
        <v>52.0999984741211</v>
      </c>
      <c r="G7146" s="7" t="n">
        <v>354</v>
      </c>
      <c r="H7146" s="7" t="n">
        <v>3500</v>
      </c>
      <c r="I7146" s="7" t="n">
        <v>0</v>
      </c>
    </row>
    <row r="7147" spans="1:8">
      <c r="A7147" t="s">
        <v>4</v>
      </c>
      <c r="B7147" s="4" t="s">
        <v>5</v>
      </c>
      <c r="C7147" s="4" t="s">
        <v>13</v>
      </c>
      <c r="D7147" s="4" t="s">
        <v>13</v>
      </c>
      <c r="E7147" s="4" t="s">
        <v>23</v>
      </c>
      <c r="F7147" s="4" t="s">
        <v>10</v>
      </c>
    </row>
    <row r="7148" spans="1:8">
      <c r="A7148" t="n">
        <v>51593</v>
      </c>
      <c r="B7148" s="26" t="n">
        <v>45</v>
      </c>
      <c r="C7148" s="7" t="n">
        <v>5</v>
      </c>
      <c r="D7148" s="7" t="n">
        <v>3</v>
      </c>
      <c r="E7148" s="7" t="n">
        <v>5</v>
      </c>
      <c r="F7148" s="7" t="n">
        <v>3500</v>
      </c>
    </row>
    <row r="7149" spans="1:8">
      <c r="A7149" t="s">
        <v>4</v>
      </c>
      <c r="B7149" s="4" t="s">
        <v>5</v>
      </c>
      <c r="C7149" s="4" t="s">
        <v>13</v>
      </c>
      <c r="D7149" s="4" t="s">
        <v>10</v>
      </c>
    </row>
    <row r="7150" spans="1:8">
      <c r="A7150" t="n">
        <v>51602</v>
      </c>
      <c r="B7150" s="24" t="n">
        <v>58</v>
      </c>
      <c r="C7150" s="7" t="n">
        <v>255</v>
      </c>
      <c r="D7150" s="7" t="n">
        <v>0</v>
      </c>
    </row>
    <row r="7151" spans="1:8">
      <c r="A7151" t="s">
        <v>4</v>
      </c>
      <c r="B7151" s="4" t="s">
        <v>5</v>
      </c>
      <c r="C7151" s="4" t="s">
        <v>13</v>
      </c>
      <c r="D7151" s="4" t="s">
        <v>10</v>
      </c>
      <c r="E7151" s="4" t="s">
        <v>13</v>
      </c>
    </row>
    <row r="7152" spans="1:8">
      <c r="A7152" t="n">
        <v>51606</v>
      </c>
      <c r="B7152" s="14" t="n">
        <v>49</v>
      </c>
      <c r="C7152" s="7" t="n">
        <v>1</v>
      </c>
      <c r="D7152" s="7" t="n">
        <v>4000</v>
      </c>
      <c r="E7152" s="7" t="n">
        <v>0</v>
      </c>
    </row>
    <row r="7153" spans="1:9">
      <c r="A7153" t="s">
        <v>4</v>
      </c>
      <c r="B7153" s="4" t="s">
        <v>5</v>
      </c>
      <c r="C7153" s="4" t="s">
        <v>10</v>
      </c>
      <c r="D7153" s="4" t="s">
        <v>9</v>
      </c>
    </row>
    <row r="7154" spans="1:9">
      <c r="A7154" t="n">
        <v>51611</v>
      </c>
      <c r="B7154" s="52" t="n">
        <v>44</v>
      </c>
      <c r="C7154" s="7" t="n">
        <v>7024</v>
      </c>
      <c r="D7154" s="7" t="n">
        <v>128</v>
      </c>
    </row>
    <row r="7155" spans="1:9">
      <c r="A7155" t="s">
        <v>4</v>
      </c>
      <c r="B7155" s="4" t="s">
        <v>5</v>
      </c>
      <c r="C7155" s="4" t="s">
        <v>10</v>
      </c>
      <c r="D7155" s="4" t="s">
        <v>13</v>
      </c>
      <c r="E7155" s="4" t="s">
        <v>13</v>
      </c>
      <c r="F7155" s="4" t="s">
        <v>6</v>
      </c>
    </row>
    <row r="7156" spans="1:9">
      <c r="A7156" t="n">
        <v>51618</v>
      </c>
      <c r="B7156" s="38" t="n">
        <v>20</v>
      </c>
      <c r="C7156" s="7" t="n">
        <v>7024</v>
      </c>
      <c r="D7156" s="7" t="n">
        <v>2</v>
      </c>
      <c r="E7156" s="7" t="n">
        <v>11</v>
      </c>
      <c r="F7156" s="7" t="s">
        <v>269</v>
      </c>
    </row>
    <row r="7157" spans="1:9">
      <c r="A7157" t="s">
        <v>4</v>
      </c>
      <c r="B7157" s="4" t="s">
        <v>5</v>
      </c>
      <c r="C7157" s="4" t="s">
        <v>10</v>
      </c>
      <c r="D7157" s="4" t="s">
        <v>9</v>
      </c>
      <c r="E7157" s="4" t="s">
        <v>9</v>
      </c>
      <c r="F7157" s="4" t="s">
        <v>9</v>
      </c>
      <c r="G7157" s="4" t="s">
        <v>9</v>
      </c>
      <c r="H7157" s="4" t="s">
        <v>10</v>
      </c>
      <c r="I7157" s="4" t="s">
        <v>13</v>
      </c>
    </row>
    <row r="7158" spans="1:9">
      <c r="A7158" t="n">
        <v>51650</v>
      </c>
      <c r="B7158" s="40" t="n">
        <v>66</v>
      </c>
      <c r="C7158" s="7" t="n">
        <v>7024</v>
      </c>
      <c r="D7158" s="7" t="n">
        <v>1065353216</v>
      </c>
      <c r="E7158" s="7" t="n">
        <v>1065353216</v>
      </c>
      <c r="F7158" s="7" t="n">
        <v>1065353216</v>
      </c>
      <c r="G7158" s="7" t="n">
        <v>1065353216</v>
      </c>
      <c r="H7158" s="7" t="n">
        <v>2000</v>
      </c>
      <c r="I7158" s="7" t="n">
        <v>3</v>
      </c>
    </row>
    <row r="7159" spans="1:9">
      <c r="A7159" t="s">
        <v>4</v>
      </c>
      <c r="B7159" s="4" t="s">
        <v>5</v>
      </c>
      <c r="C7159" s="4" t="s">
        <v>13</v>
      </c>
      <c r="D7159" s="4" t="s">
        <v>10</v>
      </c>
      <c r="E7159" s="4" t="s">
        <v>13</v>
      </c>
    </row>
    <row r="7160" spans="1:9">
      <c r="A7160" t="n">
        <v>51672</v>
      </c>
      <c r="B7160" s="10" t="n">
        <v>39</v>
      </c>
      <c r="C7160" s="7" t="n">
        <v>14</v>
      </c>
      <c r="D7160" s="7" t="n">
        <v>65533</v>
      </c>
      <c r="E7160" s="7" t="n">
        <v>104</v>
      </c>
    </row>
    <row r="7161" spans="1:9">
      <c r="A7161" t="s">
        <v>4</v>
      </c>
      <c r="B7161" s="4" t="s">
        <v>5</v>
      </c>
      <c r="C7161" s="4" t="s">
        <v>10</v>
      </c>
      <c r="D7161" s="4" t="s">
        <v>9</v>
      </c>
      <c r="E7161" s="4" t="s">
        <v>9</v>
      </c>
      <c r="F7161" s="4" t="s">
        <v>9</v>
      </c>
      <c r="G7161" s="4" t="s">
        <v>9</v>
      </c>
      <c r="H7161" s="4" t="s">
        <v>10</v>
      </c>
      <c r="I7161" s="4" t="s">
        <v>13</v>
      </c>
    </row>
    <row r="7162" spans="1:9">
      <c r="A7162" t="n">
        <v>51677</v>
      </c>
      <c r="B7162" s="40" t="n">
        <v>66</v>
      </c>
      <c r="C7162" s="7" t="n">
        <v>19</v>
      </c>
      <c r="D7162" s="7" t="n">
        <v>1065353216</v>
      </c>
      <c r="E7162" s="7" t="n">
        <v>1065353216</v>
      </c>
      <c r="F7162" s="7" t="n">
        <v>1065353216</v>
      </c>
      <c r="G7162" s="7" t="n">
        <v>0</v>
      </c>
      <c r="H7162" s="7" t="n">
        <v>2000</v>
      </c>
      <c r="I7162" s="7" t="n">
        <v>3</v>
      </c>
    </row>
    <row r="7163" spans="1:9">
      <c r="A7163" t="s">
        <v>4</v>
      </c>
      <c r="B7163" s="4" t="s">
        <v>5</v>
      </c>
      <c r="C7163" s="4" t="s">
        <v>13</v>
      </c>
      <c r="D7163" s="4" t="s">
        <v>10</v>
      </c>
      <c r="E7163" s="4" t="s">
        <v>23</v>
      </c>
      <c r="F7163" s="4" t="s">
        <v>10</v>
      </c>
      <c r="G7163" s="4" t="s">
        <v>9</v>
      </c>
      <c r="H7163" s="4" t="s">
        <v>9</v>
      </c>
      <c r="I7163" s="4" t="s">
        <v>10</v>
      </c>
      <c r="J7163" s="4" t="s">
        <v>10</v>
      </c>
      <c r="K7163" s="4" t="s">
        <v>9</v>
      </c>
      <c r="L7163" s="4" t="s">
        <v>9</v>
      </c>
      <c r="M7163" s="4" t="s">
        <v>9</v>
      </c>
      <c r="N7163" s="4" t="s">
        <v>9</v>
      </c>
      <c r="O7163" s="4" t="s">
        <v>6</v>
      </c>
    </row>
    <row r="7164" spans="1:9">
      <c r="A7164" t="n">
        <v>51699</v>
      </c>
      <c r="B7164" s="15" t="n">
        <v>50</v>
      </c>
      <c r="C7164" s="7" t="n">
        <v>0</v>
      </c>
      <c r="D7164" s="7" t="n">
        <v>2118</v>
      </c>
      <c r="E7164" s="7" t="n">
        <v>1</v>
      </c>
      <c r="F7164" s="7" t="n">
        <v>0</v>
      </c>
      <c r="G7164" s="7" t="n">
        <v>0</v>
      </c>
      <c r="H7164" s="7" t="n">
        <v>0</v>
      </c>
      <c r="I7164" s="7" t="n">
        <v>0</v>
      </c>
      <c r="J7164" s="7" t="n">
        <v>65533</v>
      </c>
      <c r="K7164" s="7" t="n">
        <v>0</v>
      </c>
      <c r="L7164" s="7" t="n">
        <v>0</v>
      </c>
      <c r="M7164" s="7" t="n">
        <v>0</v>
      </c>
      <c r="N7164" s="7" t="n">
        <v>0</v>
      </c>
      <c r="O7164" s="7" t="s">
        <v>12</v>
      </c>
    </row>
    <row r="7165" spans="1:9">
      <c r="A7165" t="s">
        <v>4</v>
      </c>
      <c r="B7165" s="4" t="s">
        <v>5</v>
      </c>
      <c r="C7165" s="4" t="s">
        <v>10</v>
      </c>
    </row>
    <row r="7166" spans="1:9">
      <c r="A7166" t="n">
        <v>51738</v>
      </c>
      <c r="B7166" s="35" t="n">
        <v>16</v>
      </c>
      <c r="C7166" s="7" t="n">
        <v>2000</v>
      </c>
    </row>
    <row r="7167" spans="1:9">
      <c r="A7167" t="s">
        <v>4</v>
      </c>
      <c r="B7167" s="4" t="s">
        <v>5</v>
      </c>
      <c r="C7167" s="4" t="s">
        <v>13</v>
      </c>
      <c r="D7167" s="4" t="s">
        <v>10</v>
      </c>
      <c r="E7167" s="4" t="s">
        <v>23</v>
      </c>
    </row>
    <row r="7168" spans="1:9">
      <c r="A7168" t="n">
        <v>51741</v>
      </c>
      <c r="B7168" s="24" t="n">
        <v>58</v>
      </c>
      <c r="C7168" s="7" t="n">
        <v>101</v>
      </c>
      <c r="D7168" s="7" t="n">
        <v>300</v>
      </c>
      <c r="E7168" s="7" t="n">
        <v>1</v>
      </c>
    </row>
    <row r="7169" spans="1:15">
      <c r="A7169" t="s">
        <v>4</v>
      </c>
      <c r="B7169" s="4" t="s">
        <v>5</v>
      </c>
      <c r="C7169" s="4" t="s">
        <v>13</v>
      </c>
      <c r="D7169" s="4" t="s">
        <v>10</v>
      </c>
    </row>
    <row r="7170" spans="1:15">
      <c r="A7170" t="n">
        <v>51749</v>
      </c>
      <c r="B7170" s="24" t="n">
        <v>58</v>
      </c>
      <c r="C7170" s="7" t="n">
        <v>254</v>
      </c>
      <c r="D7170" s="7" t="n">
        <v>0</v>
      </c>
    </row>
    <row r="7171" spans="1:15">
      <c r="A7171" t="s">
        <v>4</v>
      </c>
      <c r="B7171" s="4" t="s">
        <v>5</v>
      </c>
      <c r="C7171" s="4" t="s">
        <v>13</v>
      </c>
      <c r="D7171" s="4" t="s">
        <v>10</v>
      </c>
      <c r="E7171" s="4" t="s">
        <v>13</v>
      </c>
    </row>
    <row r="7172" spans="1:15">
      <c r="A7172" t="n">
        <v>51753</v>
      </c>
      <c r="B7172" s="10" t="n">
        <v>39</v>
      </c>
      <c r="C7172" s="7" t="n">
        <v>14</v>
      </c>
      <c r="D7172" s="7" t="n">
        <v>65533</v>
      </c>
      <c r="E7172" s="7" t="n">
        <v>103</v>
      </c>
    </row>
    <row r="7173" spans="1:15">
      <c r="A7173" t="s">
        <v>4</v>
      </c>
      <c r="B7173" s="4" t="s">
        <v>5</v>
      </c>
      <c r="C7173" s="4" t="s">
        <v>13</v>
      </c>
      <c r="D7173" s="4" t="s">
        <v>13</v>
      </c>
      <c r="E7173" s="4" t="s">
        <v>23</v>
      </c>
      <c r="F7173" s="4" t="s">
        <v>10</v>
      </c>
    </row>
    <row r="7174" spans="1:15">
      <c r="A7174" t="n">
        <v>51758</v>
      </c>
      <c r="B7174" s="26" t="n">
        <v>45</v>
      </c>
      <c r="C7174" s="7" t="n">
        <v>5</v>
      </c>
      <c r="D7174" s="7" t="n">
        <v>3</v>
      </c>
      <c r="E7174" s="7" t="n">
        <v>3.79999995231628</v>
      </c>
      <c r="F7174" s="7" t="n">
        <v>10000</v>
      </c>
    </row>
    <row r="7175" spans="1:15">
      <c r="A7175" t="s">
        <v>4</v>
      </c>
      <c r="B7175" s="4" t="s">
        <v>5</v>
      </c>
      <c r="C7175" s="4" t="s">
        <v>13</v>
      </c>
      <c r="D7175" s="4" t="s">
        <v>10</v>
      </c>
      <c r="E7175" s="4" t="s">
        <v>10</v>
      </c>
      <c r="F7175" s="4" t="s">
        <v>10</v>
      </c>
      <c r="G7175" s="4" t="s">
        <v>10</v>
      </c>
      <c r="H7175" s="4" t="s">
        <v>10</v>
      </c>
      <c r="I7175" s="4" t="s">
        <v>6</v>
      </c>
      <c r="J7175" s="4" t="s">
        <v>23</v>
      </c>
      <c r="K7175" s="4" t="s">
        <v>23</v>
      </c>
      <c r="L7175" s="4" t="s">
        <v>23</v>
      </c>
      <c r="M7175" s="4" t="s">
        <v>9</v>
      </c>
      <c r="N7175" s="4" t="s">
        <v>9</v>
      </c>
      <c r="O7175" s="4" t="s">
        <v>23</v>
      </c>
      <c r="P7175" s="4" t="s">
        <v>23</v>
      </c>
      <c r="Q7175" s="4" t="s">
        <v>23</v>
      </c>
      <c r="R7175" s="4" t="s">
        <v>23</v>
      </c>
      <c r="S7175" s="4" t="s">
        <v>13</v>
      </c>
    </row>
    <row r="7176" spans="1:15">
      <c r="A7176" t="n">
        <v>51767</v>
      </c>
      <c r="B7176" s="10" t="n">
        <v>39</v>
      </c>
      <c r="C7176" s="7" t="n">
        <v>12</v>
      </c>
      <c r="D7176" s="7" t="n">
        <v>65533</v>
      </c>
      <c r="E7176" s="7" t="n">
        <v>211</v>
      </c>
      <c r="F7176" s="7" t="n">
        <v>0</v>
      </c>
      <c r="G7176" s="7" t="n">
        <v>7024</v>
      </c>
      <c r="H7176" s="7" t="n">
        <v>3</v>
      </c>
      <c r="I7176" s="7" t="s">
        <v>12</v>
      </c>
      <c r="J7176" s="7" t="n">
        <v>0</v>
      </c>
      <c r="K7176" s="7" t="n">
        <v>0.25</v>
      </c>
      <c r="L7176" s="7" t="n">
        <v>0</v>
      </c>
      <c r="M7176" s="7" t="n">
        <v>0</v>
      </c>
      <c r="N7176" s="7" t="n">
        <v>0</v>
      </c>
      <c r="O7176" s="7" t="n">
        <v>0</v>
      </c>
      <c r="P7176" s="7" t="n">
        <v>1</v>
      </c>
      <c r="Q7176" s="7" t="n">
        <v>1</v>
      </c>
      <c r="R7176" s="7" t="n">
        <v>1</v>
      </c>
      <c r="S7176" s="7" t="n">
        <v>105</v>
      </c>
    </row>
    <row r="7177" spans="1:15">
      <c r="A7177" t="s">
        <v>4</v>
      </c>
      <c r="B7177" s="4" t="s">
        <v>5</v>
      </c>
      <c r="C7177" s="4" t="s">
        <v>10</v>
      </c>
      <c r="D7177" s="4" t="s">
        <v>13</v>
      </c>
    </row>
    <row r="7178" spans="1:15">
      <c r="A7178" t="n">
        <v>51817</v>
      </c>
      <c r="B7178" s="68" t="n">
        <v>21</v>
      </c>
      <c r="C7178" s="7" t="n">
        <v>7024</v>
      </c>
      <c r="D7178" s="7" t="n">
        <v>2</v>
      </c>
    </row>
    <row r="7179" spans="1:15">
      <c r="A7179" t="s">
        <v>4</v>
      </c>
      <c r="B7179" s="4" t="s">
        <v>5</v>
      </c>
      <c r="C7179" s="4" t="s">
        <v>13</v>
      </c>
      <c r="D7179" s="4" t="s">
        <v>10</v>
      </c>
      <c r="E7179" s="4" t="s">
        <v>23</v>
      </c>
      <c r="F7179" s="4" t="s">
        <v>10</v>
      </c>
      <c r="G7179" s="4" t="s">
        <v>9</v>
      </c>
      <c r="H7179" s="4" t="s">
        <v>9</v>
      </c>
      <c r="I7179" s="4" t="s">
        <v>10</v>
      </c>
      <c r="J7179" s="4" t="s">
        <v>10</v>
      </c>
      <c r="K7179" s="4" t="s">
        <v>9</v>
      </c>
      <c r="L7179" s="4" t="s">
        <v>9</v>
      </c>
      <c r="M7179" s="4" t="s">
        <v>9</v>
      </c>
      <c r="N7179" s="4" t="s">
        <v>9</v>
      </c>
      <c r="O7179" s="4" t="s">
        <v>6</v>
      </c>
    </row>
    <row r="7180" spans="1:15">
      <c r="A7180" t="n">
        <v>51821</v>
      </c>
      <c r="B7180" s="15" t="n">
        <v>50</v>
      </c>
      <c r="C7180" s="7" t="n">
        <v>0</v>
      </c>
      <c r="D7180" s="7" t="n">
        <v>4515</v>
      </c>
      <c r="E7180" s="7" t="n">
        <v>0.699999988079071</v>
      </c>
      <c r="F7180" s="7" t="n">
        <v>1000</v>
      </c>
      <c r="G7180" s="7" t="n">
        <v>0</v>
      </c>
      <c r="H7180" s="7" t="n">
        <v>0</v>
      </c>
      <c r="I7180" s="7" t="n">
        <v>0</v>
      </c>
      <c r="J7180" s="7" t="n">
        <v>65533</v>
      </c>
      <c r="K7180" s="7" t="n">
        <v>0</v>
      </c>
      <c r="L7180" s="7" t="n">
        <v>0</v>
      </c>
      <c r="M7180" s="7" t="n">
        <v>0</v>
      </c>
      <c r="N7180" s="7" t="n">
        <v>0</v>
      </c>
      <c r="O7180" s="7" t="s">
        <v>12</v>
      </c>
    </row>
    <row r="7181" spans="1:15">
      <c r="A7181" t="s">
        <v>4</v>
      </c>
      <c r="B7181" s="4" t="s">
        <v>5</v>
      </c>
      <c r="C7181" s="4" t="s">
        <v>10</v>
      </c>
    </row>
    <row r="7182" spans="1:15">
      <c r="A7182" t="n">
        <v>51860</v>
      </c>
      <c r="B7182" s="35" t="n">
        <v>16</v>
      </c>
      <c r="C7182" s="7" t="n">
        <v>1500</v>
      </c>
    </row>
    <row r="7183" spans="1:15">
      <c r="A7183" t="s">
        <v>4</v>
      </c>
      <c r="B7183" s="4" t="s">
        <v>5</v>
      </c>
      <c r="C7183" s="4" t="s">
        <v>13</v>
      </c>
      <c r="D7183" s="4" t="s">
        <v>10</v>
      </c>
      <c r="E7183" s="4" t="s">
        <v>10</v>
      </c>
      <c r="F7183" s="4" t="s">
        <v>13</v>
      </c>
    </row>
    <row r="7184" spans="1:15">
      <c r="A7184" t="n">
        <v>51863</v>
      </c>
      <c r="B7184" s="51" t="n">
        <v>25</v>
      </c>
      <c r="C7184" s="7" t="n">
        <v>1</v>
      </c>
      <c r="D7184" s="7" t="n">
        <v>60</v>
      </c>
      <c r="E7184" s="7" t="n">
        <v>640</v>
      </c>
      <c r="F7184" s="7" t="n">
        <v>1</v>
      </c>
    </row>
    <row r="7185" spans="1:19">
      <c r="A7185" t="s">
        <v>4</v>
      </c>
      <c r="B7185" s="4" t="s">
        <v>5</v>
      </c>
      <c r="C7185" s="4" t="s">
        <v>13</v>
      </c>
      <c r="D7185" s="4" t="s">
        <v>10</v>
      </c>
      <c r="E7185" s="4" t="s">
        <v>6</v>
      </c>
    </row>
    <row r="7186" spans="1:19">
      <c r="A7186" t="n">
        <v>51870</v>
      </c>
      <c r="B7186" s="46" t="n">
        <v>51</v>
      </c>
      <c r="C7186" s="7" t="n">
        <v>4</v>
      </c>
      <c r="D7186" s="7" t="n">
        <v>0</v>
      </c>
      <c r="E7186" s="7" t="s">
        <v>413</v>
      </c>
    </row>
    <row r="7187" spans="1:19">
      <c r="A7187" t="s">
        <v>4</v>
      </c>
      <c r="B7187" s="4" t="s">
        <v>5</v>
      </c>
      <c r="C7187" s="4" t="s">
        <v>10</v>
      </c>
    </row>
    <row r="7188" spans="1:19">
      <c r="A7188" t="n">
        <v>51884</v>
      </c>
      <c r="B7188" s="35" t="n">
        <v>16</v>
      </c>
      <c r="C7188" s="7" t="n">
        <v>0</v>
      </c>
    </row>
    <row r="7189" spans="1:19">
      <c r="A7189" t="s">
        <v>4</v>
      </c>
      <c r="B7189" s="4" t="s">
        <v>5</v>
      </c>
      <c r="C7189" s="4" t="s">
        <v>10</v>
      </c>
      <c r="D7189" s="4" t="s">
        <v>13</v>
      </c>
      <c r="E7189" s="4" t="s">
        <v>9</v>
      </c>
      <c r="F7189" s="4" t="s">
        <v>50</v>
      </c>
      <c r="G7189" s="4" t="s">
        <v>13</v>
      </c>
      <c r="H7189" s="4" t="s">
        <v>13</v>
      </c>
      <c r="I7189" s="4" t="s">
        <v>13</v>
      </c>
    </row>
    <row r="7190" spans="1:19">
      <c r="A7190" t="n">
        <v>51887</v>
      </c>
      <c r="B7190" s="47" t="n">
        <v>26</v>
      </c>
      <c r="C7190" s="7" t="n">
        <v>0</v>
      </c>
      <c r="D7190" s="7" t="n">
        <v>17</v>
      </c>
      <c r="E7190" s="7" t="n">
        <v>52948</v>
      </c>
      <c r="F7190" s="7" t="s">
        <v>414</v>
      </c>
      <c r="G7190" s="7" t="n">
        <v>8</v>
      </c>
      <c r="H7190" s="7" t="n">
        <v>2</v>
      </c>
      <c r="I7190" s="7" t="n">
        <v>0</v>
      </c>
    </row>
    <row r="7191" spans="1:19">
      <c r="A7191" t="s">
        <v>4</v>
      </c>
      <c r="B7191" s="4" t="s">
        <v>5</v>
      </c>
      <c r="C7191" s="4" t="s">
        <v>10</v>
      </c>
    </row>
    <row r="7192" spans="1:19">
      <c r="A7192" t="n">
        <v>51914</v>
      </c>
      <c r="B7192" s="35" t="n">
        <v>16</v>
      </c>
      <c r="C7192" s="7" t="n">
        <v>1</v>
      </c>
    </row>
    <row r="7193" spans="1:19">
      <c r="A7193" t="s">
        <v>4</v>
      </c>
      <c r="B7193" s="4" t="s">
        <v>5</v>
      </c>
      <c r="C7193" s="4" t="s">
        <v>13</v>
      </c>
      <c r="D7193" s="4" t="s">
        <v>10</v>
      </c>
    </row>
    <row r="7194" spans="1:19">
      <c r="A7194" t="n">
        <v>51917</v>
      </c>
      <c r="B7194" s="15" t="n">
        <v>50</v>
      </c>
      <c r="C7194" s="7" t="n">
        <v>52</v>
      </c>
      <c r="D7194" s="7" t="n">
        <v>52948</v>
      </c>
    </row>
    <row r="7195" spans="1:19">
      <c r="A7195" t="s">
        <v>4</v>
      </c>
      <c r="B7195" s="4" t="s">
        <v>5</v>
      </c>
      <c r="C7195" s="4" t="s">
        <v>10</v>
      </c>
    </row>
    <row r="7196" spans="1:19">
      <c r="A7196" t="n">
        <v>51921</v>
      </c>
      <c r="B7196" s="35" t="n">
        <v>16</v>
      </c>
      <c r="C7196" s="7" t="n">
        <v>800</v>
      </c>
    </row>
    <row r="7197" spans="1:19">
      <c r="A7197" t="s">
        <v>4</v>
      </c>
      <c r="B7197" s="4" t="s">
        <v>5</v>
      </c>
      <c r="C7197" s="4" t="s">
        <v>10</v>
      </c>
      <c r="D7197" s="4" t="s">
        <v>13</v>
      </c>
    </row>
    <row r="7198" spans="1:19">
      <c r="A7198" t="n">
        <v>51924</v>
      </c>
      <c r="B7198" s="50" t="n">
        <v>89</v>
      </c>
      <c r="C7198" s="7" t="n">
        <v>65533</v>
      </c>
      <c r="D7198" s="7" t="n">
        <v>0</v>
      </c>
    </row>
    <row r="7199" spans="1:19">
      <c r="A7199" t="s">
        <v>4</v>
      </c>
      <c r="B7199" s="4" t="s">
        <v>5</v>
      </c>
      <c r="C7199" s="4" t="s">
        <v>10</v>
      </c>
      <c r="D7199" s="4" t="s">
        <v>13</v>
      </c>
    </row>
    <row r="7200" spans="1:19">
      <c r="A7200" t="n">
        <v>51928</v>
      </c>
      <c r="B7200" s="50" t="n">
        <v>89</v>
      </c>
      <c r="C7200" s="7" t="n">
        <v>65533</v>
      </c>
      <c r="D7200" s="7" t="n">
        <v>1</v>
      </c>
    </row>
    <row r="7201" spans="1:9">
      <c r="A7201" t="s">
        <v>4</v>
      </c>
      <c r="B7201" s="4" t="s">
        <v>5</v>
      </c>
      <c r="C7201" s="4" t="s">
        <v>13</v>
      </c>
      <c r="D7201" s="4" t="s">
        <v>10</v>
      </c>
      <c r="E7201" s="4" t="s">
        <v>10</v>
      </c>
      <c r="F7201" s="4" t="s">
        <v>13</v>
      </c>
    </row>
    <row r="7202" spans="1:9">
      <c r="A7202" t="n">
        <v>51932</v>
      </c>
      <c r="B7202" s="51" t="n">
        <v>25</v>
      </c>
      <c r="C7202" s="7" t="n">
        <v>1</v>
      </c>
      <c r="D7202" s="7" t="n">
        <v>260</v>
      </c>
      <c r="E7202" s="7" t="n">
        <v>640</v>
      </c>
      <c r="F7202" s="7" t="n">
        <v>1</v>
      </c>
    </row>
    <row r="7203" spans="1:9">
      <c r="A7203" t="s">
        <v>4</v>
      </c>
      <c r="B7203" s="4" t="s">
        <v>5</v>
      </c>
      <c r="C7203" s="4" t="s">
        <v>13</v>
      </c>
      <c r="D7203" s="4" t="s">
        <v>10</v>
      </c>
      <c r="E7203" s="4" t="s">
        <v>6</v>
      </c>
    </row>
    <row r="7204" spans="1:9">
      <c r="A7204" t="n">
        <v>51939</v>
      </c>
      <c r="B7204" s="46" t="n">
        <v>51</v>
      </c>
      <c r="C7204" s="7" t="n">
        <v>4</v>
      </c>
      <c r="D7204" s="7" t="n">
        <v>7032</v>
      </c>
      <c r="E7204" s="7" t="s">
        <v>56</v>
      </c>
    </row>
    <row r="7205" spans="1:9">
      <c r="A7205" t="s">
        <v>4</v>
      </c>
      <c r="B7205" s="4" t="s">
        <v>5</v>
      </c>
      <c r="C7205" s="4" t="s">
        <v>10</v>
      </c>
    </row>
    <row r="7206" spans="1:9">
      <c r="A7206" t="n">
        <v>51952</v>
      </c>
      <c r="B7206" s="35" t="n">
        <v>16</v>
      </c>
      <c r="C7206" s="7" t="n">
        <v>0</v>
      </c>
    </row>
    <row r="7207" spans="1:9">
      <c r="A7207" t="s">
        <v>4</v>
      </c>
      <c r="B7207" s="4" t="s">
        <v>5</v>
      </c>
      <c r="C7207" s="4" t="s">
        <v>10</v>
      </c>
      <c r="D7207" s="4" t="s">
        <v>13</v>
      </c>
      <c r="E7207" s="4" t="s">
        <v>9</v>
      </c>
      <c r="F7207" s="4" t="s">
        <v>50</v>
      </c>
      <c r="G7207" s="4" t="s">
        <v>13</v>
      </c>
      <c r="H7207" s="4" t="s">
        <v>13</v>
      </c>
      <c r="I7207" s="4" t="s">
        <v>13</v>
      </c>
    </row>
    <row r="7208" spans="1:9">
      <c r="A7208" t="n">
        <v>51955</v>
      </c>
      <c r="B7208" s="47" t="n">
        <v>26</v>
      </c>
      <c r="C7208" s="7" t="n">
        <v>7032</v>
      </c>
      <c r="D7208" s="7" t="n">
        <v>17</v>
      </c>
      <c r="E7208" s="7" t="n">
        <v>18484</v>
      </c>
      <c r="F7208" s="7" t="s">
        <v>415</v>
      </c>
      <c r="G7208" s="7" t="n">
        <v>8</v>
      </c>
      <c r="H7208" s="7" t="n">
        <v>2</v>
      </c>
      <c r="I7208" s="7" t="n">
        <v>0</v>
      </c>
    </row>
    <row r="7209" spans="1:9">
      <c r="A7209" t="s">
        <v>4</v>
      </c>
      <c r="B7209" s="4" t="s">
        <v>5</v>
      </c>
      <c r="C7209" s="4" t="s">
        <v>10</v>
      </c>
    </row>
    <row r="7210" spans="1:9">
      <c r="A7210" t="n">
        <v>51999</v>
      </c>
      <c r="B7210" s="35" t="n">
        <v>16</v>
      </c>
      <c r="C7210" s="7" t="n">
        <v>1</v>
      </c>
    </row>
    <row r="7211" spans="1:9">
      <c r="A7211" t="s">
        <v>4</v>
      </c>
      <c r="B7211" s="4" t="s">
        <v>5</v>
      </c>
      <c r="C7211" s="4" t="s">
        <v>13</v>
      </c>
      <c r="D7211" s="4" t="s">
        <v>10</v>
      </c>
    </row>
    <row r="7212" spans="1:9">
      <c r="A7212" t="n">
        <v>52002</v>
      </c>
      <c r="B7212" s="15" t="n">
        <v>50</v>
      </c>
      <c r="C7212" s="7" t="n">
        <v>52</v>
      </c>
      <c r="D7212" s="7" t="n">
        <v>18484</v>
      </c>
    </row>
    <row r="7213" spans="1:9">
      <c r="A7213" t="s">
        <v>4</v>
      </c>
      <c r="B7213" s="4" t="s">
        <v>5</v>
      </c>
      <c r="C7213" s="4" t="s">
        <v>10</v>
      </c>
    </row>
    <row r="7214" spans="1:9">
      <c r="A7214" t="n">
        <v>52006</v>
      </c>
      <c r="B7214" s="35" t="n">
        <v>16</v>
      </c>
      <c r="C7214" s="7" t="n">
        <v>800</v>
      </c>
    </row>
    <row r="7215" spans="1:9">
      <c r="A7215" t="s">
        <v>4</v>
      </c>
      <c r="B7215" s="4" t="s">
        <v>5</v>
      </c>
      <c r="C7215" s="4" t="s">
        <v>10</v>
      </c>
      <c r="D7215" s="4" t="s">
        <v>13</v>
      </c>
    </row>
    <row r="7216" spans="1:9">
      <c r="A7216" t="n">
        <v>52009</v>
      </c>
      <c r="B7216" s="50" t="n">
        <v>89</v>
      </c>
      <c r="C7216" s="7" t="n">
        <v>65533</v>
      </c>
      <c r="D7216" s="7" t="n">
        <v>0</v>
      </c>
    </row>
    <row r="7217" spans="1:9">
      <c r="A7217" t="s">
        <v>4</v>
      </c>
      <c r="B7217" s="4" t="s">
        <v>5</v>
      </c>
      <c r="C7217" s="4" t="s">
        <v>10</v>
      </c>
      <c r="D7217" s="4" t="s">
        <v>13</v>
      </c>
    </row>
    <row r="7218" spans="1:9">
      <c r="A7218" t="n">
        <v>52013</v>
      </c>
      <c r="B7218" s="50" t="n">
        <v>89</v>
      </c>
      <c r="C7218" s="7" t="n">
        <v>65533</v>
      </c>
      <c r="D7218" s="7" t="n">
        <v>1</v>
      </c>
    </row>
    <row r="7219" spans="1:9">
      <c r="A7219" t="s">
        <v>4</v>
      </c>
      <c r="B7219" s="4" t="s">
        <v>5</v>
      </c>
      <c r="C7219" s="4" t="s">
        <v>13</v>
      </c>
      <c r="D7219" s="4" t="s">
        <v>10</v>
      </c>
      <c r="E7219" s="4" t="s">
        <v>10</v>
      </c>
      <c r="F7219" s="4" t="s">
        <v>13</v>
      </c>
    </row>
    <row r="7220" spans="1:9">
      <c r="A7220" t="n">
        <v>52017</v>
      </c>
      <c r="B7220" s="51" t="n">
        <v>25</v>
      </c>
      <c r="C7220" s="7" t="n">
        <v>1</v>
      </c>
      <c r="D7220" s="7" t="n">
        <v>65535</v>
      </c>
      <c r="E7220" s="7" t="n">
        <v>65535</v>
      </c>
      <c r="F7220" s="7" t="n">
        <v>0</v>
      </c>
    </row>
    <row r="7221" spans="1:9">
      <c r="A7221" t="s">
        <v>4</v>
      </c>
      <c r="B7221" s="4" t="s">
        <v>5</v>
      </c>
      <c r="C7221" s="4" t="s">
        <v>13</v>
      </c>
      <c r="D7221" s="4" t="s">
        <v>10</v>
      </c>
      <c r="E7221" s="4" t="s">
        <v>10</v>
      </c>
      <c r="F7221" s="4" t="s">
        <v>9</v>
      </c>
    </row>
    <row r="7222" spans="1:9">
      <c r="A7222" t="n">
        <v>52024</v>
      </c>
      <c r="B7222" s="53" t="n">
        <v>84</v>
      </c>
      <c r="C7222" s="7" t="n">
        <v>0</v>
      </c>
      <c r="D7222" s="7" t="n">
        <v>2</v>
      </c>
      <c r="E7222" s="7" t="n">
        <v>0</v>
      </c>
      <c r="F7222" s="7" t="n">
        <v>1053609165</v>
      </c>
    </row>
    <row r="7223" spans="1:9">
      <c r="A7223" t="s">
        <v>4</v>
      </c>
      <c r="B7223" s="4" t="s">
        <v>5</v>
      </c>
      <c r="C7223" s="4" t="s">
        <v>13</v>
      </c>
      <c r="D7223" s="4" t="s">
        <v>13</v>
      </c>
      <c r="E7223" s="4" t="s">
        <v>23</v>
      </c>
      <c r="F7223" s="4" t="s">
        <v>10</v>
      </c>
    </row>
    <row r="7224" spans="1:9">
      <c r="A7224" t="n">
        <v>52034</v>
      </c>
      <c r="B7224" s="26" t="n">
        <v>45</v>
      </c>
      <c r="C7224" s="7" t="n">
        <v>5</v>
      </c>
      <c r="D7224" s="7" t="n">
        <v>3</v>
      </c>
      <c r="E7224" s="7" t="n">
        <v>7</v>
      </c>
      <c r="F7224" s="7" t="n">
        <v>4000</v>
      </c>
    </row>
    <row r="7225" spans="1:9">
      <c r="A7225" t="s">
        <v>4</v>
      </c>
      <c r="B7225" s="4" t="s">
        <v>5</v>
      </c>
      <c r="C7225" s="4" t="s">
        <v>10</v>
      </c>
      <c r="D7225" s="4" t="s">
        <v>13</v>
      </c>
      <c r="E7225" s="4" t="s">
        <v>6</v>
      </c>
      <c r="F7225" s="4" t="s">
        <v>23</v>
      </c>
      <c r="G7225" s="4" t="s">
        <v>23</v>
      </c>
      <c r="H7225" s="4" t="s">
        <v>23</v>
      </c>
    </row>
    <row r="7226" spans="1:9">
      <c r="A7226" t="n">
        <v>52043</v>
      </c>
      <c r="B7226" s="56" t="n">
        <v>48</v>
      </c>
      <c r="C7226" s="7" t="n">
        <v>7024</v>
      </c>
      <c r="D7226" s="7" t="n">
        <v>0</v>
      </c>
      <c r="E7226" s="7" t="s">
        <v>242</v>
      </c>
      <c r="F7226" s="7" t="n">
        <v>-1</v>
      </c>
      <c r="G7226" s="7" t="n">
        <v>1</v>
      </c>
      <c r="H7226" s="7" t="n">
        <v>0</v>
      </c>
    </row>
    <row r="7227" spans="1:9">
      <c r="A7227" t="s">
        <v>4</v>
      </c>
      <c r="B7227" s="4" t="s">
        <v>5</v>
      </c>
      <c r="C7227" s="4" t="s">
        <v>13</v>
      </c>
      <c r="D7227" s="4" t="s">
        <v>10</v>
      </c>
      <c r="E7227" s="4" t="s">
        <v>13</v>
      </c>
    </row>
    <row r="7228" spans="1:9">
      <c r="A7228" t="n">
        <v>52069</v>
      </c>
      <c r="B7228" s="10" t="n">
        <v>39</v>
      </c>
      <c r="C7228" s="7" t="n">
        <v>14</v>
      </c>
      <c r="D7228" s="7" t="n">
        <v>65533</v>
      </c>
      <c r="E7228" s="7" t="n">
        <v>105</v>
      </c>
    </row>
    <row r="7229" spans="1:9">
      <c r="A7229" t="s">
        <v>4</v>
      </c>
      <c r="B7229" s="4" t="s">
        <v>5</v>
      </c>
      <c r="C7229" s="4" t="s">
        <v>13</v>
      </c>
      <c r="D7229" s="4" t="s">
        <v>10</v>
      </c>
      <c r="E7229" s="4" t="s">
        <v>10</v>
      </c>
      <c r="F7229" s="4" t="s">
        <v>10</v>
      </c>
      <c r="G7229" s="4" t="s">
        <v>10</v>
      </c>
      <c r="H7229" s="4" t="s">
        <v>10</v>
      </c>
      <c r="I7229" s="4" t="s">
        <v>6</v>
      </c>
      <c r="J7229" s="4" t="s">
        <v>23</v>
      </c>
      <c r="K7229" s="4" t="s">
        <v>23</v>
      </c>
      <c r="L7229" s="4" t="s">
        <v>23</v>
      </c>
      <c r="M7229" s="4" t="s">
        <v>9</v>
      </c>
      <c r="N7229" s="4" t="s">
        <v>9</v>
      </c>
      <c r="O7229" s="4" t="s">
        <v>23</v>
      </c>
      <c r="P7229" s="4" t="s">
        <v>23</v>
      </c>
      <c r="Q7229" s="4" t="s">
        <v>23</v>
      </c>
      <c r="R7229" s="4" t="s">
        <v>23</v>
      </c>
      <c r="S7229" s="4" t="s">
        <v>13</v>
      </c>
    </row>
    <row r="7230" spans="1:9">
      <c r="A7230" t="n">
        <v>52074</v>
      </c>
      <c r="B7230" s="10" t="n">
        <v>39</v>
      </c>
      <c r="C7230" s="7" t="n">
        <v>12</v>
      </c>
      <c r="D7230" s="7" t="n">
        <v>65533</v>
      </c>
      <c r="E7230" s="7" t="n">
        <v>212</v>
      </c>
      <c r="F7230" s="7" t="n">
        <v>0</v>
      </c>
      <c r="G7230" s="7" t="n">
        <v>7024</v>
      </c>
      <c r="H7230" s="7" t="n">
        <v>3</v>
      </c>
      <c r="I7230" s="7" t="s">
        <v>12</v>
      </c>
      <c r="J7230" s="7" t="n">
        <v>0</v>
      </c>
      <c r="K7230" s="7" t="n">
        <v>0.25</v>
      </c>
      <c r="L7230" s="7" t="n">
        <v>0</v>
      </c>
      <c r="M7230" s="7" t="n">
        <v>0</v>
      </c>
      <c r="N7230" s="7" t="n">
        <v>0</v>
      </c>
      <c r="O7230" s="7" t="n">
        <v>0</v>
      </c>
      <c r="P7230" s="7" t="n">
        <v>1</v>
      </c>
      <c r="Q7230" s="7" t="n">
        <v>1</v>
      </c>
      <c r="R7230" s="7" t="n">
        <v>1</v>
      </c>
      <c r="S7230" s="7" t="n">
        <v>255</v>
      </c>
    </row>
    <row r="7231" spans="1:9">
      <c r="A7231" t="s">
        <v>4</v>
      </c>
      <c r="B7231" s="4" t="s">
        <v>5</v>
      </c>
      <c r="C7231" s="4" t="s">
        <v>13</v>
      </c>
      <c r="D7231" s="4" t="s">
        <v>10</v>
      </c>
      <c r="E7231" s="4" t="s">
        <v>10</v>
      </c>
    </row>
    <row r="7232" spans="1:9">
      <c r="A7232" t="n">
        <v>52124</v>
      </c>
      <c r="B7232" s="15" t="n">
        <v>50</v>
      </c>
      <c r="C7232" s="7" t="n">
        <v>1</v>
      </c>
      <c r="D7232" s="7" t="n">
        <v>4515</v>
      </c>
      <c r="E7232" s="7" t="n">
        <v>200</v>
      </c>
    </row>
    <row r="7233" spans="1:19">
      <c r="A7233" t="s">
        <v>4</v>
      </c>
      <c r="B7233" s="4" t="s">
        <v>5</v>
      </c>
      <c r="C7233" s="4" t="s">
        <v>13</v>
      </c>
      <c r="D7233" s="4" t="s">
        <v>10</v>
      </c>
      <c r="E7233" s="4" t="s">
        <v>23</v>
      </c>
      <c r="F7233" s="4" t="s">
        <v>10</v>
      </c>
      <c r="G7233" s="4" t="s">
        <v>9</v>
      </c>
      <c r="H7233" s="4" t="s">
        <v>9</v>
      </c>
      <c r="I7233" s="4" t="s">
        <v>10</v>
      </c>
      <c r="J7233" s="4" t="s">
        <v>10</v>
      </c>
      <c r="K7233" s="4" t="s">
        <v>9</v>
      </c>
      <c r="L7233" s="4" t="s">
        <v>9</v>
      </c>
      <c r="M7233" s="4" t="s">
        <v>9</v>
      </c>
      <c r="N7233" s="4" t="s">
        <v>9</v>
      </c>
      <c r="O7233" s="4" t="s">
        <v>6</v>
      </c>
    </row>
    <row r="7234" spans="1:19">
      <c r="A7234" t="n">
        <v>52130</v>
      </c>
      <c r="B7234" s="15" t="n">
        <v>50</v>
      </c>
      <c r="C7234" s="7" t="n">
        <v>0</v>
      </c>
      <c r="D7234" s="7" t="n">
        <v>4405</v>
      </c>
      <c r="E7234" s="7" t="n">
        <v>0.800000011920929</v>
      </c>
      <c r="F7234" s="7" t="n">
        <v>0</v>
      </c>
      <c r="G7234" s="7" t="n">
        <v>0</v>
      </c>
      <c r="H7234" s="7" t="n">
        <v>0</v>
      </c>
      <c r="I7234" s="7" t="n">
        <v>0</v>
      </c>
      <c r="J7234" s="7" t="n">
        <v>65533</v>
      </c>
      <c r="K7234" s="7" t="n">
        <v>0</v>
      </c>
      <c r="L7234" s="7" t="n">
        <v>0</v>
      </c>
      <c r="M7234" s="7" t="n">
        <v>0</v>
      </c>
      <c r="N7234" s="7" t="n">
        <v>0</v>
      </c>
      <c r="O7234" s="7" t="s">
        <v>12</v>
      </c>
    </row>
    <row r="7235" spans="1:19">
      <c r="A7235" t="s">
        <v>4</v>
      </c>
      <c r="B7235" s="4" t="s">
        <v>5</v>
      </c>
      <c r="C7235" s="4" t="s">
        <v>13</v>
      </c>
      <c r="D7235" s="4" t="s">
        <v>10</v>
      </c>
      <c r="E7235" s="4" t="s">
        <v>23</v>
      </c>
      <c r="F7235" s="4" t="s">
        <v>10</v>
      </c>
      <c r="G7235" s="4" t="s">
        <v>9</v>
      </c>
      <c r="H7235" s="4" t="s">
        <v>9</v>
      </c>
      <c r="I7235" s="4" t="s">
        <v>10</v>
      </c>
      <c r="J7235" s="4" t="s">
        <v>10</v>
      </c>
      <c r="K7235" s="4" t="s">
        <v>9</v>
      </c>
      <c r="L7235" s="4" t="s">
        <v>9</v>
      </c>
      <c r="M7235" s="4" t="s">
        <v>9</v>
      </c>
      <c r="N7235" s="4" t="s">
        <v>9</v>
      </c>
      <c r="O7235" s="4" t="s">
        <v>6</v>
      </c>
    </row>
    <row r="7236" spans="1:19">
      <c r="A7236" t="n">
        <v>52169</v>
      </c>
      <c r="B7236" s="15" t="n">
        <v>50</v>
      </c>
      <c r="C7236" s="7" t="n">
        <v>0</v>
      </c>
      <c r="D7236" s="7" t="n">
        <v>4428</v>
      </c>
      <c r="E7236" s="7" t="n">
        <v>0.800000011920929</v>
      </c>
      <c r="F7236" s="7" t="n">
        <v>1000</v>
      </c>
      <c r="G7236" s="7" t="n">
        <v>0</v>
      </c>
      <c r="H7236" s="7" t="n">
        <v>0</v>
      </c>
      <c r="I7236" s="7" t="n">
        <v>0</v>
      </c>
      <c r="J7236" s="7" t="n">
        <v>65533</v>
      </c>
      <c r="K7236" s="7" t="n">
        <v>0</v>
      </c>
      <c r="L7236" s="7" t="n">
        <v>0</v>
      </c>
      <c r="M7236" s="7" t="n">
        <v>0</v>
      </c>
      <c r="N7236" s="7" t="n">
        <v>0</v>
      </c>
      <c r="O7236" s="7" t="s">
        <v>12</v>
      </c>
    </row>
    <row r="7237" spans="1:19">
      <c r="A7237" t="s">
        <v>4</v>
      </c>
      <c r="B7237" s="4" t="s">
        <v>5</v>
      </c>
      <c r="C7237" s="4" t="s">
        <v>10</v>
      </c>
    </row>
    <row r="7238" spans="1:19">
      <c r="A7238" t="n">
        <v>52208</v>
      </c>
      <c r="B7238" s="35" t="n">
        <v>16</v>
      </c>
      <c r="C7238" s="7" t="n">
        <v>500</v>
      </c>
    </row>
    <row r="7239" spans="1:19">
      <c r="A7239" t="s">
        <v>4</v>
      </c>
      <c r="B7239" s="4" t="s">
        <v>5</v>
      </c>
      <c r="C7239" s="4" t="s">
        <v>13</v>
      </c>
      <c r="D7239" s="4" t="s">
        <v>10</v>
      </c>
      <c r="E7239" s="4" t="s">
        <v>23</v>
      </c>
    </row>
    <row r="7240" spans="1:19">
      <c r="A7240" t="n">
        <v>52211</v>
      </c>
      <c r="B7240" s="24" t="n">
        <v>58</v>
      </c>
      <c r="C7240" s="7" t="n">
        <v>3</v>
      </c>
      <c r="D7240" s="7" t="n">
        <v>2000</v>
      </c>
      <c r="E7240" s="7" t="n">
        <v>1</v>
      </c>
    </row>
    <row r="7241" spans="1:19">
      <c r="A7241" t="s">
        <v>4</v>
      </c>
      <c r="B7241" s="4" t="s">
        <v>5</v>
      </c>
      <c r="C7241" s="4" t="s">
        <v>13</v>
      </c>
      <c r="D7241" s="4" t="s">
        <v>10</v>
      </c>
      <c r="E7241" s="4" t="s">
        <v>23</v>
      </c>
      <c r="F7241" s="4" t="s">
        <v>10</v>
      </c>
      <c r="G7241" s="4" t="s">
        <v>9</v>
      </c>
      <c r="H7241" s="4" t="s">
        <v>9</v>
      </c>
      <c r="I7241" s="4" t="s">
        <v>10</v>
      </c>
      <c r="J7241" s="4" t="s">
        <v>10</v>
      </c>
      <c r="K7241" s="4" t="s">
        <v>9</v>
      </c>
      <c r="L7241" s="4" t="s">
        <v>9</v>
      </c>
      <c r="M7241" s="4" t="s">
        <v>9</v>
      </c>
      <c r="N7241" s="4" t="s">
        <v>9</v>
      </c>
      <c r="O7241" s="4" t="s">
        <v>6</v>
      </c>
    </row>
    <row r="7242" spans="1:19">
      <c r="A7242" t="n">
        <v>52219</v>
      </c>
      <c r="B7242" s="15" t="n">
        <v>50</v>
      </c>
      <c r="C7242" s="7" t="n">
        <v>0</v>
      </c>
      <c r="D7242" s="7" t="n">
        <v>5306</v>
      </c>
      <c r="E7242" s="7" t="n">
        <v>0.800000011920929</v>
      </c>
      <c r="F7242" s="7" t="n">
        <v>1000</v>
      </c>
      <c r="G7242" s="7" t="n">
        <v>0</v>
      </c>
      <c r="H7242" s="7" t="n">
        <v>0</v>
      </c>
      <c r="I7242" s="7" t="n">
        <v>0</v>
      </c>
      <c r="J7242" s="7" t="n">
        <v>65533</v>
      </c>
      <c r="K7242" s="7" t="n">
        <v>0</v>
      </c>
      <c r="L7242" s="7" t="n">
        <v>0</v>
      </c>
      <c r="M7242" s="7" t="n">
        <v>0</v>
      </c>
      <c r="N7242" s="7" t="n">
        <v>0</v>
      </c>
      <c r="O7242" s="7" t="s">
        <v>12</v>
      </c>
    </row>
    <row r="7243" spans="1:19">
      <c r="A7243" t="s">
        <v>4</v>
      </c>
      <c r="B7243" s="4" t="s">
        <v>5</v>
      </c>
      <c r="C7243" s="4" t="s">
        <v>13</v>
      </c>
      <c r="D7243" s="4" t="s">
        <v>10</v>
      </c>
    </row>
    <row r="7244" spans="1:19">
      <c r="A7244" t="n">
        <v>52258</v>
      </c>
      <c r="B7244" s="24" t="n">
        <v>58</v>
      </c>
      <c r="C7244" s="7" t="n">
        <v>255</v>
      </c>
      <c r="D7244" s="7" t="n">
        <v>0</v>
      </c>
    </row>
    <row r="7245" spans="1:19">
      <c r="A7245" t="s">
        <v>4</v>
      </c>
      <c r="B7245" s="4" t="s">
        <v>5</v>
      </c>
      <c r="C7245" s="4" t="s">
        <v>13</v>
      </c>
      <c r="D7245" s="4" t="s">
        <v>10</v>
      </c>
      <c r="E7245" s="4" t="s">
        <v>10</v>
      </c>
      <c r="F7245" s="4" t="s">
        <v>9</v>
      </c>
    </row>
    <row r="7246" spans="1:19">
      <c r="A7246" t="n">
        <v>52262</v>
      </c>
      <c r="B7246" s="53" t="n">
        <v>84</v>
      </c>
      <c r="C7246" s="7" t="n">
        <v>1</v>
      </c>
      <c r="D7246" s="7" t="n">
        <v>0</v>
      </c>
      <c r="E7246" s="7" t="n">
        <v>0</v>
      </c>
      <c r="F7246" s="7" t="n">
        <v>0</v>
      </c>
    </row>
    <row r="7247" spans="1:19">
      <c r="A7247" t="s">
        <v>4</v>
      </c>
      <c r="B7247" s="4" t="s">
        <v>5</v>
      </c>
      <c r="C7247" s="4" t="s">
        <v>10</v>
      </c>
    </row>
    <row r="7248" spans="1:19">
      <c r="A7248" t="n">
        <v>52272</v>
      </c>
      <c r="B7248" s="35" t="n">
        <v>16</v>
      </c>
      <c r="C7248" s="7" t="n">
        <v>1000</v>
      </c>
    </row>
    <row r="7249" spans="1:15">
      <c r="A7249" t="s">
        <v>4</v>
      </c>
      <c r="B7249" s="4" t="s">
        <v>5</v>
      </c>
      <c r="C7249" s="4" t="s">
        <v>13</v>
      </c>
      <c r="D7249" s="4" t="s">
        <v>10</v>
      </c>
      <c r="E7249" s="4" t="s">
        <v>10</v>
      </c>
    </row>
    <row r="7250" spans="1:15">
      <c r="A7250" t="n">
        <v>52275</v>
      </c>
      <c r="B7250" s="10" t="n">
        <v>39</v>
      </c>
      <c r="C7250" s="7" t="n">
        <v>16</v>
      </c>
      <c r="D7250" s="7" t="n">
        <v>65533</v>
      </c>
      <c r="E7250" s="7" t="n">
        <v>212</v>
      </c>
    </row>
    <row r="7251" spans="1:15">
      <c r="A7251" t="s">
        <v>4</v>
      </c>
      <c r="B7251" s="4" t="s">
        <v>5</v>
      </c>
      <c r="C7251" s="4" t="s">
        <v>13</v>
      </c>
      <c r="D7251" s="4" t="s">
        <v>10</v>
      </c>
      <c r="E7251" s="4" t="s">
        <v>9</v>
      </c>
      <c r="F7251" s="4" t="s">
        <v>10</v>
      </c>
      <c r="G7251" s="4" t="s">
        <v>9</v>
      </c>
      <c r="H7251" s="4" t="s">
        <v>13</v>
      </c>
    </row>
    <row r="7252" spans="1:15">
      <c r="A7252" t="n">
        <v>52281</v>
      </c>
      <c r="B7252" s="14" t="n">
        <v>49</v>
      </c>
      <c r="C7252" s="7" t="n">
        <v>0</v>
      </c>
      <c r="D7252" s="7" t="n">
        <v>437</v>
      </c>
      <c r="E7252" s="7" t="n">
        <v>1065353216</v>
      </c>
      <c r="F7252" s="7" t="n">
        <v>0</v>
      </c>
      <c r="G7252" s="7" t="n">
        <v>0</v>
      </c>
      <c r="H7252" s="7" t="n">
        <v>0</v>
      </c>
    </row>
    <row r="7253" spans="1:15">
      <c r="A7253" t="s">
        <v>4</v>
      </c>
      <c r="B7253" s="4" t="s">
        <v>5</v>
      </c>
      <c r="C7253" s="4" t="s">
        <v>10</v>
      </c>
      <c r="D7253" s="4" t="s">
        <v>9</v>
      </c>
    </row>
    <row r="7254" spans="1:15">
      <c r="A7254" t="n">
        <v>52296</v>
      </c>
      <c r="B7254" s="39" t="n">
        <v>43</v>
      </c>
      <c r="C7254" s="7" t="n">
        <v>7024</v>
      </c>
      <c r="D7254" s="7" t="n">
        <v>1</v>
      </c>
    </row>
    <row r="7255" spans="1:15">
      <c r="A7255" t="s">
        <v>4</v>
      </c>
      <c r="B7255" s="4" t="s">
        <v>5</v>
      </c>
      <c r="C7255" s="4" t="s">
        <v>10</v>
      </c>
      <c r="D7255" s="4" t="s">
        <v>9</v>
      </c>
    </row>
    <row r="7256" spans="1:15">
      <c r="A7256" t="n">
        <v>52303</v>
      </c>
      <c r="B7256" s="39" t="n">
        <v>43</v>
      </c>
      <c r="C7256" s="7" t="n">
        <v>19</v>
      </c>
      <c r="D7256" s="7" t="n">
        <v>1</v>
      </c>
    </row>
    <row r="7257" spans="1:15">
      <c r="A7257" t="s">
        <v>4</v>
      </c>
      <c r="B7257" s="4" t="s">
        <v>5</v>
      </c>
      <c r="C7257" s="4" t="s">
        <v>10</v>
      </c>
      <c r="D7257" s="4" t="s">
        <v>9</v>
      </c>
    </row>
    <row r="7258" spans="1:15">
      <c r="A7258" t="n">
        <v>52310</v>
      </c>
      <c r="B7258" s="52" t="n">
        <v>44</v>
      </c>
      <c r="C7258" s="7" t="n">
        <v>1661</v>
      </c>
      <c r="D7258" s="7" t="n">
        <v>1</v>
      </c>
    </row>
    <row r="7259" spans="1:15">
      <c r="A7259" t="s">
        <v>4</v>
      </c>
      <c r="B7259" s="4" t="s">
        <v>5</v>
      </c>
      <c r="C7259" s="4" t="s">
        <v>13</v>
      </c>
      <c r="D7259" s="4" t="s">
        <v>13</v>
      </c>
      <c r="E7259" s="4" t="s">
        <v>23</v>
      </c>
      <c r="F7259" s="4" t="s">
        <v>23</v>
      </c>
      <c r="G7259" s="4" t="s">
        <v>23</v>
      </c>
      <c r="H7259" s="4" t="s">
        <v>10</v>
      </c>
    </row>
    <row r="7260" spans="1:15">
      <c r="A7260" t="n">
        <v>52317</v>
      </c>
      <c r="B7260" s="26" t="n">
        <v>45</v>
      </c>
      <c r="C7260" s="7" t="n">
        <v>2</v>
      </c>
      <c r="D7260" s="7" t="n">
        <v>3</v>
      </c>
      <c r="E7260" s="7" t="n">
        <v>0</v>
      </c>
      <c r="F7260" s="7" t="n">
        <v>1.85000002384186</v>
      </c>
      <c r="G7260" s="7" t="n">
        <v>5</v>
      </c>
      <c r="H7260" s="7" t="n">
        <v>0</v>
      </c>
    </row>
    <row r="7261" spans="1:15">
      <c r="A7261" t="s">
        <v>4</v>
      </c>
      <c r="B7261" s="4" t="s">
        <v>5</v>
      </c>
      <c r="C7261" s="4" t="s">
        <v>13</v>
      </c>
      <c r="D7261" s="4" t="s">
        <v>13</v>
      </c>
      <c r="E7261" s="4" t="s">
        <v>23</v>
      </c>
      <c r="F7261" s="4" t="s">
        <v>23</v>
      </c>
      <c r="G7261" s="4" t="s">
        <v>23</v>
      </c>
      <c r="H7261" s="4" t="s">
        <v>10</v>
      </c>
      <c r="I7261" s="4" t="s">
        <v>13</v>
      </c>
    </row>
    <row r="7262" spans="1:15">
      <c r="A7262" t="n">
        <v>52334</v>
      </c>
      <c r="B7262" s="26" t="n">
        <v>45</v>
      </c>
      <c r="C7262" s="7" t="n">
        <v>4</v>
      </c>
      <c r="D7262" s="7" t="n">
        <v>3</v>
      </c>
      <c r="E7262" s="7" t="n">
        <v>5</v>
      </c>
      <c r="F7262" s="7" t="n">
        <v>229.350006103516</v>
      </c>
      <c r="G7262" s="7" t="n">
        <v>355</v>
      </c>
      <c r="H7262" s="7" t="n">
        <v>0</v>
      </c>
      <c r="I7262" s="7" t="n">
        <v>0</v>
      </c>
    </row>
    <row r="7263" spans="1:15">
      <c r="A7263" t="s">
        <v>4</v>
      </c>
      <c r="B7263" s="4" t="s">
        <v>5</v>
      </c>
      <c r="C7263" s="4" t="s">
        <v>13</v>
      </c>
      <c r="D7263" s="4" t="s">
        <v>13</v>
      </c>
      <c r="E7263" s="4" t="s">
        <v>23</v>
      </c>
      <c r="F7263" s="4" t="s">
        <v>10</v>
      </c>
    </row>
    <row r="7264" spans="1:15">
      <c r="A7264" t="n">
        <v>52352</v>
      </c>
      <c r="B7264" s="26" t="n">
        <v>45</v>
      </c>
      <c r="C7264" s="7" t="n">
        <v>5</v>
      </c>
      <c r="D7264" s="7" t="n">
        <v>3</v>
      </c>
      <c r="E7264" s="7" t="n">
        <v>5.5</v>
      </c>
      <c r="F7264" s="7" t="n">
        <v>0</v>
      </c>
    </row>
    <row r="7265" spans="1:9">
      <c r="A7265" t="s">
        <v>4</v>
      </c>
      <c r="B7265" s="4" t="s">
        <v>5</v>
      </c>
      <c r="C7265" s="4" t="s">
        <v>13</v>
      </c>
      <c r="D7265" s="4" t="s">
        <v>13</v>
      </c>
      <c r="E7265" s="4" t="s">
        <v>23</v>
      </c>
      <c r="F7265" s="4" t="s">
        <v>10</v>
      </c>
    </row>
    <row r="7266" spans="1:9">
      <c r="A7266" t="n">
        <v>52361</v>
      </c>
      <c r="B7266" s="26" t="n">
        <v>45</v>
      </c>
      <c r="C7266" s="7" t="n">
        <v>11</v>
      </c>
      <c r="D7266" s="7" t="n">
        <v>3</v>
      </c>
      <c r="E7266" s="7" t="n">
        <v>42.5</v>
      </c>
      <c r="F7266" s="7" t="n">
        <v>0</v>
      </c>
    </row>
    <row r="7267" spans="1:9">
      <c r="A7267" t="s">
        <v>4</v>
      </c>
      <c r="B7267" s="4" t="s">
        <v>5</v>
      </c>
      <c r="C7267" s="4" t="s">
        <v>13</v>
      </c>
      <c r="D7267" s="4" t="s">
        <v>13</v>
      </c>
      <c r="E7267" s="4" t="s">
        <v>23</v>
      </c>
      <c r="F7267" s="4" t="s">
        <v>23</v>
      </c>
      <c r="G7267" s="4" t="s">
        <v>23</v>
      </c>
      <c r="H7267" s="4" t="s">
        <v>10</v>
      </c>
    </row>
    <row r="7268" spans="1:9">
      <c r="A7268" t="n">
        <v>52370</v>
      </c>
      <c r="B7268" s="26" t="n">
        <v>45</v>
      </c>
      <c r="C7268" s="7" t="n">
        <v>2</v>
      </c>
      <c r="D7268" s="7" t="n">
        <v>3</v>
      </c>
      <c r="E7268" s="7" t="n">
        <v>0</v>
      </c>
      <c r="F7268" s="7" t="n">
        <v>6.30000019073486</v>
      </c>
      <c r="G7268" s="7" t="n">
        <v>7</v>
      </c>
      <c r="H7268" s="7" t="n">
        <v>8000</v>
      </c>
    </row>
    <row r="7269" spans="1:9">
      <c r="A7269" t="s">
        <v>4</v>
      </c>
      <c r="B7269" s="4" t="s">
        <v>5</v>
      </c>
      <c r="C7269" s="4" t="s">
        <v>13</v>
      </c>
      <c r="D7269" s="4" t="s">
        <v>13</v>
      </c>
      <c r="E7269" s="4" t="s">
        <v>23</v>
      </c>
      <c r="F7269" s="4" t="s">
        <v>23</v>
      </c>
      <c r="G7269" s="4" t="s">
        <v>23</v>
      </c>
      <c r="H7269" s="4" t="s">
        <v>10</v>
      </c>
      <c r="I7269" s="4" t="s">
        <v>13</v>
      </c>
    </row>
    <row r="7270" spans="1:9">
      <c r="A7270" t="n">
        <v>52387</v>
      </c>
      <c r="B7270" s="26" t="n">
        <v>45</v>
      </c>
      <c r="C7270" s="7" t="n">
        <v>4</v>
      </c>
      <c r="D7270" s="7" t="n">
        <v>3</v>
      </c>
      <c r="E7270" s="7" t="n">
        <v>347.299987792969</v>
      </c>
      <c r="F7270" s="7" t="n">
        <v>30.9500007629395</v>
      </c>
      <c r="G7270" s="7" t="n">
        <v>344</v>
      </c>
      <c r="H7270" s="7" t="n">
        <v>8000</v>
      </c>
      <c r="I7270" s="7" t="n">
        <v>1</v>
      </c>
    </row>
    <row r="7271" spans="1:9">
      <c r="A7271" t="s">
        <v>4</v>
      </c>
      <c r="B7271" s="4" t="s">
        <v>5</v>
      </c>
      <c r="C7271" s="4" t="s">
        <v>13</v>
      </c>
      <c r="D7271" s="4" t="s">
        <v>13</v>
      </c>
      <c r="E7271" s="4" t="s">
        <v>23</v>
      </c>
      <c r="F7271" s="4" t="s">
        <v>10</v>
      </c>
    </row>
    <row r="7272" spans="1:9">
      <c r="A7272" t="n">
        <v>52405</v>
      </c>
      <c r="B7272" s="26" t="n">
        <v>45</v>
      </c>
      <c r="C7272" s="7" t="n">
        <v>5</v>
      </c>
      <c r="D7272" s="7" t="n">
        <v>3</v>
      </c>
      <c r="E7272" s="7" t="n">
        <v>9.5</v>
      </c>
      <c r="F7272" s="7" t="n">
        <v>8000</v>
      </c>
    </row>
    <row r="7273" spans="1:9">
      <c r="A7273" t="s">
        <v>4</v>
      </c>
      <c r="B7273" s="4" t="s">
        <v>5</v>
      </c>
      <c r="C7273" s="4" t="s">
        <v>13</v>
      </c>
      <c r="D7273" s="4" t="s">
        <v>10</v>
      </c>
      <c r="E7273" s="4" t="s">
        <v>10</v>
      </c>
      <c r="F7273" s="4" t="s">
        <v>9</v>
      </c>
    </row>
    <row r="7274" spans="1:9">
      <c r="A7274" t="n">
        <v>52414</v>
      </c>
      <c r="B7274" s="53" t="n">
        <v>84</v>
      </c>
      <c r="C7274" s="7" t="n">
        <v>0</v>
      </c>
      <c r="D7274" s="7" t="n">
        <v>0</v>
      </c>
      <c r="E7274" s="7" t="n">
        <v>0</v>
      </c>
      <c r="F7274" s="7" t="n">
        <v>1050253722</v>
      </c>
    </row>
    <row r="7275" spans="1:9">
      <c r="A7275" t="s">
        <v>4</v>
      </c>
      <c r="B7275" s="4" t="s">
        <v>5</v>
      </c>
      <c r="C7275" s="4" t="s">
        <v>13</v>
      </c>
      <c r="D7275" s="4" t="s">
        <v>10</v>
      </c>
      <c r="E7275" s="4" t="s">
        <v>23</v>
      </c>
    </row>
    <row r="7276" spans="1:9">
      <c r="A7276" t="n">
        <v>52424</v>
      </c>
      <c r="B7276" s="24" t="n">
        <v>58</v>
      </c>
      <c r="C7276" s="7" t="n">
        <v>103</v>
      </c>
      <c r="D7276" s="7" t="n">
        <v>1000</v>
      </c>
      <c r="E7276" s="7" t="n">
        <v>1</v>
      </c>
    </row>
    <row r="7277" spans="1:9">
      <c r="A7277" t="s">
        <v>4</v>
      </c>
      <c r="B7277" s="4" t="s">
        <v>5</v>
      </c>
      <c r="C7277" s="4" t="s">
        <v>13</v>
      </c>
      <c r="D7277" s="4" t="s">
        <v>10</v>
      </c>
    </row>
    <row r="7278" spans="1:9">
      <c r="A7278" t="n">
        <v>52432</v>
      </c>
      <c r="B7278" s="24" t="n">
        <v>58</v>
      </c>
      <c r="C7278" s="7" t="n">
        <v>255</v>
      </c>
      <c r="D7278" s="7" t="n">
        <v>0</v>
      </c>
    </row>
    <row r="7279" spans="1:9">
      <c r="A7279" t="s">
        <v>4</v>
      </c>
      <c r="B7279" s="4" t="s">
        <v>5</v>
      </c>
      <c r="C7279" s="4" t="s">
        <v>10</v>
      </c>
    </row>
    <row r="7280" spans="1:9">
      <c r="A7280" t="n">
        <v>52436</v>
      </c>
      <c r="B7280" s="35" t="n">
        <v>16</v>
      </c>
      <c r="C7280" s="7" t="n">
        <v>3000</v>
      </c>
    </row>
    <row r="7281" spans="1:9">
      <c r="A7281" t="s">
        <v>4</v>
      </c>
      <c r="B7281" s="4" t="s">
        <v>5</v>
      </c>
      <c r="C7281" s="4" t="s">
        <v>10</v>
      </c>
      <c r="D7281" s="4" t="s">
        <v>10</v>
      </c>
      <c r="E7281" s="4" t="s">
        <v>6</v>
      </c>
      <c r="F7281" s="4" t="s">
        <v>13</v>
      </c>
      <c r="G7281" s="4" t="s">
        <v>10</v>
      </c>
    </row>
    <row r="7282" spans="1:9">
      <c r="A7282" t="n">
        <v>52439</v>
      </c>
      <c r="B7282" s="55" t="n">
        <v>80</v>
      </c>
      <c r="C7282" s="7" t="n">
        <v>744</v>
      </c>
      <c r="D7282" s="7" t="n">
        <v>508</v>
      </c>
      <c r="E7282" s="7" t="s">
        <v>416</v>
      </c>
      <c r="F7282" s="7" t="n">
        <v>1</v>
      </c>
      <c r="G7282" s="7" t="n">
        <v>0</v>
      </c>
    </row>
    <row r="7283" spans="1:9">
      <c r="A7283" t="s">
        <v>4</v>
      </c>
      <c r="B7283" s="4" t="s">
        <v>5</v>
      </c>
      <c r="C7283" s="4" t="s">
        <v>10</v>
      </c>
    </row>
    <row r="7284" spans="1:9">
      <c r="A7284" t="n">
        <v>52457</v>
      </c>
      <c r="B7284" s="35" t="n">
        <v>16</v>
      </c>
      <c r="C7284" s="7" t="n">
        <v>4000</v>
      </c>
    </row>
    <row r="7285" spans="1:9">
      <c r="A7285" t="s">
        <v>4</v>
      </c>
      <c r="B7285" s="4" t="s">
        <v>5</v>
      </c>
      <c r="C7285" s="4" t="s">
        <v>13</v>
      </c>
      <c r="D7285" s="4" t="s">
        <v>10</v>
      </c>
    </row>
    <row r="7286" spans="1:9">
      <c r="A7286" t="n">
        <v>52460</v>
      </c>
      <c r="B7286" s="26" t="n">
        <v>45</v>
      </c>
      <c r="C7286" s="7" t="n">
        <v>7</v>
      </c>
      <c r="D7286" s="7" t="n">
        <v>255</v>
      </c>
    </row>
    <row r="7287" spans="1:9">
      <c r="A7287" t="s">
        <v>4</v>
      </c>
      <c r="B7287" s="4" t="s">
        <v>5</v>
      </c>
      <c r="C7287" s="4" t="s">
        <v>13</v>
      </c>
      <c r="D7287" s="4" t="s">
        <v>13</v>
      </c>
      <c r="E7287" s="4" t="s">
        <v>23</v>
      </c>
      <c r="F7287" s="4" t="s">
        <v>23</v>
      </c>
      <c r="G7287" s="4" t="s">
        <v>23</v>
      </c>
      <c r="H7287" s="4" t="s">
        <v>10</v>
      </c>
    </row>
    <row r="7288" spans="1:9">
      <c r="A7288" t="n">
        <v>52464</v>
      </c>
      <c r="B7288" s="26" t="n">
        <v>45</v>
      </c>
      <c r="C7288" s="7" t="n">
        <v>2</v>
      </c>
      <c r="D7288" s="7" t="n">
        <v>3</v>
      </c>
      <c r="E7288" s="7" t="n">
        <v>0</v>
      </c>
      <c r="F7288" s="7" t="n">
        <v>8.5</v>
      </c>
      <c r="G7288" s="7" t="n">
        <v>7</v>
      </c>
      <c r="H7288" s="7" t="n">
        <v>1500</v>
      </c>
    </row>
    <row r="7289" spans="1:9">
      <c r="A7289" t="s">
        <v>4</v>
      </c>
      <c r="B7289" s="4" t="s">
        <v>5</v>
      </c>
      <c r="C7289" s="4" t="s">
        <v>13</v>
      </c>
      <c r="D7289" s="4" t="s">
        <v>13</v>
      </c>
      <c r="E7289" s="4" t="s">
        <v>23</v>
      </c>
      <c r="F7289" s="4" t="s">
        <v>23</v>
      </c>
      <c r="G7289" s="4" t="s">
        <v>23</v>
      </c>
      <c r="H7289" s="4" t="s">
        <v>10</v>
      </c>
      <c r="I7289" s="4" t="s">
        <v>13</v>
      </c>
    </row>
    <row r="7290" spans="1:9">
      <c r="A7290" t="n">
        <v>52481</v>
      </c>
      <c r="B7290" s="26" t="n">
        <v>45</v>
      </c>
      <c r="C7290" s="7" t="n">
        <v>4</v>
      </c>
      <c r="D7290" s="7" t="n">
        <v>3</v>
      </c>
      <c r="E7290" s="7" t="n">
        <v>332.299987792969</v>
      </c>
      <c r="F7290" s="7" t="n">
        <v>34.75</v>
      </c>
      <c r="G7290" s="7" t="n">
        <v>344</v>
      </c>
      <c r="H7290" s="7" t="n">
        <v>1500</v>
      </c>
      <c r="I7290" s="7" t="n">
        <v>1</v>
      </c>
    </row>
    <row r="7291" spans="1:9">
      <c r="A7291" t="s">
        <v>4</v>
      </c>
      <c r="B7291" s="4" t="s">
        <v>5</v>
      </c>
      <c r="C7291" s="4" t="s">
        <v>13</v>
      </c>
      <c r="D7291" s="4" t="s">
        <v>13</v>
      </c>
      <c r="E7291" s="4" t="s">
        <v>23</v>
      </c>
      <c r="F7291" s="4" t="s">
        <v>10</v>
      </c>
    </row>
    <row r="7292" spans="1:9">
      <c r="A7292" t="n">
        <v>52499</v>
      </c>
      <c r="B7292" s="26" t="n">
        <v>45</v>
      </c>
      <c r="C7292" s="7" t="n">
        <v>5</v>
      </c>
      <c r="D7292" s="7" t="n">
        <v>3</v>
      </c>
      <c r="E7292" s="7" t="n">
        <v>11.5</v>
      </c>
      <c r="F7292" s="7" t="n">
        <v>1500</v>
      </c>
    </row>
    <row r="7293" spans="1:9">
      <c r="A7293" t="s">
        <v>4</v>
      </c>
      <c r="B7293" s="4" t="s">
        <v>5</v>
      </c>
      <c r="C7293" s="4" t="s">
        <v>10</v>
      </c>
      <c r="D7293" s="4" t="s">
        <v>13</v>
      </c>
      <c r="E7293" s="4" t="s">
        <v>6</v>
      </c>
      <c r="F7293" s="4" t="s">
        <v>23</v>
      </c>
      <c r="G7293" s="4" t="s">
        <v>23</v>
      </c>
      <c r="H7293" s="4" t="s">
        <v>23</v>
      </c>
    </row>
    <row r="7294" spans="1:9">
      <c r="A7294" t="n">
        <v>52508</v>
      </c>
      <c r="B7294" s="56" t="n">
        <v>48</v>
      </c>
      <c r="C7294" s="7" t="n">
        <v>1661</v>
      </c>
      <c r="D7294" s="7" t="n">
        <v>0</v>
      </c>
      <c r="E7294" s="7" t="s">
        <v>417</v>
      </c>
      <c r="F7294" s="7" t="n">
        <v>-1</v>
      </c>
      <c r="G7294" s="7" t="n">
        <v>1</v>
      </c>
      <c r="H7294" s="7" t="n">
        <v>0</v>
      </c>
    </row>
    <row r="7295" spans="1:9">
      <c r="A7295" t="s">
        <v>4</v>
      </c>
      <c r="B7295" s="4" t="s">
        <v>5</v>
      </c>
      <c r="C7295" s="4" t="s">
        <v>10</v>
      </c>
    </row>
    <row r="7296" spans="1:9">
      <c r="A7296" t="n">
        <v>52535</v>
      </c>
      <c r="B7296" s="35" t="n">
        <v>16</v>
      </c>
      <c r="C7296" s="7" t="n">
        <v>1000</v>
      </c>
    </row>
    <row r="7297" spans="1:9">
      <c r="A7297" t="s">
        <v>4</v>
      </c>
      <c r="B7297" s="4" t="s">
        <v>5</v>
      </c>
      <c r="C7297" s="4" t="s">
        <v>13</v>
      </c>
      <c r="D7297" s="4" t="s">
        <v>10</v>
      </c>
      <c r="E7297" s="4" t="s">
        <v>23</v>
      </c>
      <c r="F7297" s="4" t="s">
        <v>10</v>
      </c>
      <c r="G7297" s="4" t="s">
        <v>9</v>
      </c>
      <c r="H7297" s="4" t="s">
        <v>9</v>
      </c>
      <c r="I7297" s="4" t="s">
        <v>10</v>
      </c>
      <c r="J7297" s="4" t="s">
        <v>10</v>
      </c>
      <c r="K7297" s="4" t="s">
        <v>9</v>
      </c>
      <c r="L7297" s="4" t="s">
        <v>9</v>
      </c>
      <c r="M7297" s="4" t="s">
        <v>9</v>
      </c>
      <c r="N7297" s="4" t="s">
        <v>9</v>
      </c>
      <c r="O7297" s="4" t="s">
        <v>6</v>
      </c>
    </row>
    <row r="7298" spans="1:9">
      <c r="A7298" t="n">
        <v>52538</v>
      </c>
      <c r="B7298" s="15" t="n">
        <v>50</v>
      </c>
      <c r="C7298" s="7" t="n">
        <v>0</v>
      </c>
      <c r="D7298" s="7" t="n">
        <v>4286</v>
      </c>
      <c r="E7298" s="7" t="n">
        <v>1</v>
      </c>
      <c r="F7298" s="7" t="n">
        <v>0</v>
      </c>
      <c r="G7298" s="7" t="n">
        <v>0</v>
      </c>
      <c r="H7298" s="7" t="n">
        <v>-1069547520</v>
      </c>
      <c r="I7298" s="7" t="n">
        <v>0</v>
      </c>
      <c r="J7298" s="7" t="n">
        <v>65533</v>
      </c>
      <c r="K7298" s="7" t="n">
        <v>0</v>
      </c>
      <c r="L7298" s="7" t="n">
        <v>0</v>
      </c>
      <c r="M7298" s="7" t="n">
        <v>0</v>
      </c>
      <c r="N7298" s="7" t="n">
        <v>0</v>
      </c>
      <c r="O7298" s="7" t="s">
        <v>12</v>
      </c>
    </row>
    <row r="7299" spans="1:9">
      <c r="A7299" t="s">
        <v>4</v>
      </c>
      <c r="B7299" s="4" t="s">
        <v>5</v>
      </c>
      <c r="C7299" s="4" t="s">
        <v>13</v>
      </c>
      <c r="D7299" s="4" t="s">
        <v>10</v>
      </c>
      <c r="E7299" s="4" t="s">
        <v>23</v>
      </c>
      <c r="F7299" s="4" t="s">
        <v>10</v>
      </c>
      <c r="G7299" s="4" t="s">
        <v>9</v>
      </c>
      <c r="H7299" s="4" t="s">
        <v>9</v>
      </c>
      <c r="I7299" s="4" t="s">
        <v>10</v>
      </c>
      <c r="J7299" s="4" t="s">
        <v>10</v>
      </c>
      <c r="K7299" s="4" t="s">
        <v>9</v>
      </c>
      <c r="L7299" s="4" t="s">
        <v>9</v>
      </c>
      <c r="M7299" s="4" t="s">
        <v>9</v>
      </c>
      <c r="N7299" s="4" t="s">
        <v>9</v>
      </c>
      <c r="O7299" s="4" t="s">
        <v>6</v>
      </c>
    </row>
    <row r="7300" spans="1:9">
      <c r="A7300" t="n">
        <v>52577</v>
      </c>
      <c r="B7300" s="15" t="n">
        <v>50</v>
      </c>
      <c r="C7300" s="7" t="n">
        <v>0</v>
      </c>
      <c r="D7300" s="7" t="n">
        <v>4400</v>
      </c>
      <c r="E7300" s="7" t="n">
        <v>1</v>
      </c>
      <c r="F7300" s="7" t="n">
        <v>0</v>
      </c>
      <c r="G7300" s="7" t="n">
        <v>0</v>
      </c>
      <c r="H7300" s="7" t="n">
        <v>1073741824</v>
      </c>
      <c r="I7300" s="7" t="n">
        <v>0</v>
      </c>
      <c r="J7300" s="7" t="n">
        <v>65533</v>
      </c>
      <c r="K7300" s="7" t="n">
        <v>0</v>
      </c>
      <c r="L7300" s="7" t="n">
        <v>0</v>
      </c>
      <c r="M7300" s="7" t="n">
        <v>0</v>
      </c>
      <c r="N7300" s="7" t="n">
        <v>0</v>
      </c>
      <c r="O7300" s="7" t="s">
        <v>12</v>
      </c>
    </row>
    <row r="7301" spans="1:9">
      <c r="A7301" t="s">
        <v>4</v>
      </c>
      <c r="B7301" s="4" t="s">
        <v>5</v>
      </c>
      <c r="C7301" s="4" t="s">
        <v>13</v>
      </c>
      <c r="D7301" s="4" t="s">
        <v>9</v>
      </c>
      <c r="E7301" s="4" t="s">
        <v>9</v>
      </c>
      <c r="F7301" s="4" t="s">
        <v>9</v>
      </c>
    </row>
    <row r="7302" spans="1:9">
      <c r="A7302" t="n">
        <v>52616</v>
      </c>
      <c r="B7302" s="15" t="n">
        <v>50</v>
      </c>
      <c r="C7302" s="7" t="n">
        <v>255</v>
      </c>
      <c r="D7302" s="7" t="n">
        <v>1050253722</v>
      </c>
      <c r="E7302" s="7" t="n">
        <v>1065353216</v>
      </c>
      <c r="F7302" s="7" t="n">
        <v>1072064102</v>
      </c>
    </row>
    <row r="7303" spans="1:9">
      <c r="A7303" t="s">
        <v>4</v>
      </c>
      <c r="B7303" s="4" t="s">
        <v>5</v>
      </c>
      <c r="C7303" s="4" t="s">
        <v>10</v>
      </c>
    </row>
    <row r="7304" spans="1:9">
      <c r="A7304" t="n">
        <v>52630</v>
      </c>
      <c r="B7304" s="35" t="n">
        <v>16</v>
      </c>
      <c r="C7304" s="7" t="n">
        <v>300</v>
      </c>
    </row>
    <row r="7305" spans="1:9">
      <c r="A7305" t="s">
        <v>4</v>
      </c>
      <c r="B7305" s="4" t="s">
        <v>5</v>
      </c>
      <c r="C7305" s="4" t="s">
        <v>13</v>
      </c>
      <c r="D7305" s="4" t="s">
        <v>10</v>
      </c>
      <c r="E7305" s="4" t="s">
        <v>10</v>
      </c>
      <c r="F7305" s="4" t="s">
        <v>9</v>
      </c>
    </row>
    <row r="7306" spans="1:9">
      <c r="A7306" t="n">
        <v>52633</v>
      </c>
      <c r="B7306" s="53" t="n">
        <v>84</v>
      </c>
      <c r="C7306" s="7" t="n">
        <v>0</v>
      </c>
      <c r="D7306" s="7" t="n">
        <v>2</v>
      </c>
      <c r="E7306" s="7" t="n">
        <v>0</v>
      </c>
      <c r="F7306" s="7" t="n">
        <v>1061997773</v>
      </c>
    </row>
    <row r="7307" spans="1:9">
      <c r="A7307" t="s">
        <v>4</v>
      </c>
      <c r="B7307" s="4" t="s">
        <v>5</v>
      </c>
      <c r="C7307" s="4" t="s">
        <v>13</v>
      </c>
      <c r="D7307" s="4" t="s">
        <v>10</v>
      </c>
      <c r="E7307" s="4" t="s">
        <v>10</v>
      </c>
      <c r="F7307" s="4" t="s">
        <v>9</v>
      </c>
    </row>
    <row r="7308" spans="1:9">
      <c r="A7308" t="n">
        <v>52643</v>
      </c>
      <c r="B7308" s="53" t="n">
        <v>84</v>
      </c>
      <c r="C7308" s="7" t="n">
        <v>1</v>
      </c>
      <c r="D7308" s="7" t="n">
        <v>0</v>
      </c>
      <c r="E7308" s="7" t="n">
        <v>1500</v>
      </c>
      <c r="F7308" s="7" t="n">
        <v>0</v>
      </c>
    </row>
    <row r="7309" spans="1:9">
      <c r="A7309" t="s">
        <v>4</v>
      </c>
      <c r="B7309" s="4" t="s">
        <v>5</v>
      </c>
      <c r="C7309" s="4" t="s">
        <v>10</v>
      </c>
    </row>
    <row r="7310" spans="1:9">
      <c r="A7310" t="n">
        <v>52653</v>
      </c>
      <c r="B7310" s="35" t="n">
        <v>16</v>
      </c>
      <c r="C7310" s="7" t="n">
        <v>1500</v>
      </c>
    </row>
    <row r="7311" spans="1:9">
      <c r="A7311" t="s">
        <v>4</v>
      </c>
      <c r="B7311" s="4" t="s">
        <v>5</v>
      </c>
      <c r="C7311" s="4" t="s">
        <v>13</v>
      </c>
      <c r="D7311" s="4" t="s">
        <v>10</v>
      </c>
    </row>
    <row r="7312" spans="1:9">
      <c r="A7312" t="n">
        <v>52656</v>
      </c>
      <c r="B7312" s="26" t="n">
        <v>45</v>
      </c>
      <c r="C7312" s="7" t="n">
        <v>7</v>
      </c>
      <c r="D7312" s="7" t="n">
        <v>255</v>
      </c>
    </row>
    <row r="7313" spans="1:15">
      <c r="A7313" t="s">
        <v>4</v>
      </c>
      <c r="B7313" s="4" t="s">
        <v>5</v>
      </c>
      <c r="C7313" s="4" t="s">
        <v>13</v>
      </c>
      <c r="D7313" s="4" t="s">
        <v>10</v>
      </c>
      <c r="E7313" s="4" t="s">
        <v>23</v>
      </c>
    </row>
    <row r="7314" spans="1:15">
      <c r="A7314" t="n">
        <v>52660</v>
      </c>
      <c r="B7314" s="24" t="n">
        <v>58</v>
      </c>
      <c r="C7314" s="7" t="n">
        <v>101</v>
      </c>
      <c r="D7314" s="7" t="n">
        <v>500</v>
      </c>
      <c r="E7314" s="7" t="n">
        <v>1</v>
      </c>
    </row>
    <row r="7315" spans="1:15">
      <c r="A7315" t="s">
        <v>4</v>
      </c>
      <c r="B7315" s="4" t="s">
        <v>5</v>
      </c>
      <c r="C7315" s="4" t="s">
        <v>13</v>
      </c>
      <c r="D7315" s="4" t="s">
        <v>10</v>
      </c>
    </row>
    <row r="7316" spans="1:15">
      <c r="A7316" t="n">
        <v>52668</v>
      </c>
      <c r="B7316" s="24" t="n">
        <v>58</v>
      </c>
      <c r="C7316" s="7" t="n">
        <v>254</v>
      </c>
      <c r="D7316" s="7" t="n">
        <v>0</v>
      </c>
    </row>
    <row r="7317" spans="1:15">
      <c r="A7317" t="s">
        <v>4</v>
      </c>
      <c r="B7317" s="4" t="s">
        <v>5</v>
      </c>
      <c r="C7317" s="4" t="s">
        <v>10</v>
      </c>
      <c r="D7317" s="4" t="s">
        <v>13</v>
      </c>
      <c r="E7317" s="4" t="s">
        <v>6</v>
      </c>
      <c r="F7317" s="4" t="s">
        <v>23</v>
      </c>
      <c r="G7317" s="4" t="s">
        <v>23</v>
      </c>
      <c r="H7317" s="4" t="s">
        <v>23</v>
      </c>
    </row>
    <row r="7318" spans="1:15">
      <c r="A7318" t="n">
        <v>52672</v>
      </c>
      <c r="B7318" s="56" t="n">
        <v>48</v>
      </c>
      <c r="C7318" s="7" t="n">
        <v>1661</v>
      </c>
      <c r="D7318" s="7" t="n">
        <v>0</v>
      </c>
      <c r="E7318" s="7" t="s">
        <v>37</v>
      </c>
      <c r="F7318" s="7" t="n">
        <v>-1</v>
      </c>
      <c r="G7318" s="7" t="n">
        <v>1</v>
      </c>
      <c r="H7318" s="7" t="n">
        <v>0</v>
      </c>
    </row>
    <row r="7319" spans="1:15">
      <c r="A7319" t="s">
        <v>4</v>
      </c>
      <c r="B7319" s="4" t="s">
        <v>5</v>
      </c>
      <c r="C7319" s="4" t="s">
        <v>13</v>
      </c>
      <c r="D7319" s="4" t="s">
        <v>13</v>
      </c>
      <c r="E7319" s="4" t="s">
        <v>23</v>
      </c>
      <c r="F7319" s="4" t="s">
        <v>23</v>
      </c>
      <c r="G7319" s="4" t="s">
        <v>23</v>
      </c>
      <c r="H7319" s="4" t="s">
        <v>10</v>
      </c>
    </row>
    <row r="7320" spans="1:15">
      <c r="A7320" t="n">
        <v>52696</v>
      </c>
      <c r="B7320" s="26" t="n">
        <v>45</v>
      </c>
      <c r="C7320" s="7" t="n">
        <v>2</v>
      </c>
      <c r="D7320" s="7" t="n">
        <v>3</v>
      </c>
      <c r="E7320" s="7" t="n">
        <v>0</v>
      </c>
      <c r="F7320" s="7" t="n">
        <v>5.40000009536743</v>
      </c>
      <c r="G7320" s="7" t="n">
        <v>5</v>
      </c>
      <c r="H7320" s="7" t="n">
        <v>0</v>
      </c>
    </row>
    <row r="7321" spans="1:15">
      <c r="A7321" t="s">
        <v>4</v>
      </c>
      <c r="B7321" s="4" t="s">
        <v>5</v>
      </c>
      <c r="C7321" s="4" t="s">
        <v>13</v>
      </c>
      <c r="D7321" s="4" t="s">
        <v>13</v>
      </c>
      <c r="E7321" s="4" t="s">
        <v>23</v>
      </c>
      <c r="F7321" s="4" t="s">
        <v>23</v>
      </c>
      <c r="G7321" s="4" t="s">
        <v>23</v>
      </c>
      <c r="H7321" s="4" t="s">
        <v>10</v>
      </c>
      <c r="I7321" s="4" t="s">
        <v>13</v>
      </c>
    </row>
    <row r="7322" spans="1:15">
      <c r="A7322" t="n">
        <v>52713</v>
      </c>
      <c r="B7322" s="26" t="n">
        <v>45</v>
      </c>
      <c r="C7322" s="7" t="n">
        <v>4</v>
      </c>
      <c r="D7322" s="7" t="n">
        <v>3</v>
      </c>
      <c r="E7322" s="7" t="n">
        <v>0</v>
      </c>
      <c r="F7322" s="7" t="n">
        <v>335</v>
      </c>
      <c r="G7322" s="7" t="n">
        <v>354</v>
      </c>
      <c r="H7322" s="7" t="n">
        <v>0</v>
      </c>
      <c r="I7322" s="7" t="n">
        <v>0</v>
      </c>
    </row>
    <row r="7323" spans="1:15">
      <c r="A7323" t="s">
        <v>4</v>
      </c>
      <c r="B7323" s="4" t="s">
        <v>5</v>
      </c>
      <c r="C7323" s="4" t="s">
        <v>13</v>
      </c>
      <c r="D7323" s="4" t="s">
        <v>13</v>
      </c>
      <c r="E7323" s="4" t="s">
        <v>23</v>
      </c>
      <c r="F7323" s="4" t="s">
        <v>10</v>
      </c>
    </row>
    <row r="7324" spans="1:15">
      <c r="A7324" t="n">
        <v>52731</v>
      </c>
      <c r="B7324" s="26" t="n">
        <v>45</v>
      </c>
      <c r="C7324" s="7" t="n">
        <v>5</v>
      </c>
      <c r="D7324" s="7" t="n">
        <v>3</v>
      </c>
      <c r="E7324" s="7" t="n">
        <v>16.5</v>
      </c>
      <c r="F7324" s="7" t="n">
        <v>0</v>
      </c>
    </row>
    <row r="7325" spans="1:15">
      <c r="A7325" t="s">
        <v>4</v>
      </c>
      <c r="B7325" s="4" t="s">
        <v>5</v>
      </c>
      <c r="C7325" s="4" t="s">
        <v>13</v>
      </c>
      <c r="D7325" s="4" t="s">
        <v>13</v>
      </c>
      <c r="E7325" s="4" t="s">
        <v>23</v>
      </c>
      <c r="F7325" s="4" t="s">
        <v>10</v>
      </c>
    </row>
    <row r="7326" spans="1:15">
      <c r="A7326" t="n">
        <v>52740</v>
      </c>
      <c r="B7326" s="26" t="n">
        <v>45</v>
      </c>
      <c r="C7326" s="7" t="n">
        <v>11</v>
      </c>
      <c r="D7326" s="7" t="n">
        <v>3</v>
      </c>
      <c r="E7326" s="7" t="n">
        <v>42.5</v>
      </c>
      <c r="F7326" s="7" t="n">
        <v>0</v>
      </c>
    </row>
    <row r="7327" spans="1:15">
      <c r="A7327" t="s">
        <v>4</v>
      </c>
      <c r="B7327" s="4" t="s">
        <v>5</v>
      </c>
      <c r="C7327" s="4" t="s">
        <v>13</v>
      </c>
      <c r="D7327" s="4" t="s">
        <v>13</v>
      </c>
      <c r="E7327" s="4" t="s">
        <v>23</v>
      </c>
      <c r="F7327" s="4" t="s">
        <v>23</v>
      </c>
      <c r="G7327" s="4" t="s">
        <v>23</v>
      </c>
      <c r="H7327" s="4" t="s">
        <v>10</v>
      </c>
      <c r="I7327" s="4" t="s">
        <v>13</v>
      </c>
    </row>
    <row r="7328" spans="1:15">
      <c r="A7328" t="n">
        <v>52749</v>
      </c>
      <c r="B7328" s="26" t="n">
        <v>45</v>
      </c>
      <c r="C7328" s="7" t="n">
        <v>4</v>
      </c>
      <c r="D7328" s="7" t="n">
        <v>3</v>
      </c>
      <c r="E7328" s="7" t="n">
        <v>15</v>
      </c>
      <c r="F7328" s="7" t="n">
        <v>25</v>
      </c>
      <c r="G7328" s="7" t="n">
        <v>354</v>
      </c>
      <c r="H7328" s="7" t="n">
        <v>30000</v>
      </c>
      <c r="I7328" s="7" t="n">
        <v>1</v>
      </c>
    </row>
    <row r="7329" spans="1:9">
      <c r="A7329" t="s">
        <v>4</v>
      </c>
      <c r="B7329" s="4" t="s">
        <v>5</v>
      </c>
      <c r="C7329" s="4" t="s">
        <v>13</v>
      </c>
      <c r="D7329" s="4" t="s">
        <v>10</v>
      </c>
    </row>
    <row r="7330" spans="1:9">
      <c r="A7330" t="n">
        <v>52767</v>
      </c>
      <c r="B7330" s="24" t="n">
        <v>58</v>
      </c>
      <c r="C7330" s="7" t="n">
        <v>255</v>
      </c>
      <c r="D7330" s="7" t="n">
        <v>0</v>
      </c>
    </row>
    <row r="7331" spans="1:9">
      <c r="A7331" t="s">
        <v>4</v>
      </c>
      <c r="B7331" s="4" t="s">
        <v>5</v>
      </c>
      <c r="C7331" s="4" t="s">
        <v>13</v>
      </c>
      <c r="D7331" s="4" t="s">
        <v>23</v>
      </c>
      <c r="E7331" s="4" t="s">
        <v>10</v>
      </c>
      <c r="F7331" s="4" t="s">
        <v>13</v>
      </c>
    </row>
    <row r="7332" spans="1:9">
      <c r="A7332" t="n">
        <v>52771</v>
      </c>
      <c r="B7332" s="14" t="n">
        <v>49</v>
      </c>
      <c r="C7332" s="7" t="n">
        <v>3</v>
      </c>
      <c r="D7332" s="7" t="n">
        <v>0.800000011920929</v>
      </c>
      <c r="E7332" s="7" t="n">
        <v>500</v>
      </c>
      <c r="F7332" s="7" t="n">
        <v>0</v>
      </c>
    </row>
    <row r="7333" spans="1:9">
      <c r="A7333" t="s">
        <v>4</v>
      </c>
      <c r="B7333" s="4" t="s">
        <v>5</v>
      </c>
      <c r="C7333" s="4" t="s">
        <v>13</v>
      </c>
      <c r="D7333" s="4" t="s">
        <v>10</v>
      </c>
      <c r="E7333" s="4" t="s">
        <v>10</v>
      </c>
      <c r="F7333" s="4" t="s">
        <v>13</v>
      </c>
    </row>
    <row r="7334" spans="1:9">
      <c r="A7334" t="n">
        <v>52780</v>
      </c>
      <c r="B7334" s="51" t="n">
        <v>25</v>
      </c>
      <c r="C7334" s="7" t="n">
        <v>1</v>
      </c>
      <c r="D7334" s="7" t="n">
        <v>260</v>
      </c>
      <c r="E7334" s="7" t="n">
        <v>640</v>
      </c>
      <c r="F7334" s="7" t="n">
        <v>2</v>
      </c>
    </row>
    <row r="7335" spans="1:9">
      <c r="A7335" t="s">
        <v>4</v>
      </c>
      <c r="B7335" s="4" t="s">
        <v>5</v>
      </c>
      <c r="C7335" s="4" t="s">
        <v>13</v>
      </c>
      <c r="D7335" s="4" t="s">
        <v>10</v>
      </c>
      <c r="E7335" s="4" t="s">
        <v>6</v>
      </c>
    </row>
    <row r="7336" spans="1:9">
      <c r="A7336" t="n">
        <v>52787</v>
      </c>
      <c r="B7336" s="46" t="n">
        <v>51</v>
      </c>
      <c r="C7336" s="7" t="n">
        <v>4</v>
      </c>
      <c r="D7336" s="7" t="n">
        <v>0</v>
      </c>
      <c r="E7336" s="7" t="s">
        <v>418</v>
      </c>
    </row>
    <row r="7337" spans="1:9">
      <c r="A7337" t="s">
        <v>4</v>
      </c>
      <c r="B7337" s="4" t="s">
        <v>5</v>
      </c>
      <c r="C7337" s="4" t="s">
        <v>10</v>
      </c>
    </row>
    <row r="7338" spans="1:9">
      <c r="A7338" t="n">
        <v>52801</v>
      </c>
      <c r="B7338" s="35" t="n">
        <v>16</v>
      </c>
      <c r="C7338" s="7" t="n">
        <v>0</v>
      </c>
    </row>
    <row r="7339" spans="1:9">
      <c r="A7339" t="s">
        <v>4</v>
      </c>
      <c r="B7339" s="4" t="s">
        <v>5</v>
      </c>
      <c r="C7339" s="4" t="s">
        <v>10</v>
      </c>
      <c r="D7339" s="4" t="s">
        <v>13</v>
      </c>
      <c r="E7339" s="4" t="s">
        <v>9</v>
      </c>
      <c r="F7339" s="4" t="s">
        <v>50</v>
      </c>
      <c r="G7339" s="4" t="s">
        <v>13</v>
      </c>
      <c r="H7339" s="4" t="s">
        <v>13</v>
      </c>
    </row>
    <row r="7340" spans="1:9">
      <c r="A7340" t="n">
        <v>52804</v>
      </c>
      <c r="B7340" s="47" t="n">
        <v>26</v>
      </c>
      <c r="C7340" s="7" t="n">
        <v>0</v>
      </c>
      <c r="D7340" s="7" t="n">
        <v>17</v>
      </c>
      <c r="E7340" s="7" t="n">
        <v>52949</v>
      </c>
      <c r="F7340" s="7" t="s">
        <v>419</v>
      </c>
      <c r="G7340" s="7" t="n">
        <v>2</v>
      </c>
      <c r="H7340" s="7" t="n">
        <v>0</v>
      </c>
    </row>
    <row r="7341" spans="1:9">
      <c r="A7341" t="s">
        <v>4</v>
      </c>
      <c r="B7341" s="4" t="s">
        <v>5</v>
      </c>
    </row>
    <row r="7342" spans="1:9">
      <c r="A7342" t="n">
        <v>52828</v>
      </c>
      <c r="B7342" s="48" t="n">
        <v>28</v>
      </c>
    </row>
    <row r="7343" spans="1:9">
      <c r="A7343" t="s">
        <v>4</v>
      </c>
      <c r="B7343" s="4" t="s">
        <v>5</v>
      </c>
      <c r="C7343" s="4" t="s">
        <v>13</v>
      </c>
      <c r="D7343" s="4" t="s">
        <v>10</v>
      </c>
      <c r="E7343" s="4" t="s">
        <v>10</v>
      </c>
      <c r="F7343" s="4" t="s">
        <v>13</v>
      </c>
    </row>
    <row r="7344" spans="1:9">
      <c r="A7344" t="n">
        <v>52829</v>
      </c>
      <c r="B7344" s="51" t="n">
        <v>25</v>
      </c>
      <c r="C7344" s="7" t="n">
        <v>1</v>
      </c>
      <c r="D7344" s="7" t="n">
        <v>65535</v>
      </c>
      <c r="E7344" s="7" t="n">
        <v>65535</v>
      </c>
      <c r="F7344" s="7" t="n">
        <v>0</v>
      </c>
    </row>
    <row r="7345" spans="1:8">
      <c r="A7345" t="s">
        <v>4</v>
      </c>
      <c r="B7345" s="4" t="s">
        <v>5</v>
      </c>
      <c r="C7345" s="4" t="s">
        <v>13</v>
      </c>
      <c r="D7345" s="4" t="s">
        <v>10</v>
      </c>
      <c r="E7345" s="4" t="s">
        <v>10</v>
      </c>
      <c r="F7345" s="4" t="s">
        <v>13</v>
      </c>
    </row>
    <row r="7346" spans="1:8">
      <c r="A7346" t="n">
        <v>52836</v>
      </c>
      <c r="B7346" s="51" t="n">
        <v>25</v>
      </c>
      <c r="C7346" s="7" t="n">
        <v>1</v>
      </c>
      <c r="D7346" s="7" t="n">
        <v>60</v>
      </c>
      <c r="E7346" s="7" t="n">
        <v>640</v>
      </c>
      <c r="F7346" s="7" t="n">
        <v>2</v>
      </c>
    </row>
    <row r="7347" spans="1:8">
      <c r="A7347" t="s">
        <v>4</v>
      </c>
      <c r="B7347" s="4" t="s">
        <v>5</v>
      </c>
      <c r="C7347" s="4" t="s">
        <v>13</v>
      </c>
      <c r="D7347" s="4" t="s">
        <v>10</v>
      </c>
      <c r="E7347" s="4" t="s">
        <v>6</v>
      </c>
    </row>
    <row r="7348" spans="1:8">
      <c r="A7348" t="n">
        <v>52843</v>
      </c>
      <c r="B7348" s="46" t="n">
        <v>51</v>
      </c>
      <c r="C7348" s="7" t="n">
        <v>4</v>
      </c>
      <c r="D7348" s="7" t="n">
        <v>3</v>
      </c>
      <c r="E7348" s="7" t="s">
        <v>76</v>
      </c>
    </row>
    <row r="7349" spans="1:8">
      <c r="A7349" t="s">
        <v>4</v>
      </c>
      <c r="B7349" s="4" t="s">
        <v>5</v>
      </c>
      <c r="C7349" s="4" t="s">
        <v>10</v>
      </c>
    </row>
    <row r="7350" spans="1:8">
      <c r="A7350" t="n">
        <v>52856</v>
      </c>
      <c r="B7350" s="35" t="n">
        <v>16</v>
      </c>
      <c r="C7350" s="7" t="n">
        <v>0</v>
      </c>
    </row>
    <row r="7351" spans="1:8">
      <c r="A7351" t="s">
        <v>4</v>
      </c>
      <c r="B7351" s="4" t="s">
        <v>5</v>
      </c>
      <c r="C7351" s="4" t="s">
        <v>10</v>
      </c>
      <c r="D7351" s="4" t="s">
        <v>13</v>
      </c>
      <c r="E7351" s="4" t="s">
        <v>9</v>
      </c>
      <c r="F7351" s="4" t="s">
        <v>50</v>
      </c>
      <c r="G7351" s="4" t="s">
        <v>13</v>
      </c>
      <c r="H7351" s="4" t="s">
        <v>13</v>
      </c>
    </row>
    <row r="7352" spans="1:8">
      <c r="A7352" t="n">
        <v>52859</v>
      </c>
      <c r="B7352" s="47" t="n">
        <v>26</v>
      </c>
      <c r="C7352" s="7" t="n">
        <v>3</v>
      </c>
      <c r="D7352" s="7" t="n">
        <v>17</v>
      </c>
      <c r="E7352" s="7" t="n">
        <v>2396</v>
      </c>
      <c r="F7352" s="7" t="s">
        <v>420</v>
      </c>
      <c r="G7352" s="7" t="n">
        <v>2</v>
      </c>
      <c r="H7352" s="7" t="n">
        <v>0</v>
      </c>
    </row>
    <row r="7353" spans="1:8">
      <c r="A7353" t="s">
        <v>4</v>
      </c>
      <c r="B7353" s="4" t="s">
        <v>5</v>
      </c>
    </row>
    <row r="7354" spans="1:8">
      <c r="A7354" t="n">
        <v>52906</v>
      </c>
      <c r="B7354" s="48" t="n">
        <v>28</v>
      </c>
    </row>
    <row r="7355" spans="1:8">
      <c r="A7355" t="s">
        <v>4</v>
      </c>
      <c r="B7355" s="4" t="s">
        <v>5</v>
      </c>
      <c r="C7355" s="4" t="s">
        <v>13</v>
      </c>
      <c r="D7355" s="4" t="s">
        <v>10</v>
      </c>
      <c r="E7355" s="4" t="s">
        <v>10</v>
      </c>
      <c r="F7355" s="4" t="s">
        <v>13</v>
      </c>
    </row>
    <row r="7356" spans="1:8">
      <c r="A7356" t="n">
        <v>52907</v>
      </c>
      <c r="B7356" s="51" t="n">
        <v>25</v>
      </c>
      <c r="C7356" s="7" t="n">
        <v>1</v>
      </c>
      <c r="D7356" s="7" t="n">
        <v>65535</v>
      </c>
      <c r="E7356" s="7" t="n">
        <v>65535</v>
      </c>
      <c r="F7356" s="7" t="n">
        <v>0</v>
      </c>
    </row>
    <row r="7357" spans="1:8">
      <c r="A7357" t="s">
        <v>4</v>
      </c>
      <c r="B7357" s="4" t="s">
        <v>5</v>
      </c>
      <c r="C7357" s="4" t="s">
        <v>13</v>
      </c>
      <c r="D7357" s="4" t="s">
        <v>10</v>
      </c>
      <c r="E7357" s="4" t="s">
        <v>10</v>
      </c>
      <c r="F7357" s="4" t="s">
        <v>13</v>
      </c>
    </row>
    <row r="7358" spans="1:8">
      <c r="A7358" t="n">
        <v>52914</v>
      </c>
      <c r="B7358" s="51" t="n">
        <v>25</v>
      </c>
      <c r="C7358" s="7" t="n">
        <v>1</v>
      </c>
      <c r="D7358" s="7" t="n">
        <v>65535</v>
      </c>
      <c r="E7358" s="7" t="n">
        <v>500</v>
      </c>
      <c r="F7358" s="7" t="n">
        <v>5</v>
      </c>
    </row>
    <row r="7359" spans="1:8">
      <c r="A7359" t="s">
        <v>4</v>
      </c>
      <c r="B7359" s="4" t="s">
        <v>5</v>
      </c>
      <c r="C7359" s="4" t="s">
        <v>13</v>
      </c>
      <c r="D7359" s="4" t="s">
        <v>10</v>
      </c>
      <c r="E7359" s="4" t="s">
        <v>6</v>
      </c>
    </row>
    <row r="7360" spans="1:8">
      <c r="A7360" t="n">
        <v>52921</v>
      </c>
      <c r="B7360" s="46" t="n">
        <v>51</v>
      </c>
      <c r="C7360" s="7" t="n">
        <v>4</v>
      </c>
      <c r="D7360" s="7" t="n">
        <v>5</v>
      </c>
      <c r="E7360" s="7" t="s">
        <v>421</v>
      </c>
    </row>
    <row r="7361" spans="1:8">
      <c r="A7361" t="s">
        <v>4</v>
      </c>
      <c r="B7361" s="4" t="s">
        <v>5</v>
      </c>
      <c r="C7361" s="4" t="s">
        <v>10</v>
      </c>
    </row>
    <row r="7362" spans="1:8">
      <c r="A7362" t="n">
        <v>52935</v>
      </c>
      <c r="B7362" s="35" t="n">
        <v>16</v>
      </c>
      <c r="C7362" s="7" t="n">
        <v>0</v>
      </c>
    </row>
    <row r="7363" spans="1:8">
      <c r="A7363" t="s">
        <v>4</v>
      </c>
      <c r="B7363" s="4" t="s">
        <v>5</v>
      </c>
      <c r="C7363" s="4" t="s">
        <v>10</v>
      </c>
      <c r="D7363" s="4" t="s">
        <v>13</v>
      </c>
      <c r="E7363" s="4" t="s">
        <v>9</v>
      </c>
      <c r="F7363" s="4" t="s">
        <v>50</v>
      </c>
      <c r="G7363" s="4" t="s">
        <v>13</v>
      </c>
      <c r="H7363" s="4" t="s">
        <v>13</v>
      </c>
      <c r="I7363" s="4" t="s">
        <v>13</v>
      </c>
      <c r="J7363" s="4" t="s">
        <v>9</v>
      </c>
      <c r="K7363" s="4" t="s">
        <v>50</v>
      </c>
      <c r="L7363" s="4" t="s">
        <v>13</v>
      </c>
      <c r="M7363" s="4" t="s">
        <v>13</v>
      </c>
    </row>
    <row r="7364" spans="1:8">
      <c r="A7364" t="n">
        <v>52938</v>
      </c>
      <c r="B7364" s="47" t="n">
        <v>26</v>
      </c>
      <c r="C7364" s="7" t="n">
        <v>5</v>
      </c>
      <c r="D7364" s="7" t="n">
        <v>17</v>
      </c>
      <c r="E7364" s="7" t="n">
        <v>3412</v>
      </c>
      <c r="F7364" s="7" t="s">
        <v>422</v>
      </c>
      <c r="G7364" s="7" t="n">
        <v>2</v>
      </c>
      <c r="H7364" s="7" t="n">
        <v>3</v>
      </c>
      <c r="I7364" s="7" t="n">
        <v>17</v>
      </c>
      <c r="J7364" s="7" t="n">
        <v>3413</v>
      </c>
      <c r="K7364" s="7" t="s">
        <v>423</v>
      </c>
      <c r="L7364" s="7" t="n">
        <v>2</v>
      </c>
      <c r="M7364" s="7" t="n">
        <v>0</v>
      </c>
    </row>
    <row r="7365" spans="1:8">
      <c r="A7365" t="s">
        <v>4</v>
      </c>
      <c r="B7365" s="4" t="s">
        <v>5</v>
      </c>
    </row>
    <row r="7366" spans="1:8">
      <c r="A7366" t="n">
        <v>53139</v>
      </c>
      <c r="B7366" s="48" t="n">
        <v>28</v>
      </c>
    </row>
    <row r="7367" spans="1:8">
      <c r="A7367" t="s">
        <v>4</v>
      </c>
      <c r="B7367" s="4" t="s">
        <v>5</v>
      </c>
      <c r="C7367" s="4" t="s">
        <v>13</v>
      </c>
      <c r="D7367" s="4" t="s">
        <v>10</v>
      </c>
      <c r="E7367" s="4" t="s">
        <v>10</v>
      </c>
      <c r="F7367" s="4" t="s">
        <v>13</v>
      </c>
    </row>
    <row r="7368" spans="1:8">
      <c r="A7368" t="n">
        <v>53140</v>
      </c>
      <c r="B7368" s="51" t="n">
        <v>25</v>
      </c>
      <c r="C7368" s="7" t="n">
        <v>1</v>
      </c>
      <c r="D7368" s="7" t="n">
        <v>65535</v>
      </c>
      <c r="E7368" s="7" t="n">
        <v>65535</v>
      </c>
      <c r="F7368" s="7" t="n">
        <v>0</v>
      </c>
    </row>
    <row r="7369" spans="1:8">
      <c r="A7369" t="s">
        <v>4</v>
      </c>
      <c r="B7369" s="4" t="s">
        <v>5</v>
      </c>
      <c r="C7369" s="4" t="s">
        <v>13</v>
      </c>
      <c r="D7369" s="4" t="s">
        <v>13</v>
      </c>
      <c r="E7369" s="4" t="s">
        <v>13</v>
      </c>
      <c r="F7369" s="4" t="s">
        <v>13</v>
      </c>
    </row>
    <row r="7370" spans="1:8">
      <c r="A7370" t="n">
        <v>53147</v>
      </c>
      <c r="B7370" s="19" t="n">
        <v>14</v>
      </c>
      <c r="C7370" s="7" t="n">
        <v>0</v>
      </c>
      <c r="D7370" s="7" t="n">
        <v>128</v>
      </c>
      <c r="E7370" s="7" t="n">
        <v>0</v>
      </c>
      <c r="F7370" s="7" t="n">
        <v>0</v>
      </c>
    </row>
    <row r="7371" spans="1:8">
      <c r="A7371" t="s">
        <v>4</v>
      </c>
      <c r="B7371" s="4" t="s">
        <v>5</v>
      </c>
      <c r="C7371" s="4" t="s">
        <v>13</v>
      </c>
      <c r="D7371" s="4" t="s">
        <v>10</v>
      </c>
      <c r="E7371" s="4" t="s">
        <v>10</v>
      </c>
      <c r="F7371" s="4" t="s">
        <v>13</v>
      </c>
    </row>
    <row r="7372" spans="1:8">
      <c r="A7372" t="n">
        <v>53152</v>
      </c>
      <c r="B7372" s="51" t="n">
        <v>25</v>
      </c>
      <c r="C7372" s="7" t="n">
        <v>1</v>
      </c>
      <c r="D7372" s="7" t="n">
        <v>65535</v>
      </c>
      <c r="E7372" s="7" t="n">
        <v>50</v>
      </c>
      <c r="F7372" s="7" t="n">
        <v>5</v>
      </c>
    </row>
    <row r="7373" spans="1:8">
      <c r="A7373" t="s">
        <v>4</v>
      </c>
      <c r="B7373" s="4" t="s">
        <v>5</v>
      </c>
      <c r="C7373" s="4" t="s">
        <v>13</v>
      </c>
      <c r="D7373" s="4" t="s">
        <v>10</v>
      </c>
      <c r="E7373" s="4" t="s">
        <v>6</v>
      </c>
    </row>
    <row r="7374" spans="1:8">
      <c r="A7374" t="n">
        <v>53159</v>
      </c>
      <c r="B7374" s="46" t="n">
        <v>51</v>
      </c>
      <c r="C7374" s="7" t="n">
        <v>4</v>
      </c>
      <c r="D7374" s="7" t="n">
        <v>19</v>
      </c>
      <c r="E7374" s="7" t="s">
        <v>104</v>
      </c>
    </row>
    <row r="7375" spans="1:8">
      <c r="A7375" t="s">
        <v>4</v>
      </c>
      <c r="B7375" s="4" t="s">
        <v>5</v>
      </c>
      <c r="C7375" s="4" t="s">
        <v>10</v>
      </c>
    </row>
    <row r="7376" spans="1:8">
      <c r="A7376" t="n">
        <v>53173</v>
      </c>
      <c r="B7376" s="35" t="n">
        <v>16</v>
      </c>
      <c r="C7376" s="7" t="n">
        <v>0</v>
      </c>
    </row>
    <row r="7377" spans="1:13">
      <c r="A7377" t="s">
        <v>4</v>
      </c>
      <c r="B7377" s="4" t="s">
        <v>5</v>
      </c>
      <c r="C7377" s="4" t="s">
        <v>10</v>
      </c>
      <c r="D7377" s="4" t="s">
        <v>13</v>
      </c>
      <c r="E7377" s="4" t="s">
        <v>9</v>
      </c>
      <c r="F7377" s="4" t="s">
        <v>50</v>
      </c>
      <c r="G7377" s="4" t="s">
        <v>13</v>
      </c>
      <c r="H7377" s="4" t="s">
        <v>13</v>
      </c>
      <c r="I7377" s="4" t="s">
        <v>13</v>
      </c>
      <c r="J7377" s="4" t="s">
        <v>9</v>
      </c>
      <c r="K7377" s="4" t="s">
        <v>50</v>
      </c>
      <c r="L7377" s="4" t="s">
        <v>13</v>
      </c>
      <c r="M7377" s="4" t="s">
        <v>13</v>
      </c>
    </row>
    <row r="7378" spans="1:13">
      <c r="A7378" t="n">
        <v>53176</v>
      </c>
      <c r="B7378" s="47" t="n">
        <v>26</v>
      </c>
      <c r="C7378" s="7" t="n">
        <v>19</v>
      </c>
      <c r="D7378" s="7" t="n">
        <v>17</v>
      </c>
      <c r="E7378" s="7" t="n">
        <v>29427</v>
      </c>
      <c r="F7378" s="7" t="s">
        <v>424</v>
      </c>
      <c r="G7378" s="7" t="n">
        <v>2</v>
      </c>
      <c r="H7378" s="7" t="n">
        <v>3</v>
      </c>
      <c r="I7378" s="7" t="n">
        <v>17</v>
      </c>
      <c r="J7378" s="7" t="n">
        <v>29428</v>
      </c>
      <c r="K7378" s="7" t="s">
        <v>425</v>
      </c>
      <c r="L7378" s="7" t="n">
        <v>2</v>
      </c>
      <c r="M7378" s="7" t="n">
        <v>0</v>
      </c>
    </row>
    <row r="7379" spans="1:13">
      <c r="A7379" t="s">
        <v>4</v>
      </c>
      <c r="B7379" s="4" t="s">
        <v>5</v>
      </c>
    </row>
    <row r="7380" spans="1:13">
      <c r="A7380" t="n">
        <v>53335</v>
      </c>
      <c r="B7380" s="48" t="n">
        <v>28</v>
      </c>
    </row>
    <row r="7381" spans="1:13">
      <c r="A7381" t="s">
        <v>4</v>
      </c>
      <c r="B7381" s="4" t="s">
        <v>5</v>
      </c>
      <c r="C7381" s="4" t="s">
        <v>6</v>
      </c>
      <c r="D7381" s="4" t="s">
        <v>10</v>
      </c>
    </row>
    <row r="7382" spans="1:13">
      <c r="A7382" t="n">
        <v>53336</v>
      </c>
      <c r="B7382" s="67" t="n">
        <v>29</v>
      </c>
      <c r="C7382" s="7" t="s">
        <v>12</v>
      </c>
      <c r="D7382" s="7" t="n">
        <v>65533</v>
      </c>
    </row>
    <row r="7383" spans="1:13">
      <c r="A7383" t="s">
        <v>4</v>
      </c>
      <c r="B7383" s="4" t="s">
        <v>5</v>
      </c>
      <c r="C7383" s="4" t="s">
        <v>13</v>
      </c>
      <c r="D7383" s="4" t="s">
        <v>10</v>
      </c>
      <c r="E7383" s="4" t="s">
        <v>10</v>
      </c>
      <c r="F7383" s="4" t="s">
        <v>13</v>
      </c>
    </row>
    <row r="7384" spans="1:13">
      <c r="A7384" t="n">
        <v>53340</v>
      </c>
      <c r="B7384" s="51" t="n">
        <v>25</v>
      </c>
      <c r="C7384" s="7" t="n">
        <v>1</v>
      </c>
      <c r="D7384" s="7" t="n">
        <v>65535</v>
      </c>
      <c r="E7384" s="7" t="n">
        <v>65535</v>
      </c>
      <c r="F7384" s="7" t="n">
        <v>0</v>
      </c>
    </row>
    <row r="7385" spans="1:13">
      <c r="A7385" t="s">
        <v>4</v>
      </c>
      <c r="B7385" s="4" t="s">
        <v>5</v>
      </c>
      <c r="C7385" s="4" t="s">
        <v>10</v>
      </c>
      <c r="D7385" s="4" t="s">
        <v>13</v>
      </c>
    </row>
    <row r="7386" spans="1:13">
      <c r="A7386" t="n">
        <v>53347</v>
      </c>
      <c r="B7386" s="50" t="n">
        <v>89</v>
      </c>
      <c r="C7386" s="7" t="n">
        <v>65533</v>
      </c>
      <c r="D7386" s="7" t="n">
        <v>1</v>
      </c>
    </row>
    <row r="7387" spans="1:13">
      <c r="A7387" t="s">
        <v>4</v>
      </c>
      <c r="B7387" s="4" t="s">
        <v>5</v>
      </c>
      <c r="C7387" s="4" t="s">
        <v>9</v>
      </c>
    </row>
    <row r="7388" spans="1:13">
      <c r="A7388" t="n">
        <v>53351</v>
      </c>
      <c r="B7388" s="60" t="n">
        <v>15</v>
      </c>
      <c r="C7388" s="7" t="n">
        <v>32768</v>
      </c>
    </row>
    <row r="7389" spans="1:13">
      <c r="A7389" t="s">
        <v>4</v>
      </c>
      <c r="B7389" s="4" t="s">
        <v>5</v>
      </c>
      <c r="C7389" s="4" t="s">
        <v>13</v>
      </c>
      <c r="D7389" s="4" t="s">
        <v>10</v>
      </c>
      <c r="E7389" s="4" t="s">
        <v>23</v>
      </c>
    </row>
    <row r="7390" spans="1:13">
      <c r="A7390" t="n">
        <v>53356</v>
      </c>
      <c r="B7390" s="24" t="n">
        <v>58</v>
      </c>
      <c r="C7390" s="7" t="n">
        <v>101</v>
      </c>
      <c r="D7390" s="7" t="n">
        <v>300</v>
      </c>
      <c r="E7390" s="7" t="n">
        <v>1</v>
      </c>
    </row>
    <row r="7391" spans="1:13">
      <c r="A7391" t="s">
        <v>4</v>
      </c>
      <c r="B7391" s="4" t="s">
        <v>5</v>
      </c>
      <c r="C7391" s="4" t="s">
        <v>13</v>
      </c>
      <c r="D7391" s="4" t="s">
        <v>10</v>
      </c>
    </row>
    <row r="7392" spans="1:13">
      <c r="A7392" t="n">
        <v>53364</v>
      </c>
      <c r="B7392" s="24" t="n">
        <v>58</v>
      </c>
      <c r="C7392" s="7" t="n">
        <v>254</v>
      </c>
      <c r="D7392" s="7" t="n">
        <v>0</v>
      </c>
    </row>
    <row r="7393" spans="1:13">
      <c r="A7393" t="s">
        <v>4</v>
      </c>
      <c r="B7393" s="4" t="s">
        <v>5</v>
      </c>
      <c r="C7393" s="4" t="s">
        <v>13</v>
      </c>
      <c r="D7393" s="4" t="s">
        <v>10</v>
      </c>
      <c r="E7393" s="4" t="s">
        <v>10</v>
      </c>
      <c r="F7393" s="4" t="s">
        <v>9</v>
      </c>
    </row>
    <row r="7394" spans="1:13">
      <c r="A7394" t="n">
        <v>53368</v>
      </c>
      <c r="B7394" s="53" t="n">
        <v>84</v>
      </c>
      <c r="C7394" s="7" t="n">
        <v>1</v>
      </c>
      <c r="D7394" s="7" t="n">
        <v>0</v>
      </c>
      <c r="E7394" s="7" t="n">
        <v>0</v>
      </c>
      <c r="F7394" s="7" t="n">
        <v>0</v>
      </c>
    </row>
    <row r="7395" spans="1:13">
      <c r="A7395" t="s">
        <v>4</v>
      </c>
      <c r="B7395" s="4" t="s">
        <v>5</v>
      </c>
      <c r="C7395" s="4" t="s">
        <v>13</v>
      </c>
    </row>
    <row r="7396" spans="1:13">
      <c r="A7396" t="n">
        <v>53378</v>
      </c>
      <c r="B7396" s="26" t="n">
        <v>45</v>
      </c>
      <c r="C7396" s="7" t="n">
        <v>0</v>
      </c>
    </row>
    <row r="7397" spans="1:13">
      <c r="A7397" t="s">
        <v>4</v>
      </c>
      <c r="B7397" s="4" t="s">
        <v>5</v>
      </c>
      <c r="C7397" s="4" t="s">
        <v>13</v>
      </c>
      <c r="D7397" s="4" t="s">
        <v>13</v>
      </c>
      <c r="E7397" s="4" t="s">
        <v>23</v>
      </c>
      <c r="F7397" s="4" t="s">
        <v>23</v>
      </c>
      <c r="G7397" s="4" t="s">
        <v>23</v>
      </c>
      <c r="H7397" s="4" t="s">
        <v>10</v>
      </c>
    </row>
    <row r="7398" spans="1:13">
      <c r="A7398" t="n">
        <v>53380</v>
      </c>
      <c r="B7398" s="26" t="n">
        <v>45</v>
      </c>
      <c r="C7398" s="7" t="n">
        <v>2</v>
      </c>
      <c r="D7398" s="7" t="n">
        <v>3</v>
      </c>
      <c r="E7398" s="7" t="n">
        <v>0</v>
      </c>
      <c r="F7398" s="7" t="n">
        <v>3.79999995231628</v>
      </c>
      <c r="G7398" s="7" t="n">
        <v>13.5500001907349</v>
      </c>
      <c r="H7398" s="7" t="n">
        <v>0</v>
      </c>
    </row>
    <row r="7399" spans="1:13">
      <c r="A7399" t="s">
        <v>4</v>
      </c>
      <c r="B7399" s="4" t="s">
        <v>5</v>
      </c>
      <c r="C7399" s="4" t="s">
        <v>13</v>
      </c>
      <c r="D7399" s="4" t="s">
        <v>13</v>
      </c>
      <c r="E7399" s="4" t="s">
        <v>23</v>
      </c>
      <c r="F7399" s="4" t="s">
        <v>23</v>
      </c>
      <c r="G7399" s="4" t="s">
        <v>23</v>
      </c>
      <c r="H7399" s="4" t="s">
        <v>10</v>
      </c>
      <c r="I7399" s="4" t="s">
        <v>13</v>
      </c>
    </row>
    <row r="7400" spans="1:13">
      <c r="A7400" t="n">
        <v>53397</v>
      </c>
      <c r="B7400" s="26" t="n">
        <v>45</v>
      </c>
      <c r="C7400" s="7" t="n">
        <v>4</v>
      </c>
      <c r="D7400" s="7" t="n">
        <v>3</v>
      </c>
      <c r="E7400" s="7" t="n">
        <v>336.079986572266</v>
      </c>
      <c r="F7400" s="7" t="n">
        <v>332.269989013672</v>
      </c>
      <c r="G7400" s="7" t="n">
        <v>348</v>
      </c>
      <c r="H7400" s="7" t="n">
        <v>0</v>
      </c>
      <c r="I7400" s="7" t="n">
        <v>0</v>
      </c>
    </row>
    <row r="7401" spans="1:13">
      <c r="A7401" t="s">
        <v>4</v>
      </c>
      <c r="B7401" s="4" t="s">
        <v>5</v>
      </c>
      <c r="C7401" s="4" t="s">
        <v>13</v>
      </c>
      <c r="D7401" s="4" t="s">
        <v>13</v>
      </c>
      <c r="E7401" s="4" t="s">
        <v>23</v>
      </c>
      <c r="F7401" s="4" t="s">
        <v>10</v>
      </c>
    </row>
    <row r="7402" spans="1:13">
      <c r="A7402" t="n">
        <v>53415</v>
      </c>
      <c r="B7402" s="26" t="n">
        <v>45</v>
      </c>
      <c r="C7402" s="7" t="n">
        <v>5</v>
      </c>
      <c r="D7402" s="7" t="n">
        <v>3</v>
      </c>
      <c r="E7402" s="7" t="n">
        <v>6.80000019073486</v>
      </c>
      <c r="F7402" s="7" t="n">
        <v>0</v>
      </c>
    </row>
    <row r="7403" spans="1:13">
      <c r="A7403" t="s">
        <v>4</v>
      </c>
      <c r="B7403" s="4" t="s">
        <v>5</v>
      </c>
      <c r="C7403" s="4" t="s">
        <v>13</v>
      </c>
      <c r="D7403" s="4" t="s">
        <v>13</v>
      </c>
      <c r="E7403" s="4" t="s">
        <v>23</v>
      </c>
      <c r="F7403" s="4" t="s">
        <v>10</v>
      </c>
    </row>
    <row r="7404" spans="1:13">
      <c r="A7404" t="n">
        <v>53424</v>
      </c>
      <c r="B7404" s="26" t="n">
        <v>45</v>
      </c>
      <c r="C7404" s="7" t="n">
        <v>11</v>
      </c>
      <c r="D7404" s="7" t="n">
        <v>3</v>
      </c>
      <c r="E7404" s="7" t="n">
        <v>42.5</v>
      </c>
      <c r="F7404" s="7" t="n">
        <v>0</v>
      </c>
    </row>
    <row r="7405" spans="1:13">
      <c r="A7405" t="s">
        <v>4</v>
      </c>
      <c r="B7405" s="4" t="s">
        <v>5</v>
      </c>
      <c r="C7405" s="4" t="s">
        <v>13</v>
      </c>
      <c r="D7405" s="4" t="s">
        <v>13</v>
      </c>
      <c r="E7405" s="4" t="s">
        <v>23</v>
      </c>
      <c r="F7405" s="4" t="s">
        <v>10</v>
      </c>
    </row>
    <row r="7406" spans="1:13">
      <c r="A7406" t="n">
        <v>53433</v>
      </c>
      <c r="B7406" s="26" t="n">
        <v>45</v>
      </c>
      <c r="C7406" s="7" t="n">
        <v>5</v>
      </c>
      <c r="D7406" s="7" t="n">
        <v>3</v>
      </c>
      <c r="E7406" s="7" t="n">
        <v>6.19999980926514</v>
      </c>
      <c r="F7406" s="7" t="n">
        <v>4500</v>
      </c>
    </row>
    <row r="7407" spans="1:13">
      <c r="A7407" t="s">
        <v>4</v>
      </c>
      <c r="B7407" s="4" t="s">
        <v>5</v>
      </c>
      <c r="C7407" s="4" t="s">
        <v>13</v>
      </c>
      <c r="D7407" s="4" t="s">
        <v>10</v>
      </c>
    </row>
    <row r="7408" spans="1:13">
      <c r="A7408" t="n">
        <v>53442</v>
      </c>
      <c r="B7408" s="24" t="n">
        <v>58</v>
      </c>
      <c r="C7408" s="7" t="n">
        <v>255</v>
      </c>
      <c r="D7408" s="7" t="n">
        <v>0</v>
      </c>
    </row>
    <row r="7409" spans="1:9">
      <c r="A7409" t="s">
        <v>4</v>
      </c>
      <c r="B7409" s="4" t="s">
        <v>5</v>
      </c>
      <c r="C7409" s="4" t="s">
        <v>13</v>
      </c>
      <c r="D7409" s="4" t="s">
        <v>10</v>
      </c>
      <c r="E7409" s="4" t="s">
        <v>6</v>
      </c>
    </row>
    <row r="7410" spans="1:9">
      <c r="A7410" t="n">
        <v>53446</v>
      </c>
      <c r="B7410" s="46" t="n">
        <v>51</v>
      </c>
      <c r="C7410" s="7" t="n">
        <v>4</v>
      </c>
      <c r="D7410" s="7" t="n">
        <v>5</v>
      </c>
      <c r="E7410" s="7" t="s">
        <v>76</v>
      </c>
    </row>
    <row r="7411" spans="1:9">
      <c r="A7411" t="s">
        <v>4</v>
      </c>
      <c r="B7411" s="4" t="s">
        <v>5</v>
      </c>
      <c r="C7411" s="4" t="s">
        <v>10</v>
      </c>
    </row>
    <row r="7412" spans="1:9">
      <c r="A7412" t="n">
        <v>53459</v>
      </c>
      <c r="B7412" s="35" t="n">
        <v>16</v>
      </c>
      <c r="C7412" s="7" t="n">
        <v>0</v>
      </c>
    </row>
    <row r="7413" spans="1:9">
      <c r="A7413" t="s">
        <v>4</v>
      </c>
      <c r="B7413" s="4" t="s">
        <v>5</v>
      </c>
      <c r="C7413" s="4" t="s">
        <v>10</v>
      </c>
      <c r="D7413" s="4" t="s">
        <v>13</v>
      </c>
      <c r="E7413" s="4" t="s">
        <v>9</v>
      </c>
      <c r="F7413" s="4" t="s">
        <v>50</v>
      </c>
      <c r="G7413" s="4" t="s">
        <v>13</v>
      </c>
      <c r="H7413" s="4" t="s">
        <v>13</v>
      </c>
    </row>
    <row r="7414" spans="1:9">
      <c r="A7414" t="n">
        <v>53462</v>
      </c>
      <c r="B7414" s="47" t="n">
        <v>26</v>
      </c>
      <c r="C7414" s="7" t="n">
        <v>5</v>
      </c>
      <c r="D7414" s="7" t="n">
        <v>17</v>
      </c>
      <c r="E7414" s="7" t="n">
        <v>3414</v>
      </c>
      <c r="F7414" s="7" t="s">
        <v>426</v>
      </c>
      <c r="G7414" s="7" t="n">
        <v>2</v>
      </c>
      <c r="H7414" s="7" t="n">
        <v>0</v>
      </c>
    </row>
    <row r="7415" spans="1:9">
      <c r="A7415" t="s">
        <v>4</v>
      </c>
      <c r="B7415" s="4" t="s">
        <v>5</v>
      </c>
    </row>
    <row r="7416" spans="1:9">
      <c r="A7416" t="n">
        <v>53514</v>
      </c>
      <c r="B7416" s="48" t="n">
        <v>28</v>
      </c>
    </row>
    <row r="7417" spans="1:9">
      <c r="A7417" t="s">
        <v>4</v>
      </c>
      <c r="B7417" s="4" t="s">
        <v>5</v>
      </c>
      <c r="C7417" s="4" t="s">
        <v>13</v>
      </c>
      <c r="D7417" s="4" t="s">
        <v>10</v>
      </c>
      <c r="E7417" s="4" t="s">
        <v>6</v>
      </c>
    </row>
    <row r="7418" spans="1:9">
      <c r="A7418" t="n">
        <v>53515</v>
      </c>
      <c r="B7418" s="46" t="n">
        <v>51</v>
      </c>
      <c r="C7418" s="7" t="n">
        <v>4</v>
      </c>
      <c r="D7418" s="7" t="n">
        <v>0</v>
      </c>
      <c r="E7418" s="7" t="s">
        <v>76</v>
      </c>
    </row>
    <row r="7419" spans="1:9">
      <c r="A7419" t="s">
        <v>4</v>
      </c>
      <c r="B7419" s="4" t="s">
        <v>5</v>
      </c>
      <c r="C7419" s="4" t="s">
        <v>10</v>
      </c>
    </row>
    <row r="7420" spans="1:9">
      <c r="A7420" t="n">
        <v>53528</v>
      </c>
      <c r="B7420" s="35" t="n">
        <v>16</v>
      </c>
      <c r="C7420" s="7" t="n">
        <v>0</v>
      </c>
    </row>
    <row r="7421" spans="1:9">
      <c r="A7421" t="s">
        <v>4</v>
      </c>
      <c r="B7421" s="4" t="s">
        <v>5</v>
      </c>
      <c r="C7421" s="4" t="s">
        <v>10</v>
      </c>
      <c r="D7421" s="4" t="s">
        <v>13</v>
      </c>
      <c r="E7421" s="4" t="s">
        <v>9</v>
      </c>
      <c r="F7421" s="4" t="s">
        <v>50</v>
      </c>
      <c r="G7421" s="4" t="s">
        <v>13</v>
      </c>
      <c r="H7421" s="4" t="s">
        <v>13</v>
      </c>
    </row>
    <row r="7422" spans="1:9">
      <c r="A7422" t="n">
        <v>53531</v>
      </c>
      <c r="B7422" s="47" t="n">
        <v>26</v>
      </c>
      <c r="C7422" s="7" t="n">
        <v>0</v>
      </c>
      <c r="D7422" s="7" t="n">
        <v>17</v>
      </c>
      <c r="E7422" s="7" t="n">
        <v>52950</v>
      </c>
      <c r="F7422" s="7" t="s">
        <v>427</v>
      </c>
      <c r="G7422" s="7" t="n">
        <v>2</v>
      </c>
      <c r="H7422" s="7" t="n">
        <v>0</v>
      </c>
    </row>
    <row r="7423" spans="1:9">
      <c r="A7423" t="s">
        <v>4</v>
      </c>
      <c r="B7423" s="4" t="s">
        <v>5</v>
      </c>
    </row>
    <row r="7424" spans="1:9">
      <c r="A7424" t="n">
        <v>53558</v>
      </c>
      <c r="B7424" s="48" t="n">
        <v>28</v>
      </c>
    </row>
    <row r="7425" spans="1:8">
      <c r="A7425" t="s">
        <v>4</v>
      </c>
      <c r="B7425" s="4" t="s">
        <v>5</v>
      </c>
      <c r="C7425" s="4" t="s">
        <v>13</v>
      </c>
      <c r="D7425" s="4" t="s">
        <v>10</v>
      </c>
      <c r="E7425" s="4" t="s">
        <v>6</v>
      </c>
    </row>
    <row r="7426" spans="1:8">
      <c r="A7426" t="n">
        <v>53559</v>
      </c>
      <c r="B7426" s="46" t="n">
        <v>51</v>
      </c>
      <c r="C7426" s="7" t="n">
        <v>4</v>
      </c>
      <c r="D7426" s="7" t="n">
        <v>3</v>
      </c>
      <c r="E7426" s="7" t="s">
        <v>76</v>
      </c>
    </row>
    <row r="7427" spans="1:8">
      <c r="A7427" t="s">
        <v>4</v>
      </c>
      <c r="B7427" s="4" t="s">
        <v>5</v>
      </c>
      <c r="C7427" s="4" t="s">
        <v>10</v>
      </c>
    </row>
    <row r="7428" spans="1:8">
      <c r="A7428" t="n">
        <v>53572</v>
      </c>
      <c r="B7428" s="35" t="n">
        <v>16</v>
      </c>
      <c r="C7428" s="7" t="n">
        <v>0</v>
      </c>
    </row>
    <row r="7429" spans="1:8">
      <c r="A7429" t="s">
        <v>4</v>
      </c>
      <c r="B7429" s="4" t="s">
        <v>5</v>
      </c>
      <c r="C7429" s="4" t="s">
        <v>10</v>
      </c>
      <c r="D7429" s="4" t="s">
        <v>13</v>
      </c>
      <c r="E7429" s="4" t="s">
        <v>9</v>
      </c>
      <c r="F7429" s="4" t="s">
        <v>50</v>
      </c>
      <c r="G7429" s="4" t="s">
        <v>13</v>
      </c>
      <c r="H7429" s="4" t="s">
        <v>13</v>
      </c>
    </row>
    <row r="7430" spans="1:8">
      <c r="A7430" t="n">
        <v>53575</v>
      </c>
      <c r="B7430" s="47" t="n">
        <v>26</v>
      </c>
      <c r="C7430" s="7" t="n">
        <v>3</v>
      </c>
      <c r="D7430" s="7" t="n">
        <v>17</v>
      </c>
      <c r="E7430" s="7" t="n">
        <v>2397</v>
      </c>
      <c r="F7430" s="7" t="s">
        <v>428</v>
      </c>
      <c r="G7430" s="7" t="n">
        <v>2</v>
      </c>
      <c r="H7430" s="7" t="n">
        <v>0</v>
      </c>
    </row>
    <row r="7431" spans="1:8">
      <c r="A7431" t="s">
        <v>4</v>
      </c>
      <c r="B7431" s="4" t="s">
        <v>5</v>
      </c>
    </row>
    <row r="7432" spans="1:8">
      <c r="A7432" t="n">
        <v>53603</v>
      </c>
      <c r="B7432" s="48" t="n">
        <v>28</v>
      </c>
    </row>
    <row r="7433" spans="1:8">
      <c r="A7433" t="s">
        <v>4</v>
      </c>
      <c r="B7433" s="4" t="s">
        <v>5</v>
      </c>
      <c r="C7433" s="4" t="s">
        <v>13</v>
      </c>
      <c r="D7433" s="4" t="s">
        <v>10</v>
      </c>
      <c r="E7433" s="4" t="s">
        <v>10</v>
      </c>
      <c r="F7433" s="4" t="s">
        <v>9</v>
      </c>
    </row>
    <row r="7434" spans="1:8">
      <c r="A7434" t="n">
        <v>53604</v>
      </c>
      <c r="B7434" s="53" t="n">
        <v>84</v>
      </c>
      <c r="C7434" s="7" t="n">
        <v>0</v>
      </c>
      <c r="D7434" s="7" t="n">
        <v>2</v>
      </c>
      <c r="E7434" s="7" t="n">
        <v>0</v>
      </c>
      <c r="F7434" s="7" t="n">
        <v>1045220557</v>
      </c>
    </row>
    <row r="7435" spans="1:8">
      <c r="A7435" t="s">
        <v>4</v>
      </c>
      <c r="B7435" s="4" t="s">
        <v>5</v>
      </c>
      <c r="C7435" s="4" t="s">
        <v>13</v>
      </c>
      <c r="D7435" s="4" t="s">
        <v>13</v>
      </c>
      <c r="E7435" s="4" t="s">
        <v>23</v>
      </c>
      <c r="F7435" s="4" t="s">
        <v>23</v>
      </c>
      <c r="G7435" s="4" t="s">
        <v>23</v>
      </c>
      <c r="H7435" s="4" t="s">
        <v>10</v>
      </c>
    </row>
    <row r="7436" spans="1:8">
      <c r="A7436" t="n">
        <v>53614</v>
      </c>
      <c r="B7436" s="26" t="n">
        <v>45</v>
      </c>
      <c r="C7436" s="7" t="n">
        <v>2</v>
      </c>
      <c r="D7436" s="7" t="n">
        <v>3</v>
      </c>
      <c r="E7436" s="7" t="n">
        <v>0</v>
      </c>
      <c r="F7436" s="7" t="n">
        <v>3.61999988555908</v>
      </c>
      <c r="G7436" s="7" t="n">
        <v>13.5500001907349</v>
      </c>
      <c r="H7436" s="7" t="n">
        <v>1500</v>
      </c>
    </row>
    <row r="7437" spans="1:8">
      <c r="A7437" t="s">
        <v>4</v>
      </c>
      <c r="B7437" s="4" t="s">
        <v>5</v>
      </c>
      <c r="C7437" s="4" t="s">
        <v>13</v>
      </c>
      <c r="D7437" s="4" t="s">
        <v>13</v>
      </c>
      <c r="E7437" s="4" t="s">
        <v>23</v>
      </c>
      <c r="F7437" s="4" t="s">
        <v>23</v>
      </c>
      <c r="G7437" s="4" t="s">
        <v>23</v>
      </c>
      <c r="H7437" s="4" t="s">
        <v>10</v>
      </c>
      <c r="I7437" s="4" t="s">
        <v>13</v>
      </c>
    </row>
    <row r="7438" spans="1:8">
      <c r="A7438" t="n">
        <v>53631</v>
      </c>
      <c r="B7438" s="26" t="n">
        <v>45</v>
      </c>
      <c r="C7438" s="7" t="n">
        <v>4</v>
      </c>
      <c r="D7438" s="7" t="n">
        <v>3</v>
      </c>
      <c r="E7438" s="7" t="n">
        <v>337.239990234375</v>
      </c>
      <c r="F7438" s="7" t="n">
        <v>2.97000002861023</v>
      </c>
      <c r="G7438" s="7" t="n">
        <v>348</v>
      </c>
      <c r="H7438" s="7" t="n">
        <v>1500</v>
      </c>
      <c r="I7438" s="7" t="n">
        <v>1</v>
      </c>
    </row>
    <row r="7439" spans="1:8">
      <c r="A7439" t="s">
        <v>4</v>
      </c>
      <c r="B7439" s="4" t="s">
        <v>5</v>
      </c>
      <c r="C7439" s="4" t="s">
        <v>13</v>
      </c>
      <c r="D7439" s="4" t="s">
        <v>13</v>
      </c>
      <c r="E7439" s="4" t="s">
        <v>23</v>
      </c>
      <c r="F7439" s="4" t="s">
        <v>10</v>
      </c>
    </row>
    <row r="7440" spans="1:8">
      <c r="A7440" t="n">
        <v>53649</v>
      </c>
      <c r="B7440" s="26" t="n">
        <v>45</v>
      </c>
      <c r="C7440" s="7" t="n">
        <v>5</v>
      </c>
      <c r="D7440" s="7" t="n">
        <v>3</v>
      </c>
      <c r="E7440" s="7" t="n">
        <v>5</v>
      </c>
      <c r="F7440" s="7" t="n">
        <v>1500</v>
      </c>
    </row>
    <row r="7441" spans="1:9">
      <c r="A7441" t="s">
        <v>4</v>
      </c>
      <c r="B7441" s="4" t="s">
        <v>5</v>
      </c>
      <c r="C7441" s="4" t="s">
        <v>13</v>
      </c>
      <c r="D7441" s="4" t="s">
        <v>13</v>
      </c>
      <c r="E7441" s="4" t="s">
        <v>23</v>
      </c>
      <c r="F7441" s="4" t="s">
        <v>10</v>
      </c>
    </row>
    <row r="7442" spans="1:9">
      <c r="A7442" t="n">
        <v>53658</v>
      </c>
      <c r="B7442" s="26" t="n">
        <v>45</v>
      </c>
      <c r="C7442" s="7" t="n">
        <v>11</v>
      </c>
      <c r="D7442" s="7" t="n">
        <v>3</v>
      </c>
      <c r="E7442" s="7" t="n">
        <v>42.5</v>
      </c>
      <c r="F7442" s="7" t="n">
        <v>1500</v>
      </c>
    </row>
    <row r="7443" spans="1:9">
      <c r="A7443" t="s">
        <v>4</v>
      </c>
      <c r="B7443" s="4" t="s">
        <v>5</v>
      </c>
      <c r="C7443" s="4" t="s">
        <v>10</v>
      </c>
      <c r="D7443" s="4" t="s">
        <v>13</v>
      </c>
      <c r="E7443" s="4" t="s">
        <v>6</v>
      </c>
      <c r="F7443" s="4" t="s">
        <v>23</v>
      </c>
      <c r="G7443" s="4" t="s">
        <v>23</v>
      </c>
      <c r="H7443" s="4" t="s">
        <v>23</v>
      </c>
    </row>
    <row r="7444" spans="1:9">
      <c r="A7444" t="n">
        <v>53667</v>
      </c>
      <c r="B7444" s="56" t="n">
        <v>48</v>
      </c>
      <c r="C7444" s="7" t="n">
        <v>1661</v>
      </c>
      <c r="D7444" s="7" t="n">
        <v>0</v>
      </c>
      <c r="E7444" s="7" t="s">
        <v>417</v>
      </c>
      <c r="F7444" s="7" t="n">
        <v>-1</v>
      </c>
      <c r="G7444" s="7" t="n">
        <v>1</v>
      </c>
      <c r="H7444" s="7" t="n">
        <v>0</v>
      </c>
    </row>
    <row r="7445" spans="1:9">
      <c r="A7445" t="s">
        <v>4</v>
      </c>
      <c r="B7445" s="4" t="s">
        <v>5</v>
      </c>
      <c r="C7445" s="4" t="s">
        <v>13</v>
      </c>
      <c r="D7445" s="4" t="s">
        <v>10</v>
      </c>
      <c r="E7445" s="4" t="s">
        <v>23</v>
      </c>
      <c r="F7445" s="4" t="s">
        <v>10</v>
      </c>
      <c r="G7445" s="4" t="s">
        <v>9</v>
      </c>
      <c r="H7445" s="4" t="s">
        <v>9</v>
      </c>
      <c r="I7445" s="4" t="s">
        <v>10</v>
      </c>
      <c r="J7445" s="4" t="s">
        <v>10</v>
      </c>
      <c r="K7445" s="4" t="s">
        <v>9</v>
      </c>
      <c r="L7445" s="4" t="s">
        <v>9</v>
      </c>
      <c r="M7445" s="4" t="s">
        <v>9</v>
      </c>
      <c r="N7445" s="4" t="s">
        <v>9</v>
      </c>
      <c r="O7445" s="4" t="s">
        <v>6</v>
      </c>
    </row>
    <row r="7446" spans="1:9">
      <c r="A7446" t="n">
        <v>53694</v>
      </c>
      <c r="B7446" s="15" t="n">
        <v>50</v>
      </c>
      <c r="C7446" s="7" t="n">
        <v>0</v>
      </c>
      <c r="D7446" s="7" t="n">
        <v>4400</v>
      </c>
      <c r="E7446" s="7" t="n">
        <v>1</v>
      </c>
      <c r="F7446" s="7" t="n">
        <v>100</v>
      </c>
      <c r="G7446" s="7" t="n">
        <v>0</v>
      </c>
      <c r="H7446" s="7" t="n">
        <v>-1069547520</v>
      </c>
      <c r="I7446" s="7" t="n">
        <v>0</v>
      </c>
      <c r="J7446" s="7" t="n">
        <v>65533</v>
      </c>
      <c r="K7446" s="7" t="n">
        <v>0</v>
      </c>
      <c r="L7446" s="7" t="n">
        <v>0</v>
      </c>
      <c r="M7446" s="7" t="n">
        <v>0</v>
      </c>
      <c r="N7446" s="7" t="n">
        <v>0</v>
      </c>
      <c r="O7446" s="7" t="s">
        <v>12</v>
      </c>
    </row>
    <row r="7447" spans="1:9">
      <c r="A7447" t="s">
        <v>4</v>
      </c>
      <c r="B7447" s="4" t="s">
        <v>5</v>
      </c>
      <c r="C7447" s="4" t="s">
        <v>10</v>
      </c>
    </row>
    <row r="7448" spans="1:9">
      <c r="A7448" t="n">
        <v>53733</v>
      </c>
      <c r="B7448" s="35" t="n">
        <v>16</v>
      </c>
      <c r="C7448" s="7" t="n">
        <v>1000</v>
      </c>
    </row>
    <row r="7449" spans="1:9">
      <c r="A7449" t="s">
        <v>4</v>
      </c>
      <c r="B7449" s="4" t="s">
        <v>5</v>
      </c>
      <c r="C7449" s="4" t="s">
        <v>13</v>
      </c>
      <c r="D7449" s="4" t="s">
        <v>10</v>
      </c>
      <c r="E7449" s="4" t="s">
        <v>23</v>
      </c>
      <c r="F7449" s="4" t="s">
        <v>10</v>
      </c>
      <c r="G7449" s="4" t="s">
        <v>9</v>
      </c>
      <c r="H7449" s="4" t="s">
        <v>9</v>
      </c>
      <c r="I7449" s="4" t="s">
        <v>10</v>
      </c>
      <c r="J7449" s="4" t="s">
        <v>10</v>
      </c>
      <c r="K7449" s="4" t="s">
        <v>9</v>
      </c>
      <c r="L7449" s="4" t="s">
        <v>9</v>
      </c>
      <c r="M7449" s="4" t="s">
        <v>9</v>
      </c>
      <c r="N7449" s="4" t="s">
        <v>9</v>
      </c>
      <c r="O7449" s="4" t="s">
        <v>6</v>
      </c>
    </row>
    <row r="7450" spans="1:9">
      <c r="A7450" t="n">
        <v>53736</v>
      </c>
      <c r="B7450" s="15" t="n">
        <v>50</v>
      </c>
      <c r="C7450" s="7" t="n">
        <v>0</v>
      </c>
      <c r="D7450" s="7" t="n">
        <v>4286</v>
      </c>
      <c r="E7450" s="7" t="n">
        <v>1</v>
      </c>
      <c r="F7450" s="7" t="n">
        <v>0</v>
      </c>
      <c r="G7450" s="7" t="n">
        <v>0</v>
      </c>
      <c r="H7450" s="7" t="n">
        <v>-1069547520</v>
      </c>
      <c r="I7450" s="7" t="n">
        <v>0</v>
      </c>
      <c r="J7450" s="7" t="n">
        <v>65533</v>
      </c>
      <c r="K7450" s="7" t="n">
        <v>0</v>
      </c>
      <c r="L7450" s="7" t="n">
        <v>0</v>
      </c>
      <c r="M7450" s="7" t="n">
        <v>0</v>
      </c>
      <c r="N7450" s="7" t="n">
        <v>0</v>
      </c>
      <c r="O7450" s="7" t="s">
        <v>12</v>
      </c>
    </row>
    <row r="7451" spans="1:9">
      <c r="A7451" t="s">
        <v>4</v>
      </c>
      <c r="B7451" s="4" t="s">
        <v>5</v>
      </c>
      <c r="C7451" s="4" t="s">
        <v>10</v>
      </c>
    </row>
    <row r="7452" spans="1:9">
      <c r="A7452" t="n">
        <v>53775</v>
      </c>
      <c r="B7452" s="35" t="n">
        <v>16</v>
      </c>
      <c r="C7452" s="7" t="n">
        <v>500</v>
      </c>
    </row>
    <row r="7453" spans="1:9">
      <c r="A7453" t="s">
        <v>4</v>
      </c>
      <c r="B7453" s="4" t="s">
        <v>5</v>
      </c>
      <c r="C7453" s="4" t="s">
        <v>13</v>
      </c>
      <c r="D7453" s="4" t="s">
        <v>23</v>
      </c>
      <c r="E7453" s="4" t="s">
        <v>10</v>
      </c>
      <c r="F7453" s="4" t="s">
        <v>13</v>
      </c>
    </row>
    <row r="7454" spans="1:9">
      <c r="A7454" t="n">
        <v>53778</v>
      </c>
      <c r="B7454" s="14" t="n">
        <v>49</v>
      </c>
      <c r="C7454" s="7" t="n">
        <v>3</v>
      </c>
      <c r="D7454" s="7" t="n">
        <v>1</v>
      </c>
      <c r="E7454" s="7" t="n">
        <v>500</v>
      </c>
      <c r="F7454" s="7" t="n">
        <v>0</v>
      </c>
    </row>
    <row r="7455" spans="1:9">
      <c r="A7455" t="s">
        <v>4</v>
      </c>
      <c r="B7455" s="4" t="s">
        <v>5</v>
      </c>
      <c r="C7455" s="4" t="s">
        <v>13</v>
      </c>
      <c r="D7455" s="4" t="s">
        <v>10</v>
      </c>
      <c r="E7455" s="4" t="s">
        <v>10</v>
      </c>
      <c r="F7455" s="4" t="s">
        <v>9</v>
      </c>
    </row>
    <row r="7456" spans="1:9">
      <c r="A7456" t="n">
        <v>53787</v>
      </c>
      <c r="B7456" s="53" t="n">
        <v>84</v>
      </c>
      <c r="C7456" s="7" t="n">
        <v>1</v>
      </c>
      <c r="D7456" s="7" t="n">
        <v>0</v>
      </c>
      <c r="E7456" s="7" t="n">
        <v>0</v>
      </c>
      <c r="F7456" s="7" t="n">
        <v>0</v>
      </c>
    </row>
    <row r="7457" spans="1:15">
      <c r="A7457" t="s">
        <v>4</v>
      </c>
      <c r="B7457" s="4" t="s">
        <v>5</v>
      </c>
      <c r="C7457" s="4" t="s">
        <v>10</v>
      </c>
    </row>
    <row r="7458" spans="1:15">
      <c r="A7458" t="n">
        <v>53797</v>
      </c>
      <c r="B7458" s="57" t="n">
        <v>13</v>
      </c>
      <c r="C7458" s="7" t="n">
        <v>6713</v>
      </c>
    </row>
    <row r="7459" spans="1:15">
      <c r="A7459" t="s">
        <v>4</v>
      </c>
      <c r="B7459" s="4" t="s">
        <v>5</v>
      </c>
      <c r="C7459" s="4" t="s">
        <v>13</v>
      </c>
      <c r="D7459" s="4" t="s">
        <v>13</v>
      </c>
      <c r="E7459" s="4" t="s">
        <v>10</v>
      </c>
      <c r="F7459" s="4" t="s">
        <v>10</v>
      </c>
      <c r="G7459" s="4" t="s">
        <v>10</v>
      </c>
      <c r="H7459" s="4" t="s">
        <v>10</v>
      </c>
      <c r="I7459" s="4" t="s">
        <v>10</v>
      </c>
      <c r="J7459" s="4" t="s">
        <v>10</v>
      </c>
      <c r="K7459" s="4" t="s">
        <v>10</v>
      </c>
      <c r="L7459" s="4" t="s">
        <v>10</v>
      </c>
      <c r="M7459" s="4" t="s">
        <v>10</v>
      </c>
      <c r="N7459" s="4" t="s">
        <v>10</v>
      </c>
      <c r="O7459" s="4" t="s">
        <v>10</v>
      </c>
      <c r="P7459" s="4" t="s">
        <v>10</v>
      </c>
      <c r="Q7459" s="4" t="s">
        <v>10</v>
      </c>
      <c r="R7459" s="4" t="s">
        <v>10</v>
      </c>
      <c r="S7459" s="4" t="s">
        <v>10</v>
      </c>
      <c r="T7459" s="4" t="s">
        <v>10</v>
      </c>
    </row>
    <row r="7460" spans="1:15">
      <c r="A7460" t="n">
        <v>53800</v>
      </c>
      <c r="B7460" s="70" t="n">
        <v>154</v>
      </c>
      <c r="C7460" s="7" t="n">
        <v>0</v>
      </c>
      <c r="D7460" s="7" t="n">
        <v>1</v>
      </c>
      <c r="E7460" s="7" t="n">
        <v>1</v>
      </c>
      <c r="F7460" s="7" t="n">
        <v>2</v>
      </c>
      <c r="G7460" s="7" t="n">
        <v>4</v>
      </c>
      <c r="H7460" s="7" t="n">
        <v>6</v>
      </c>
      <c r="I7460" s="7" t="n">
        <v>7</v>
      </c>
      <c r="J7460" s="7" t="n">
        <v>8</v>
      </c>
      <c r="K7460" s="7" t="n">
        <v>9</v>
      </c>
      <c r="L7460" s="7" t="n">
        <v>11</v>
      </c>
      <c r="M7460" s="7" t="n">
        <v>65533</v>
      </c>
      <c r="N7460" s="7" t="n">
        <v>65533</v>
      </c>
      <c r="O7460" s="7" t="n">
        <v>65533</v>
      </c>
      <c r="P7460" s="7" t="n">
        <v>65533</v>
      </c>
      <c r="Q7460" s="7" t="n">
        <v>65533</v>
      </c>
      <c r="R7460" s="7" t="n">
        <v>65533</v>
      </c>
      <c r="S7460" s="7" t="n">
        <v>65533</v>
      </c>
      <c r="T7460" s="7" t="n">
        <v>65533</v>
      </c>
    </row>
    <row r="7461" spans="1:15">
      <c r="A7461" t="s">
        <v>4</v>
      </c>
      <c r="B7461" s="4" t="s">
        <v>5</v>
      </c>
      <c r="C7461" s="4" t="s">
        <v>13</v>
      </c>
      <c r="D7461" s="30" t="s">
        <v>34</v>
      </c>
      <c r="E7461" s="4" t="s">
        <v>5</v>
      </c>
      <c r="F7461" s="4" t="s">
        <v>13</v>
      </c>
      <c r="G7461" s="4" t="s">
        <v>10</v>
      </c>
      <c r="H7461" s="30" t="s">
        <v>35</v>
      </c>
      <c r="I7461" s="4" t="s">
        <v>13</v>
      </c>
      <c r="J7461" s="4" t="s">
        <v>24</v>
      </c>
    </row>
    <row r="7462" spans="1:15">
      <c r="A7462" t="n">
        <v>53835</v>
      </c>
      <c r="B7462" s="12" t="n">
        <v>5</v>
      </c>
      <c r="C7462" s="7" t="n">
        <v>28</v>
      </c>
      <c r="D7462" s="30" t="s">
        <v>3</v>
      </c>
      <c r="E7462" s="33" t="n">
        <v>64</v>
      </c>
      <c r="F7462" s="7" t="n">
        <v>5</v>
      </c>
      <c r="G7462" s="7" t="n">
        <v>1</v>
      </c>
      <c r="H7462" s="30" t="s">
        <v>3</v>
      </c>
      <c r="I7462" s="7" t="n">
        <v>1</v>
      </c>
      <c r="J7462" s="13" t="n">
        <f t="normal" ca="1">A7466</f>
        <v>0</v>
      </c>
    </row>
    <row r="7463" spans="1:15">
      <c r="A7463" t="s">
        <v>4</v>
      </c>
      <c r="B7463" s="4" t="s">
        <v>5</v>
      </c>
      <c r="C7463" s="4" t="s">
        <v>10</v>
      </c>
    </row>
    <row r="7464" spans="1:15">
      <c r="A7464" t="n">
        <v>53846</v>
      </c>
      <c r="B7464" s="36" t="n">
        <v>12</v>
      </c>
      <c r="C7464" s="7" t="n">
        <v>0</v>
      </c>
    </row>
    <row r="7465" spans="1:15">
      <c r="A7465" t="s">
        <v>4</v>
      </c>
      <c r="B7465" s="4" t="s">
        <v>5</v>
      </c>
      <c r="C7465" s="4" t="s">
        <v>13</v>
      </c>
      <c r="D7465" s="30" t="s">
        <v>34</v>
      </c>
      <c r="E7465" s="4" t="s">
        <v>5</v>
      </c>
      <c r="F7465" s="4" t="s">
        <v>13</v>
      </c>
      <c r="G7465" s="4" t="s">
        <v>10</v>
      </c>
      <c r="H7465" s="30" t="s">
        <v>35</v>
      </c>
      <c r="I7465" s="4" t="s">
        <v>13</v>
      </c>
      <c r="J7465" s="4" t="s">
        <v>24</v>
      </c>
    </row>
    <row r="7466" spans="1:15">
      <c r="A7466" t="n">
        <v>53849</v>
      </c>
      <c r="B7466" s="12" t="n">
        <v>5</v>
      </c>
      <c r="C7466" s="7" t="n">
        <v>28</v>
      </c>
      <c r="D7466" s="30" t="s">
        <v>3</v>
      </c>
      <c r="E7466" s="33" t="n">
        <v>64</v>
      </c>
      <c r="F7466" s="7" t="n">
        <v>5</v>
      </c>
      <c r="G7466" s="7" t="n">
        <v>2</v>
      </c>
      <c r="H7466" s="30" t="s">
        <v>3</v>
      </c>
      <c r="I7466" s="7" t="n">
        <v>1</v>
      </c>
      <c r="J7466" s="13" t="n">
        <f t="normal" ca="1">A7470</f>
        <v>0</v>
      </c>
    </row>
    <row r="7467" spans="1:15">
      <c r="A7467" t="s">
        <v>4</v>
      </c>
      <c r="B7467" s="4" t="s">
        <v>5</v>
      </c>
      <c r="C7467" s="4" t="s">
        <v>10</v>
      </c>
    </row>
    <row r="7468" spans="1:15">
      <c r="A7468" t="n">
        <v>53860</v>
      </c>
      <c r="B7468" s="36" t="n">
        <v>12</v>
      </c>
      <c r="C7468" s="7" t="n">
        <v>1</v>
      </c>
    </row>
    <row r="7469" spans="1:15">
      <c r="A7469" t="s">
        <v>4</v>
      </c>
      <c r="B7469" s="4" t="s">
        <v>5</v>
      </c>
      <c r="C7469" s="4" t="s">
        <v>13</v>
      </c>
      <c r="D7469" s="30" t="s">
        <v>34</v>
      </c>
      <c r="E7469" s="4" t="s">
        <v>5</v>
      </c>
      <c r="F7469" s="4" t="s">
        <v>13</v>
      </c>
      <c r="G7469" s="4" t="s">
        <v>10</v>
      </c>
      <c r="H7469" s="30" t="s">
        <v>35</v>
      </c>
      <c r="I7469" s="4" t="s">
        <v>13</v>
      </c>
      <c r="J7469" s="4" t="s">
        <v>24</v>
      </c>
    </row>
    <row r="7470" spans="1:15">
      <c r="A7470" t="n">
        <v>53863</v>
      </c>
      <c r="B7470" s="12" t="n">
        <v>5</v>
      </c>
      <c r="C7470" s="7" t="n">
        <v>28</v>
      </c>
      <c r="D7470" s="30" t="s">
        <v>3</v>
      </c>
      <c r="E7470" s="33" t="n">
        <v>64</v>
      </c>
      <c r="F7470" s="7" t="n">
        <v>5</v>
      </c>
      <c r="G7470" s="7" t="n">
        <v>4</v>
      </c>
      <c r="H7470" s="30" t="s">
        <v>3</v>
      </c>
      <c r="I7470" s="7" t="n">
        <v>1</v>
      </c>
      <c r="J7470" s="13" t="n">
        <f t="normal" ca="1">A7474</f>
        <v>0</v>
      </c>
    </row>
    <row r="7471" spans="1:15">
      <c r="A7471" t="s">
        <v>4</v>
      </c>
      <c r="B7471" s="4" t="s">
        <v>5</v>
      </c>
      <c r="C7471" s="4" t="s">
        <v>10</v>
      </c>
    </row>
    <row r="7472" spans="1:15">
      <c r="A7472" t="n">
        <v>53874</v>
      </c>
      <c r="B7472" s="36" t="n">
        <v>12</v>
      </c>
      <c r="C7472" s="7" t="n">
        <v>3</v>
      </c>
    </row>
    <row r="7473" spans="1:20">
      <c r="A7473" t="s">
        <v>4</v>
      </c>
      <c r="B7473" s="4" t="s">
        <v>5</v>
      </c>
      <c r="C7473" s="4" t="s">
        <v>13</v>
      </c>
      <c r="D7473" s="30" t="s">
        <v>34</v>
      </c>
      <c r="E7473" s="4" t="s">
        <v>5</v>
      </c>
      <c r="F7473" s="4" t="s">
        <v>13</v>
      </c>
      <c r="G7473" s="4" t="s">
        <v>10</v>
      </c>
      <c r="H7473" s="30" t="s">
        <v>35</v>
      </c>
      <c r="I7473" s="4" t="s">
        <v>13</v>
      </c>
      <c r="J7473" s="4" t="s">
        <v>24</v>
      </c>
    </row>
    <row r="7474" spans="1:20">
      <c r="A7474" t="n">
        <v>53877</v>
      </c>
      <c r="B7474" s="12" t="n">
        <v>5</v>
      </c>
      <c r="C7474" s="7" t="n">
        <v>28</v>
      </c>
      <c r="D7474" s="30" t="s">
        <v>3</v>
      </c>
      <c r="E7474" s="33" t="n">
        <v>64</v>
      </c>
      <c r="F7474" s="7" t="n">
        <v>5</v>
      </c>
      <c r="G7474" s="7" t="n">
        <v>6</v>
      </c>
      <c r="H7474" s="30" t="s">
        <v>3</v>
      </c>
      <c r="I7474" s="7" t="n">
        <v>1</v>
      </c>
      <c r="J7474" s="13" t="n">
        <f t="normal" ca="1">A7478</f>
        <v>0</v>
      </c>
    </row>
    <row r="7475" spans="1:20">
      <c r="A7475" t="s">
        <v>4</v>
      </c>
      <c r="B7475" s="4" t="s">
        <v>5</v>
      </c>
      <c r="C7475" s="4" t="s">
        <v>10</v>
      </c>
    </row>
    <row r="7476" spans="1:20">
      <c r="A7476" t="n">
        <v>53888</v>
      </c>
      <c r="B7476" s="36" t="n">
        <v>12</v>
      </c>
      <c r="C7476" s="7" t="n">
        <v>4</v>
      </c>
    </row>
    <row r="7477" spans="1:20">
      <c r="A7477" t="s">
        <v>4</v>
      </c>
      <c r="B7477" s="4" t="s">
        <v>5</v>
      </c>
      <c r="C7477" s="4" t="s">
        <v>13</v>
      </c>
      <c r="D7477" s="30" t="s">
        <v>34</v>
      </c>
      <c r="E7477" s="4" t="s">
        <v>5</v>
      </c>
      <c r="F7477" s="4" t="s">
        <v>13</v>
      </c>
      <c r="G7477" s="4" t="s">
        <v>10</v>
      </c>
      <c r="H7477" s="30" t="s">
        <v>35</v>
      </c>
      <c r="I7477" s="4" t="s">
        <v>13</v>
      </c>
      <c r="J7477" s="4" t="s">
        <v>24</v>
      </c>
    </row>
    <row r="7478" spans="1:20">
      <c r="A7478" t="n">
        <v>53891</v>
      </c>
      <c r="B7478" s="12" t="n">
        <v>5</v>
      </c>
      <c r="C7478" s="7" t="n">
        <v>28</v>
      </c>
      <c r="D7478" s="30" t="s">
        <v>3</v>
      </c>
      <c r="E7478" s="33" t="n">
        <v>64</v>
      </c>
      <c r="F7478" s="7" t="n">
        <v>5</v>
      </c>
      <c r="G7478" s="7" t="n">
        <v>7</v>
      </c>
      <c r="H7478" s="30" t="s">
        <v>3</v>
      </c>
      <c r="I7478" s="7" t="n">
        <v>1</v>
      </c>
      <c r="J7478" s="13" t="n">
        <f t="normal" ca="1">A7482</f>
        <v>0</v>
      </c>
    </row>
    <row r="7479" spans="1:20">
      <c r="A7479" t="s">
        <v>4</v>
      </c>
      <c r="B7479" s="4" t="s">
        <v>5</v>
      </c>
      <c r="C7479" s="4" t="s">
        <v>10</v>
      </c>
    </row>
    <row r="7480" spans="1:20">
      <c r="A7480" t="n">
        <v>53902</v>
      </c>
      <c r="B7480" s="36" t="n">
        <v>12</v>
      </c>
      <c r="C7480" s="7" t="n">
        <v>5</v>
      </c>
    </row>
    <row r="7481" spans="1:20">
      <c r="A7481" t="s">
        <v>4</v>
      </c>
      <c r="B7481" s="4" t="s">
        <v>5</v>
      </c>
      <c r="C7481" s="4" t="s">
        <v>13</v>
      </c>
      <c r="D7481" s="30" t="s">
        <v>34</v>
      </c>
      <c r="E7481" s="4" t="s">
        <v>5</v>
      </c>
      <c r="F7481" s="4" t="s">
        <v>13</v>
      </c>
      <c r="G7481" s="4" t="s">
        <v>10</v>
      </c>
      <c r="H7481" s="30" t="s">
        <v>35</v>
      </c>
      <c r="I7481" s="4" t="s">
        <v>13</v>
      </c>
      <c r="J7481" s="4" t="s">
        <v>24</v>
      </c>
    </row>
    <row r="7482" spans="1:20">
      <c r="A7482" t="n">
        <v>53905</v>
      </c>
      <c r="B7482" s="12" t="n">
        <v>5</v>
      </c>
      <c r="C7482" s="7" t="n">
        <v>28</v>
      </c>
      <c r="D7482" s="30" t="s">
        <v>3</v>
      </c>
      <c r="E7482" s="33" t="n">
        <v>64</v>
      </c>
      <c r="F7482" s="7" t="n">
        <v>5</v>
      </c>
      <c r="G7482" s="7" t="n">
        <v>8</v>
      </c>
      <c r="H7482" s="30" t="s">
        <v>3</v>
      </c>
      <c r="I7482" s="7" t="n">
        <v>1</v>
      </c>
      <c r="J7482" s="13" t="n">
        <f t="normal" ca="1">A7486</f>
        <v>0</v>
      </c>
    </row>
    <row r="7483" spans="1:20">
      <c r="A7483" t="s">
        <v>4</v>
      </c>
      <c r="B7483" s="4" t="s">
        <v>5</v>
      </c>
      <c r="C7483" s="4" t="s">
        <v>10</v>
      </c>
    </row>
    <row r="7484" spans="1:20">
      <c r="A7484" t="n">
        <v>53916</v>
      </c>
      <c r="B7484" s="36" t="n">
        <v>12</v>
      </c>
      <c r="C7484" s="7" t="n">
        <v>6</v>
      </c>
    </row>
    <row r="7485" spans="1:20">
      <c r="A7485" t="s">
        <v>4</v>
      </c>
      <c r="B7485" s="4" t="s">
        <v>5</v>
      </c>
      <c r="C7485" s="4" t="s">
        <v>13</v>
      </c>
      <c r="D7485" s="30" t="s">
        <v>34</v>
      </c>
      <c r="E7485" s="4" t="s">
        <v>5</v>
      </c>
      <c r="F7485" s="4" t="s">
        <v>13</v>
      </c>
      <c r="G7485" s="4" t="s">
        <v>10</v>
      </c>
      <c r="H7485" s="30" t="s">
        <v>35</v>
      </c>
      <c r="I7485" s="4" t="s">
        <v>13</v>
      </c>
      <c r="J7485" s="4" t="s">
        <v>24</v>
      </c>
    </row>
    <row r="7486" spans="1:20">
      <c r="A7486" t="n">
        <v>53919</v>
      </c>
      <c r="B7486" s="12" t="n">
        <v>5</v>
      </c>
      <c r="C7486" s="7" t="n">
        <v>28</v>
      </c>
      <c r="D7486" s="30" t="s">
        <v>3</v>
      </c>
      <c r="E7486" s="33" t="n">
        <v>64</v>
      </c>
      <c r="F7486" s="7" t="n">
        <v>5</v>
      </c>
      <c r="G7486" s="7" t="n">
        <v>9</v>
      </c>
      <c r="H7486" s="30" t="s">
        <v>3</v>
      </c>
      <c r="I7486" s="7" t="n">
        <v>1</v>
      </c>
      <c r="J7486" s="13" t="n">
        <f t="normal" ca="1">A7490</f>
        <v>0</v>
      </c>
    </row>
    <row r="7487" spans="1:20">
      <c r="A7487" t="s">
        <v>4</v>
      </c>
      <c r="B7487" s="4" t="s">
        <v>5</v>
      </c>
      <c r="C7487" s="4" t="s">
        <v>10</v>
      </c>
    </row>
    <row r="7488" spans="1:20">
      <c r="A7488" t="n">
        <v>53930</v>
      </c>
      <c r="B7488" s="36" t="n">
        <v>12</v>
      </c>
      <c r="C7488" s="7" t="n">
        <v>7</v>
      </c>
    </row>
    <row r="7489" spans="1:10">
      <c r="A7489" t="s">
        <v>4</v>
      </c>
      <c r="B7489" s="4" t="s">
        <v>5</v>
      </c>
      <c r="C7489" s="4" t="s">
        <v>13</v>
      </c>
      <c r="D7489" s="30" t="s">
        <v>34</v>
      </c>
      <c r="E7489" s="4" t="s">
        <v>5</v>
      </c>
      <c r="F7489" s="4" t="s">
        <v>13</v>
      </c>
      <c r="G7489" s="4" t="s">
        <v>10</v>
      </c>
      <c r="H7489" s="30" t="s">
        <v>35</v>
      </c>
      <c r="I7489" s="4" t="s">
        <v>13</v>
      </c>
      <c r="J7489" s="4" t="s">
        <v>24</v>
      </c>
    </row>
    <row r="7490" spans="1:10">
      <c r="A7490" t="n">
        <v>53933</v>
      </c>
      <c r="B7490" s="12" t="n">
        <v>5</v>
      </c>
      <c r="C7490" s="7" t="n">
        <v>28</v>
      </c>
      <c r="D7490" s="30" t="s">
        <v>3</v>
      </c>
      <c r="E7490" s="33" t="n">
        <v>64</v>
      </c>
      <c r="F7490" s="7" t="n">
        <v>5</v>
      </c>
      <c r="G7490" s="7" t="n">
        <v>11</v>
      </c>
      <c r="H7490" s="30" t="s">
        <v>3</v>
      </c>
      <c r="I7490" s="7" t="n">
        <v>1</v>
      </c>
      <c r="J7490" s="13" t="n">
        <f t="normal" ca="1">A7494</f>
        <v>0</v>
      </c>
    </row>
    <row r="7491" spans="1:10">
      <c r="A7491" t="s">
        <v>4</v>
      </c>
      <c r="B7491" s="4" t="s">
        <v>5</v>
      </c>
      <c r="C7491" s="4" t="s">
        <v>10</v>
      </c>
    </row>
    <row r="7492" spans="1:10">
      <c r="A7492" t="n">
        <v>53944</v>
      </c>
      <c r="B7492" s="36" t="n">
        <v>12</v>
      </c>
      <c r="C7492" s="7" t="n">
        <v>8</v>
      </c>
    </row>
    <row r="7493" spans="1:10">
      <c r="A7493" t="s">
        <v>4</v>
      </c>
      <c r="B7493" s="4" t="s">
        <v>5</v>
      </c>
      <c r="C7493" s="4" t="s">
        <v>13</v>
      </c>
    </row>
    <row r="7494" spans="1:10">
      <c r="A7494" t="n">
        <v>53947</v>
      </c>
      <c r="B7494" s="33" t="n">
        <v>64</v>
      </c>
      <c r="C7494" s="7" t="n">
        <v>14</v>
      </c>
    </row>
    <row r="7495" spans="1:10">
      <c r="A7495" t="s">
        <v>4</v>
      </c>
      <c r="B7495" s="4" t="s">
        <v>5</v>
      </c>
    </row>
    <row r="7496" spans="1:10">
      <c r="A7496" t="n">
        <v>53949</v>
      </c>
      <c r="B7496" s="5" t="n">
        <v>1</v>
      </c>
    </row>
    <row r="7497" spans="1:10">
      <c r="A7497" t="s">
        <v>4</v>
      </c>
      <c r="B7497" s="4" t="s">
        <v>5</v>
      </c>
      <c r="C7497" s="4" t="s">
        <v>13</v>
      </c>
      <c r="D7497" s="4" t="s">
        <v>13</v>
      </c>
      <c r="E7497" s="4" t="s">
        <v>13</v>
      </c>
      <c r="F7497" s="4" t="s">
        <v>13</v>
      </c>
    </row>
    <row r="7498" spans="1:10">
      <c r="A7498" t="n">
        <v>53950</v>
      </c>
      <c r="B7498" s="19" t="n">
        <v>14</v>
      </c>
      <c r="C7498" s="7" t="n">
        <v>0</v>
      </c>
      <c r="D7498" s="7" t="n">
        <v>16</v>
      </c>
      <c r="E7498" s="7" t="n">
        <v>0</v>
      </c>
      <c r="F7498" s="7" t="n">
        <v>0</v>
      </c>
    </row>
    <row r="7499" spans="1:10">
      <c r="A7499" t="s">
        <v>4</v>
      </c>
      <c r="B7499" s="4" t="s">
        <v>5</v>
      </c>
      <c r="C7499" s="4" t="s">
        <v>13</v>
      </c>
    </row>
    <row r="7500" spans="1:10">
      <c r="A7500" t="n">
        <v>53955</v>
      </c>
      <c r="B7500" s="33" t="n">
        <v>64</v>
      </c>
      <c r="C7500" s="7" t="n">
        <v>18</v>
      </c>
    </row>
    <row r="7501" spans="1:10">
      <c r="A7501" t="s">
        <v>4</v>
      </c>
      <c r="B7501" s="4" t="s">
        <v>5</v>
      </c>
      <c r="C7501" s="4" t="s">
        <v>13</v>
      </c>
      <c r="D7501" s="4" t="s">
        <v>10</v>
      </c>
    </row>
    <row r="7502" spans="1:10">
      <c r="A7502" t="n">
        <v>53957</v>
      </c>
      <c r="B7502" s="33" t="n">
        <v>64</v>
      </c>
      <c r="C7502" s="7" t="n">
        <v>0</v>
      </c>
      <c r="D7502" s="7" t="n">
        <v>0</v>
      </c>
    </row>
    <row r="7503" spans="1:10">
      <c r="A7503" t="s">
        <v>4</v>
      </c>
      <c r="B7503" s="4" t="s">
        <v>5</v>
      </c>
      <c r="C7503" s="4" t="s">
        <v>13</v>
      </c>
      <c r="D7503" s="4" t="s">
        <v>10</v>
      </c>
    </row>
    <row r="7504" spans="1:10">
      <c r="A7504" t="n">
        <v>53961</v>
      </c>
      <c r="B7504" s="33" t="n">
        <v>64</v>
      </c>
      <c r="C7504" s="7" t="n">
        <v>0</v>
      </c>
      <c r="D7504" s="7" t="n">
        <v>5</v>
      </c>
    </row>
    <row r="7505" spans="1:10">
      <c r="A7505" t="s">
        <v>4</v>
      </c>
      <c r="B7505" s="4" t="s">
        <v>5</v>
      </c>
      <c r="C7505" s="4" t="s">
        <v>13</v>
      </c>
      <c r="D7505" s="4" t="s">
        <v>10</v>
      </c>
    </row>
    <row r="7506" spans="1:10">
      <c r="A7506" t="n">
        <v>53965</v>
      </c>
      <c r="B7506" s="33" t="n">
        <v>64</v>
      </c>
      <c r="C7506" s="7" t="n">
        <v>0</v>
      </c>
      <c r="D7506" s="7" t="n">
        <v>3</v>
      </c>
    </row>
    <row r="7507" spans="1:10">
      <c r="A7507" t="s">
        <v>4</v>
      </c>
      <c r="B7507" s="4" t="s">
        <v>5</v>
      </c>
      <c r="C7507" s="4" t="s">
        <v>13</v>
      </c>
      <c r="D7507" s="4" t="s">
        <v>13</v>
      </c>
      <c r="E7507" s="4" t="s">
        <v>13</v>
      </c>
      <c r="F7507" s="4" t="s">
        <v>9</v>
      </c>
      <c r="G7507" s="4" t="s">
        <v>13</v>
      </c>
      <c r="H7507" s="4" t="s">
        <v>13</v>
      </c>
      <c r="I7507" s="4" t="s">
        <v>24</v>
      </c>
    </row>
    <row r="7508" spans="1:10">
      <c r="A7508" t="n">
        <v>53969</v>
      </c>
      <c r="B7508" s="12" t="n">
        <v>5</v>
      </c>
      <c r="C7508" s="7" t="n">
        <v>35</v>
      </c>
      <c r="D7508" s="7" t="n">
        <v>30</v>
      </c>
      <c r="E7508" s="7" t="n">
        <v>0</v>
      </c>
      <c r="F7508" s="7" t="n">
        <v>1</v>
      </c>
      <c r="G7508" s="7" t="n">
        <v>2</v>
      </c>
      <c r="H7508" s="7" t="n">
        <v>1</v>
      </c>
      <c r="I7508" s="13" t="n">
        <f t="normal" ca="1">A7516</f>
        <v>0</v>
      </c>
    </row>
    <row r="7509" spans="1:10">
      <c r="A7509" t="s">
        <v>4</v>
      </c>
      <c r="B7509" s="4" t="s">
        <v>5</v>
      </c>
      <c r="C7509" s="4" t="s">
        <v>13</v>
      </c>
      <c r="D7509" s="4" t="s">
        <v>10</v>
      </c>
    </row>
    <row r="7510" spans="1:10">
      <c r="A7510" t="n">
        <v>53983</v>
      </c>
      <c r="B7510" s="33" t="n">
        <v>64</v>
      </c>
      <c r="C7510" s="7" t="n">
        <v>0</v>
      </c>
      <c r="D7510" s="7" t="n">
        <v>1</v>
      </c>
    </row>
    <row r="7511" spans="1:10">
      <c r="A7511" t="s">
        <v>4</v>
      </c>
      <c r="B7511" s="4" t="s">
        <v>5</v>
      </c>
      <c r="C7511" s="4" t="s">
        <v>10</v>
      </c>
    </row>
    <row r="7512" spans="1:10">
      <c r="A7512" t="n">
        <v>53987</v>
      </c>
      <c r="B7512" s="57" t="n">
        <v>13</v>
      </c>
      <c r="C7512" s="7" t="n">
        <v>0</v>
      </c>
    </row>
    <row r="7513" spans="1:10">
      <c r="A7513" t="s">
        <v>4</v>
      </c>
      <c r="B7513" s="4" t="s">
        <v>5</v>
      </c>
      <c r="C7513" s="4" t="s">
        <v>24</v>
      </c>
    </row>
    <row r="7514" spans="1:10">
      <c r="A7514" t="n">
        <v>53990</v>
      </c>
      <c r="B7514" s="17" t="n">
        <v>3</v>
      </c>
      <c r="C7514" s="13" t="n">
        <f t="normal" ca="1">A7570</f>
        <v>0</v>
      </c>
    </row>
    <row r="7515" spans="1:10">
      <c r="A7515" t="s">
        <v>4</v>
      </c>
      <c r="B7515" s="4" t="s">
        <v>5</v>
      </c>
      <c r="C7515" s="4" t="s">
        <v>13</v>
      </c>
      <c r="D7515" s="4" t="s">
        <v>13</v>
      </c>
      <c r="E7515" s="4" t="s">
        <v>13</v>
      </c>
      <c r="F7515" s="4" t="s">
        <v>9</v>
      </c>
      <c r="G7515" s="4" t="s">
        <v>13</v>
      </c>
      <c r="H7515" s="4" t="s">
        <v>13</v>
      </c>
      <c r="I7515" s="4" t="s">
        <v>24</v>
      </c>
    </row>
    <row r="7516" spans="1:10">
      <c r="A7516" t="n">
        <v>53995</v>
      </c>
      <c r="B7516" s="12" t="n">
        <v>5</v>
      </c>
      <c r="C7516" s="7" t="n">
        <v>35</v>
      </c>
      <c r="D7516" s="7" t="n">
        <v>30</v>
      </c>
      <c r="E7516" s="7" t="n">
        <v>0</v>
      </c>
      <c r="F7516" s="7" t="n">
        <v>2</v>
      </c>
      <c r="G7516" s="7" t="n">
        <v>2</v>
      </c>
      <c r="H7516" s="7" t="n">
        <v>1</v>
      </c>
      <c r="I7516" s="13" t="n">
        <f t="normal" ca="1">A7524</f>
        <v>0</v>
      </c>
    </row>
    <row r="7517" spans="1:10">
      <c r="A7517" t="s">
        <v>4</v>
      </c>
      <c r="B7517" s="4" t="s">
        <v>5</v>
      </c>
      <c r="C7517" s="4" t="s">
        <v>13</v>
      </c>
      <c r="D7517" s="4" t="s">
        <v>10</v>
      </c>
    </row>
    <row r="7518" spans="1:10">
      <c r="A7518" t="n">
        <v>54009</v>
      </c>
      <c r="B7518" s="33" t="n">
        <v>64</v>
      </c>
      <c r="C7518" s="7" t="n">
        <v>0</v>
      </c>
      <c r="D7518" s="7" t="n">
        <v>2</v>
      </c>
    </row>
    <row r="7519" spans="1:10">
      <c r="A7519" t="s">
        <v>4</v>
      </c>
      <c r="B7519" s="4" t="s">
        <v>5</v>
      </c>
      <c r="C7519" s="4" t="s">
        <v>10</v>
      </c>
    </row>
    <row r="7520" spans="1:10">
      <c r="A7520" t="n">
        <v>54013</v>
      </c>
      <c r="B7520" s="57" t="n">
        <v>13</v>
      </c>
      <c r="C7520" s="7" t="n">
        <v>1</v>
      </c>
    </row>
    <row r="7521" spans="1:9">
      <c r="A7521" t="s">
        <v>4</v>
      </c>
      <c r="B7521" s="4" t="s">
        <v>5</v>
      </c>
      <c r="C7521" s="4" t="s">
        <v>24</v>
      </c>
    </row>
    <row r="7522" spans="1:9">
      <c r="A7522" t="n">
        <v>54016</v>
      </c>
      <c r="B7522" s="17" t="n">
        <v>3</v>
      </c>
      <c r="C7522" s="13" t="n">
        <f t="normal" ca="1">A7570</f>
        <v>0</v>
      </c>
    </row>
    <row r="7523" spans="1:9">
      <c r="A7523" t="s">
        <v>4</v>
      </c>
      <c r="B7523" s="4" t="s">
        <v>5</v>
      </c>
      <c r="C7523" s="4" t="s">
        <v>13</v>
      </c>
      <c r="D7523" s="4" t="s">
        <v>13</v>
      </c>
      <c r="E7523" s="4" t="s">
        <v>13</v>
      </c>
      <c r="F7523" s="4" t="s">
        <v>9</v>
      </c>
      <c r="G7523" s="4" t="s">
        <v>13</v>
      </c>
      <c r="H7523" s="4" t="s">
        <v>13</v>
      </c>
      <c r="I7523" s="4" t="s">
        <v>24</v>
      </c>
    </row>
    <row r="7524" spans="1:9">
      <c r="A7524" t="n">
        <v>54021</v>
      </c>
      <c r="B7524" s="12" t="n">
        <v>5</v>
      </c>
      <c r="C7524" s="7" t="n">
        <v>35</v>
      </c>
      <c r="D7524" s="7" t="n">
        <v>30</v>
      </c>
      <c r="E7524" s="7" t="n">
        <v>0</v>
      </c>
      <c r="F7524" s="7" t="n">
        <v>4</v>
      </c>
      <c r="G7524" s="7" t="n">
        <v>2</v>
      </c>
      <c r="H7524" s="7" t="n">
        <v>1</v>
      </c>
      <c r="I7524" s="13" t="n">
        <f t="normal" ca="1">A7532</f>
        <v>0</v>
      </c>
    </row>
    <row r="7525" spans="1:9">
      <c r="A7525" t="s">
        <v>4</v>
      </c>
      <c r="B7525" s="4" t="s">
        <v>5</v>
      </c>
      <c r="C7525" s="4" t="s">
        <v>13</v>
      </c>
      <c r="D7525" s="4" t="s">
        <v>10</v>
      </c>
    </row>
    <row r="7526" spans="1:9">
      <c r="A7526" t="n">
        <v>54035</v>
      </c>
      <c r="B7526" s="33" t="n">
        <v>64</v>
      </c>
      <c r="C7526" s="7" t="n">
        <v>0</v>
      </c>
      <c r="D7526" s="7" t="n">
        <v>4</v>
      </c>
    </row>
    <row r="7527" spans="1:9">
      <c r="A7527" t="s">
        <v>4</v>
      </c>
      <c r="B7527" s="4" t="s">
        <v>5</v>
      </c>
      <c r="C7527" s="4" t="s">
        <v>10</v>
      </c>
    </row>
    <row r="7528" spans="1:9">
      <c r="A7528" t="n">
        <v>54039</v>
      </c>
      <c r="B7528" s="57" t="n">
        <v>13</v>
      </c>
      <c r="C7528" s="7" t="n">
        <v>3</v>
      </c>
    </row>
    <row r="7529" spans="1:9">
      <c r="A7529" t="s">
        <v>4</v>
      </c>
      <c r="B7529" s="4" t="s">
        <v>5</v>
      </c>
      <c r="C7529" s="4" t="s">
        <v>24</v>
      </c>
    </row>
    <row r="7530" spans="1:9">
      <c r="A7530" t="n">
        <v>54042</v>
      </c>
      <c r="B7530" s="17" t="n">
        <v>3</v>
      </c>
      <c r="C7530" s="13" t="n">
        <f t="normal" ca="1">A7570</f>
        <v>0</v>
      </c>
    </row>
    <row r="7531" spans="1:9">
      <c r="A7531" t="s">
        <v>4</v>
      </c>
      <c r="B7531" s="4" t="s">
        <v>5</v>
      </c>
      <c r="C7531" s="4" t="s">
        <v>13</v>
      </c>
      <c r="D7531" s="4" t="s">
        <v>13</v>
      </c>
      <c r="E7531" s="4" t="s">
        <v>13</v>
      </c>
      <c r="F7531" s="4" t="s">
        <v>9</v>
      </c>
      <c r="G7531" s="4" t="s">
        <v>13</v>
      </c>
      <c r="H7531" s="4" t="s">
        <v>13</v>
      </c>
      <c r="I7531" s="4" t="s">
        <v>24</v>
      </c>
    </row>
    <row r="7532" spans="1:9">
      <c r="A7532" t="n">
        <v>54047</v>
      </c>
      <c r="B7532" s="12" t="n">
        <v>5</v>
      </c>
      <c r="C7532" s="7" t="n">
        <v>35</v>
      </c>
      <c r="D7532" s="7" t="n">
        <v>30</v>
      </c>
      <c r="E7532" s="7" t="n">
        <v>0</v>
      </c>
      <c r="F7532" s="7" t="n">
        <v>6</v>
      </c>
      <c r="G7532" s="7" t="n">
        <v>2</v>
      </c>
      <c r="H7532" s="7" t="n">
        <v>1</v>
      </c>
      <c r="I7532" s="13" t="n">
        <f t="normal" ca="1">A7540</f>
        <v>0</v>
      </c>
    </row>
    <row r="7533" spans="1:9">
      <c r="A7533" t="s">
        <v>4</v>
      </c>
      <c r="B7533" s="4" t="s">
        <v>5</v>
      </c>
      <c r="C7533" s="4" t="s">
        <v>13</v>
      </c>
      <c r="D7533" s="4" t="s">
        <v>10</v>
      </c>
    </row>
    <row r="7534" spans="1:9">
      <c r="A7534" t="n">
        <v>54061</v>
      </c>
      <c r="B7534" s="33" t="n">
        <v>64</v>
      </c>
      <c r="C7534" s="7" t="n">
        <v>0</v>
      </c>
      <c r="D7534" s="7" t="n">
        <v>6</v>
      </c>
    </row>
    <row r="7535" spans="1:9">
      <c r="A7535" t="s">
        <v>4</v>
      </c>
      <c r="B7535" s="4" t="s">
        <v>5</v>
      </c>
      <c r="C7535" s="4" t="s">
        <v>10</v>
      </c>
    </row>
    <row r="7536" spans="1:9">
      <c r="A7536" t="n">
        <v>54065</v>
      </c>
      <c r="B7536" s="57" t="n">
        <v>13</v>
      </c>
      <c r="C7536" s="7" t="n">
        <v>4</v>
      </c>
    </row>
    <row r="7537" spans="1:9">
      <c r="A7537" t="s">
        <v>4</v>
      </c>
      <c r="B7537" s="4" t="s">
        <v>5</v>
      </c>
      <c r="C7537" s="4" t="s">
        <v>24</v>
      </c>
    </row>
    <row r="7538" spans="1:9">
      <c r="A7538" t="n">
        <v>54068</v>
      </c>
      <c r="B7538" s="17" t="n">
        <v>3</v>
      </c>
      <c r="C7538" s="13" t="n">
        <f t="normal" ca="1">A7570</f>
        <v>0</v>
      </c>
    </row>
    <row r="7539" spans="1:9">
      <c r="A7539" t="s">
        <v>4</v>
      </c>
      <c r="B7539" s="4" t="s">
        <v>5</v>
      </c>
      <c r="C7539" s="4" t="s">
        <v>13</v>
      </c>
      <c r="D7539" s="4" t="s">
        <v>13</v>
      </c>
      <c r="E7539" s="4" t="s">
        <v>13</v>
      </c>
      <c r="F7539" s="4" t="s">
        <v>9</v>
      </c>
      <c r="G7539" s="4" t="s">
        <v>13</v>
      </c>
      <c r="H7539" s="4" t="s">
        <v>13</v>
      </c>
      <c r="I7539" s="4" t="s">
        <v>24</v>
      </c>
    </row>
    <row r="7540" spans="1:9">
      <c r="A7540" t="n">
        <v>54073</v>
      </c>
      <c r="B7540" s="12" t="n">
        <v>5</v>
      </c>
      <c r="C7540" s="7" t="n">
        <v>35</v>
      </c>
      <c r="D7540" s="7" t="n">
        <v>30</v>
      </c>
      <c r="E7540" s="7" t="n">
        <v>0</v>
      </c>
      <c r="F7540" s="7" t="n">
        <v>7</v>
      </c>
      <c r="G7540" s="7" t="n">
        <v>2</v>
      </c>
      <c r="H7540" s="7" t="n">
        <v>1</v>
      </c>
      <c r="I7540" s="13" t="n">
        <f t="normal" ca="1">A7548</f>
        <v>0</v>
      </c>
    </row>
    <row r="7541" spans="1:9">
      <c r="A7541" t="s">
        <v>4</v>
      </c>
      <c r="B7541" s="4" t="s">
        <v>5</v>
      </c>
      <c r="C7541" s="4" t="s">
        <v>13</v>
      </c>
      <c r="D7541" s="4" t="s">
        <v>10</v>
      </c>
    </row>
    <row r="7542" spans="1:9">
      <c r="A7542" t="n">
        <v>54087</v>
      </c>
      <c r="B7542" s="33" t="n">
        <v>64</v>
      </c>
      <c r="C7542" s="7" t="n">
        <v>0</v>
      </c>
      <c r="D7542" s="7" t="n">
        <v>7</v>
      </c>
    </row>
    <row r="7543" spans="1:9">
      <c r="A7543" t="s">
        <v>4</v>
      </c>
      <c r="B7543" s="4" t="s">
        <v>5</v>
      </c>
      <c r="C7543" s="4" t="s">
        <v>10</v>
      </c>
    </row>
    <row r="7544" spans="1:9">
      <c r="A7544" t="n">
        <v>54091</v>
      </c>
      <c r="B7544" s="57" t="n">
        <v>13</v>
      </c>
      <c r="C7544" s="7" t="n">
        <v>5</v>
      </c>
    </row>
    <row r="7545" spans="1:9">
      <c r="A7545" t="s">
        <v>4</v>
      </c>
      <c r="B7545" s="4" t="s">
        <v>5</v>
      </c>
      <c r="C7545" s="4" t="s">
        <v>24</v>
      </c>
    </row>
    <row r="7546" spans="1:9">
      <c r="A7546" t="n">
        <v>54094</v>
      </c>
      <c r="B7546" s="17" t="n">
        <v>3</v>
      </c>
      <c r="C7546" s="13" t="n">
        <f t="normal" ca="1">A7570</f>
        <v>0</v>
      </c>
    </row>
    <row r="7547" spans="1:9">
      <c r="A7547" t="s">
        <v>4</v>
      </c>
      <c r="B7547" s="4" t="s">
        <v>5</v>
      </c>
      <c r="C7547" s="4" t="s">
        <v>13</v>
      </c>
      <c r="D7547" s="4" t="s">
        <v>13</v>
      </c>
      <c r="E7547" s="4" t="s">
        <v>13</v>
      </c>
      <c r="F7547" s="4" t="s">
        <v>9</v>
      </c>
      <c r="G7547" s="4" t="s">
        <v>13</v>
      </c>
      <c r="H7547" s="4" t="s">
        <v>13</v>
      </c>
      <c r="I7547" s="4" t="s">
        <v>24</v>
      </c>
    </row>
    <row r="7548" spans="1:9">
      <c r="A7548" t="n">
        <v>54099</v>
      </c>
      <c r="B7548" s="12" t="n">
        <v>5</v>
      </c>
      <c r="C7548" s="7" t="n">
        <v>35</v>
      </c>
      <c r="D7548" s="7" t="n">
        <v>30</v>
      </c>
      <c r="E7548" s="7" t="n">
        <v>0</v>
      </c>
      <c r="F7548" s="7" t="n">
        <v>8</v>
      </c>
      <c r="G7548" s="7" t="n">
        <v>2</v>
      </c>
      <c r="H7548" s="7" t="n">
        <v>1</v>
      </c>
      <c r="I7548" s="13" t="n">
        <f t="normal" ca="1">A7556</f>
        <v>0</v>
      </c>
    </row>
    <row r="7549" spans="1:9">
      <c r="A7549" t="s">
        <v>4</v>
      </c>
      <c r="B7549" s="4" t="s">
        <v>5</v>
      </c>
      <c r="C7549" s="4" t="s">
        <v>13</v>
      </c>
      <c r="D7549" s="4" t="s">
        <v>10</v>
      </c>
    </row>
    <row r="7550" spans="1:9">
      <c r="A7550" t="n">
        <v>54113</v>
      </c>
      <c r="B7550" s="33" t="n">
        <v>64</v>
      </c>
      <c r="C7550" s="7" t="n">
        <v>0</v>
      </c>
      <c r="D7550" s="7" t="n">
        <v>8</v>
      </c>
    </row>
    <row r="7551" spans="1:9">
      <c r="A7551" t="s">
        <v>4</v>
      </c>
      <c r="B7551" s="4" t="s">
        <v>5</v>
      </c>
      <c r="C7551" s="4" t="s">
        <v>10</v>
      </c>
    </row>
    <row r="7552" spans="1:9">
      <c r="A7552" t="n">
        <v>54117</v>
      </c>
      <c r="B7552" s="57" t="n">
        <v>13</v>
      </c>
      <c r="C7552" s="7" t="n">
        <v>6</v>
      </c>
    </row>
    <row r="7553" spans="1:9">
      <c r="A7553" t="s">
        <v>4</v>
      </c>
      <c r="B7553" s="4" t="s">
        <v>5</v>
      </c>
      <c r="C7553" s="4" t="s">
        <v>24</v>
      </c>
    </row>
    <row r="7554" spans="1:9">
      <c r="A7554" t="n">
        <v>54120</v>
      </c>
      <c r="B7554" s="17" t="n">
        <v>3</v>
      </c>
      <c r="C7554" s="13" t="n">
        <f t="normal" ca="1">A7570</f>
        <v>0</v>
      </c>
    </row>
    <row r="7555" spans="1:9">
      <c r="A7555" t="s">
        <v>4</v>
      </c>
      <c r="B7555" s="4" t="s">
        <v>5</v>
      </c>
      <c r="C7555" s="4" t="s">
        <v>13</v>
      </c>
      <c r="D7555" s="4" t="s">
        <v>13</v>
      </c>
      <c r="E7555" s="4" t="s">
        <v>13</v>
      </c>
      <c r="F7555" s="4" t="s">
        <v>9</v>
      </c>
      <c r="G7555" s="4" t="s">
        <v>13</v>
      </c>
      <c r="H7555" s="4" t="s">
        <v>13</v>
      </c>
      <c r="I7555" s="4" t="s">
        <v>24</v>
      </c>
    </row>
    <row r="7556" spans="1:9">
      <c r="A7556" t="n">
        <v>54125</v>
      </c>
      <c r="B7556" s="12" t="n">
        <v>5</v>
      </c>
      <c r="C7556" s="7" t="n">
        <v>35</v>
      </c>
      <c r="D7556" s="7" t="n">
        <v>30</v>
      </c>
      <c r="E7556" s="7" t="n">
        <v>0</v>
      </c>
      <c r="F7556" s="7" t="n">
        <v>9</v>
      </c>
      <c r="G7556" s="7" t="n">
        <v>2</v>
      </c>
      <c r="H7556" s="7" t="n">
        <v>1</v>
      </c>
      <c r="I7556" s="13" t="n">
        <f t="normal" ca="1">A7564</f>
        <v>0</v>
      </c>
    </row>
    <row r="7557" spans="1:9">
      <c r="A7557" t="s">
        <v>4</v>
      </c>
      <c r="B7557" s="4" t="s">
        <v>5</v>
      </c>
      <c r="C7557" s="4" t="s">
        <v>13</v>
      </c>
      <c r="D7557" s="4" t="s">
        <v>10</v>
      </c>
    </row>
    <row r="7558" spans="1:9">
      <c r="A7558" t="n">
        <v>54139</v>
      </c>
      <c r="B7558" s="33" t="n">
        <v>64</v>
      </c>
      <c r="C7558" s="7" t="n">
        <v>0</v>
      </c>
      <c r="D7558" s="7" t="n">
        <v>9</v>
      </c>
    </row>
    <row r="7559" spans="1:9">
      <c r="A7559" t="s">
        <v>4</v>
      </c>
      <c r="B7559" s="4" t="s">
        <v>5</v>
      </c>
      <c r="C7559" s="4" t="s">
        <v>10</v>
      </c>
    </row>
    <row r="7560" spans="1:9">
      <c r="A7560" t="n">
        <v>54143</v>
      </c>
      <c r="B7560" s="57" t="n">
        <v>13</v>
      </c>
      <c r="C7560" s="7" t="n">
        <v>7</v>
      </c>
    </row>
    <row r="7561" spans="1:9">
      <c r="A7561" t="s">
        <v>4</v>
      </c>
      <c r="B7561" s="4" t="s">
        <v>5</v>
      </c>
      <c r="C7561" s="4" t="s">
        <v>24</v>
      </c>
    </row>
    <row r="7562" spans="1:9">
      <c r="A7562" t="n">
        <v>54146</v>
      </c>
      <c r="B7562" s="17" t="n">
        <v>3</v>
      </c>
      <c r="C7562" s="13" t="n">
        <f t="normal" ca="1">A7570</f>
        <v>0</v>
      </c>
    </row>
    <row r="7563" spans="1:9">
      <c r="A7563" t="s">
        <v>4</v>
      </c>
      <c r="B7563" s="4" t="s">
        <v>5</v>
      </c>
      <c r="C7563" s="4" t="s">
        <v>13</v>
      </c>
      <c r="D7563" s="4" t="s">
        <v>13</v>
      </c>
      <c r="E7563" s="4" t="s">
        <v>13</v>
      </c>
      <c r="F7563" s="4" t="s">
        <v>9</v>
      </c>
      <c r="G7563" s="4" t="s">
        <v>13</v>
      </c>
      <c r="H7563" s="4" t="s">
        <v>13</v>
      </c>
      <c r="I7563" s="4" t="s">
        <v>24</v>
      </c>
    </row>
    <row r="7564" spans="1:9">
      <c r="A7564" t="n">
        <v>54151</v>
      </c>
      <c r="B7564" s="12" t="n">
        <v>5</v>
      </c>
      <c r="C7564" s="7" t="n">
        <v>35</v>
      </c>
      <c r="D7564" s="7" t="n">
        <v>30</v>
      </c>
      <c r="E7564" s="7" t="n">
        <v>0</v>
      </c>
      <c r="F7564" s="7" t="n">
        <v>11</v>
      </c>
      <c r="G7564" s="7" t="n">
        <v>2</v>
      </c>
      <c r="H7564" s="7" t="n">
        <v>1</v>
      </c>
      <c r="I7564" s="13" t="n">
        <f t="normal" ca="1">A7570</f>
        <v>0</v>
      </c>
    </row>
    <row r="7565" spans="1:9">
      <c r="A7565" t="s">
        <v>4</v>
      </c>
      <c r="B7565" s="4" t="s">
        <v>5</v>
      </c>
      <c r="C7565" s="4" t="s">
        <v>13</v>
      </c>
      <c r="D7565" s="4" t="s">
        <v>10</v>
      </c>
    </row>
    <row r="7566" spans="1:9">
      <c r="A7566" t="n">
        <v>54165</v>
      </c>
      <c r="B7566" s="33" t="n">
        <v>64</v>
      </c>
      <c r="C7566" s="7" t="n">
        <v>0</v>
      </c>
      <c r="D7566" s="7" t="n">
        <v>11</v>
      </c>
    </row>
    <row r="7567" spans="1:9">
      <c r="A7567" t="s">
        <v>4</v>
      </c>
      <c r="B7567" s="4" t="s">
        <v>5</v>
      </c>
      <c r="C7567" s="4" t="s">
        <v>10</v>
      </c>
    </row>
    <row r="7568" spans="1:9">
      <c r="A7568" t="n">
        <v>54169</v>
      </c>
      <c r="B7568" s="57" t="n">
        <v>13</v>
      </c>
      <c r="C7568" s="7" t="n">
        <v>8</v>
      </c>
    </row>
    <row r="7569" spans="1:9">
      <c r="A7569" t="s">
        <v>4</v>
      </c>
      <c r="B7569" s="4" t="s">
        <v>5</v>
      </c>
      <c r="C7569" s="4" t="s">
        <v>13</v>
      </c>
      <c r="D7569" s="4" t="s">
        <v>10</v>
      </c>
      <c r="E7569" s="4" t="s">
        <v>13</v>
      </c>
      <c r="F7569" s="4" t="s">
        <v>24</v>
      </c>
    </row>
    <row r="7570" spans="1:9">
      <c r="A7570" t="n">
        <v>54172</v>
      </c>
      <c r="B7570" s="12" t="n">
        <v>5</v>
      </c>
      <c r="C7570" s="7" t="n">
        <v>30</v>
      </c>
      <c r="D7570" s="7" t="n">
        <v>0</v>
      </c>
      <c r="E7570" s="7" t="n">
        <v>1</v>
      </c>
      <c r="F7570" s="13" t="n">
        <f t="normal" ca="1">A7574</f>
        <v>0</v>
      </c>
    </row>
    <row r="7571" spans="1:9">
      <c r="A7571" t="s">
        <v>4</v>
      </c>
      <c r="B7571" s="4" t="s">
        <v>5</v>
      </c>
      <c r="C7571" s="4" t="s">
        <v>13</v>
      </c>
      <c r="D7571" s="4" t="s">
        <v>10</v>
      </c>
    </row>
    <row r="7572" spans="1:9">
      <c r="A7572" t="n">
        <v>54181</v>
      </c>
      <c r="B7572" s="33" t="n">
        <v>64</v>
      </c>
      <c r="C7572" s="7" t="n">
        <v>0</v>
      </c>
      <c r="D7572" s="7" t="n">
        <v>1</v>
      </c>
    </row>
    <row r="7573" spans="1:9">
      <c r="A7573" t="s">
        <v>4</v>
      </c>
      <c r="B7573" s="4" t="s">
        <v>5</v>
      </c>
      <c r="C7573" s="4" t="s">
        <v>13</v>
      </c>
      <c r="D7573" s="4" t="s">
        <v>10</v>
      </c>
      <c r="E7573" s="4" t="s">
        <v>13</v>
      </c>
      <c r="F7573" s="4" t="s">
        <v>24</v>
      </c>
    </row>
    <row r="7574" spans="1:9">
      <c r="A7574" t="n">
        <v>54185</v>
      </c>
      <c r="B7574" s="12" t="n">
        <v>5</v>
      </c>
      <c r="C7574" s="7" t="n">
        <v>30</v>
      </c>
      <c r="D7574" s="7" t="n">
        <v>1</v>
      </c>
      <c r="E7574" s="7" t="n">
        <v>1</v>
      </c>
      <c r="F7574" s="13" t="n">
        <f t="normal" ca="1">A7578</f>
        <v>0</v>
      </c>
    </row>
    <row r="7575" spans="1:9">
      <c r="A7575" t="s">
        <v>4</v>
      </c>
      <c r="B7575" s="4" t="s">
        <v>5</v>
      </c>
      <c r="C7575" s="4" t="s">
        <v>13</v>
      </c>
      <c r="D7575" s="4" t="s">
        <v>10</v>
      </c>
    </row>
    <row r="7576" spans="1:9">
      <c r="A7576" t="n">
        <v>54194</v>
      </c>
      <c r="B7576" s="33" t="n">
        <v>64</v>
      </c>
      <c r="C7576" s="7" t="n">
        <v>0</v>
      </c>
      <c r="D7576" s="7" t="n">
        <v>2</v>
      </c>
    </row>
    <row r="7577" spans="1:9">
      <c r="A7577" t="s">
        <v>4</v>
      </c>
      <c r="B7577" s="4" t="s">
        <v>5</v>
      </c>
      <c r="C7577" s="4" t="s">
        <v>13</v>
      </c>
      <c r="D7577" s="4" t="s">
        <v>10</v>
      </c>
      <c r="E7577" s="4" t="s">
        <v>13</v>
      </c>
      <c r="F7577" s="4" t="s">
        <v>24</v>
      </c>
    </row>
    <row r="7578" spans="1:9">
      <c r="A7578" t="n">
        <v>54198</v>
      </c>
      <c r="B7578" s="12" t="n">
        <v>5</v>
      </c>
      <c r="C7578" s="7" t="n">
        <v>30</v>
      </c>
      <c r="D7578" s="7" t="n">
        <v>3</v>
      </c>
      <c r="E7578" s="7" t="n">
        <v>1</v>
      </c>
      <c r="F7578" s="13" t="n">
        <f t="normal" ca="1">A7582</f>
        <v>0</v>
      </c>
    </row>
    <row r="7579" spans="1:9">
      <c r="A7579" t="s">
        <v>4</v>
      </c>
      <c r="B7579" s="4" t="s">
        <v>5</v>
      </c>
      <c r="C7579" s="4" t="s">
        <v>13</v>
      </c>
      <c r="D7579" s="4" t="s">
        <v>10</v>
      </c>
    </row>
    <row r="7580" spans="1:9">
      <c r="A7580" t="n">
        <v>54207</v>
      </c>
      <c r="B7580" s="33" t="n">
        <v>64</v>
      </c>
      <c r="C7580" s="7" t="n">
        <v>0</v>
      </c>
      <c r="D7580" s="7" t="n">
        <v>4</v>
      </c>
    </row>
    <row r="7581" spans="1:9">
      <c r="A7581" t="s">
        <v>4</v>
      </c>
      <c r="B7581" s="4" t="s">
        <v>5</v>
      </c>
      <c r="C7581" s="4" t="s">
        <v>13</v>
      </c>
      <c r="D7581" s="4" t="s">
        <v>10</v>
      </c>
      <c r="E7581" s="4" t="s">
        <v>13</v>
      </c>
      <c r="F7581" s="4" t="s">
        <v>24</v>
      </c>
    </row>
    <row r="7582" spans="1:9">
      <c r="A7582" t="n">
        <v>54211</v>
      </c>
      <c r="B7582" s="12" t="n">
        <v>5</v>
      </c>
      <c r="C7582" s="7" t="n">
        <v>30</v>
      </c>
      <c r="D7582" s="7" t="n">
        <v>4</v>
      </c>
      <c r="E7582" s="7" t="n">
        <v>1</v>
      </c>
      <c r="F7582" s="13" t="n">
        <f t="normal" ca="1">A7586</f>
        <v>0</v>
      </c>
    </row>
    <row r="7583" spans="1:9">
      <c r="A7583" t="s">
        <v>4</v>
      </c>
      <c r="B7583" s="4" t="s">
        <v>5</v>
      </c>
      <c r="C7583" s="4" t="s">
        <v>13</v>
      </c>
      <c r="D7583" s="4" t="s">
        <v>10</v>
      </c>
    </row>
    <row r="7584" spans="1:9">
      <c r="A7584" t="n">
        <v>54220</v>
      </c>
      <c r="B7584" s="33" t="n">
        <v>64</v>
      </c>
      <c r="C7584" s="7" t="n">
        <v>0</v>
      </c>
      <c r="D7584" s="7" t="n">
        <v>6</v>
      </c>
    </row>
    <row r="7585" spans="1:6">
      <c r="A7585" t="s">
        <v>4</v>
      </c>
      <c r="B7585" s="4" t="s">
        <v>5</v>
      </c>
      <c r="C7585" s="4" t="s">
        <v>13</v>
      </c>
      <c r="D7585" s="4" t="s">
        <v>10</v>
      </c>
      <c r="E7585" s="4" t="s">
        <v>13</v>
      </c>
      <c r="F7585" s="4" t="s">
        <v>24</v>
      </c>
    </row>
    <row r="7586" spans="1:6">
      <c r="A7586" t="n">
        <v>54224</v>
      </c>
      <c r="B7586" s="12" t="n">
        <v>5</v>
      </c>
      <c r="C7586" s="7" t="n">
        <v>30</v>
      </c>
      <c r="D7586" s="7" t="n">
        <v>5</v>
      </c>
      <c r="E7586" s="7" t="n">
        <v>1</v>
      </c>
      <c r="F7586" s="13" t="n">
        <f t="normal" ca="1">A7590</f>
        <v>0</v>
      </c>
    </row>
    <row r="7587" spans="1:6">
      <c r="A7587" t="s">
        <v>4</v>
      </c>
      <c r="B7587" s="4" t="s">
        <v>5</v>
      </c>
      <c r="C7587" s="4" t="s">
        <v>13</v>
      </c>
      <c r="D7587" s="4" t="s">
        <v>10</v>
      </c>
    </row>
    <row r="7588" spans="1:6">
      <c r="A7588" t="n">
        <v>54233</v>
      </c>
      <c r="B7588" s="33" t="n">
        <v>64</v>
      </c>
      <c r="C7588" s="7" t="n">
        <v>0</v>
      </c>
      <c r="D7588" s="7" t="n">
        <v>7</v>
      </c>
    </row>
    <row r="7589" spans="1:6">
      <c r="A7589" t="s">
        <v>4</v>
      </c>
      <c r="B7589" s="4" t="s">
        <v>5</v>
      </c>
      <c r="C7589" s="4" t="s">
        <v>13</v>
      </c>
      <c r="D7589" s="4" t="s">
        <v>10</v>
      </c>
      <c r="E7589" s="4" t="s">
        <v>13</v>
      </c>
      <c r="F7589" s="4" t="s">
        <v>24</v>
      </c>
    </row>
    <row r="7590" spans="1:6">
      <c r="A7590" t="n">
        <v>54237</v>
      </c>
      <c r="B7590" s="12" t="n">
        <v>5</v>
      </c>
      <c r="C7590" s="7" t="n">
        <v>30</v>
      </c>
      <c r="D7590" s="7" t="n">
        <v>6</v>
      </c>
      <c r="E7590" s="7" t="n">
        <v>1</v>
      </c>
      <c r="F7590" s="13" t="n">
        <f t="normal" ca="1">A7594</f>
        <v>0</v>
      </c>
    </row>
    <row r="7591" spans="1:6">
      <c r="A7591" t="s">
        <v>4</v>
      </c>
      <c r="B7591" s="4" t="s">
        <v>5</v>
      </c>
      <c r="C7591" s="4" t="s">
        <v>13</v>
      </c>
      <c r="D7591" s="4" t="s">
        <v>10</v>
      </c>
    </row>
    <row r="7592" spans="1:6">
      <c r="A7592" t="n">
        <v>54246</v>
      </c>
      <c r="B7592" s="33" t="n">
        <v>64</v>
      </c>
      <c r="C7592" s="7" t="n">
        <v>0</v>
      </c>
      <c r="D7592" s="7" t="n">
        <v>8</v>
      </c>
    </row>
    <row r="7593" spans="1:6">
      <c r="A7593" t="s">
        <v>4</v>
      </c>
      <c r="B7593" s="4" t="s">
        <v>5</v>
      </c>
      <c r="C7593" s="4" t="s">
        <v>13</v>
      </c>
      <c r="D7593" s="4" t="s">
        <v>10</v>
      </c>
      <c r="E7593" s="4" t="s">
        <v>13</v>
      </c>
      <c r="F7593" s="4" t="s">
        <v>24</v>
      </c>
    </row>
    <row r="7594" spans="1:6">
      <c r="A7594" t="n">
        <v>54250</v>
      </c>
      <c r="B7594" s="12" t="n">
        <v>5</v>
      </c>
      <c r="C7594" s="7" t="n">
        <v>30</v>
      </c>
      <c r="D7594" s="7" t="n">
        <v>7</v>
      </c>
      <c r="E7594" s="7" t="n">
        <v>1</v>
      </c>
      <c r="F7594" s="13" t="n">
        <f t="normal" ca="1">A7598</f>
        <v>0</v>
      </c>
    </row>
    <row r="7595" spans="1:6">
      <c r="A7595" t="s">
        <v>4</v>
      </c>
      <c r="B7595" s="4" t="s">
        <v>5</v>
      </c>
      <c r="C7595" s="4" t="s">
        <v>13</v>
      </c>
      <c r="D7595" s="4" t="s">
        <v>10</v>
      </c>
    </row>
    <row r="7596" spans="1:6">
      <c r="A7596" t="n">
        <v>54259</v>
      </c>
      <c r="B7596" s="33" t="n">
        <v>64</v>
      </c>
      <c r="C7596" s="7" t="n">
        <v>0</v>
      </c>
      <c r="D7596" s="7" t="n">
        <v>9</v>
      </c>
    </row>
    <row r="7597" spans="1:6">
      <c r="A7597" t="s">
        <v>4</v>
      </c>
      <c r="B7597" s="4" t="s">
        <v>5</v>
      </c>
      <c r="C7597" s="4" t="s">
        <v>13</v>
      </c>
      <c r="D7597" s="4" t="s">
        <v>10</v>
      </c>
      <c r="E7597" s="4" t="s">
        <v>13</v>
      </c>
      <c r="F7597" s="4" t="s">
        <v>24</v>
      </c>
    </row>
    <row r="7598" spans="1:6">
      <c r="A7598" t="n">
        <v>54263</v>
      </c>
      <c r="B7598" s="12" t="n">
        <v>5</v>
      </c>
      <c r="C7598" s="7" t="n">
        <v>30</v>
      </c>
      <c r="D7598" s="7" t="n">
        <v>8</v>
      </c>
      <c r="E7598" s="7" t="n">
        <v>1</v>
      </c>
      <c r="F7598" s="13" t="n">
        <f t="normal" ca="1">A7602</f>
        <v>0</v>
      </c>
    </row>
    <row r="7599" spans="1:6">
      <c r="A7599" t="s">
        <v>4</v>
      </c>
      <c r="B7599" s="4" t="s">
        <v>5</v>
      </c>
      <c r="C7599" s="4" t="s">
        <v>13</v>
      </c>
      <c r="D7599" s="4" t="s">
        <v>10</v>
      </c>
    </row>
    <row r="7600" spans="1:6">
      <c r="A7600" t="n">
        <v>54272</v>
      </c>
      <c r="B7600" s="33" t="n">
        <v>64</v>
      </c>
      <c r="C7600" s="7" t="n">
        <v>0</v>
      </c>
      <c r="D7600" s="7" t="n">
        <v>11</v>
      </c>
    </row>
    <row r="7601" spans="1:6">
      <c r="A7601" t="s">
        <v>4</v>
      </c>
      <c r="B7601" s="4" t="s">
        <v>5</v>
      </c>
      <c r="C7601" s="4" t="s">
        <v>13</v>
      </c>
      <c r="D7601" s="4" t="s">
        <v>10</v>
      </c>
      <c r="E7601" s="4" t="s">
        <v>10</v>
      </c>
      <c r="F7601" s="4" t="s">
        <v>10</v>
      </c>
    </row>
    <row r="7602" spans="1:6">
      <c r="A7602" t="n">
        <v>54276</v>
      </c>
      <c r="B7602" s="71" t="n">
        <v>63</v>
      </c>
      <c r="C7602" s="7" t="n">
        <v>0</v>
      </c>
      <c r="D7602" s="7" t="n">
        <v>65535</v>
      </c>
      <c r="E7602" s="7" t="n">
        <v>45</v>
      </c>
      <c r="F7602" s="7" t="n">
        <v>0</v>
      </c>
    </row>
    <row r="7603" spans="1:6">
      <c r="A7603" t="s">
        <v>4</v>
      </c>
      <c r="B7603" s="4" t="s">
        <v>5</v>
      </c>
      <c r="C7603" s="4" t="s">
        <v>13</v>
      </c>
      <c r="D7603" s="4" t="s">
        <v>10</v>
      </c>
      <c r="E7603" s="4" t="s">
        <v>10</v>
      </c>
      <c r="F7603" s="4" t="s">
        <v>13</v>
      </c>
      <c r="G7603" s="4" t="s">
        <v>9</v>
      </c>
    </row>
    <row r="7604" spans="1:6">
      <c r="A7604" t="n">
        <v>54284</v>
      </c>
      <c r="B7604" s="72" t="n">
        <v>95</v>
      </c>
      <c r="C7604" s="7" t="n">
        <v>0</v>
      </c>
      <c r="D7604" s="7" t="n">
        <v>61440</v>
      </c>
      <c r="E7604" s="7" t="n">
        <v>61441</v>
      </c>
      <c r="F7604" s="7" t="n">
        <v>255</v>
      </c>
      <c r="G7604" s="7" t="n">
        <v>0</v>
      </c>
    </row>
    <row r="7605" spans="1:6">
      <c r="A7605" t="s">
        <v>4</v>
      </c>
      <c r="B7605" s="4" t="s">
        <v>5</v>
      </c>
      <c r="C7605" s="4" t="s">
        <v>13</v>
      </c>
      <c r="D7605" s="4" t="s">
        <v>10</v>
      </c>
      <c r="E7605" s="4" t="s">
        <v>10</v>
      </c>
      <c r="F7605" s="4" t="s">
        <v>13</v>
      </c>
      <c r="G7605" s="4" t="s">
        <v>9</v>
      </c>
    </row>
    <row r="7606" spans="1:6">
      <c r="A7606" t="n">
        <v>54295</v>
      </c>
      <c r="B7606" s="72" t="n">
        <v>95</v>
      </c>
      <c r="C7606" s="7" t="n">
        <v>0</v>
      </c>
      <c r="D7606" s="7" t="n">
        <v>61442</v>
      </c>
      <c r="E7606" s="7" t="n">
        <v>61443</v>
      </c>
      <c r="F7606" s="7" t="n">
        <v>255</v>
      </c>
      <c r="G7606" s="7" t="n">
        <v>0</v>
      </c>
    </row>
    <row r="7607" spans="1:6">
      <c r="A7607" t="s">
        <v>4</v>
      </c>
      <c r="B7607" s="4" t="s">
        <v>5</v>
      </c>
      <c r="C7607" s="4" t="s">
        <v>9</v>
      </c>
    </row>
    <row r="7608" spans="1:6">
      <c r="A7608" t="n">
        <v>54306</v>
      </c>
      <c r="B7608" s="60" t="n">
        <v>15</v>
      </c>
      <c r="C7608" s="7" t="n">
        <v>4096</v>
      </c>
    </row>
    <row r="7609" spans="1:6">
      <c r="A7609" t="s">
        <v>4</v>
      </c>
      <c r="B7609" s="4" t="s">
        <v>5</v>
      </c>
      <c r="C7609" s="4" t="s">
        <v>10</v>
      </c>
    </row>
    <row r="7610" spans="1:6">
      <c r="A7610" t="n">
        <v>54311</v>
      </c>
      <c r="B7610" s="36" t="n">
        <v>12</v>
      </c>
      <c r="C7610" s="7" t="n">
        <v>6468</v>
      </c>
    </row>
    <row r="7611" spans="1:6">
      <c r="A7611" t="s">
        <v>4</v>
      </c>
      <c r="B7611" s="4" t="s">
        <v>5</v>
      </c>
      <c r="C7611" s="4" t="s">
        <v>13</v>
      </c>
      <c r="D7611" s="4" t="s">
        <v>9</v>
      </c>
      <c r="E7611" s="4" t="s">
        <v>13</v>
      </c>
      <c r="F7611" s="4" t="s">
        <v>13</v>
      </c>
      <c r="G7611" s="4" t="s">
        <v>9</v>
      </c>
      <c r="H7611" s="4" t="s">
        <v>13</v>
      </c>
      <c r="I7611" s="4" t="s">
        <v>9</v>
      </c>
      <c r="J7611" s="4" t="s">
        <v>13</v>
      </c>
    </row>
    <row r="7612" spans="1:6">
      <c r="A7612" t="n">
        <v>54314</v>
      </c>
      <c r="B7612" s="58" t="n">
        <v>33</v>
      </c>
      <c r="C7612" s="7" t="n">
        <v>0</v>
      </c>
      <c r="D7612" s="7" t="n">
        <v>2</v>
      </c>
      <c r="E7612" s="7" t="n">
        <v>0</v>
      </c>
      <c r="F7612" s="7" t="n">
        <v>0</v>
      </c>
      <c r="G7612" s="7" t="n">
        <v>-1</v>
      </c>
      <c r="H7612" s="7" t="n">
        <v>0</v>
      </c>
      <c r="I7612" s="7" t="n">
        <v>-1</v>
      </c>
      <c r="J7612" s="7" t="n">
        <v>0</v>
      </c>
    </row>
    <row r="7613" spans="1:6">
      <c r="A7613" t="s">
        <v>4</v>
      </c>
      <c r="B7613" s="4" t="s">
        <v>5</v>
      </c>
    </row>
    <row r="7614" spans="1:6">
      <c r="A7614" t="n">
        <v>54332</v>
      </c>
      <c r="B7614" s="5" t="n">
        <v>1</v>
      </c>
    </row>
    <row r="7615" spans="1:6" s="3" customFormat="1" customHeight="0">
      <c r="A7615" s="3" t="s">
        <v>2</v>
      </c>
      <c r="B7615" s="3" t="s">
        <v>429</v>
      </c>
    </row>
    <row r="7616" spans="1:6">
      <c r="A7616" t="s">
        <v>4</v>
      </c>
      <c r="B7616" s="4" t="s">
        <v>5</v>
      </c>
      <c r="C7616" s="4" t="s">
        <v>10</v>
      </c>
      <c r="D7616" s="4" t="s">
        <v>13</v>
      </c>
      <c r="E7616" s="4" t="s">
        <v>23</v>
      </c>
      <c r="F7616" s="4" t="s">
        <v>10</v>
      </c>
    </row>
    <row r="7617" spans="1:10">
      <c r="A7617" t="n">
        <v>54336</v>
      </c>
      <c r="B7617" s="49" t="n">
        <v>59</v>
      </c>
      <c r="C7617" s="7" t="n">
        <v>65534</v>
      </c>
      <c r="D7617" s="7" t="n">
        <v>1</v>
      </c>
      <c r="E7617" s="7" t="n">
        <v>0.150000005960464</v>
      </c>
      <c r="F7617" s="7" t="n">
        <v>0</v>
      </c>
    </row>
    <row r="7618" spans="1:10">
      <c r="A7618" t="s">
        <v>4</v>
      </c>
      <c r="B7618" s="4" t="s">
        <v>5</v>
      </c>
      <c r="C7618" s="4" t="s">
        <v>10</v>
      </c>
      <c r="D7618" s="4" t="s">
        <v>23</v>
      </c>
      <c r="E7618" s="4" t="s">
        <v>23</v>
      </c>
      <c r="F7618" s="4" t="s">
        <v>23</v>
      </c>
      <c r="G7618" s="4" t="s">
        <v>10</v>
      </c>
      <c r="H7618" s="4" t="s">
        <v>10</v>
      </c>
    </row>
    <row r="7619" spans="1:10">
      <c r="A7619" t="n">
        <v>54346</v>
      </c>
      <c r="B7619" s="20" t="n">
        <v>60</v>
      </c>
      <c r="C7619" s="7" t="n">
        <v>65534</v>
      </c>
      <c r="D7619" s="7" t="n">
        <v>0</v>
      </c>
      <c r="E7619" s="7" t="n">
        <v>0</v>
      </c>
      <c r="F7619" s="7" t="n">
        <v>0</v>
      </c>
      <c r="G7619" s="7" t="n">
        <v>300</v>
      </c>
      <c r="H7619" s="7" t="n">
        <v>0</v>
      </c>
    </row>
    <row r="7620" spans="1:10">
      <c r="A7620" t="s">
        <v>4</v>
      </c>
      <c r="B7620" s="4" t="s">
        <v>5</v>
      </c>
      <c r="C7620" s="4" t="s">
        <v>10</v>
      </c>
      <c r="D7620" s="4" t="s">
        <v>10</v>
      </c>
      <c r="E7620" s="4" t="s">
        <v>10</v>
      </c>
    </row>
    <row r="7621" spans="1:10">
      <c r="A7621" t="n">
        <v>54365</v>
      </c>
      <c r="B7621" s="21" t="n">
        <v>61</v>
      </c>
      <c r="C7621" s="7" t="n">
        <v>65534</v>
      </c>
      <c r="D7621" s="7" t="n">
        <v>1660</v>
      </c>
      <c r="E7621" s="7" t="n">
        <v>1000</v>
      </c>
    </row>
    <row r="7622" spans="1:10">
      <c r="A7622" t="s">
        <v>4</v>
      </c>
      <c r="B7622" s="4" t="s">
        <v>5</v>
      </c>
      <c r="C7622" s="4" t="s">
        <v>10</v>
      </c>
    </row>
    <row r="7623" spans="1:10">
      <c r="A7623" t="n">
        <v>54372</v>
      </c>
      <c r="B7623" s="35" t="n">
        <v>16</v>
      </c>
      <c r="C7623" s="7" t="n">
        <v>300</v>
      </c>
    </row>
    <row r="7624" spans="1:10">
      <c r="A7624" t="s">
        <v>4</v>
      </c>
      <c r="B7624" s="4" t="s">
        <v>5</v>
      </c>
      <c r="C7624" s="4" t="s">
        <v>13</v>
      </c>
      <c r="D7624" s="4" t="s">
        <v>10</v>
      </c>
      <c r="E7624" s="4" t="s">
        <v>6</v>
      </c>
      <c r="F7624" s="4" t="s">
        <v>6</v>
      </c>
      <c r="G7624" s="4" t="s">
        <v>6</v>
      </c>
      <c r="H7624" s="4" t="s">
        <v>6</v>
      </c>
    </row>
    <row r="7625" spans="1:10">
      <c r="A7625" t="n">
        <v>54375</v>
      </c>
      <c r="B7625" s="46" t="n">
        <v>51</v>
      </c>
      <c r="C7625" s="7" t="n">
        <v>3</v>
      </c>
      <c r="D7625" s="7" t="n">
        <v>65534</v>
      </c>
      <c r="E7625" s="7" t="s">
        <v>90</v>
      </c>
      <c r="F7625" s="7" t="s">
        <v>430</v>
      </c>
      <c r="G7625" s="7" t="s">
        <v>54</v>
      </c>
      <c r="H7625" s="7" t="s">
        <v>55</v>
      </c>
    </row>
    <row r="7626" spans="1:10">
      <c r="A7626" t="s">
        <v>4</v>
      </c>
      <c r="B7626" s="4" t="s">
        <v>5</v>
      </c>
      <c r="C7626" s="4" t="s">
        <v>10</v>
      </c>
    </row>
    <row r="7627" spans="1:10">
      <c r="A7627" t="n">
        <v>54404</v>
      </c>
      <c r="B7627" s="35" t="n">
        <v>16</v>
      </c>
      <c r="C7627" s="7" t="n">
        <v>1500</v>
      </c>
    </row>
    <row r="7628" spans="1:10">
      <c r="A7628" t="s">
        <v>4</v>
      </c>
      <c r="B7628" s="4" t="s">
        <v>5</v>
      </c>
    </row>
    <row r="7629" spans="1:10">
      <c r="A7629" t="n">
        <v>54407</v>
      </c>
      <c r="B7629" s="5" t="n">
        <v>1</v>
      </c>
    </row>
    <row r="7630" spans="1:10" s="3" customFormat="1" customHeight="0">
      <c r="A7630" s="3" t="s">
        <v>2</v>
      </c>
      <c r="B7630" s="3" t="s">
        <v>431</v>
      </c>
    </row>
    <row r="7631" spans="1:10">
      <c r="A7631" t="s">
        <v>4</v>
      </c>
      <c r="B7631" s="4" t="s">
        <v>5</v>
      </c>
      <c r="C7631" s="4" t="s">
        <v>13</v>
      </c>
      <c r="D7631" s="4" t="s">
        <v>10</v>
      </c>
      <c r="E7631" s="4" t="s">
        <v>6</v>
      </c>
      <c r="F7631" s="4" t="s">
        <v>6</v>
      </c>
      <c r="G7631" s="4" t="s">
        <v>6</v>
      </c>
      <c r="H7631" s="4" t="s">
        <v>6</v>
      </c>
    </row>
    <row r="7632" spans="1:10">
      <c r="A7632" t="n">
        <v>54408</v>
      </c>
      <c r="B7632" s="46" t="n">
        <v>51</v>
      </c>
      <c r="C7632" s="7" t="n">
        <v>3</v>
      </c>
      <c r="D7632" s="7" t="n">
        <v>65534</v>
      </c>
      <c r="E7632" s="7" t="s">
        <v>90</v>
      </c>
      <c r="F7632" s="7" t="s">
        <v>430</v>
      </c>
      <c r="G7632" s="7" t="s">
        <v>54</v>
      </c>
      <c r="H7632" s="7" t="s">
        <v>55</v>
      </c>
    </row>
    <row r="7633" spans="1:8">
      <c r="A7633" t="s">
        <v>4</v>
      </c>
      <c r="B7633" s="4" t="s">
        <v>5</v>
      </c>
      <c r="C7633" s="4" t="s">
        <v>10</v>
      </c>
      <c r="D7633" s="4" t="s">
        <v>13</v>
      </c>
      <c r="E7633" s="4" t="s">
        <v>6</v>
      </c>
      <c r="F7633" s="4" t="s">
        <v>23</v>
      </c>
      <c r="G7633" s="4" t="s">
        <v>23</v>
      </c>
      <c r="H7633" s="4" t="s">
        <v>23</v>
      </c>
    </row>
    <row r="7634" spans="1:8">
      <c r="A7634" t="n">
        <v>54437</v>
      </c>
      <c r="B7634" s="56" t="n">
        <v>48</v>
      </c>
      <c r="C7634" s="7" t="n">
        <v>65534</v>
      </c>
      <c r="D7634" s="7" t="n">
        <v>0</v>
      </c>
      <c r="E7634" s="7" t="s">
        <v>46</v>
      </c>
      <c r="F7634" s="7" t="n">
        <v>-1</v>
      </c>
      <c r="G7634" s="7" t="n">
        <v>1</v>
      </c>
      <c r="H7634" s="7" t="n">
        <v>0</v>
      </c>
    </row>
    <row r="7635" spans="1:8">
      <c r="A7635" t="s">
        <v>4</v>
      </c>
      <c r="B7635" s="4" t="s">
        <v>5</v>
      </c>
      <c r="C7635" s="4" t="s">
        <v>10</v>
      </c>
    </row>
    <row r="7636" spans="1:8">
      <c r="A7636" t="n">
        <v>54463</v>
      </c>
      <c r="B7636" s="35" t="n">
        <v>16</v>
      </c>
      <c r="C7636" s="7" t="n">
        <v>1500</v>
      </c>
    </row>
    <row r="7637" spans="1:8">
      <c r="A7637" t="s">
        <v>4</v>
      </c>
      <c r="B7637" s="4" t="s">
        <v>5</v>
      </c>
      <c r="C7637" s="4" t="s">
        <v>10</v>
      </c>
      <c r="D7637" s="4" t="s">
        <v>9</v>
      </c>
    </row>
    <row r="7638" spans="1:8">
      <c r="A7638" t="n">
        <v>54466</v>
      </c>
      <c r="B7638" s="39" t="n">
        <v>43</v>
      </c>
      <c r="C7638" s="7" t="n">
        <v>65534</v>
      </c>
      <c r="D7638" s="7" t="n">
        <v>16</v>
      </c>
    </row>
    <row r="7639" spans="1:8">
      <c r="A7639" t="s">
        <v>4</v>
      </c>
      <c r="B7639" s="4" t="s">
        <v>5</v>
      </c>
    </row>
    <row r="7640" spans="1:8">
      <c r="A7640" t="n">
        <v>54473</v>
      </c>
      <c r="B7640" s="5" t="n">
        <v>1</v>
      </c>
    </row>
    <row r="7641" spans="1:8" s="3" customFormat="1" customHeight="0">
      <c r="A7641" s="3" t="s">
        <v>2</v>
      </c>
      <c r="B7641" s="3" t="s">
        <v>432</v>
      </c>
    </row>
    <row r="7642" spans="1:8">
      <c r="A7642" t="s">
        <v>4</v>
      </c>
      <c r="B7642" s="4" t="s">
        <v>5</v>
      </c>
      <c r="C7642" s="4" t="s">
        <v>13</v>
      </c>
    </row>
    <row r="7643" spans="1:8">
      <c r="A7643" t="n">
        <v>54476</v>
      </c>
      <c r="B7643" s="26" t="n">
        <v>45</v>
      </c>
      <c r="C7643" s="7" t="n">
        <v>0</v>
      </c>
    </row>
    <row r="7644" spans="1:8">
      <c r="A7644" t="s">
        <v>4</v>
      </c>
      <c r="B7644" s="4" t="s">
        <v>5</v>
      </c>
      <c r="C7644" s="4" t="s">
        <v>13</v>
      </c>
      <c r="D7644" s="4" t="s">
        <v>13</v>
      </c>
      <c r="E7644" s="4" t="s">
        <v>23</v>
      </c>
      <c r="F7644" s="4" t="s">
        <v>23</v>
      </c>
      <c r="G7644" s="4" t="s">
        <v>23</v>
      </c>
      <c r="H7644" s="4" t="s">
        <v>10</v>
      </c>
    </row>
    <row r="7645" spans="1:8">
      <c r="A7645" t="n">
        <v>54478</v>
      </c>
      <c r="B7645" s="26" t="n">
        <v>45</v>
      </c>
      <c r="C7645" s="7" t="n">
        <v>2</v>
      </c>
      <c r="D7645" s="7" t="n">
        <v>3</v>
      </c>
      <c r="E7645" s="7" t="n">
        <v>0</v>
      </c>
      <c r="F7645" s="7" t="n">
        <v>14.75</v>
      </c>
      <c r="G7645" s="7" t="n">
        <v>5</v>
      </c>
      <c r="H7645" s="7" t="n">
        <v>0</v>
      </c>
    </row>
    <row r="7646" spans="1:8">
      <c r="A7646" t="s">
        <v>4</v>
      </c>
      <c r="B7646" s="4" t="s">
        <v>5</v>
      </c>
      <c r="C7646" s="4" t="s">
        <v>13</v>
      </c>
      <c r="D7646" s="4" t="s">
        <v>13</v>
      </c>
      <c r="E7646" s="4" t="s">
        <v>23</v>
      </c>
      <c r="F7646" s="4" t="s">
        <v>23</v>
      </c>
      <c r="G7646" s="4" t="s">
        <v>23</v>
      </c>
      <c r="H7646" s="4" t="s">
        <v>10</v>
      </c>
      <c r="I7646" s="4" t="s">
        <v>13</v>
      </c>
    </row>
    <row r="7647" spans="1:8">
      <c r="A7647" t="n">
        <v>54495</v>
      </c>
      <c r="B7647" s="26" t="n">
        <v>45</v>
      </c>
      <c r="C7647" s="7" t="n">
        <v>4</v>
      </c>
      <c r="D7647" s="7" t="n">
        <v>3</v>
      </c>
      <c r="E7647" s="7" t="n">
        <v>350</v>
      </c>
      <c r="F7647" s="7" t="n">
        <v>330</v>
      </c>
      <c r="G7647" s="7" t="n">
        <v>354</v>
      </c>
      <c r="H7647" s="7" t="n">
        <v>0</v>
      </c>
      <c r="I7647" s="7" t="n">
        <v>0</v>
      </c>
    </row>
    <row r="7648" spans="1:8">
      <c r="A7648" t="s">
        <v>4</v>
      </c>
      <c r="B7648" s="4" t="s">
        <v>5</v>
      </c>
      <c r="C7648" s="4" t="s">
        <v>13</v>
      </c>
      <c r="D7648" s="4" t="s">
        <v>13</v>
      </c>
      <c r="E7648" s="4" t="s">
        <v>23</v>
      </c>
      <c r="F7648" s="4" t="s">
        <v>10</v>
      </c>
    </row>
    <row r="7649" spans="1:9">
      <c r="A7649" t="n">
        <v>54513</v>
      </c>
      <c r="B7649" s="26" t="n">
        <v>45</v>
      </c>
      <c r="C7649" s="7" t="n">
        <v>5</v>
      </c>
      <c r="D7649" s="7" t="n">
        <v>3</v>
      </c>
      <c r="E7649" s="7" t="n">
        <v>3</v>
      </c>
      <c r="F7649" s="7" t="n">
        <v>0</v>
      </c>
    </row>
    <row r="7650" spans="1:9">
      <c r="A7650" t="s">
        <v>4</v>
      </c>
      <c r="B7650" s="4" t="s">
        <v>5</v>
      </c>
      <c r="C7650" s="4" t="s">
        <v>13</v>
      </c>
      <c r="D7650" s="4" t="s">
        <v>13</v>
      </c>
      <c r="E7650" s="4" t="s">
        <v>23</v>
      </c>
      <c r="F7650" s="4" t="s">
        <v>10</v>
      </c>
    </row>
    <row r="7651" spans="1:9">
      <c r="A7651" t="n">
        <v>54522</v>
      </c>
      <c r="B7651" s="26" t="n">
        <v>45</v>
      </c>
      <c r="C7651" s="7" t="n">
        <v>11</v>
      </c>
      <c r="D7651" s="7" t="n">
        <v>3</v>
      </c>
      <c r="E7651" s="7" t="n">
        <v>42.5</v>
      </c>
      <c r="F7651" s="7" t="n">
        <v>0</v>
      </c>
    </row>
    <row r="7652" spans="1:9">
      <c r="A7652" t="s">
        <v>4</v>
      </c>
      <c r="B7652" s="4" t="s">
        <v>5</v>
      </c>
      <c r="C7652" s="4" t="s">
        <v>13</v>
      </c>
      <c r="D7652" s="4" t="s">
        <v>13</v>
      </c>
      <c r="E7652" s="4" t="s">
        <v>23</v>
      </c>
      <c r="F7652" s="4" t="s">
        <v>23</v>
      </c>
      <c r="G7652" s="4" t="s">
        <v>23</v>
      </c>
      <c r="H7652" s="4" t="s">
        <v>10</v>
      </c>
    </row>
    <row r="7653" spans="1:9">
      <c r="A7653" t="n">
        <v>54531</v>
      </c>
      <c r="B7653" s="26" t="n">
        <v>45</v>
      </c>
      <c r="C7653" s="7" t="n">
        <v>2</v>
      </c>
      <c r="D7653" s="7" t="n">
        <v>0</v>
      </c>
      <c r="E7653" s="7" t="n">
        <v>0</v>
      </c>
      <c r="F7653" s="7" t="n">
        <v>5.19999980926514</v>
      </c>
      <c r="G7653" s="7" t="n">
        <v>5</v>
      </c>
      <c r="H7653" s="7" t="n">
        <v>8300</v>
      </c>
    </row>
    <row r="7654" spans="1:9">
      <c r="A7654" t="s">
        <v>4</v>
      </c>
      <c r="B7654" s="4" t="s">
        <v>5</v>
      </c>
      <c r="C7654" s="4" t="s">
        <v>13</v>
      </c>
      <c r="D7654" s="4" t="s">
        <v>13</v>
      </c>
      <c r="E7654" s="4" t="s">
        <v>23</v>
      </c>
      <c r="F7654" s="4" t="s">
        <v>23</v>
      </c>
      <c r="G7654" s="4" t="s">
        <v>23</v>
      </c>
      <c r="H7654" s="4" t="s">
        <v>10</v>
      </c>
      <c r="I7654" s="4" t="s">
        <v>13</v>
      </c>
    </row>
    <row r="7655" spans="1:9">
      <c r="A7655" t="n">
        <v>54548</v>
      </c>
      <c r="B7655" s="26" t="n">
        <v>45</v>
      </c>
      <c r="C7655" s="7" t="n">
        <v>4</v>
      </c>
      <c r="D7655" s="7" t="n">
        <v>3</v>
      </c>
      <c r="E7655" s="7" t="n">
        <v>11.3000001907349</v>
      </c>
      <c r="F7655" s="7" t="n">
        <v>30</v>
      </c>
      <c r="G7655" s="7" t="n">
        <v>354</v>
      </c>
      <c r="H7655" s="7" t="n">
        <v>8300</v>
      </c>
      <c r="I7655" s="7" t="n">
        <v>1</v>
      </c>
    </row>
    <row r="7656" spans="1:9">
      <c r="A7656" t="s">
        <v>4</v>
      </c>
      <c r="B7656" s="4" t="s">
        <v>5</v>
      </c>
      <c r="C7656" s="4" t="s">
        <v>13</v>
      </c>
      <c r="D7656" s="4" t="s">
        <v>13</v>
      </c>
      <c r="E7656" s="4" t="s">
        <v>23</v>
      </c>
      <c r="F7656" s="4" t="s">
        <v>10</v>
      </c>
    </row>
    <row r="7657" spans="1:9">
      <c r="A7657" t="n">
        <v>54566</v>
      </c>
      <c r="B7657" s="26" t="n">
        <v>45</v>
      </c>
      <c r="C7657" s="7" t="n">
        <v>5</v>
      </c>
      <c r="D7657" s="7" t="n">
        <v>3</v>
      </c>
      <c r="E7657" s="7" t="n">
        <v>1.5</v>
      </c>
      <c r="F7657" s="7" t="n">
        <v>8300</v>
      </c>
    </row>
    <row r="7658" spans="1:9">
      <c r="A7658" t="s">
        <v>4</v>
      </c>
      <c r="B7658" s="4" t="s">
        <v>5</v>
      </c>
      <c r="C7658" s="4" t="s">
        <v>10</v>
      </c>
    </row>
    <row r="7659" spans="1:9">
      <c r="A7659" t="n">
        <v>54575</v>
      </c>
      <c r="B7659" s="35" t="n">
        <v>16</v>
      </c>
      <c r="C7659" s="7" t="n">
        <v>8000</v>
      </c>
    </row>
    <row r="7660" spans="1:9">
      <c r="A7660" t="s">
        <v>4</v>
      </c>
      <c r="B7660" s="4" t="s">
        <v>5</v>
      </c>
      <c r="C7660" s="4" t="s">
        <v>13</v>
      </c>
      <c r="D7660" s="4" t="s">
        <v>13</v>
      </c>
      <c r="E7660" s="4" t="s">
        <v>23</v>
      </c>
      <c r="F7660" s="4" t="s">
        <v>23</v>
      </c>
      <c r="G7660" s="4" t="s">
        <v>23</v>
      </c>
      <c r="H7660" s="4" t="s">
        <v>10</v>
      </c>
    </row>
    <row r="7661" spans="1:9">
      <c r="A7661" t="n">
        <v>54578</v>
      </c>
      <c r="B7661" s="26" t="n">
        <v>45</v>
      </c>
      <c r="C7661" s="7" t="n">
        <v>2</v>
      </c>
      <c r="D7661" s="7" t="n">
        <v>3</v>
      </c>
      <c r="E7661" s="7" t="n">
        <v>0</v>
      </c>
      <c r="F7661" s="7" t="n">
        <v>5.19999980926514</v>
      </c>
      <c r="G7661" s="7" t="n">
        <v>5</v>
      </c>
      <c r="H7661" s="7" t="n">
        <v>300</v>
      </c>
    </row>
    <row r="7662" spans="1:9">
      <c r="A7662" t="s">
        <v>4</v>
      </c>
      <c r="B7662" s="4" t="s">
        <v>5</v>
      </c>
      <c r="C7662" s="4" t="s">
        <v>13</v>
      </c>
      <c r="D7662" s="4" t="s">
        <v>10</v>
      </c>
    </row>
    <row r="7663" spans="1:9">
      <c r="A7663" t="n">
        <v>54595</v>
      </c>
      <c r="B7663" s="26" t="n">
        <v>45</v>
      </c>
      <c r="C7663" s="7" t="n">
        <v>7</v>
      </c>
      <c r="D7663" s="7" t="n">
        <v>255</v>
      </c>
    </row>
    <row r="7664" spans="1:9">
      <c r="A7664" t="s">
        <v>4</v>
      </c>
      <c r="B7664" s="4" t="s">
        <v>5</v>
      </c>
    </row>
    <row r="7665" spans="1:9">
      <c r="A7665" t="n">
        <v>54599</v>
      </c>
      <c r="B7665" s="5" t="n">
        <v>1</v>
      </c>
    </row>
    <row r="7666" spans="1:9" s="3" customFormat="1" customHeight="0">
      <c r="A7666" s="3" t="s">
        <v>2</v>
      </c>
      <c r="B7666" s="3" t="s">
        <v>433</v>
      </c>
    </row>
    <row r="7667" spans="1:9">
      <c r="A7667" t="s">
        <v>4</v>
      </c>
      <c r="B7667" s="4" t="s">
        <v>5</v>
      </c>
      <c r="C7667" s="4" t="s">
        <v>13</v>
      </c>
      <c r="D7667" s="4" t="s">
        <v>9</v>
      </c>
      <c r="E7667" s="4" t="s">
        <v>13</v>
      </c>
      <c r="F7667" s="4" t="s">
        <v>24</v>
      </c>
    </row>
    <row r="7668" spans="1:9">
      <c r="A7668" t="n">
        <v>54600</v>
      </c>
      <c r="B7668" s="12" t="n">
        <v>5</v>
      </c>
      <c r="C7668" s="7" t="n">
        <v>0</v>
      </c>
      <c r="D7668" s="7" t="n">
        <v>1</v>
      </c>
      <c r="E7668" s="7" t="n">
        <v>1</v>
      </c>
      <c r="F7668" s="13" t="n">
        <f t="normal" ca="1">A7680</f>
        <v>0</v>
      </c>
    </row>
    <row r="7669" spans="1:9">
      <c r="A7669" t="s">
        <v>4</v>
      </c>
      <c r="B7669" s="4" t="s">
        <v>5</v>
      </c>
      <c r="C7669" s="4" t="s">
        <v>13</v>
      </c>
      <c r="D7669" s="4" t="s">
        <v>10</v>
      </c>
      <c r="E7669" s="4" t="s">
        <v>23</v>
      </c>
      <c r="F7669" s="4" t="s">
        <v>10</v>
      </c>
      <c r="G7669" s="4" t="s">
        <v>9</v>
      </c>
      <c r="H7669" s="4" t="s">
        <v>9</v>
      </c>
      <c r="I7669" s="4" t="s">
        <v>10</v>
      </c>
      <c r="J7669" s="4" t="s">
        <v>10</v>
      </c>
      <c r="K7669" s="4" t="s">
        <v>9</v>
      </c>
      <c r="L7669" s="4" t="s">
        <v>9</v>
      </c>
      <c r="M7669" s="4" t="s">
        <v>9</v>
      </c>
      <c r="N7669" s="4" t="s">
        <v>9</v>
      </c>
      <c r="O7669" s="4" t="s">
        <v>6</v>
      </c>
    </row>
    <row r="7670" spans="1:9">
      <c r="A7670" t="n">
        <v>54611</v>
      </c>
      <c r="B7670" s="15" t="n">
        <v>50</v>
      </c>
      <c r="C7670" s="7" t="n">
        <v>0</v>
      </c>
      <c r="D7670" s="7" t="n">
        <v>2209</v>
      </c>
      <c r="E7670" s="7" t="n">
        <v>0.400000005960464</v>
      </c>
      <c r="F7670" s="7" t="n">
        <v>0</v>
      </c>
      <c r="G7670" s="7" t="n">
        <v>0</v>
      </c>
      <c r="H7670" s="7" t="n">
        <v>0</v>
      </c>
      <c r="I7670" s="7" t="n">
        <v>1</v>
      </c>
      <c r="J7670" s="7" t="n">
        <v>65534</v>
      </c>
      <c r="K7670" s="7" t="n">
        <v>0</v>
      </c>
      <c r="L7670" s="7" t="n">
        <v>0</v>
      </c>
      <c r="M7670" s="7" t="n">
        <v>0</v>
      </c>
      <c r="N7670" s="7" t="n">
        <v>1090519040</v>
      </c>
      <c r="O7670" s="7" t="s">
        <v>12</v>
      </c>
    </row>
    <row r="7671" spans="1:9">
      <c r="A7671" t="s">
        <v>4</v>
      </c>
      <c r="B7671" s="4" t="s">
        <v>5</v>
      </c>
      <c r="C7671" s="4" t="s">
        <v>10</v>
      </c>
    </row>
    <row r="7672" spans="1:9">
      <c r="A7672" t="n">
        <v>54650</v>
      </c>
      <c r="B7672" s="35" t="n">
        <v>16</v>
      </c>
      <c r="C7672" s="7" t="n">
        <v>640</v>
      </c>
    </row>
    <row r="7673" spans="1:9">
      <c r="A7673" t="s">
        <v>4</v>
      </c>
      <c r="B7673" s="4" t="s">
        <v>5</v>
      </c>
      <c r="C7673" s="4" t="s">
        <v>13</v>
      </c>
      <c r="D7673" s="4" t="s">
        <v>10</v>
      </c>
      <c r="E7673" s="4" t="s">
        <v>23</v>
      </c>
      <c r="F7673" s="4" t="s">
        <v>10</v>
      </c>
      <c r="G7673" s="4" t="s">
        <v>9</v>
      </c>
      <c r="H7673" s="4" t="s">
        <v>9</v>
      </c>
      <c r="I7673" s="4" t="s">
        <v>10</v>
      </c>
      <c r="J7673" s="4" t="s">
        <v>10</v>
      </c>
      <c r="K7673" s="4" t="s">
        <v>9</v>
      </c>
      <c r="L7673" s="4" t="s">
        <v>9</v>
      </c>
      <c r="M7673" s="4" t="s">
        <v>9</v>
      </c>
      <c r="N7673" s="4" t="s">
        <v>9</v>
      </c>
      <c r="O7673" s="4" t="s">
        <v>6</v>
      </c>
    </row>
    <row r="7674" spans="1:9">
      <c r="A7674" t="n">
        <v>54653</v>
      </c>
      <c r="B7674" s="15" t="n">
        <v>50</v>
      </c>
      <c r="C7674" s="7" t="n">
        <v>0</v>
      </c>
      <c r="D7674" s="7" t="n">
        <v>2209</v>
      </c>
      <c r="E7674" s="7" t="n">
        <v>0.400000005960464</v>
      </c>
      <c r="F7674" s="7" t="n">
        <v>0</v>
      </c>
      <c r="G7674" s="7" t="n">
        <v>0</v>
      </c>
      <c r="H7674" s="7" t="n">
        <v>0</v>
      </c>
      <c r="I7674" s="7" t="n">
        <v>1</v>
      </c>
      <c r="J7674" s="7" t="n">
        <v>65534</v>
      </c>
      <c r="K7674" s="7" t="n">
        <v>0</v>
      </c>
      <c r="L7674" s="7" t="n">
        <v>0</v>
      </c>
      <c r="M7674" s="7" t="n">
        <v>0</v>
      </c>
      <c r="N7674" s="7" t="n">
        <v>1090519040</v>
      </c>
      <c r="O7674" s="7" t="s">
        <v>12</v>
      </c>
    </row>
    <row r="7675" spans="1:9">
      <c r="A7675" t="s">
        <v>4</v>
      </c>
      <c r="B7675" s="4" t="s">
        <v>5</v>
      </c>
      <c r="C7675" s="4" t="s">
        <v>10</v>
      </c>
    </row>
    <row r="7676" spans="1:9">
      <c r="A7676" t="n">
        <v>54692</v>
      </c>
      <c r="B7676" s="35" t="n">
        <v>16</v>
      </c>
      <c r="C7676" s="7" t="n">
        <v>640</v>
      </c>
    </row>
    <row r="7677" spans="1:9">
      <c r="A7677" t="s">
        <v>4</v>
      </c>
      <c r="B7677" s="4" t="s">
        <v>5</v>
      </c>
      <c r="C7677" s="4" t="s">
        <v>24</v>
      </c>
    </row>
    <row r="7678" spans="1:9">
      <c r="A7678" t="n">
        <v>54695</v>
      </c>
      <c r="B7678" s="17" t="n">
        <v>3</v>
      </c>
      <c r="C7678" s="13" t="n">
        <f t="normal" ca="1">A7668</f>
        <v>0</v>
      </c>
    </row>
    <row r="7679" spans="1:9">
      <c r="A7679" t="s">
        <v>4</v>
      </c>
      <c r="B7679" s="4" t="s">
        <v>5</v>
      </c>
    </row>
    <row r="7680" spans="1:9">
      <c r="A7680" t="n">
        <v>54700</v>
      </c>
      <c r="B7680" s="5" t="n">
        <v>1</v>
      </c>
    </row>
    <row r="7681" spans="1:15" s="3" customFormat="1" customHeight="0">
      <c r="A7681" s="3" t="s">
        <v>2</v>
      </c>
      <c r="B7681" s="3" t="s">
        <v>434</v>
      </c>
    </row>
    <row r="7682" spans="1:15">
      <c r="A7682" t="s">
        <v>4</v>
      </c>
      <c r="B7682" s="4" t="s">
        <v>5</v>
      </c>
      <c r="C7682" s="4" t="s">
        <v>10</v>
      </c>
    </row>
    <row r="7683" spans="1:15">
      <c r="A7683" t="n">
        <v>54704</v>
      </c>
      <c r="B7683" s="35" t="n">
        <v>16</v>
      </c>
      <c r="C7683" s="7" t="n">
        <v>250</v>
      </c>
    </row>
    <row r="7684" spans="1:15">
      <c r="A7684" t="s">
        <v>4</v>
      </c>
      <c r="B7684" s="4" t="s">
        <v>5</v>
      </c>
      <c r="C7684" s="4" t="s">
        <v>13</v>
      </c>
      <c r="D7684" s="4" t="s">
        <v>9</v>
      </c>
      <c r="E7684" s="4" t="s">
        <v>13</v>
      </c>
      <c r="F7684" s="4" t="s">
        <v>24</v>
      </c>
    </row>
    <row r="7685" spans="1:15">
      <c r="A7685" t="n">
        <v>54707</v>
      </c>
      <c r="B7685" s="12" t="n">
        <v>5</v>
      </c>
      <c r="C7685" s="7" t="n">
        <v>0</v>
      </c>
      <c r="D7685" s="7" t="n">
        <v>1</v>
      </c>
      <c r="E7685" s="7" t="n">
        <v>1</v>
      </c>
      <c r="F7685" s="13" t="n">
        <f t="normal" ca="1">A7697</f>
        <v>0</v>
      </c>
    </row>
    <row r="7686" spans="1:15">
      <c r="A7686" t="s">
        <v>4</v>
      </c>
      <c r="B7686" s="4" t="s">
        <v>5</v>
      </c>
      <c r="C7686" s="4" t="s">
        <v>13</v>
      </c>
      <c r="D7686" s="4" t="s">
        <v>10</v>
      </c>
      <c r="E7686" s="4" t="s">
        <v>23</v>
      </c>
      <c r="F7686" s="4" t="s">
        <v>10</v>
      </c>
      <c r="G7686" s="4" t="s">
        <v>9</v>
      </c>
      <c r="H7686" s="4" t="s">
        <v>9</v>
      </c>
      <c r="I7686" s="4" t="s">
        <v>10</v>
      </c>
      <c r="J7686" s="4" t="s">
        <v>10</v>
      </c>
      <c r="K7686" s="4" t="s">
        <v>9</v>
      </c>
      <c r="L7686" s="4" t="s">
        <v>9</v>
      </c>
      <c r="M7686" s="4" t="s">
        <v>9</v>
      </c>
      <c r="N7686" s="4" t="s">
        <v>9</v>
      </c>
      <c r="O7686" s="4" t="s">
        <v>6</v>
      </c>
    </row>
    <row r="7687" spans="1:15">
      <c r="A7687" t="n">
        <v>54718</v>
      </c>
      <c r="B7687" s="15" t="n">
        <v>50</v>
      </c>
      <c r="C7687" s="7" t="n">
        <v>0</v>
      </c>
      <c r="D7687" s="7" t="n">
        <v>2209</v>
      </c>
      <c r="E7687" s="7" t="n">
        <v>0.400000005960464</v>
      </c>
      <c r="F7687" s="7" t="n">
        <v>0</v>
      </c>
      <c r="G7687" s="7" t="n">
        <v>0</v>
      </c>
      <c r="H7687" s="7" t="n">
        <v>0</v>
      </c>
      <c r="I7687" s="7" t="n">
        <v>1</v>
      </c>
      <c r="J7687" s="7" t="n">
        <v>65534</v>
      </c>
      <c r="K7687" s="7" t="n">
        <v>0</v>
      </c>
      <c r="L7687" s="7" t="n">
        <v>0</v>
      </c>
      <c r="M7687" s="7" t="n">
        <v>0</v>
      </c>
      <c r="N7687" s="7" t="n">
        <v>1092616192</v>
      </c>
      <c r="O7687" s="7" t="s">
        <v>12</v>
      </c>
    </row>
    <row r="7688" spans="1:15">
      <c r="A7688" t="s">
        <v>4</v>
      </c>
      <c r="B7688" s="4" t="s">
        <v>5</v>
      </c>
      <c r="C7688" s="4" t="s">
        <v>10</v>
      </c>
    </row>
    <row r="7689" spans="1:15">
      <c r="A7689" t="n">
        <v>54757</v>
      </c>
      <c r="B7689" s="35" t="n">
        <v>16</v>
      </c>
      <c r="C7689" s="7" t="n">
        <v>500</v>
      </c>
    </row>
    <row r="7690" spans="1:15">
      <c r="A7690" t="s">
        <v>4</v>
      </c>
      <c r="B7690" s="4" t="s">
        <v>5</v>
      </c>
      <c r="C7690" s="4" t="s">
        <v>13</v>
      </c>
      <c r="D7690" s="4" t="s">
        <v>10</v>
      </c>
      <c r="E7690" s="4" t="s">
        <v>23</v>
      </c>
      <c r="F7690" s="4" t="s">
        <v>10</v>
      </c>
      <c r="G7690" s="4" t="s">
        <v>9</v>
      </c>
      <c r="H7690" s="4" t="s">
        <v>9</v>
      </c>
      <c r="I7690" s="4" t="s">
        <v>10</v>
      </c>
      <c r="J7690" s="4" t="s">
        <v>10</v>
      </c>
      <c r="K7690" s="4" t="s">
        <v>9</v>
      </c>
      <c r="L7690" s="4" t="s">
        <v>9</v>
      </c>
      <c r="M7690" s="4" t="s">
        <v>9</v>
      </c>
      <c r="N7690" s="4" t="s">
        <v>9</v>
      </c>
      <c r="O7690" s="4" t="s">
        <v>6</v>
      </c>
    </row>
    <row r="7691" spans="1:15">
      <c r="A7691" t="n">
        <v>54760</v>
      </c>
      <c r="B7691" s="15" t="n">
        <v>50</v>
      </c>
      <c r="C7691" s="7" t="n">
        <v>0</v>
      </c>
      <c r="D7691" s="7" t="n">
        <v>2209</v>
      </c>
      <c r="E7691" s="7" t="n">
        <v>0.400000005960464</v>
      </c>
      <c r="F7691" s="7" t="n">
        <v>0</v>
      </c>
      <c r="G7691" s="7" t="n">
        <v>0</v>
      </c>
      <c r="H7691" s="7" t="n">
        <v>0</v>
      </c>
      <c r="I7691" s="7" t="n">
        <v>1</v>
      </c>
      <c r="J7691" s="7" t="n">
        <v>65534</v>
      </c>
      <c r="K7691" s="7" t="n">
        <v>0</v>
      </c>
      <c r="L7691" s="7" t="n">
        <v>0</v>
      </c>
      <c r="M7691" s="7" t="n">
        <v>0</v>
      </c>
      <c r="N7691" s="7" t="n">
        <v>1092616192</v>
      </c>
      <c r="O7691" s="7" t="s">
        <v>12</v>
      </c>
    </row>
    <row r="7692" spans="1:15">
      <c r="A7692" t="s">
        <v>4</v>
      </c>
      <c r="B7692" s="4" t="s">
        <v>5</v>
      </c>
      <c r="C7692" s="4" t="s">
        <v>10</v>
      </c>
    </row>
    <row r="7693" spans="1:15">
      <c r="A7693" t="n">
        <v>54799</v>
      </c>
      <c r="B7693" s="35" t="n">
        <v>16</v>
      </c>
      <c r="C7693" s="7" t="n">
        <v>1000</v>
      </c>
    </row>
    <row r="7694" spans="1:15">
      <c r="A7694" t="s">
        <v>4</v>
      </c>
      <c r="B7694" s="4" t="s">
        <v>5</v>
      </c>
      <c r="C7694" s="4" t="s">
        <v>24</v>
      </c>
    </row>
    <row r="7695" spans="1:15">
      <c r="A7695" t="n">
        <v>54802</v>
      </c>
      <c r="B7695" s="17" t="n">
        <v>3</v>
      </c>
      <c r="C7695" s="13" t="n">
        <f t="normal" ca="1">A7685</f>
        <v>0</v>
      </c>
    </row>
    <row r="7696" spans="1:15">
      <c r="A7696" t="s">
        <v>4</v>
      </c>
      <c r="B7696" s="4" t="s">
        <v>5</v>
      </c>
    </row>
    <row r="7697" spans="1:15">
      <c r="A7697" t="n">
        <v>54807</v>
      </c>
      <c r="B7697" s="5" t="n">
        <v>1</v>
      </c>
    </row>
    <row r="7698" spans="1:15" s="3" customFormat="1" customHeight="0">
      <c r="A7698" s="3" t="s">
        <v>2</v>
      </c>
      <c r="B7698" s="3" t="s">
        <v>435</v>
      </c>
    </row>
    <row r="7699" spans="1:15">
      <c r="A7699" t="s">
        <v>4</v>
      </c>
      <c r="B7699" s="4" t="s">
        <v>5</v>
      </c>
      <c r="C7699" s="4" t="s">
        <v>10</v>
      </c>
    </row>
    <row r="7700" spans="1:15">
      <c r="A7700" t="n">
        <v>54808</v>
      </c>
      <c r="B7700" s="35" t="n">
        <v>16</v>
      </c>
      <c r="C7700" s="7" t="n">
        <v>250</v>
      </c>
    </row>
    <row r="7701" spans="1:15">
      <c r="A7701" t="s">
        <v>4</v>
      </c>
      <c r="B7701" s="4" t="s">
        <v>5</v>
      </c>
      <c r="C7701" s="4" t="s">
        <v>13</v>
      </c>
      <c r="D7701" s="4" t="s">
        <v>9</v>
      </c>
      <c r="E7701" s="4" t="s">
        <v>13</v>
      </c>
      <c r="F7701" s="4" t="s">
        <v>24</v>
      </c>
    </row>
    <row r="7702" spans="1:15">
      <c r="A7702" t="n">
        <v>54811</v>
      </c>
      <c r="B7702" s="12" t="n">
        <v>5</v>
      </c>
      <c r="C7702" s="7" t="n">
        <v>0</v>
      </c>
      <c r="D7702" s="7" t="n">
        <v>1</v>
      </c>
      <c r="E7702" s="7" t="n">
        <v>1</v>
      </c>
      <c r="F7702" s="13" t="n">
        <f t="normal" ca="1">A7714</f>
        <v>0</v>
      </c>
    </row>
    <row r="7703" spans="1:15">
      <c r="A7703" t="s">
        <v>4</v>
      </c>
      <c r="B7703" s="4" t="s">
        <v>5</v>
      </c>
      <c r="C7703" s="4" t="s">
        <v>13</v>
      </c>
      <c r="D7703" s="4" t="s">
        <v>10</v>
      </c>
      <c r="E7703" s="4" t="s">
        <v>23</v>
      </c>
      <c r="F7703" s="4" t="s">
        <v>10</v>
      </c>
      <c r="G7703" s="4" t="s">
        <v>9</v>
      </c>
      <c r="H7703" s="4" t="s">
        <v>9</v>
      </c>
      <c r="I7703" s="4" t="s">
        <v>10</v>
      </c>
      <c r="J7703" s="4" t="s">
        <v>10</v>
      </c>
      <c r="K7703" s="4" t="s">
        <v>9</v>
      </c>
      <c r="L7703" s="4" t="s">
        <v>9</v>
      </c>
      <c r="M7703" s="4" t="s">
        <v>9</v>
      </c>
      <c r="N7703" s="4" t="s">
        <v>9</v>
      </c>
      <c r="O7703" s="4" t="s">
        <v>6</v>
      </c>
    </row>
    <row r="7704" spans="1:15">
      <c r="A7704" t="n">
        <v>54822</v>
      </c>
      <c r="B7704" s="15" t="n">
        <v>50</v>
      </c>
      <c r="C7704" s="7" t="n">
        <v>0</v>
      </c>
      <c r="D7704" s="7" t="n">
        <v>2209</v>
      </c>
      <c r="E7704" s="7" t="n">
        <v>0.400000005960464</v>
      </c>
      <c r="F7704" s="7" t="n">
        <v>0</v>
      </c>
      <c r="G7704" s="7" t="n">
        <v>0</v>
      </c>
      <c r="H7704" s="7" t="n">
        <v>0</v>
      </c>
      <c r="I7704" s="7" t="n">
        <v>1</v>
      </c>
      <c r="J7704" s="7" t="n">
        <v>65534</v>
      </c>
      <c r="K7704" s="7" t="n">
        <v>0</v>
      </c>
      <c r="L7704" s="7" t="n">
        <v>0</v>
      </c>
      <c r="M7704" s="7" t="n">
        <v>0</v>
      </c>
      <c r="N7704" s="7" t="n">
        <v>1092616192</v>
      </c>
      <c r="O7704" s="7" t="s">
        <v>12</v>
      </c>
    </row>
    <row r="7705" spans="1:15">
      <c r="A7705" t="s">
        <v>4</v>
      </c>
      <c r="B7705" s="4" t="s">
        <v>5</v>
      </c>
      <c r="C7705" s="4" t="s">
        <v>10</v>
      </c>
    </row>
    <row r="7706" spans="1:15">
      <c r="A7706" t="n">
        <v>54861</v>
      </c>
      <c r="B7706" s="35" t="n">
        <v>16</v>
      </c>
      <c r="C7706" s="7" t="n">
        <v>1000</v>
      </c>
    </row>
    <row r="7707" spans="1:15">
      <c r="A7707" t="s">
        <v>4</v>
      </c>
      <c r="B7707" s="4" t="s">
        <v>5</v>
      </c>
      <c r="C7707" s="4" t="s">
        <v>13</v>
      </c>
      <c r="D7707" s="4" t="s">
        <v>10</v>
      </c>
      <c r="E7707" s="4" t="s">
        <v>23</v>
      </c>
      <c r="F7707" s="4" t="s">
        <v>10</v>
      </c>
      <c r="G7707" s="4" t="s">
        <v>9</v>
      </c>
      <c r="H7707" s="4" t="s">
        <v>9</v>
      </c>
      <c r="I7707" s="4" t="s">
        <v>10</v>
      </c>
      <c r="J7707" s="4" t="s">
        <v>10</v>
      </c>
      <c r="K7707" s="4" t="s">
        <v>9</v>
      </c>
      <c r="L7707" s="4" t="s">
        <v>9</v>
      </c>
      <c r="M7707" s="4" t="s">
        <v>9</v>
      </c>
      <c r="N7707" s="4" t="s">
        <v>9</v>
      </c>
      <c r="O7707" s="4" t="s">
        <v>6</v>
      </c>
    </row>
    <row r="7708" spans="1:15">
      <c r="A7708" t="n">
        <v>54864</v>
      </c>
      <c r="B7708" s="15" t="n">
        <v>50</v>
      </c>
      <c r="C7708" s="7" t="n">
        <v>0</v>
      </c>
      <c r="D7708" s="7" t="n">
        <v>2209</v>
      </c>
      <c r="E7708" s="7" t="n">
        <v>0.400000005960464</v>
      </c>
      <c r="F7708" s="7" t="n">
        <v>0</v>
      </c>
      <c r="G7708" s="7" t="n">
        <v>0</v>
      </c>
      <c r="H7708" s="7" t="n">
        <v>0</v>
      </c>
      <c r="I7708" s="7" t="n">
        <v>1</v>
      </c>
      <c r="J7708" s="7" t="n">
        <v>65534</v>
      </c>
      <c r="K7708" s="7" t="n">
        <v>0</v>
      </c>
      <c r="L7708" s="7" t="n">
        <v>0</v>
      </c>
      <c r="M7708" s="7" t="n">
        <v>0</v>
      </c>
      <c r="N7708" s="7" t="n">
        <v>1092616192</v>
      </c>
      <c r="O7708" s="7" t="s">
        <v>12</v>
      </c>
    </row>
    <row r="7709" spans="1:15">
      <c r="A7709" t="s">
        <v>4</v>
      </c>
      <c r="B7709" s="4" t="s">
        <v>5</v>
      </c>
      <c r="C7709" s="4" t="s">
        <v>10</v>
      </c>
    </row>
    <row r="7710" spans="1:15">
      <c r="A7710" t="n">
        <v>54903</v>
      </c>
      <c r="B7710" s="35" t="n">
        <v>16</v>
      </c>
      <c r="C7710" s="7" t="n">
        <v>1000</v>
      </c>
    </row>
    <row r="7711" spans="1:15">
      <c r="A7711" t="s">
        <v>4</v>
      </c>
      <c r="B7711" s="4" t="s">
        <v>5</v>
      </c>
      <c r="C7711" s="4" t="s">
        <v>24</v>
      </c>
    </row>
    <row r="7712" spans="1:15">
      <c r="A7712" t="n">
        <v>54906</v>
      </c>
      <c r="B7712" s="17" t="n">
        <v>3</v>
      </c>
      <c r="C7712" s="13" t="n">
        <f t="normal" ca="1">A7702</f>
        <v>0</v>
      </c>
    </row>
    <row r="7713" spans="1:15">
      <c r="A7713" t="s">
        <v>4</v>
      </c>
      <c r="B7713" s="4" t="s">
        <v>5</v>
      </c>
    </row>
    <row r="7714" spans="1:15">
      <c r="A7714" t="n">
        <v>54911</v>
      </c>
      <c r="B7714" s="5" t="n">
        <v>1</v>
      </c>
    </row>
    <row r="7715" spans="1:15" s="3" customFormat="1" customHeight="0">
      <c r="A7715" s="3" t="s">
        <v>2</v>
      </c>
      <c r="B7715" s="3" t="s">
        <v>436</v>
      </c>
    </row>
    <row r="7716" spans="1:15">
      <c r="A7716" t="s">
        <v>4</v>
      </c>
      <c r="B7716" s="4" t="s">
        <v>5</v>
      </c>
      <c r="C7716" s="4" t="s">
        <v>13</v>
      </c>
      <c r="D7716" s="4" t="s">
        <v>13</v>
      </c>
      <c r="E7716" s="4" t="s">
        <v>13</v>
      </c>
      <c r="F7716" s="4" t="s">
        <v>13</v>
      </c>
    </row>
    <row r="7717" spans="1:15">
      <c r="A7717" t="n">
        <v>54912</v>
      </c>
      <c r="B7717" s="19" t="n">
        <v>14</v>
      </c>
      <c r="C7717" s="7" t="n">
        <v>2</v>
      </c>
      <c r="D7717" s="7" t="n">
        <v>0</v>
      </c>
      <c r="E7717" s="7" t="n">
        <v>0</v>
      </c>
      <c r="F7717" s="7" t="n">
        <v>0</v>
      </c>
    </row>
    <row r="7718" spans="1:15">
      <c r="A7718" t="s">
        <v>4</v>
      </c>
      <c r="B7718" s="4" t="s">
        <v>5</v>
      </c>
      <c r="C7718" s="4" t="s">
        <v>13</v>
      </c>
      <c r="D7718" s="30" t="s">
        <v>34</v>
      </c>
      <c r="E7718" s="4" t="s">
        <v>5</v>
      </c>
      <c r="F7718" s="4" t="s">
        <v>13</v>
      </c>
      <c r="G7718" s="4" t="s">
        <v>10</v>
      </c>
      <c r="H7718" s="30" t="s">
        <v>35</v>
      </c>
      <c r="I7718" s="4" t="s">
        <v>13</v>
      </c>
      <c r="J7718" s="4" t="s">
        <v>9</v>
      </c>
      <c r="K7718" s="4" t="s">
        <v>13</v>
      </c>
      <c r="L7718" s="4" t="s">
        <v>13</v>
      </c>
      <c r="M7718" s="30" t="s">
        <v>34</v>
      </c>
      <c r="N7718" s="4" t="s">
        <v>5</v>
      </c>
      <c r="O7718" s="4" t="s">
        <v>13</v>
      </c>
      <c r="P7718" s="4" t="s">
        <v>10</v>
      </c>
      <c r="Q7718" s="30" t="s">
        <v>35</v>
      </c>
      <c r="R7718" s="4" t="s">
        <v>13</v>
      </c>
      <c r="S7718" s="4" t="s">
        <v>9</v>
      </c>
      <c r="T7718" s="4" t="s">
        <v>13</v>
      </c>
      <c r="U7718" s="4" t="s">
        <v>13</v>
      </c>
      <c r="V7718" s="4" t="s">
        <v>13</v>
      </c>
      <c r="W7718" s="4" t="s">
        <v>24</v>
      </c>
    </row>
    <row r="7719" spans="1:15">
      <c r="A7719" t="n">
        <v>54917</v>
      </c>
      <c r="B7719" s="12" t="n">
        <v>5</v>
      </c>
      <c r="C7719" s="7" t="n">
        <v>28</v>
      </c>
      <c r="D7719" s="30" t="s">
        <v>3</v>
      </c>
      <c r="E7719" s="9" t="n">
        <v>162</v>
      </c>
      <c r="F7719" s="7" t="n">
        <v>3</v>
      </c>
      <c r="G7719" s="7" t="n">
        <v>12491</v>
      </c>
      <c r="H7719" s="30" t="s">
        <v>3</v>
      </c>
      <c r="I7719" s="7" t="n">
        <v>0</v>
      </c>
      <c r="J7719" s="7" t="n">
        <v>1</v>
      </c>
      <c r="K7719" s="7" t="n">
        <v>2</v>
      </c>
      <c r="L7719" s="7" t="n">
        <v>28</v>
      </c>
      <c r="M7719" s="30" t="s">
        <v>3</v>
      </c>
      <c r="N7719" s="9" t="n">
        <v>162</v>
      </c>
      <c r="O7719" s="7" t="n">
        <v>3</v>
      </c>
      <c r="P7719" s="7" t="n">
        <v>12491</v>
      </c>
      <c r="Q7719" s="30" t="s">
        <v>3</v>
      </c>
      <c r="R7719" s="7" t="n">
        <v>0</v>
      </c>
      <c r="S7719" s="7" t="n">
        <v>2</v>
      </c>
      <c r="T7719" s="7" t="n">
        <v>2</v>
      </c>
      <c r="U7719" s="7" t="n">
        <v>11</v>
      </c>
      <c r="V7719" s="7" t="n">
        <v>1</v>
      </c>
      <c r="W7719" s="13" t="n">
        <f t="normal" ca="1">A7723</f>
        <v>0</v>
      </c>
    </row>
    <row r="7720" spans="1:15">
      <c r="A7720" t="s">
        <v>4</v>
      </c>
      <c r="B7720" s="4" t="s">
        <v>5</v>
      </c>
      <c r="C7720" s="4" t="s">
        <v>13</v>
      </c>
      <c r="D7720" s="4" t="s">
        <v>10</v>
      </c>
      <c r="E7720" s="4" t="s">
        <v>23</v>
      </c>
    </row>
    <row r="7721" spans="1:15">
      <c r="A7721" t="n">
        <v>54946</v>
      </c>
      <c r="B7721" s="24" t="n">
        <v>58</v>
      </c>
      <c r="C7721" s="7" t="n">
        <v>0</v>
      </c>
      <c r="D7721" s="7" t="n">
        <v>0</v>
      </c>
      <c r="E7721" s="7" t="n">
        <v>1</v>
      </c>
    </row>
    <row r="7722" spans="1:15">
      <c r="A7722" t="s">
        <v>4</v>
      </c>
      <c r="B7722" s="4" t="s">
        <v>5</v>
      </c>
      <c r="C7722" s="4" t="s">
        <v>13</v>
      </c>
      <c r="D7722" s="30" t="s">
        <v>34</v>
      </c>
      <c r="E7722" s="4" t="s">
        <v>5</v>
      </c>
      <c r="F7722" s="4" t="s">
        <v>13</v>
      </c>
      <c r="G7722" s="4" t="s">
        <v>10</v>
      </c>
      <c r="H7722" s="30" t="s">
        <v>35</v>
      </c>
      <c r="I7722" s="4" t="s">
        <v>13</v>
      </c>
      <c r="J7722" s="4" t="s">
        <v>9</v>
      </c>
      <c r="K7722" s="4" t="s">
        <v>13</v>
      </c>
      <c r="L7722" s="4" t="s">
        <v>13</v>
      </c>
      <c r="M7722" s="30" t="s">
        <v>34</v>
      </c>
      <c r="N7722" s="4" t="s">
        <v>5</v>
      </c>
      <c r="O7722" s="4" t="s">
        <v>13</v>
      </c>
      <c r="P7722" s="4" t="s">
        <v>10</v>
      </c>
      <c r="Q7722" s="30" t="s">
        <v>35</v>
      </c>
      <c r="R7722" s="4" t="s">
        <v>13</v>
      </c>
      <c r="S7722" s="4" t="s">
        <v>9</v>
      </c>
      <c r="T7722" s="4" t="s">
        <v>13</v>
      </c>
      <c r="U7722" s="4" t="s">
        <v>13</v>
      </c>
      <c r="V7722" s="4" t="s">
        <v>13</v>
      </c>
      <c r="W7722" s="4" t="s">
        <v>24</v>
      </c>
    </row>
    <row r="7723" spans="1:15">
      <c r="A7723" t="n">
        <v>54954</v>
      </c>
      <c r="B7723" s="12" t="n">
        <v>5</v>
      </c>
      <c r="C7723" s="7" t="n">
        <v>28</v>
      </c>
      <c r="D7723" s="30" t="s">
        <v>3</v>
      </c>
      <c r="E7723" s="9" t="n">
        <v>162</v>
      </c>
      <c r="F7723" s="7" t="n">
        <v>3</v>
      </c>
      <c r="G7723" s="7" t="n">
        <v>12491</v>
      </c>
      <c r="H7723" s="30" t="s">
        <v>3</v>
      </c>
      <c r="I7723" s="7" t="n">
        <v>0</v>
      </c>
      <c r="J7723" s="7" t="n">
        <v>1</v>
      </c>
      <c r="K7723" s="7" t="n">
        <v>3</v>
      </c>
      <c r="L7723" s="7" t="n">
        <v>28</v>
      </c>
      <c r="M7723" s="30" t="s">
        <v>3</v>
      </c>
      <c r="N7723" s="9" t="n">
        <v>162</v>
      </c>
      <c r="O7723" s="7" t="n">
        <v>3</v>
      </c>
      <c r="P7723" s="7" t="n">
        <v>12491</v>
      </c>
      <c r="Q7723" s="30" t="s">
        <v>3</v>
      </c>
      <c r="R7723" s="7" t="n">
        <v>0</v>
      </c>
      <c r="S7723" s="7" t="n">
        <v>2</v>
      </c>
      <c r="T7723" s="7" t="n">
        <v>3</v>
      </c>
      <c r="U7723" s="7" t="n">
        <v>9</v>
      </c>
      <c r="V7723" s="7" t="n">
        <v>1</v>
      </c>
      <c r="W7723" s="13" t="n">
        <f t="normal" ca="1">A7733</f>
        <v>0</v>
      </c>
    </row>
    <row r="7724" spans="1:15">
      <c r="A7724" t="s">
        <v>4</v>
      </c>
      <c r="B7724" s="4" t="s">
        <v>5</v>
      </c>
      <c r="C7724" s="4" t="s">
        <v>13</v>
      </c>
      <c r="D7724" s="30" t="s">
        <v>34</v>
      </c>
      <c r="E7724" s="4" t="s">
        <v>5</v>
      </c>
      <c r="F7724" s="4" t="s">
        <v>10</v>
      </c>
      <c r="G7724" s="4" t="s">
        <v>13</v>
      </c>
      <c r="H7724" s="4" t="s">
        <v>13</v>
      </c>
      <c r="I7724" s="4" t="s">
        <v>6</v>
      </c>
      <c r="J7724" s="30" t="s">
        <v>35</v>
      </c>
      <c r="K7724" s="4" t="s">
        <v>13</v>
      </c>
      <c r="L7724" s="4" t="s">
        <v>13</v>
      </c>
      <c r="M7724" s="30" t="s">
        <v>34</v>
      </c>
      <c r="N7724" s="4" t="s">
        <v>5</v>
      </c>
      <c r="O7724" s="4" t="s">
        <v>13</v>
      </c>
      <c r="P7724" s="30" t="s">
        <v>35</v>
      </c>
      <c r="Q7724" s="4" t="s">
        <v>13</v>
      </c>
      <c r="R7724" s="4" t="s">
        <v>9</v>
      </c>
      <c r="S7724" s="4" t="s">
        <v>13</v>
      </c>
      <c r="T7724" s="4" t="s">
        <v>13</v>
      </c>
      <c r="U7724" s="4" t="s">
        <v>13</v>
      </c>
      <c r="V7724" s="30" t="s">
        <v>34</v>
      </c>
      <c r="W7724" s="4" t="s">
        <v>5</v>
      </c>
      <c r="X7724" s="4" t="s">
        <v>13</v>
      </c>
      <c r="Y7724" s="30" t="s">
        <v>35</v>
      </c>
      <c r="Z7724" s="4" t="s">
        <v>13</v>
      </c>
      <c r="AA7724" s="4" t="s">
        <v>9</v>
      </c>
      <c r="AB7724" s="4" t="s">
        <v>13</v>
      </c>
      <c r="AC7724" s="4" t="s">
        <v>13</v>
      </c>
      <c r="AD7724" s="4" t="s">
        <v>13</v>
      </c>
      <c r="AE7724" s="4" t="s">
        <v>24</v>
      </c>
    </row>
    <row r="7725" spans="1:15">
      <c r="A7725" t="n">
        <v>54983</v>
      </c>
      <c r="B7725" s="12" t="n">
        <v>5</v>
      </c>
      <c r="C7725" s="7" t="n">
        <v>28</v>
      </c>
      <c r="D7725" s="30" t="s">
        <v>3</v>
      </c>
      <c r="E7725" s="31" t="n">
        <v>47</v>
      </c>
      <c r="F7725" s="7" t="n">
        <v>61456</v>
      </c>
      <c r="G7725" s="7" t="n">
        <v>2</v>
      </c>
      <c r="H7725" s="7" t="n">
        <v>0</v>
      </c>
      <c r="I7725" s="7" t="s">
        <v>36</v>
      </c>
      <c r="J7725" s="30" t="s">
        <v>3</v>
      </c>
      <c r="K7725" s="7" t="n">
        <v>8</v>
      </c>
      <c r="L7725" s="7" t="n">
        <v>28</v>
      </c>
      <c r="M7725" s="30" t="s">
        <v>3</v>
      </c>
      <c r="N7725" s="11" t="n">
        <v>74</v>
      </c>
      <c r="O7725" s="7" t="n">
        <v>65</v>
      </c>
      <c r="P7725" s="30" t="s">
        <v>3</v>
      </c>
      <c r="Q7725" s="7" t="n">
        <v>0</v>
      </c>
      <c r="R7725" s="7" t="n">
        <v>1</v>
      </c>
      <c r="S7725" s="7" t="n">
        <v>3</v>
      </c>
      <c r="T7725" s="7" t="n">
        <v>9</v>
      </c>
      <c r="U7725" s="7" t="n">
        <v>28</v>
      </c>
      <c r="V7725" s="30" t="s">
        <v>3</v>
      </c>
      <c r="W7725" s="11" t="n">
        <v>74</v>
      </c>
      <c r="X7725" s="7" t="n">
        <v>65</v>
      </c>
      <c r="Y7725" s="30" t="s">
        <v>3</v>
      </c>
      <c r="Z7725" s="7" t="n">
        <v>0</v>
      </c>
      <c r="AA7725" s="7" t="n">
        <v>2</v>
      </c>
      <c r="AB7725" s="7" t="n">
        <v>3</v>
      </c>
      <c r="AC7725" s="7" t="n">
        <v>9</v>
      </c>
      <c r="AD7725" s="7" t="n">
        <v>1</v>
      </c>
      <c r="AE7725" s="13" t="n">
        <f t="normal" ca="1">A7729</f>
        <v>0</v>
      </c>
    </row>
    <row r="7726" spans="1:15">
      <c r="A7726" t="s">
        <v>4</v>
      </c>
      <c r="B7726" s="4" t="s">
        <v>5</v>
      </c>
      <c r="C7726" s="4" t="s">
        <v>10</v>
      </c>
      <c r="D7726" s="4" t="s">
        <v>13</v>
      </c>
      <c r="E7726" s="4" t="s">
        <v>13</v>
      </c>
      <c r="F7726" s="4" t="s">
        <v>6</v>
      </c>
    </row>
    <row r="7727" spans="1:15">
      <c r="A7727" t="n">
        <v>55031</v>
      </c>
      <c r="B7727" s="31" t="n">
        <v>47</v>
      </c>
      <c r="C7727" s="7" t="n">
        <v>61456</v>
      </c>
      <c r="D7727" s="7" t="n">
        <v>0</v>
      </c>
      <c r="E7727" s="7" t="n">
        <v>0</v>
      </c>
      <c r="F7727" s="7" t="s">
        <v>37</v>
      </c>
    </row>
    <row r="7728" spans="1:15">
      <c r="A7728" t="s">
        <v>4</v>
      </c>
      <c r="B7728" s="4" t="s">
        <v>5</v>
      </c>
      <c r="C7728" s="4" t="s">
        <v>13</v>
      </c>
      <c r="D7728" s="4" t="s">
        <v>10</v>
      </c>
      <c r="E7728" s="4" t="s">
        <v>23</v>
      </c>
    </row>
    <row r="7729" spans="1:31">
      <c r="A7729" t="n">
        <v>55044</v>
      </c>
      <c r="B7729" s="24" t="n">
        <v>58</v>
      </c>
      <c r="C7729" s="7" t="n">
        <v>0</v>
      </c>
      <c r="D7729" s="7" t="n">
        <v>300</v>
      </c>
      <c r="E7729" s="7" t="n">
        <v>1</v>
      </c>
    </row>
    <row r="7730" spans="1:31">
      <c r="A7730" t="s">
        <v>4</v>
      </c>
      <c r="B7730" s="4" t="s">
        <v>5</v>
      </c>
      <c r="C7730" s="4" t="s">
        <v>13</v>
      </c>
      <c r="D7730" s="4" t="s">
        <v>10</v>
      </c>
    </row>
    <row r="7731" spans="1:31">
      <c r="A7731" t="n">
        <v>55052</v>
      </c>
      <c r="B7731" s="24" t="n">
        <v>58</v>
      </c>
      <c r="C7731" s="7" t="n">
        <v>255</v>
      </c>
      <c r="D7731" s="7" t="n">
        <v>0</v>
      </c>
    </row>
    <row r="7732" spans="1:31">
      <c r="A7732" t="s">
        <v>4</v>
      </c>
      <c r="B7732" s="4" t="s">
        <v>5</v>
      </c>
      <c r="C7732" s="4" t="s">
        <v>13</v>
      </c>
      <c r="D7732" s="4" t="s">
        <v>13</v>
      </c>
      <c r="E7732" s="4" t="s">
        <v>13</v>
      </c>
      <c r="F7732" s="4" t="s">
        <v>13</v>
      </c>
    </row>
    <row r="7733" spans="1:31">
      <c r="A7733" t="n">
        <v>55056</v>
      </c>
      <c r="B7733" s="19" t="n">
        <v>14</v>
      </c>
      <c r="C7733" s="7" t="n">
        <v>0</v>
      </c>
      <c r="D7733" s="7" t="n">
        <v>0</v>
      </c>
      <c r="E7733" s="7" t="n">
        <v>0</v>
      </c>
      <c r="F7733" s="7" t="n">
        <v>64</v>
      </c>
    </row>
    <row r="7734" spans="1:31">
      <c r="A7734" t="s">
        <v>4</v>
      </c>
      <c r="B7734" s="4" t="s">
        <v>5</v>
      </c>
      <c r="C7734" s="4" t="s">
        <v>13</v>
      </c>
      <c r="D7734" s="4" t="s">
        <v>10</v>
      </c>
    </row>
    <row r="7735" spans="1:31">
      <c r="A7735" t="n">
        <v>55061</v>
      </c>
      <c r="B7735" s="25" t="n">
        <v>22</v>
      </c>
      <c r="C7735" s="7" t="n">
        <v>0</v>
      </c>
      <c r="D7735" s="7" t="n">
        <v>12491</v>
      </c>
    </row>
    <row r="7736" spans="1:31">
      <c r="A7736" t="s">
        <v>4</v>
      </c>
      <c r="B7736" s="4" t="s">
        <v>5</v>
      </c>
      <c r="C7736" s="4" t="s">
        <v>13</v>
      </c>
      <c r="D7736" s="4" t="s">
        <v>10</v>
      </c>
    </row>
    <row r="7737" spans="1:31">
      <c r="A7737" t="n">
        <v>55065</v>
      </c>
      <c r="B7737" s="24" t="n">
        <v>58</v>
      </c>
      <c r="C7737" s="7" t="n">
        <v>5</v>
      </c>
      <c r="D7737" s="7" t="n">
        <v>300</v>
      </c>
    </row>
    <row r="7738" spans="1:31">
      <c r="A7738" t="s">
        <v>4</v>
      </c>
      <c r="B7738" s="4" t="s">
        <v>5</v>
      </c>
      <c r="C7738" s="4" t="s">
        <v>23</v>
      </c>
      <c r="D7738" s="4" t="s">
        <v>10</v>
      </c>
    </row>
    <row r="7739" spans="1:31">
      <c r="A7739" t="n">
        <v>55069</v>
      </c>
      <c r="B7739" s="32" t="n">
        <v>103</v>
      </c>
      <c r="C7739" s="7" t="n">
        <v>0</v>
      </c>
      <c r="D7739" s="7" t="n">
        <v>300</v>
      </c>
    </row>
    <row r="7740" spans="1:31">
      <c r="A7740" t="s">
        <v>4</v>
      </c>
      <c r="B7740" s="4" t="s">
        <v>5</v>
      </c>
      <c r="C7740" s="4" t="s">
        <v>13</v>
      </c>
    </row>
    <row r="7741" spans="1:31">
      <c r="A7741" t="n">
        <v>55076</v>
      </c>
      <c r="B7741" s="33" t="n">
        <v>64</v>
      </c>
      <c r="C7741" s="7" t="n">
        <v>7</v>
      </c>
    </row>
    <row r="7742" spans="1:31">
      <c r="A7742" t="s">
        <v>4</v>
      </c>
      <c r="B7742" s="4" t="s">
        <v>5</v>
      </c>
      <c r="C7742" s="4" t="s">
        <v>13</v>
      </c>
      <c r="D7742" s="4" t="s">
        <v>10</v>
      </c>
    </row>
    <row r="7743" spans="1:31">
      <c r="A7743" t="n">
        <v>55078</v>
      </c>
      <c r="B7743" s="34" t="n">
        <v>72</v>
      </c>
      <c r="C7743" s="7" t="n">
        <v>5</v>
      </c>
      <c r="D7743" s="7" t="n">
        <v>0</v>
      </c>
    </row>
    <row r="7744" spans="1:31">
      <c r="A7744" t="s">
        <v>4</v>
      </c>
      <c r="B7744" s="4" t="s">
        <v>5</v>
      </c>
      <c r="C7744" s="4" t="s">
        <v>13</v>
      </c>
      <c r="D7744" s="30" t="s">
        <v>34</v>
      </c>
      <c r="E7744" s="4" t="s">
        <v>5</v>
      </c>
      <c r="F7744" s="4" t="s">
        <v>13</v>
      </c>
      <c r="G7744" s="4" t="s">
        <v>10</v>
      </c>
      <c r="H7744" s="30" t="s">
        <v>35</v>
      </c>
      <c r="I7744" s="4" t="s">
        <v>13</v>
      </c>
      <c r="J7744" s="4" t="s">
        <v>9</v>
      </c>
      <c r="K7744" s="4" t="s">
        <v>13</v>
      </c>
      <c r="L7744" s="4" t="s">
        <v>13</v>
      </c>
      <c r="M7744" s="4" t="s">
        <v>24</v>
      </c>
    </row>
    <row r="7745" spans="1:13">
      <c r="A7745" t="n">
        <v>55082</v>
      </c>
      <c r="B7745" s="12" t="n">
        <v>5</v>
      </c>
      <c r="C7745" s="7" t="n">
        <v>28</v>
      </c>
      <c r="D7745" s="30" t="s">
        <v>3</v>
      </c>
      <c r="E7745" s="9" t="n">
        <v>162</v>
      </c>
      <c r="F7745" s="7" t="n">
        <v>4</v>
      </c>
      <c r="G7745" s="7" t="n">
        <v>12491</v>
      </c>
      <c r="H7745" s="30" t="s">
        <v>3</v>
      </c>
      <c r="I7745" s="7" t="n">
        <v>0</v>
      </c>
      <c r="J7745" s="7" t="n">
        <v>1</v>
      </c>
      <c r="K7745" s="7" t="n">
        <v>2</v>
      </c>
      <c r="L7745" s="7" t="n">
        <v>1</v>
      </c>
      <c r="M7745" s="13" t="n">
        <f t="normal" ca="1">A7751</f>
        <v>0</v>
      </c>
    </row>
    <row r="7746" spans="1:13">
      <c r="A7746" t="s">
        <v>4</v>
      </c>
      <c r="B7746" s="4" t="s">
        <v>5</v>
      </c>
      <c r="C7746" s="4" t="s">
        <v>13</v>
      </c>
      <c r="D7746" s="4" t="s">
        <v>6</v>
      </c>
    </row>
    <row r="7747" spans="1:13">
      <c r="A7747" t="n">
        <v>55099</v>
      </c>
      <c r="B7747" s="8" t="n">
        <v>2</v>
      </c>
      <c r="C7747" s="7" t="n">
        <v>10</v>
      </c>
      <c r="D7747" s="7" t="s">
        <v>38</v>
      </c>
    </row>
    <row r="7748" spans="1:13">
      <c r="A7748" t="s">
        <v>4</v>
      </c>
      <c r="B7748" s="4" t="s">
        <v>5</v>
      </c>
      <c r="C7748" s="4" t="s">
        <v>10</v>
      </c>
    </row>
    <row r="7749" spans="1:13">
      <c r="A7749" t="n">
        <v>55116</v>
      </c>
      <c r="B7749" s="35" t="n">
        <v>16</v>
      </c>
      <c r="C7749" s="7" t="n">
        <v>0</v>
      </c>
    </row>
    <row r="7750" spans="1:13">
      <c r="A7750" t="s">
        <v>4</v>
      </c>
      <c r="B7750" s="4" t="s">
        <v>5</v>
      </c>
      <c r="C7750" s="4" t="s">
        <v>10</v>
      </c>
    </row>
    <row r="7751" spans="1:13">
      <c r="A7751" t="n">
        <v>55119</v>
      </c>
      <c r="B7751" s="36" t="n">
        <v>12</v>
      </c>
      <c r="C7751" s="7" t="n">
        <v>6713</v>
      </c>
    </row>
    <row r="7752" spans="1:13">
      <c r="A7752" t="s">
        <v>4</v>
      </c>
      <c r="B7752" s="4" t="s">
        <v>5</v>
      </c>
      <c r="C7752" s="4" t="s">
        <v>13</v>
      </c>
      <c r="D7752" s="4" t="s">
        <v>10</v>
      </c>
      <c r="E7752" s="4" t="s">
        <v>13</v>
      </c>
      <c r="F7752" s="4" t="s">
        <v>6</v>
      </c>
    </row>
    <row r="7753" spans="1:13">
      <c r="A7753" t="n">
        <v>55122</v>
      </c>
      <c r="B7753" s="10" t="n">
        <v>39</v>
      </c>
      <c r="C7753" s="7" t="n">
        <v>10</v>
      </c>
      <c r="D7753" s="7" t="n">
        <v>65533</v>
      </c>
      <c r="E7753" s="7" t="n">
        <v>203</v>
      </c>
      <c r="F7753" s="7" t="s">
        <v>437</v>
      </c>
    </row>
    <row r="7754" spans="1:13">
      <c r="A7754" t="s">
        <v>4</v>
      </c>
      <c r="B7754" s="4" t="s">
        <v>5</v>
      </c>
      <c r="C7754" s="4" t="s">
        <v>13</v>
      </c>
      <c r="D7754" s="4" t="s">
        <v>10</v>
      </c>
      <c r="E7754" s="4" t="s">
        <v>13</v>
      </c>
      <c r="F7754" s="4" t="s">
        <v>6</v>
      </c>
    </row>
    <row r="7755" spans="1:13">
      <c r="A7755" t="n">
        <v>55146</v>
      </c>
      <c r="B7755" s="10" t="n">
        <v>39</v>
      </c>
      <c r="C7755" s="7" t="n">
        <v>10</v>
      </c>
      <c r="D7755" s="7" t="n">
        <v>65533</v>
      </c>
      <c r="E7755" s="7" t="n">
        <v>204</v>
      </c>
      <c r="F7755" s="7" t="s">
        <v>223</v>
      </c>
    </row>
    <row r="7756" spans="1:13">
      <c r="A7756" t="s">
        <v>4</v>
      </c>
      <c r="B7756" s="4" t="s">
        <v>5</v>
      </c>
      <c r="C7756" s="4" t="s">
        <v>13</v>
      </c>
      <c r="D7756" s="4" t="s">
        <v>10</v>
      </c>
      <c r="E7756" s="4" t="s">
        <v>13</v>
      </c>
      <c r="F7756" s="4" t="s">
        <v>6</v>
      </c>
    </row>
    <row r="7757" spans="1:13">
      <c r="A7757" t="n">
        <v>55170</v>
      </c>
      <c r="B7757" s="10" t="n">
        <v>39</v>
      </c>
      <c r="C7757" s="7" t="n">
        <v>10</v>
      </c>
      <c r="D7757" s="7" t="n">
        <v>65533</v>
      </c>
      <c r="E7757" s="7" t="n">
        <v>205</v>
      </c>
      <c r="F7757" s="7" t="s">
        <v>438</v>
      </c>
    </row>
    <row r="7758" spans="1:13">
      <c r="A7758" t="s">
        <v>4</v>
      </c>
      <c r="B7758" s="4" t="s">
        <v>5</v>
      </c>
      <c r="C7758" s="4" t="s">
        <v>10</v>
      </c>
      <c r="D7758" s="4" t="s">
        <v>6</v>
      </c>
      <c r="E7758" s="4" t="s">
        <v>6</v>
      </c>
      <c r="F7758" s="4" t="s">
        <v>6</v>
      </c>
      <c r="G7758" s="4" t="s">
        <v>13</v>
      </c>
      <c r="H7758" s="4" t="s">
        <v>9</v>
      </c>
      <c r="I7758" s="4" t="s">
        <v>23</v>
      </c>
      <c r="J7758" s="4" t="s">
        <v>23</v>
      </c>
      <c r="K7758" s="4" t="s">
        <v>23</v>
      </c>
      <c r="L7758" s="4" t="s">
        <v>23</v>
      </c>
      <c r="M7758" s="4" t="s">
        <v>23</v>
      </c>
      <c r="N7758" s="4" t="s">
        <v>23</v>
      </c>
      <c r="O7758" s="4" t="s">
        <v>23</v>
      </c>
      <c r="P7758" s="4" t="s">
        <v>6</v>
      </c>
      <c r="Q7758" s="4" t="s">
        <v>6</v>
      </c>
      <c r="R7758" s="4" t="s">
        <v>9</v>
      </c>
      <c r="S7758" s="4" t="s">
        <v>13</v>
      </c>
      <c r="T7758" s="4" t="s">
        <v>9</v>
      </c>
      <c r="U7758" s="4" t="s">
        <v>9</v>
      </c>
      <c r="V7758" s="4" t="s">
        <v>10</v>
      </c>
    </row>
    <row r="7759" spans="1:13">
      <c r="A7759" t="n">
        <v>55194</v>
      </c>
      <c r="B7759" s="37" t="n">
        <v>19</v>
      </c>
      <c r="C7759" s="7" t="n">
        <v>19</v>
      </c>
      <c r="D7759" s="7" t="s">
        <v>228</v>
      </c>
      <c r="E7759" s="7" t="s">
        <v>229</v>
      </c>
      <c r="F7759" s="7" t="s">
        <v>12</v>
      </c>
      <c r="G7759" s="7" t="n">
        <v>0</v>
      </c>
      <c r="H7759" s="7" t="n">
        <v>1</v>
      </c>
      <c r="I7759" s="7" t="n">
        <v>0</v>
      </c>
      <c r="J7759" s="7" t="n">
        <v>0</v>
      </c>
      <c r="K7759" s="7" t="n">
        <v>0</v>
      </c>
      <c r="L7759" s="7" t="n">
        <v>0</v>
      </c>
      <c r="M7759" s="7" t="n">
        <v>1</v>
      </c>
      <c r="N7759" s="7" t="n">
        <v>1.60000002384186</v>
      </c>
      <c r="O7759" s="7" t="n">
        <v>0.0900000035762787</v>
      </c>
      <c r="P7759" s="7" t="s">
        <v>12</v>
      </c>
      <c r="Q7759" s="7" t="s">
        <v>12</v>
      </c>
      <c r="R7759" s="7" t="n">
        <v>-1</v>
      </c>
      <c r="S7759" s="7" t="n">
        <v>0</v>
      </c>
      <c r="T7759" s="7" t="n">
        <v>0</v>
      </c>
      <c r="U7759" s="7" t="n">
        <v>0</v>
      </c>
      <c r="V7759" s="7" t="n">
        <v>0</v>
      </c>
    </row>
    <row r="7760" spans="1:13">
      <c r="A7760" t="s">
        <v>4</v>
      </c>
      <c r="B7760" s="4" t="s">
        <v>5</v>
      </c>
      <c r="C7760" s="4" t="s">
        <v>10</v>
      </c>
      <c r="D7760" s="4" t="s">
        <v>6</v>
      </c>
      <c r="E7760" s="4" t="s">
        <v>6</v>
      </c>
      <c r="F7760" s="4" t="s">
        <v>6</v>
      </c>
      <c r="G7760" s="4" t="s">
        <v>13</v>
      </c>
      <c r="H7760" s="4" t="s">
        <v>9</v>
      </c>
      <c r="I7760" s="4" t="s">
        <v>23</v>
      </c>
      <c r="J7760" s="4" t="s">
        <v>23</v>
      </c>
      <c r="K7760" s="4" t="s">
        <v>23</v>
      </c>
      <c r="L7760" s="4" t="s">
        <v>23</v>
      </c>
      <c r="M7760" s="4" t="s">
        <v>23</v>
      </c>
      <c r="N7760" s="4" t="s">
        <v>23</v>
      </c>
      <c r="O7760" s="4" t="s">
        <v>23</v>
      </c>
      <c r="P7760" s="4" t="s">
        <v>6</v>
      </c>
      <c r="Q7760" s="4" t="s">
        <v>6</v>
      </c>
      <c r="R7760" s="4" t="s">
        <v>9</v>
      </c>
      <c r="S7760" s="4" t="s">
        <v>13</v>
      </c>
      <c r="T7760" s="4" t="s">
        <v>9</v>
      </c>
      <c r="U7760" s="4" t="s">
        <v>9</v>
      </c>
      <c r="V7760" s="4" t="s">
        <v>10</v>
      </c>
    </row>
    <row r="7761" spans="1:22">
      <c r="A7761" t="n">
        <v>55275</v>
      </c>
      <c r="B7761" s="37" t="n">
        <v>19</v>
      </c>
      <c r="C7761" s="7" t="n">
        <v>7032</v>
      </c>
      <c r="D7761" s="7" t="s">
        <v>41</v>
      </c>
      <c r="E7761" s="7" t="s">
        <v>42</v>
      </c>
      <c r="F7761" s="7" t="s">
        <v>12</v>
      </c>
      <c r="G7761" s="7" t="n">
        <v>0</v>
      </c>
      <c r="H7761" s="7" t="n">
        <v>1</v>
      </c>
      <c r="I7761" s="7" t="n">
        <v>0</v>
      </c>
      <c r="J7761" s="7" t="n">
        <v>0</v>
      </c>
      <c r="K7761" s="7" t="n">
        <v>0</v>
      </c>
      <c r="L7761" s="7" t="n">
        <v>0</v>
      </c>
      <c r="M7761" s="7" t="n">
        <v>1</v>
      </c>
      <c r="N7761" s="7" t="n">
        <v>1.60000002384186</v>
      </c>
      <c r="O7761" s="7" t="n">
        <v>0.0900000035762787</v>
      </c>
      <c r="P7761" s="7" t="s">
        <v>12</v>
      </c>
      <c r="Q7761" s="7" t="s">
        <v>12</v>
      </c>
      <c r="R7761" s="7" t="n">
        <v>-1</v>
      </c>
      <c r="S7761" s="7" t="n">
        <v>0</v>
      </c>
      <c r="T7761" s="7" t="n">
        <v>0</v>
      </c>
      <c r="U7761" s="7" t="n">
        <v>0</v>
      </c>
      <c r="V7761" s="7" t="n">
        <v>0</v>
      </c>
    </row>
    <row r="7762" spans="1:22">
      <c r="A7762" t="s">
        <v>4</v>
      </c>
      <c r="B7762" s="4" t="s">
        <v>5</v>
      </c>
      <c r="C7762" s="4" t="s">
        <v>10</v>
      </c>
      <c r="D7762" s="4" t="s">
        <v>6</v>
      </c>
      <c r="E7762" s="4" t="s">
        <v>6</v>
      </c>
      <c r="F7762" s="4" t="s">
        <v>6</v>
      </c>
      <c r="G7762" s="4" t="s">
        <v>13</v>
      </c>
      <c r="H7762" s="4" t="s">
        <v>9</v>
      </c>
      <c r="I7762" s="4" t="s">
        <v>23</v>
      </c>
      <c r="J7762" s="4" t="s">
        <v>23</v>
      </c>
      <c r="K7762" s="4" t="s">
        <v>23</v>
      </c>
      <c r="L7762" s="4" t="s">
        <v>23</v>
      </c>
      <c r="M7762" s="4" t="s">
        <v>23</v>
      </c>
      <c r="N7762" s="4" t="s">
        <v>23</v>
      </c>
      <c r="O7762" s="4" t="s">
        <v>23</v>
      </c>
      <c r="P7762" s="4" t="s">
        <v>6</v>
      </c>
      <c r="Q7762" s="4" t="s">
        <v>6</v>
      </c>
      <c r="R7762" s="4" t="s">
        <v>9</v>
      </c>
      <c r="S7762" s="4" t="s">
        <v>13</v>
      </c>
      <c r="T7762" s="4" t="s">
        <v>9</v>
      </c>
      <c r="U7762" s="4" t="s">
        <v>9</v>
      </c>
      <c r="V7762" s="4" t="s">
        <v>10</v>
      </c>
    </row>
    <row r="7763" spans="1:22">
      <c r="A7763" t="n">
        <v>55345</v>
      </c>
      <c r="B7763" s="37" t="n">
        <v>19</v>
      </c>
      <c r="C7763" s="7" t="n">
        <v>7024</v>
      </c>
      <c r="D7763" s="7" t="s">
        <v>230</v>
      </c>
      <c r="E7763" s="7" t="s">
        <v>231</v>
      </c>
      <c r="F7763" s="7" t="s">
        <v>12</v>
      </c>
      <c r="G7763" s="7" t="n">
        <v>0</v>
      </c>
      <c r="H7763" s="7" t="n">
        <v>1</v>
      </c>
      <c r="I7763" s="7" t="n">
        <v>0</v>
      </c>
      <c r="J7763" s="7" t="n">
        <v>0</v>
      </c>
      <c r="K7763" s="7" t="n">
        <v>0</v>
      </c>
      <c r="L7763" s="7" t="n">
        <v>0</v>
      </c>
      <c r="M7763" s="7" t="n">
        <v>1</v>
      </c>
      <c r="N7763" s="7" t="n">
        <v>1.60000002384186</v>
      </c>
      <c r="O7763" s="7" t="n">
        <v>0.0900000035762787</v>
      </c>
      <c r="P7763" s="7" t="s">
        <v>12</v>
      </c>
      <c r="Q7763" s="7" t="s">
        <v>12</v>
      </c>
      <c r="R7763" s="7" t="n">
        <v>-1</v>
      </c>
      <c r="S7763" s="7" t="n">
        <v>0</v>
      </c>
      <c r="T7763" s="7" t="n">
        <v>0</v>
      </c>
      <c r="U7763" s="7" t="n">
        <v>0</v>
      </c>
      <c r="V7763" s="7" t="n">
        <v>0</v>
      </c>
    </row>
    <row r="7764" spans="1:22">
      <c r="A7764" t="s">
        <v>4</v>
      </c>
      <c r="B7764" s="4" t="s">
        <v>5</v>
      </c>
      <c r="C7764" s="4" t="s">
        <v>10</v>
      </c>
      <c r="D7764" s="4" t="s">
        <v>13</v>
      </c>
      <c r="E7764" s="4" t="s">
        <v>13</v>
      </c>
      <c r="F7764" s="4" t="s">
        <v>6</v>
      </c>
    </row>
    <row r="7765" spans="1:22">
      <c r="A7765" t="n">
        <v>55416</v>
      </c>
      <c r="B7765" s="38" t="n">
        <v>20</v>
      </c>
      <c r="C7765" s="7" t="n">
        <v>0</v>
      </c>
      <c r="D7765" s="7" t="n">
        <v>3</v>
      </c>
      <c r="E7765" s="7" t="n">
        <v>10</v>
      </c>
      <c r="F7765" s="7" t="s">
        <v>45</v>
      </c>
    </row>
    <row r="7766" spans="1:22">
      <c r="A7766" t="s">
        <v>4</v>
      </c>
      <c r="B7766" s="4" t="s">
        <v>5</v>
      </c>
      <c r="C7766" s="4" t="s">
        <v>10</v>
      </c>
    </row>
    <row r="7767" spans="1:22">
      <c r="A7767" t="n">
        <v>55434</v>
      </c>
      <c r="B7767" s="35" t="n">
        <v>16</v>
      </c>
      <c r="C7767" s="7" t="n">
        <v>0</v>
      </c>
    </row>
    <row r="7768" spans="1:22">
      <c r="A7768" t="s">
        <v>4</v>
      </c>
      <c r="B7768" s="4" t="s">
        <v>5</v>
      </c>
      <c r="C7768" s="4" t="s">
        <v>10</v>
      </c>
      <c r="D7768" s="4" t="s">
        <v>13</v>
      </c>
      <c r="E7768" s="4" t="s">
        <v>13</v>
      </c>
      <c r="F7768" s="4" t="s">
        <v>6</v>
      </c>
    </row>
    <row r="7769" spans="1:22">
      <c r="A7769" t="n">
        <v>55437</v>
      </c>
      <c r="B7769" s="38" t="n">
        <v>20</v>
      </c>
      <c r="C7769" s="7" t="n">
        <v>3</v>
      </c>
      <c r="D7769" s="7" t="n">
        <v>3</v>
      </c>
      <c r="E7769" s="7" t="n">
        <v>10</v>
      </c>
      <c r="F7769" s="7" t="s">
        <v>45</v>
      </c>
    </row>
    <row r="7770" spans="1:22">
      <c r="A7770" t="s">
        <v>4</v>
      </c>
      <c r="B7770" s="4" t="s">
        <v>5</v>
      </c>
      <c r="C7770" s="4" t="s">
        <v>10</v>
      </c>
    </row>
    <row r="7771" spans="1:22">
      <c r="A7771" t="n">
        <v>55455</v>
      </c>
      <c r="B7771" s="35" t="n">
        <v>16</v>
      </c>
      <c r="C7771" s="7" t="n">
        <v>0</v>
      </c>
    </row>
    <row r="7772" spans="1:22">
      <c r="A7772" t="s">
        <v>4</v>
      </c>
      <c r="B7772" s="4" t="s">
        <v>5</v>
      </c>
      <c r="C7772" s="4" t="s">
        <v>10</v>
      </c>
      <c r="D7772" s="4" t="s">
        <v>13</v>
      </c>
      <c r="E7772" s="4" t="s">
        <v>13</v>
      </c>
      <c r="F7772" s="4" t="s">
        <v>6</v>
      </c>
    </row>
    <row r="7773" spans="1:22">
      <c r="A7773" t="n">
        <v>55458</v>
      </c>
      <c r="B7773" s="38" t="n">
        <v>20</v>
      </c>
      <c r="C7773" s="7" t="n">
        <v>5</v>
      </c>
      <c r="D7773" s="7" t="n">
        <v>3</v>
      </c>
      <c r="E7773" s="7" t="n">
        <v>10</v>
      </c>
      <c r="F7773" s="7" t="s">
        <v>45</v>
      </c>
    </row>
    <row r="7774" spans="1:22">
      <c r="A7774" t="s">
        <v>4</v>
      </c>
      <c r="B7774" s="4" t="s">
        <v>5</v>
      </c>
      <c r="C7774" s="4" t="s">
        <v>10</v>
      </c>
    </row>
    <row r="7775" spans="1:22">
      <c r="A7775" t="n">
        <v>55476</v>
      </c>
      <c r="B7775" s="35" t="n">
        <v>16</v>
      </c>
      <c r="C7775" s="7" t="n">
        <v>0</v>
      </c>
    </row>
    <row r="7776" spans="1:22">
      <c r="A7776" t="s">
        <v>4</v>
      </c>
      <c r="B7776" s="4" t="s">
        <v>5</v>
      </c>
      <c r="C7776" s="4" t="s">
        <v>10</v>
      </c>
      <c r="D7776" s="4" t="s">
        <v>13</v>
      </c>
      <c r="E7776" s="4" t="s">
        <v>13</v>
      </c>
      <c r="F7776" s="4" t="s">
        <v>6</v>
      </c>
    </row>
    <row r="7777" spans="1:22">
      <c r="A7777" t="n">
        <v>55479</v>
      </c>
      <c r="B7777" s="38" t="n">
        <v>20</v>
      </c>
      <c r="C7777" s="7" t="n">
        <v>61491</v>
      </c>
      <c r="D7777" s="7" t="n">
        <v>3</v>
      </c>
      <c r="E7777" s="7" t="n">
        <v>10</v>
      </c>
      <c r="F7777" s="7" t="s">
        <v>45</v>
      </c>
    </row>
    <row r="7778" spans="1:22">
      <c r="A7778" t="s">
        <v>4</v>
      </c>
      <c r="B7778" s="4" t="s">
        <v>5</v>
      </c>
      <c r="C7778" s="4" t="s">
        <v>10</v>
      </c>
    </row>
    <row r="7779" spans="1:22">
      <c r="A7779" t="n">
        <v>55497</v>
      </c>
      <c r="B7779" s="35" t="n">
        <v>16</v>
      </c>
      <c r="C7779" s="7" t="n">
        <v>0</v>
      </c>
    </row>
    <row r="7780" spans="1:22">
      <c r="A7780" t="s">
        <v>4</v>
      </c>
      <c r="B7780" s="4" t="s">
        <v>5</v>
      </c>
      <c r="C7780" s="4" t="s">
        <v>10</v>
      </c>
      <c r="D7780" s="4" t="s">
        <v>13</v>
      </c>
      <c r="E7780" s="4" t="s">
        <v>13</v>
      </c>
      <c r="F7780" s="4" t="s">
        <v>6</v>
      </c>
    </row>
    <row r="7781" spans="1:22">
      <c r="A7781" t="n">
        <v>55500</v>
      </c>
      <c r="B7781" s="38" t="n">
        <v>20</v>
      </c>
      <c r="C7781" s="7" t="n">
        <v>61492</v>
      </c>
      <c r="D7781" s="7" t="n">
        <v>3</v>
      </c>
      <c r="E7781" s="7" t="n">
        <v>10</v>
      </c>
      <c r="F7781" s="7" t="s">
        <v>45</v>
      </c>
    </row>
    <row r="7782" spans="1:22">
      <c r="A7782" t="s">
        <v>4</v>
      </c>
      <c r="B7782" s="4" t="s">
        <v>5</v>
      </c>
      <c r="C7782" s="4" t="s">
        <v>10</v>
      </c>
    </row>
    <row r="7783" spans="1:22">
      <c r="A7783" t="n">
        <v>55518</v>
      </c>
      <c r="B7783" s="35" t="n">
        <v>16</v>
      </c>
      <c r="C7783" s="7" t="n">
        <v>0</v>
      </c>
    </row>
    <row r="7784" spans="1:22">
      <c r="A7784" t="s">
        <v>4</v>
      </c>
      <c r="B7784" s="4" t="s">
        <v>5</v>
      </c>
      <c r="C7784" s="4" t="s">
        <v>10</v>
      </c>
      <c r="D7784" s="4" t="s">
        <v>13</v>
      </c>
      <c r="E7784" s="4" t="s">
        <v>13</v>
      </c>
      <c r="F7784" s="4" t="s">
        <v>6</v>
      </c>
    </row>
    <row r="7785" spans="1:22">
      <c r="A7785" t="n">
        <v>55521</v>
      </c>
      <c r="B7785" s="38" t="n">
        <v>20</v>
      </c>
      <c r="C7785" s="7" t="n">
        <v>61493</v>
      </c>
      <c r="D7785" s="7" t="n">
        <v>3</v>
      </c>
      <c r="E7785" s="7" t="n">
        <v>10</v>
      </c>
      <c r="F7785" s="7" t="s">
        <v>45</v>
      </c>
    </row>
    <row r="7786" spans="1:22">
      <c r="A7786" t="s">
        <v>4</v>
      </c>
      <c r="B7786" s="4" t="s">
        <v>5</v>
      </c>
      <c r="C7786" s="4" t="s">
        <v>10</v>
      </c>
    </row>
    <row r="7787" spans="1:22">
      <c r="A7787" t="n">
        <v>55539</v>
      </c>
      <c r="B7787" s="35" t="n">
        <v>16</v>
      </c>
      <c r="C7787" s="7" t="n">
        <v>0</v>
      </c>
    </row>
    <row r="7788" spans="1:22">
      <c r="A7788" t="s">
        <v>4</v>
      </c>
      <c r="B7788" s="4" t="s">
        <v>5</v>
      </c>
      <c r="C7788" s="4" t="s">
        <v>10</v>
      </c>
      <c r="D7788" s="4" t="s">
        <v>13</v>
      </c>
      <c r="E7788" s="4" t="s">
        <v>13</v>
      </c>
      <c r="F7788" s="4" t="s">
        <v>6</v>
      </c>
    </row>
    <row r="7789" spans="1:22">
      <c r="A7789" t="n">
        <v>55542</v>
      </c>
      <c r="B7789" s="38" t="n">
        <v>20</v>
      </c>
      <c r="C7789" s="7" t="n">
        <v>19</v>
      </c>
      <c r="D7789" s="7" t="n">
        <v>3</v>
      </c>
      <c r="E7789" s="7" t="n">
        <v>10</v>
      </c>
      <c r="F7789" s="7" t="s">
        <v>45</v>
      </c>
    </row>
    <row r="7790" spans="1:22">
      <c r="A7790" t="s">
        <v>4</v>
      </c>
      <c r="B7790" s="4" t="s">
        <v>5</v>
      </c>
      <c r="C7790" s="4" t="s">
        <v>10</v>
      </c>
    </row>
    <row r="7791" spans="1:22">
      <c r="A7791" t="n">
        <v>55560</v>
      </c>
      <c r="B7791" s="35" t="n">
        <v>16</v>
      </c>
      <c r="C7791" s="7" t="n">
        <v>0</v>
      </c>
    </row>
    <row r="7792" spans="1:22">
      <c r="A7792" t="s">
        <v>4</v>
      </c>
      <c r="B7792" s="4" t="s">
        <v>5</v>
      </c>
      <c r="C7792" s="4" t="s">
        <v>10</v>
      </c>
      <c r="D7792" s="4" t="s">
        <v>13</v>
      </c>
      <c r="E7792" s="4" t="s">
        <v>13</v>
      </c>
      <c r="F7792" s="4" t="s">
        <v>6</v>
      </c>
    </row>
    <row r="7793" spans="1:6">
      <c r="A7793" t="n">
        <v>55563</v>
      </c>
      <c r="B7793" s="38" t="n">
        <v>20</v>
      </c>
      <c r="C7793" s="7" t="n">
        <v>7032</v>
      </c>
      <c r="D7793" s="7" t="n">
        <v>3</v>
      </c>
      <c r="E7793" s="7" t="n">
        <v>10</v>
      </c>
      <c r="F7793" s="7" t="s">
        <v>45</v>
      </c>
    </row>
    <row r="7794" spans="1:6">
      <c r="A7794" t="s">
        <v>4</v>
      </c>
      <c r="B7794" s="4" t="s">
        <v>5</v>
      </c>
      <c r="C7794" s="4" t="s">
        <v>10</v>
      </c>
    </row>
    <row r="7795" spans="1:6">
      <c r="A7795" t="n">
        <v>55581</v>
      </c>
      <c r="B7795" s="35" t="n">
        <v>16</v>
      </c>
      <c r="C7795" s="7" t="n">
        <v>0</v>
      </c>
    </row>
    <row r="7796" spans="1:6">
      <c r="A7796" t="s">
        <v>4</v>
      </c>
      <c r="B7796" s="4" t="s">
        <v>5</v>
      </c>
      <c r="C7796" s="4" t="s">
        <v>10</v>
      </c>
      <c r="D7796" s="4" t="s">
        <v>13</v>
      </c>
      <c r="E7796" s="4" t="s">
        <v>13</v>
      </c>
      <c r="F7796" s="4" t="s">
        <v>6</v>
      </c>
    </row>
    <row r="7797" spans="1:6">
      <c r="A7797" t="n">
        <v>55584</v>
      </c>
      <c r="B7797" s="38" t="n">
        <v>20</v>
      </c>
      <c r="C7797" s="7" t="n">
        <v>7024</v>
      </c>
      <c r="D7797" s="7" t="n">
        <v>3</v>
      </c>
      <c r="E7797" s="7" t="n">
        <v>10</v>
      </c>
      <c r="F7797" s="7" t="s">
        <v>45</v>
      </c>
    </row>
    <row r="7798" spans="1:6">
      <c r="A7798" t="s">
        <v>4</v>
      </c>
      <c r="B7798" s="4" t="s">
        <v>5</v>
      </c>
      <c r="C7798" s="4" t="s">
        <v>10</v>
      </c>
    </row>
    <row r="7799" spans="1:6">
      <c r="A7799" t="n">
        <v>55602</v>
      </c>
      <c r="B7799" s="35" t="n">
        <v>16</v>
      </c>
      <c r="C7799" s="7" t="n">
        <v>0</v>
      </c>
    </row>
    <row r="7800" spans="1:6">
      <c r="A7800" t="s">
        <v>4</v>
      </c>
      <c r="B7800" s="4" t="s">
        <v>5</v>
      </c>
      <c r="C7800" s="4" t="s">
        <v>10</v>
      </c>
    </row>
    <row r="7801" spans="1:6">
      <c r="A7801" t="n">
        <v>55605</v>
      </c>
      <c r="B7801" s="57" t="n">
        <v>13</v>
      </c>
      <c r="C7801" s="7" t="n">
        <v>6468</v>
      </c>
    </row>
    <row r="7802" spans="1:6">
      <c r="A7802" t="s">
        <v>4</v>
      </c>
      <c r="B7802" s="4" t="s">
        <v>5</v>
      </c>
      <c r="C7802" s="4" t="s">
        <v>13</v>
      </c>
    </row>
    <row r="7803" spans="1:6">
      <c r="A7803" t="n">
        <v>55608</v>
      </c>
      <c r="B7803" s="43" t="n">
        <v>116</v>
      </c>
      <c r="C7803" s="7" t="n">
        <v>0</v>
      </c>
    </row>
    <row r="7804" spans="1:6">
      <c r="A7804" t="s">
        <v>4</v>
      </c>
      <c r="B7804" s="4" t="s">
        <v>5</v>
      </c>
      <c r="C7804" s="4" t="s">
        <v>13</v>
      </c>
      <c r="D7804" s="4" t="s">
        <v>10</v>
      </c>
    </row>
    <row r="7805" spans="1:6">
      <c r="A7805" t="n">
        <v>55610</v>
      </c>
      <c r="B7805" s="43" t="n">
        <v>116</v>
      </c>
      <c r="C7805" s="7" t="n">
        <v>2</v>
      </c>
      <c r="D7805" s="7" t="n">
        <v>1</v>
      </c>
    </row>
    <row r="7806" spans="1:6">
      <c r="A7806" t="s">
        <v>4</v>
      </c>
      <c r="B7806" s="4" t="s">
        <v>5</v>
      </c>
      <c r="C7806" s="4" t="s">
        <v>13</v>
      </c>
      <c r="D7806" s="4" t="s">
        <v>9</v>
      </c>
    </row>
    <row r="7807" spans="1:6">
      <c r="A7807" t="n">
        <v>55614</v>
      </c>
      <c r="B7807" s="43" t="n">
        <v>116</v>
      </c>
      <c r="C7807" s="7" t="n">
        <v>5</v>
      </c>
      <c r="D7807" s="7" t="n">
        <v>1101004800</v>
      </c>
    </row>
    <row r="7808" spans="1:6">
      <c r="A7808" t="s">
        <v>4</v>
      </c>
      <c r="B7808" s="4" t="s">
        <v>5</v>
      </c>
      <c r="C7808" s="4" t="s">
        <v>13</v>
      </c>
      <c r="D7808" s="4" t="s">
        <v>10</v>
      </c>
    </row>
    <row r="7809" spans="1:6">
      <c r="A7809" t="n">
        <v>55620</v>
      </c>
      <c r="B7809" s="43" t="n">
        <v>116</v>
      </c>
      <c r="C7809" s="7" t="n">
        <v>6</v>
      </c>
      <c r="D7809" s="7" t="n">
        <v>1</v>
      </c>
    </row>
    <row r="7810" spans="1:6">
      <c r="A7810" t="s">
        <v>4</v>
      </c>
      <c r="B7810" s="4" t="s">
        <v>5</v>
      </c>
      <c r="C7810" s="4" t="s">
        <v>10</v>
      </c>
      <c r="D7810" s="4" t="s">
        <v>9</v>
      </c>
    </row>
    <row r="7811" spans="1:6">
      <c r="A7811" t="n">
        <v>55624</v>
      </c>
      <c r="B7811" s="39" t="n">
        <v>43</v>
      </c>
      <c r="C7811" s="7" t="n">
        <v>19</v>
      </c>
      <c r="D7811" s="7" t="n">
        <v>1</v>
      </c>
    </row>
    <row r="7812" spans="1:6">
      <c r="A7812" t="s">
        <v>4</v>
      </c>
      <c r="B7812" s="4" t="s">
        <v>5</v>
      </c>
      <c r="C7812" s="4" t="s">
        <v>10</v>
      </c>
      <c r="D7812" s="4" t="s">
        <v>9</v>
      </c>
      <c r="E7812" s="4" t="s">
        <v>9</v>
      </c>
      <c r="F7812" s="4" t="s">
        <v>9</v>
      </c>
      <c r="G7812" s="4" t="s">
        <v>9</v>
      </c>
      <c r="H7812" s="4" t="s">
        <v>10</v>
      </c>
      <c r="I7812" s="4" t="s">
        <v>13</v>
      </c>
    </row>
    <row r="7813" spans="1:6">
      <c r="A7813" t="n">
        <v>55631</v>
      </c>
      <c r="B7813" s="40" t="n">
        <v>66</v>
      </c>
      <c r="C7813" s="7" t="n">
        <v>19</v>
      </c>
      <c r="D7813" s="7" t="n">
        <v>1065353216</v>
      </c>
      <c r="E7813" s="7" t="n">
        <v>1065353216</v>
      </c>
      <c r="F7813" s="7" t="n">
        <v>1065353216</v>
      </c>
      <c r="G7813" s="7" t="n">
        <v>0</v>
      </c>
      <c r="H7813" s="7" t="n">
        <v>0</v>
      </c>
      <c r="I7813" s="7" t="n">
        <v>3</v>
      </c>
    </row>
    <row r="7814" spans="1:6">
      <c r="A7814" t="s">
        <v>4</v>
      </c>
      <c r="B7814" s="4" t="s">
        <v>5</v>
      </c>
      <c r="C7814" s="4" t="s">
        <v>13</v>
      </c>
      <c r="D7814" s="4" t="s">
        <v>10</v>
      </c>
      <c r="E7814" s="4" t="s">
        <v>13</v>
      </c>
      <c r="F7814" s="4" t="s">
        <v>6</v>
      </c>
      <c r="G7814" s="4" t="s">
        <v>6</v>
      </c>
      <c r="H7814" s="4" t="s">
        <v>6</v>
      </c>
      <c r="I7814" s="4" t="s">
        <v>6</v>
      </c>
      <c r="J7814" s="4" t="s">
        <v>6</v>
      </c>
      <c r="K7814" s="4" t="s">
        <v>6</v>
      </c>
      <c r="L7814" s="4" t="s">
        <v>6</v>
      </c>
      <c r="M7814" s="4" t="s">
        <v>6</v>
      </c>
      <c r="N7814" s="4" t="s">
        <v>6</v>
      </c>
      <c r="O7814" s="4" t="s">
        <v>6</v>
      </c>
      <c r="P7814" s="4" t="s">
        <v>6</v>
      </c>
      <c r="Q7814" s="4" t="s">
        <v>6</v>
      </c>
      <c r="R7814" s="4" t="s">
        <v>6</v>
      </c>
      <c r="S7814" s="4" t="s">
        <v>6</v>
      </c>
      <c r="T7814" s="4" t="s">
        <v>6</v>
      </c>
      <c r="U7814" s="4" t="s">
        <v>6</v>
      </c>
    </row>
    <row r="7815" spans="1:6">
      <c r="A7815" t="n">
        <v>55653</v>
      </c>
      <c r="B7815" s="41" t="n">
        <v>36</v>
      </c>
      <c r="C7815" s="7" t="n">
        <v>8</v>
      </c>
      <c r="D7815" s="7" t="n">
        <v>3</v>
      </c>
      <c r="E7815" s="7" t="n">
        <v>0</v>
      </c>
      <c r="F7815" s="7" t="s">
        <v>95</v>
      </c>
      <c r="G7815" s="7" t="s">
        <v>12</v>
      </c>
      <c r="H7815" s="7" t="s">
        <v>12</v>
      </c>
      <c r="I7815" s="7" t="s">
        <v>12</v>
      </c>
      <c r="J7815" s="7" t="s">
        <v>12</v>
      </c>
      <c r="K7815" s="7" t="s">
        <v>12</v>
      </c>
      <c r="L7815" s="7" t="s">
        <v>12</v>
      </c>
      <c r="M7815" s="7" t="s">
        <v>12</v>
      </c>
      <c r="N7815" s="7" t="s">
        <v>12</v>
      </c>
      <c r="O7815" s="7" t="s">
        <v>12</v>
      </c>
      <c r="P7815" s="7" t="s">
        <v>12</v>
      </c>
      <c r="Q7815" s="7" t="s">
        <v>12</v>
      </c>
      <c r="R7815" s="7" t="s">
        <v>12</v>
      </c>
      <c r="S7815" s="7" t="s">
        <v>12</v>
      </c>
      <c r="T7815" s="7" t="s">
        <v>12</v>
      </c>
      <c r="U7815" s="7" t="s">
        <v>12</v>
      </c>
    </row>
    <row r="7816" spans="1:6">
      <c r="A7816" t="s">
        <v>4</v>
      </c>
      <c r="B7816" s="4" t="s">
        <v>5</v>
      </c>
      <c r="C7816" s="4" t="s">
        <v>13</v>
      </c>
      <c r="D7816" s="4" t="s">
        <v>10</v>
      </c>
      <c r="E7816" s="4" t="s">
        <v>13</v>
      </c>
      <c r="F7816" s="4" t="s">
        <v>6</v>
      </c>
      <c r="G7816" s="4" t="s">
        <v>6</v>
      </c>
      <c r="H7816" s="4" t="s">
        <v>6</v>
      </c>
      <c r="I7816" s="4" t="s">
        <v>6</v>
      </c>
      <c r="J7816" s="4" t="s">
        <v>6</v>
      </c>
      <c r="K7816" s="4" t="s">
        <v>6</v>
      </c>
      <c r="L7816" s="4" t="s">
        <v>6</v>
      </c>
      <c r="M7816" s="4" t="s">
        <v>6</v>
      </c>
      <c r="N7816" s="4" t="s">
        <v>6</v>
      </c>
      <c r="O7816" s="4" t="s">
        <v>6</v>
      </c>
      <c r="P7816" s="4" t="s">
        <v>6</v>
      </c>
      <c r="Q7816" s="4" t="s">
        <v>6</v>
      </c>
      <c r="R7816" s="4" t="s">
        <v>6</v>
      </c>
      <c r="S7816" s="4" t="s">
        <v>6</v>
      </c>
      <c r="T7816" s="4" t="s">
        <v>6</v>
      </c>
      <c r="U7816" s="4" t="s">
        <v>6</v>
      </c>
    </row>
    <row r="7817" spans="1:6">
      <c r="A7817" t="n">
        <v>55687</v>
      </c>
      <c r="B7817" s="41" t="n">
        <v>36</v>
      </c>
      <c r="C7817" s="7" t="n">
        <v>8</v>
      </c>
      <c r="D7817" s="7" t="n">
        <v>19</v>
      </c>
      <c r="E7817" s="7" t="n">
        <v>0</v>
      </c>
      <c r="F7817" s="7" t="s">
        <v>236</v>
      </c>
      <c r="G7817" s="7" t="s">
        <v>12</v>
      </c>
      <c r="H7817" s="7" t="s">
        <v>12</v>
      </c>
      <c r="I7817" s="7" t="s">
        <v>12</v>
      </c>
      <c r="J7817" s="7" t="s">
        <v>12</v>
      </c>
      <c r="K7817" s="7" t="s">
        <v>12</v>
      </c>
      <c r="L7817" s="7" t="s">
        <v>12</v>
      </c>
      <c r="M7817" s="7" t="s">
        <v>12</v>
      </c>
      <c r="N7817" s="7" t="s">
        <v>12</v>
      </c>
      <c r="O7817" s="7" t="s">
        <v>12</v>
      </c>
      <c r="P7817" s="7" t="s">
        <v>12</v>
      </c>
      <c r="Q7817" s="7" t="s">
        <v>12</v>
      </c>
      <c r="R7817" s="7" t="s">
        <v>12</v>
      </c>
      <c r="S7817" s="7" t="s">
        <v>12</v>
      </c>
      <c r="T7817" s="7" t="s">
        <v>12</v>
      </c>
      <c r="U7817" s="7" t="s">
        <v>12</v>
      </c>
    </row>
    <row r="7818" spans="1:6">
      <c r="A7818" t="s">
        <v>4</v>
      </c>
      <c r="B7818" s="4" t="s">
        <v>5</v>
      </c>
      <c r="C7818" s="4" t="s">
        <v>13</v>
      </c>
      <c r="D7818" s="4" t="s">
        <v>10</v>
      </c>
      <c r="E7818" s="4" t="s">
        <v>13</v>
      </c>
      <c r="F7818" s="4" t="s">
        <v>6</v>
      </c>
      <c r="G7818" s="4" t="s">
        <v>6</v>
      </c>
      <c r="H7818" s="4" t="s">
        <v>6</v>
      </c>
      <c r="I7818" s="4" t="s">
        <v>6</v>
      </c>
      <c r="J7818" s="4" t="s">
        <v>6</v>
      </c>
      <c r="K7818" s="4" t="s">
        <v>6</v>
      </c>
      <c r="L7818" s="4" t="s">
        <v>6</v>
      </c>
      <c r="M7818" s="4" t="s">
        <v>6</v>
      </c>
      <c r="N7818" s="4" t="s">
        <v>6</v>
      </c>
      <c r="O7818" s="4" t="s">
        <v>6</v>
      </c>
      <c r="P7818" s="4" t="s">
        <v>6</v>
      </c>
      <c r="Q7818" s="4" t="s">
        <v>6</v>
      </c>
      <c r="R7818" s="4" t="s">
        <v>6</v>
      </c>
      <c r="S7818" s="4" t="s">
        <v>6</v>
      </c>
      <c r="T7818" s="4" t="s">
        <v>6</v>
      </c>
      <c r="U7818" s="4" t="s">
        <v>6</v>
      </c>
    </row>
    <row r="7819" spans="1:6">
      <c r="A7819" t="n">
        <v>55717</v>
      </c>
      <c r="B7819" s="41" t="n">
        <v>36</v>
      </c>
      <c r="C7819" s="7" t="n">
        <v>8</v>
      </c>
      <c r="D7819" s="7" t="n">
        <v>7032</v>
      </c>
      <c r="E7819" s="7" t="n">
        <v>0</v>
      </c>
      <c r="F7819" s="7" t="s">
        <v>47</v>
      </c>
      <c r="G7819" s="7" t="s">
        <v>12</v>
      </c>
      <c r="H7819" s="7" t="s">
        <v>12</v>
      </c>
      <c r="I7819" s="7" t="s">
        <v>12</v>
      </c>
      <c r="J7819" s="7" t="s">
        <v>12</v>
      </c>
      <c r="K7819" s="7" t="s">
        <v>12</v>
      </c>
      <c r="L7819" s="7" t="s">
        <v>12</v>
      </c>
      <c r="M7819" s="7" t="s">
        <v>12</v>
      </c>
      <c r="N7819" s="7" t="s">
        <v>12</v>
      </c>
      <c r="O7819" s="7" t="s">
        <v>12</v>
      </c>
      <c r="P7819" s="7" t="s">
        <v>12</v>
      </c>
      <c r="Q7819" s="7" t="s">
        <v>12</v>
      </c>
      <c r="R7819" s="7" t="s">
        <v>12</v>
      </c>
      <c r="S7819" s="7" t="s">
        <v>12</v>
      </c>
      <c r="T7819" s="7" t="s">
        <v>12</v>
      </c>
      <c r="U7819" s="7" t="s">
        <v>12</v>
      </c>
    </row>
    <row r="7820" spans="1:6">
      <c r="A7820" t="s">
        <v>4</v>
      </c>
      <c r="B7820" s="4" t="s">
        <v>5</v>
      </c>
      <c r="C7820" s="4" t="s">
        <v>13</v>
      </c>
      <c r="D7820" s="4" t="s">
        <v>10</v>
      </c>
      <c r="E7820" s="4" t="s">
        <v>13</v>
      </c>
      <c r="F7820" s="4" t="s">
        <v>6</v>
      </c>
      <c r="G7820" s="4" t="s">
        <v>6</v>
      </c>
      <c r="H7820" s="4" t="s">
        <v>6</v>
      </c>
      <c r="I7820" s="4" t="s">
        <v>6</v>
      </c>
      <c r="J7820" s="4" t="s">
        <v>6</v>
      </c>
      <c r="K7820" s="4" t="s">
        <v>6</v>
      </c>
      <c r="L7820" s="4" t="s">
        <v>6</v>
      </c>
      <c r="M7820" s="4" t="s">
        <v>6</v>
      </c>
      <c r="N7820" s="4" t="s">
        <v>6</v>
      </c>
      <c r="O7820" s="4" t="s">
        <v>6</v>
      </c>
      <c r="P7820" s="4" t="s">
        <v>6</v>
      </c>
      <c r="Q7820" s="4" t="s">
        <v>6</v>
      </c>
      <c r="R7820" s="4" t="s">
        <v>6</v>
      </c>
      <c r="S7820" s="4" t="s">
        <v>6</v>
      </c>
      <c r="T7820" s="4" t="s">
        <v>6</v>
      </c>
      <c r="U7820" s="4" t="s">
        <v>6</v>
      </c>
    </row>
    <row r="7821" spans="1:6">
      <c r="A7821" t="n">
        <v>55746</v>
      </c>
      <c r="B7821" s="41" t="n">
        <v>36</v>
      </c>
      <c r="C7821" s="7" t="n">
        <v>8</v>
      </c>
      <c r="D7821" s="7" t="n">
        <v>7024</v>
      </c>
      <c r="E7821" s="7" t="n">
        <v>0</v>
      </c>
      <c r="F7821" s="7" t="s">
        <v>439</v>
      </c>
      <c r="G7821" s="7" t="s">
        <v>12</v>
      </c>
      <c r="H7821" s="7" t="s">
        <v>12</v>
      </c>
      <c r="I7821" s="7" t="s">
        <v>12</v>
      </c>
      <c r="J7821" s="7" t="s">
        <v>12</v>
      </c>
      <c r="K7821" s="7" t="s">
        <v>12</v>
      </c>
      <c r="L7821" s="7" t="s">
        <v>12</v>
      </c>
      <c r="M7821" s="7" t="s">
        <v>12</v>
      </c>
      <c r="N7821" s="7" t="s">
        <v>12</v>
      </c>
      <c r="O7821" s="7" t="s">
        <v>12</v>
      </c>
      <c r="P7821" s="7" t="s">
        <v>12</v>
      </c>
      <c r="Q7821" s="7" t="s">
        <v>12</v>
      </c>
      <c r="R7821" s="7" t="s">
        <v>12</v>
      </c>
      <c r="S7821" s="7" t="s">
        <v>12</v>
      </c>
      <c r="T7821" s="7" t="s">
        <v>12</v>
      </c>
      <c r="U7821" s="7" t="s">
        <v>12</v>
      </c>
    </row>
    <row r="7822" spans="1:6">
      <c r="A7822" t="s">
        <v>4</v>
      </c>
      <c r="B7822" s="4" t="s">
        <v>5</v>
      </c>
      <c r="C7822" s="4" t="s">
        <v>10</v>
      </c>
      <c r="D7822" s="4" t="s">
        <v>23</v>
      </c>
      <c r="E7822" s="4" t="s">
        <v>23</v>
      </c>
      <c r="F7822" s="4" t="s">
        <v>23</v>
      </c>
      <c r="G7822" s="4" t="s">
        <v>23</v>
      </c>
    </row>
    <row r="7823" spans="1:6">
      <c r="A7823" t="n">
        <v>55776</v>
      </c>
      <c r="B7823" s="42" t="n">
        <v>46</v>
      </c>
      <c r="C7823" s="7" t="n">
        <v>0</v>
      </c>
      <c r="D7823" s="7" t="n">
        <v>0</v>
      </c>
      <c r="E7823" s="7" t="n">
        <v>1</v>
      </c>
      <c r="F7823" s="7" t="n">
        <v>13.5</v>
      </c>
      <c r="G7823" s="7" t="n">
        <v>180</v>
      </c>
    </row>
    <row r="7824" spans="1:6">
      <c r="A7824" t="s">
        <v>4</v>
      </c>
      <c r="B7824" s="4" t="s">
        <v>5</v>
      </c>
      <c r="C7824" s="4" t="s">
        <v>10</v>
      </c>
      <c r="D7824" s="4" t="s">
        <v>23</v>
      </c>
      <c r="E7824" s="4" t="s">
        <v>23</v>
      </c>
      <c r="F7824" s="4" t="s">
        <v>23</v>
      </c>
      <c r="G7824" s="4" t="s">
        <v>23</v>
      </c>
    </row>
    <row r="7825" spans="1:21">
      <c r="A7825" t="n">
        <v>55795</v>
      </c>
      <c r="B7825" s="42" t="n">
        <v>46</v>
      </c>
      <c r="C7825" s="7" t="n">
        <v>7032</v>
      </c>
      <c r="D7825" s="7" t="n">
        <v>-0.400000005960464</v>
      </c>
      <c r="E7825" s="7" t="n">
        <v>1</v>
      </c>
      <c r="F7825" s="7" t="n">
        <v>13.8999996185303</v>
      </c>
      <c r="G7825" s="7" t="n">
        <v>180</v>
      </c>
    </row>
    <row r="7826" spans="1:21">
      <c r="A7826" t="s">
        <v>4</v>
      </c>
      <c r="B7826" s="4" t="s">
        <v>5</v>
      </c>
      <c r="C7826" s="4" t="s">
        <v>10</v>
      </c>
      <c r="D7826" s="4" t="s">
        <v>23</v>
      </c>
      <c r="E7826" s="4" t="s">
        <v>23</v>
      </c>
      <c r="F7826" s="4" t="s">
        <v>23</v>
      </c>
      <c r="G7826" s="4" t="s">
        <v>23</v>
      </c>
    </row>
    <row r="7827" spans="1:21">
      <c r="A7827" t="n">
        <v>55814</v>
      </c>
      <c r="B7827" s="42" t="n">
        <v>46</v>
      </c>
      <c r="C7827" s="7" t="n">
        <v>3</v>
      </c>
      <c r="D7827" s="7" t="n">
        <v>1.5</v>
      </c>
      <c r="E7827" s="7" t="n">
        <v>1</v>
      </c>
      <c r="F7827" s="7" t="n">
        <v>14.5</v>
      </c>
      <c r="G7827" s="7" t="n">
        <v>180</v>
      </c>
    </row>
    <row r="7828" spans="1:21">
      <c r="A7828" t="s">
        <v>4</v>
      </c>
      <c r="B7828" s="4" t="s">
        <v>5</v>
      </c>
      <c r="C7828" s="4" t="s">
        <v>10</v>
      </c>
      <c r="D7828" s="4" t="s">
        <v>23</v>
      </c>
      <c r="E7828" s="4" t="s">
        <v>23</v>
      </c>
      <c r="F7828" s="4" t="s">
        <v>23</v>
      </c>
      <c r="G7828" s="4" t="s">
        <v>23</v>
      </c>
    </row>
    <row r="7829" spans="1:21">
      <c r="A7829" t="n">
        <v>55833</v>
      </c>
      <c r="B7829" s="42" t="n">
        <v>46</v>
      </c>
      <c r="C7829" s="7" t="n">
        <v>5</v>
      </c>
      <c r="D7829" s="7" t="n">
        <v>-1.25</v>
      </c>
      <c r="E7829" s="7" t="n">
        <v>1</v>
      </c>
      <c r="F7829" s="7" t="n">
        <v>14.8999996185303</v>
      </c>
      <c r="G7829" s="7" t="n">
        <v>180</v>
      </c>
    </row>
    <row r="7830" spans="1:21">
      <c r="A7830" t="s">
        <v>4</v>
      </c>
      <c r="B7830" s="4" t="s">
        <v>5</v>
      </c>
      <c r="C7830" s="4" t="s">
        <v>10</v>
      </c>
      <c r="D7830" s="4" t="s">
        <v>23</v>
      </c>
      <c r="E7830" s="4" t="s">
        <v>23</v>
      </c>
      <c r="F7830" s="4" t="s">
        <v>23</v>
      </c>
      <c r="G7830" s="4" t="s">
        <v>23</v>
      </c>
    </row>
    <row r="7831" spans="1:21">
      <c r="A7831" t="n">
        <v>55852</v>
      </c>
      <c r="B7831" s="42" t="n">
        <v>46</v>
      </c>
      <c r="C7831" s="7" t="n">
        <v>61491</v>
      </c>
      <c r="D7831" s="7" t="n">
        <v>0.200000002980232</v>
      </c>
      <c r="E7831" s="7" t="n">
        <v>1</v>
      </c>
      <c r="F7831" s="7" t="n">
        <v>16.6499996185303</v>
      </c>
      <c r="G7831" s="7" t="n">
        <v>180</v>
      </c>
    </row>
    <row r="7832" spans="1:21">
      <c r="A7832" t="s">
        <v>4</v>
      </c>
      <c r="B7832" s="4" t="s">
        <v>5</v>
      </c>
      <c r="C7832" s="4" t="s">
        <v>10</v>
      </c>
      <c r="D7832" s="4" t="s">
        <v>23</v>
      </c>
      <c r="E7832" s="4" t="s">
        <v>23</v>
      </c>
      <c r="F7832" s="4" t="s">
        <v>23</v>
      </c>
      <c r="G7832" s="4" t="s">
        <v>23</v>
      </c>
    </row>
    <row r="7833" spans="1:21">
      <c r="A7833" t="n">
        <v>55871</v>
      </c>
      <c r="B7833" s="42" t="n">
        <v>46</v>
      </c>
      <c r="C7833" s="7" t="n">
        <v>61492</v>
      </c>
      <c r="D7833" s="7" t="n">
        <v>1.04999995231628</v>
      </c>
      <c r="E7833" s="7" t="n">
        <v>1</v>
      </c>
      <c r="F7833" s="7" t="n">
        <v>16.1499996185303</v>
      </c>
      <c r="G7833" s="7" t="n">
        <v>180</v>
      </c>
    </row>
    <row r="7834" spans="1:21">
      <c r="A7834" t="s">
        <v>4</v>
      </c>
      <c r="B7834" s="4" t="s">
        <v>5</v>
      </c>
      <c r="C7834" s="4" t="s">
        <v>10</v>
      </c>
      <c r="D7834" s="4" t="s">
        <v>23</v>
      </c>
      <c r="E7834" s="4" t="s">
        <v>23</v>
      </c>
      <c r="F7834" s="4" t="s">
        <v>23</v>
      </c>
      <c r="G7834" s="4" t="s">
        <v>23</v>
      </c>
    </row>
    <row r="7835" spans="1:21">
      <c r="A7835" t="n">
        <v>55890</v>
      </c>
      <c r="B7835" s="42" t="n">
        <v>46</v>
      </c>
      <c r="C7835" s="7" t="n">
        <v>61493</v>
      </c>
      <c r="D7835" s="7" t="n">
        <v>-1.14999997615814</v>
      </c>
      <c r="E7835" s="7" t="n">
        <v>1</v>
      </c>
      <c r="F7835" s="7" t="n">
        <v>16.25</v>
      </c>
      <c r="G7835" s="7" t="n">
        <v>180</v>
      </c>
    </row>
    <row r="7836" spans="1:21">
      <c r="A7836" t="s">
        <v>4</v>
      </c>
      <c r="B7836" s="4" t="s">
        <v>5</v>
      </c>
      <c r="C7836" s="4" t="s">
        <v>10</v>
      </c>
      <c r="D7836" s="4" t="s">
        <v>23</v>
      </c>
      <c r="E7836" s="4" t="s">
        <v>23</v>
      </c>
      <c r="F7836" s="4" t="s">
        <v>23</v>
      </c>
      <c r="G7836" s="4" t="s">
        <v>23</v>
      </c>
    </row>
    <row r="7837" spans="1:21">
      <c r="A7837" t="n">
        <v>55909</v>
      </c>
      <c r="B7837" s="42" t="n">
        <v>46</v>
      </c>
      <c r="C7837" s="7" t="n">
        <v>19</v>
      </c>
      <c r="D7837" s="7" t="n">
        <v>-0.300000011920929</v>
      </c>
      <c r="E7837" s="7" t="n">
        <v>14.25</v>
      </c>
      <c r="F7837" s="7" t="n">
        <v>4.59999990463257</v>
      </c>
      <c r="G7837" s="7" t="n">
        <v>0</v>
      </c>
    </row>
    <row r="7838" spans="1:21">
      <c r="A7838" t="s">
        <v>4</v>
      </c>
      <c r="B7838" s="4" t="s">
        <v>5</v>
      </c>
      <c r="C7838" s="4" t="s">
        <v>10</v>
      </c>
      <c r="D7838" s="4" t="s">
        <v>23</v>
      </c>
      <c r="E7838" s="4" t="s">
        <v>23</v>
      </c>
      <c r="F7838" s="4" t="s">
        <v>23</v>
      </c>
      <c r="G7838" s="4" t="s">
        <v>23</v>
      </c>
    </row>
    <row r="7839" spans="1:21">
      <c r="A7839" t="n">
        <v>55928</v>
      </c>
      <c r="B7839" s="42" t="n">
        <v>46</v>
      </c>
      <c r="C7839" s="7" t="n">
        <v>7024</v>
      </c>
      <c r="D7839" s="7" t="n">
        <v>0</v>
      </c>
      <c r="E7839" s="7" t="n">
        <v>15</v>
      </c>
      <c r="F7839" s="7" t="n">
        <v>5</v>
      </c>
      <c r="G7839" s="7" t="n">
        <v>0</v>
      </c>
    </row>
    <row r="7840" spans="1:21">
      <c r="A7840" t="s">
        <v>4</v>
      </c>
      <c r="B7840" s="4" t="s">
        <v>5</v>
      </c>
      <c r="C7840" s="4" t="s">
        <v>13</v>
      </c>
      <c r="D7840" s="4" t="s">
        <v>13</v>
      </c>
      <c r="E7840" s="4" t="s">
        <v>23</v>
      </c>
      <c r="F7840" s="4" t="s">
        <v>23</v>
      </c>
      <c r="G7840" s="4" t="s">
        <v>23</v>
      </c>
      <c r="H7840" s="4" t="s">
        <v>10</v>
      </c>
    </row>
    <row r="7841" spans="1:8">
      <c r="A7841" t="n">
        <v>55947</v>
      </c>
      <c r="B7841" s="26" t="n">
        <v>45</v>
      </c>
      <c r="C7841" s="7" t="n">
        <v>2</v>
      </c>
      <c r="D7841" s="7" t="n">
        <v>3</v>
      </c>
      <c r="E7841" s="7" t="n">
        <v>0.589999973773956</v>
      </c>
      <c r="F7841" s="7" t="n">
        <v>2.04999995231628</v>
      </c>
      <c r="G7841" s="7" t="n">
        <v>12.039999961853</v>
      </c>
      <c r="H7841" s="7" t="n">
        <v>0</v>
      </c>
    </row>
    <row r="7842" spans="1:8">
      <c r="A7842" t="s">
        <v>4</v>
      </c>
      <c r="B7842" s="4" t="s">
        <v>5</v>
      </c>
      <c r="C7842" s="4" t="s">
        <v>13</v>
      </c>
      <c r="D7842" s="4" t="s">
        <v>13</v>
      </c>
      <c r="E7842" s="4" t="s">
        <v>23</v>
      </c>
      <c r="F7842" s="4" t="s">
        <v>23</v>
      </c>
      <c r="G7842" s="4" t="s">
        <v>23</v>
      </c>
      <c r="H7842" s="4" t="s">
        <v>10</v>
      </c>
      <c r="I7842" s="4" t="s">
        <v>13</v>
      </c>
    </row>
    <row r="7843" spans="1:8">
      <c r="A7843" t="n">
        <v>55964</v>
      </c>
      <c r="B7843" s="26" t="n">
        <v>45</v>
      </c>
      <c r="C7843" s="7" t="n">
        <v>4</v>
      </c>
      <c r="D7843" s="7" t="n">
        <v>3</v>
      </c>
      <c r="E7843" s="7" t="n">
        <v>1.04999995231628</v>
      </c>
      <c r="F7843" s="7" t="n">
        <v>210.699996948242</v>
      </c>
      <c r="G7843" s="7" t="n">
        <v>5</v>
      </c>
      <c r="H7843" s="7" t="n">
        <v>0</v>
      </c>
      <c r="I7843" s="7" t="n">
        <v>0</v>
      </c>
    </row>
    <row r="7844" spans="1:8">
      <c r="A7844" t="s">
        <v>4</v>
      </c>
      <c r="B7844" s="4" t="s">
        <v>5</v>
      </c>
      <c r="C7844" s="4" t="s">
        <v>13</v>
      </c>
      <c r="D7844" s="4" t="s">
        <v>13</v>
      </c>
      <c r="E7844" s="4" t="s">
        <v>23</v>
      </c>
      <c r="F7844" s="4" t="s">
        <v>10</v>
      </c>
    </row>
    <row r="7845" spans="1:8">
      <c r="A7845" t="n">
        <v>55982</v>
      </c>
      <c r="B7845" s="26" t="n">
        <v>45</v>
      </c>
      <c r="C7845" s="7" t="n">
        <v>5</v>
      </c>
      <c r="D7845" s="7" t="n">
        <v>3</v>
      </c>
      <c r="E7845" s="7" t="n">
        <v>5</v>
      </c>
      <c r="F7845" s="7" t="n">
        <v>0</v>
      </c>
    </row>
    <row r="7846" spans="1:8">
      <c r="A7846" t="s">
        <v>4</v>
      </c>
      <c r="B7846" s="4" t="s">
        <v>5</v>
      </c>
      <c r="C7846" s="4" t="s">
        <v>13</v>
      </c>
      <c r="D7846" s="4" t="s">
        <v>13</v>
      </c>
      <c r="E7846" s="4" t="s">
        <v>23</v>
      </c>
      <c r="F7846" s="4" t="s">
        <v>10</v>
      </c>
    </row>
    <row r="7847" spans="1:8">
      <c r="A7847" t="n">
        <v>55991</v>
      </c>
      <c r="B7847" s="26" t="n">
        <v>45</v>
      </c>
      <c r="C7847" s="7" t="n">
        <v>11</v>
      </c>
      <c r="D7847" s="7" t="n">
        <v>3</v>
      </c>
      <c r="E7847" s="7" t="n">
        <v>28.7000007629395</v>
      </c>
      <c r="F7847" s="7" t="n">
        <v>0</v>
      </c>
    </row>
    <row r="7848" spans="1:8">
      <c r="A7848" t="s">
        <v>4</v>
      </c>
      <c r="B7848" s="4" t="s">
        <v>5</v>
      </c>
      <c r="C7848" s="4" t="s">
        <v>13</v>
      </c>
      <c r="D7848" s="4" t="s">
        <v>13</v>
      </c>
      <c r="E7848" s="4" t="s">
        <v>23</v>
      </c>
      <c r="F7848" s="4" t="s">
        <v>23</v>
      </c>
      <c r="G7848" s="4" t="s">
        <v>23</v>
      </c>
      <c r="H7848" s="4" t="s">
        <v>10</v>
      </c>
    </row>
    <row r="7849" spans="1:8">
      <c r="A7849" t="n">
        <v>56000</v>
      </c>
      <c r="B7849" s="26" t="n">
        <v>45</v>
      </c>
      <c r="C7849" s="7" t="n">
        <v>2</v>
      </c>
      <c r="D7849" s="7" t="n">
        <v>3</v>
      </c>
      <c r="E7849" s="7" t="n">
        <v>0.349999994039536</v>
      </c>
      <c r="F7849" s="7" t="n">
        <v>2.04999995231628</v>
      </c>
      <c r="G7849" s="7" t="n">
        <v>14.1700000762939</v>
      </c>
      <c r="H7849" s="7" t="n">
        <v>2000</v>
      </c>
    </row>
    <row r="7850" spans="1:8">
      <c r="A7850" t="s">
        <v>4</v>
      </c>
      <c r="B7850" s="4" t="s">
        <v>5</v>
      </c>
      <c r="C7850" s="4" t="s">
        <v>10</v>
      </c>
      <c r="D7850" s="4" t="s">
        <v>9</v>
      </c>
    </row>
    <row r="7851" spans="1:8">
      <c r="A7851" t="n">
        <v>56017</v>
      </c>
      <c r="B7851" s="39" t="n">
        <v>43</v>
      </c>
      <c r="C7851" s="7" t="n">
        <v>0</v>
      </c>
      <c r="D7851" s="7" t="n">
        <v>16</v>
      </c>
    </row>
    <row r="7852" spans="1:8">
      <c r="A7852" t="s">
        <v>4</v>
      </c>
      <c r="B7852" s="4" t="s">
        <v>5</v>
      </c>
      <c r="C7852" s="4" t="s">
        <v>10</v>
      </c>
      <c r="D7852" s="4" t="s">
        <v>13</v>
      </c>
      <c r="E7852" s="4" t="s">
        <v>13</v>
      </c>
      <c r="F7852" s="4" t="s">
        <v>6</v>
      </c>
    </row>
    <row r="7853" spans="1:8">
      <c r="A7853" t="n">
        <v>56024</v>
      </c>
      <c r="B7853" s="31" t="n">
        <v>47</v>
      </c>
      <c r="C7853" s="7" t="n">
        <v>0</v>
      </c>
      <c r="D7853" s="7" t="n">
        <v>0</v>
      </c>
      <c r="E7853" s="7" t="n">
        <v>0</v>
      </c>
      <c r="F7853" s="7" t="s">
        <v>98</v>
      </c>
    </row>
    <row r="7854" spans="1:8">
      <c r="A7854" t="s">
        <v>4</v>
      </c>
      <c r="B7854" s="4" t="s">
        <v>5</v>
      </c>
      <c r="C7854" s="4" t="s">
        <v>10</v>
      </c>
    </row>
    <row r="7855" spans="1:8">
      <c r="A7855" t="n">
        <v>56046</v>
      </c>
      <c r="B7855" s="35" t="n">
        <v>16</v>
      </c>
      <c r="C7855" s="7" t="n">
        <v>0</v>
      </c>
    </row>
    <row r="7856" spans="1:8">
      <c r="A7856" t="s">
        <v>4</v>
      </c>
      <c r="B7856" s="4" t="s">
        <v>5</v>
      </c>
      <c r="C7856" s="4" t="s">
        <v>10</v>
      </c>
      <c r="D7856" s="4" t="s">
        <v>13</v>
      </c>
      <c r="E7856" s="4" t="s">
        <v>6</v>
      </c>
      <c r="F7856" s="4" t="s">
        <v>23</v>
      </c>
      <c r="G7856" s="4" t="s">
        <v>23</v>
      </c>
      <c r="H7856" s="4" t="s">
        <v>23</v>
      </c>
    </row>
    <row r="7857" spans="1:9">
      <c r="A7857" t="n">
        <v>56049</v>
      </c>
      <c r="B7857" s="56" t="n">
        <v>48</v>
      </c>
      <c r="C7857" s="7" t="n">
        <v>0</v>
      </c>
      <c r="D7857" s="7" t="n">
        <v>0</v>
      </c>
      <c r="E7857" s="7" t="s">
        <v>37</v>
      </c>
      <c r="F7857" s="7" t="n">
        <v>0</v>
      </c>
      <c r="G7857" s="7" t="n">
        <v>1</v>
      </c>
      <c r="H7857" s="7" t="n">
        <v>0</v>
      </c>
    </row>
    <row r="7858" spans="1:9">
      <c r="A7858" t="s">
        <v>4</v>
      </c>
      <c r="B7858" s="4" t="s">
        <v>5</v>
      </c>
      <c r="C7858" s="4" t="s">
        <v>10</v>
      </c>
      <c r="D7858" s="4" t="s">
        <v>9</v>
      </c>
    </row>
    <row r="7859" spans="1:9">
      <c r="A7859" t="n">
        <v>56073</v>
      </c>
      <c r="B7859" s="39" t="n">
        <v>43</v>
      </c>
      <c r="C7859" s="7" t="n">
        <v>3</v>
      </c>
      <c r="D7859" s="7" t="n">
        <v>16</v>
      </c>
    </row>
    <row r="7860" spans="1:9">
      <c r="A7860" t="s">
        <v>4</v>
      </c>
      <c r="B7860" s="4" t="s">
        <v>5</v>
      </c>
      <c r="C7860" s="4" t="s">
        <v>10</v>
      </c>
      <c r="D7860" s="4" t="s">
        <v>13</v>
      </c>
      <c r="E7860" s="4" t="s">
        <v>13</v>
      </c>
      <c r="F7860" s="4" t="s">
        <v>6</v>
      </c>
    </row>
    <row r="7861" spans="1:9">
      <c r="A7861" t="n">
        <v>56080</v>
      </c>
      <c r="B7861" s="31" t="n">
        <v>47</v>
      </c>
      <c r="C7861" s="7" t="n">
        <v>3</v>
      </c>
      <c r="D7861" s="7" t="n">
        <v>0</v>
      </c>
      <c r="E7861" s="7" t="n">
        <v>0</v>
      </c>
      <c r="F7861" s="7" t="s">
        <v>98</v>
      </c>
    </row>
    <row r="7862" spans="1:9">
      <c r="A7862" t="s">
        <v>4</v>
      </c>
      <c r="B7862" s="4" t="s">
        <v>5</v>
      </c>
      <c r="C7862" s="4" t="s">
        <v>10</v>
      </c>
    </row>
    <row r="7863" spans="1:9">
      <c r="A7863" t="n">
        <v>56102</v>
      </c>
      <c r="B7863" s="35" t="n">
        <v>16</v>
      </c>
      <c r="C7863" s="7" t="n">
        <v>0</v>
      </c>
    </row>
    <row r="7864" spans="1:9">
      <c r="A7864" t="s">
        <v>4</v>
      </c>
      <c r="B7864" s="4" t="s">
        <v>5</v>
      </c>
      <c r="C7864" s="4" t="s">
        <v>10</v>
      </c>
      <c r="D7864" s="4" t="s">
        <v>13</v>
      </c>
      <c r="E7864" s="4" t="s">
        <v>6</v>
      </c>
      <c r="F7864" s="4" t="s">
        <v>23</v>
      </c>
      <c r="G7864" s="4" t="s">
        <v>23</v>
      </c>
      <c r="H7864" s="4" t="s">
        <v>23</v>
      </c>
    </row>
    <row r="7865" spans="1:9">
      <c r="A7865" t="n">
        <v>56105</v>
      </c>
      <c r="B7865" s="56" t="n">
        <v>48</v>
      </c>
      <c r="C7865" s="7" t="n">
        <v>3</v>
      </c>
      <c r="D7865" s="7" t="n">
        <v>0</v>
      </c>
      <c r="E7865" s="7" t="s">
        <v>37</v>
      </c>
      <c r="F7865" s="7" t="n">
        <v>0</v>
      </c>
      <c r="G7865" s="7" t="n">
        <v>1</v>
      </c>
      <c r="H7865" s="7" t="n">
        <v>0</v>
      </c>
    </row>
    <row r="7866" spans="1:9">
      <c r="A7866" t="s">
        <v>4</v>
      </c>
      <c r="B7866" s="4" t="s">
        <v>5</v>
      </c>
      <c r="C7866" s="4" t="s">
        <v>10</v>
      </c>
      <c r="D7866" s="4" t="s">
        <v>9</v>
      </c>
    </row>
    <row r="7867" spans="1:9">
      <c r="A7867" t="n">
        <v>56129</v>
      </c>
      <c r="B7867" s="39" t="n">
        <v>43</v>
      </c>
      <c r="C7867" s="7" t="n">
        <v>5</v>
      </c>
      <c r="D7867" s="7" t="n">
        <v>16</v>
      </c>
    </row>
    <row r="7868" spans="1:9">
      <c r="A7868" t="s">
        <v>4</v>
      </c>
      <c r="B7868" s="4" t="s">
        <v>5</v>
      </c>
      <c r="C7868" s="4" t="s">
        <v>10</v>
      </c>
      <c r="D7868" s="4" t="s">
        <v>13</v>
      </c>
      <c r="E7868" s="4" t="s">
        <v>13</v>
      </c>
      <c r="F7868" s="4" t="s">
        <v>6</v>
      </c>
    </row>
    <row r="7869" spans="1:9">
      <c r="A7869" t="n">
        <v>56136</v>
      </c>
      <c r="B7869" s="31" t="n">
        <v>47</v>
      </c>
      <c r="C7869" s="7" t="n">
        <v>5</v>
      </c>
      <c r="D7869" s="7" t="n">
        <v>0</v>
      </c>
      <c r="E7869" s="7" t="n">
        <v>0</v>
      </c>
      <c r="F7869" s="7" t="s">
        <v>98</v>
      </c>
    </row>
    <row r="7870" spans="1:9">
      <c r="A7870" t="s">
        <v>4</v>
      </c>
      <c r="B7870" s="4" t="s">
        <v>5</v>
      </c>
      <c r="C7870" s="4" t="s">
        <v>10</v>
      </c>
    </row>
    <row r="7871" spans="1:9">
      <c r="A7871" t="n">
        <v>56158</v>
      </c>
      <c r="B7871" s="35" t="n">
        <v>16</v>
      </c>
      <c r="C7871" s="7" t="n">
        <v>0</v>
      </c>
    </row>
    <row r="7872" spans="1:9">
      <c r="A7872" t="s">
        <v>4</v>
      </c>
      <c r="B7872" s="4" t="s">
        <v>5</v>
      </c>
      <c r="C7872" s="4" t="s">
        <v>10</v>
      </c>
      <c r="D7872" s="4" t="s">
        <v>13</v>
      </c>
      <c r="E7872" s="4" t="s">
        <v>6</v>
      </c>
      <c r="F7872" s="4" t="s">
        <v>23</v>
      </c>
      <c r="G7872" s="4" t="s">
        <v>23</v>
      </c>
      <c r="H7872" s="4" t="s">
        <v>23</v>
      </c>
    </row>
    <row r="7873" spans="1:8">
      <c r="A7873" t="n">
        <v>56161</v>
      </c>
      <c r="B7873" s="56" t="n">
        <v>48</v>
      </c>
      <c r="C7873" s="7" t="n">
        <v>5</v>
      </c>
      <c r="D7873" s="7" t="n">
        <v>0</v>
      </c>
      <c r="E7873" s="7" t="s">
        <v>37</v>
      </c>
      <c r="F7873" s="7" t="n">
        <v>0</v>
      </c>
      <c r="G7873" s="7" t="n">
        <v>1</v>
      </c>
      <c r="H7873" s="7" t="n">
        <v>0</v>
      </c>
    </row>
    <row r="7874" spans="1:8">
      <c r="A7874" t="s">
        <v>4</v>
      </c>
      <c r="B7874" s="4" t="s">
        <v>5</v>
      </c>
      <c r="C7874" s="4" t="s">
        <v>10</v>
      </c>
      <c r="D7874" s="4" t="s">
        <v>9</v>
      </c>
    </row>
    <row r="7875" spans="1:8">
      <c r="A7875" t="n">
        <v>56185</v>
      </c>
      <c r="B7875" s="39" t="n">
        <v>43</v>
      </c>
      <c r="C7875" s="7" t="n">
        <v>61491</v>
      </c>
      <c r="D7875" s="7" t="n">
        <v>16</v>
      </c>
    </row>
    <row r="7876" spans="1:8">
      <c r="A7876" t="s">
        <v>4</v>
      </c>
      <c r="B7876" s="4" t="s">
        <v>5</v>
      </c>
      <c r="C7876" s="4" t="s">
        <v>10</v>
      </c>
      <c r="D7876" s="4" t="s">
        <v>13</v>
      </c>
      <c r="E7876" s="4" t="s">
        <v>13</v>
      </c>
      <c r="F7876" s="4" t="s">
        <v>6</v>
      </c>
    </row>
    <row r="7877" spans="1:8">
      <c r="A7877" t="n">
        <v>56192</v>
      </c>
      <c r="B7877" s="31" t="n">
        <v>47</v>
      </c>
      <c r="C7877" s="7" t="n">
        <v>61491</v>
      </c>
      <c r="D7877" s="7" t="n">
        <v>0</v>
      </c>
      <c r="E7877" s="7" t="n">
        <v>0</v>
      </c>
      <c r="F7877" s="7" t="s">
        <v>98</v>
      </c>
    </row>
    <row r="7878" spans="1:8">
      <c r="A7878" t="s">
        <v>4</v>
      </c>
      <c r="B7878" s="4" t="s">
        <v>5</v>
      </c>
      <c r="C7878" s="4" t="s">
        <v>10</v>
      </c>
    </row>
    <row r="7879" spans="1:8">
      <c r="A7879" t="n">
        <v>56214</v>
      </c>
      <c r="B7879" s="35" t="n">
        <v>16</v>
      </c>
      <c r="C7879" s="7" t="n">
        <v>0</v>
      </c>
    </row>
    <row r="7880" spans="1:8">
      <c r="A7880" t="s">
        <v>4</v>
      </c>
      <c r="B7880" s="4" t="s">
        <v>5</v>
      </c>
      <c r="C7880" s="4" t="s">
        <v>10</v>
      </c>
      <c r="D7880" s="4" t="s">
        <v>13</v>
      </c>
      <c r="E7880" s="4" t="s">
        <v>6</v>
      </c>
      <c r="F7880" s="4" t="s">
        <v>23</v>
      </c>
      <c r="G7880" s="4" t="s">
        <v>23</v>
      </c>
      <c r="H7880" s="4" t="s">
        <v>23</v>
      </c>
    </row>
    <row r="7881" spans="1:8">
      <c r="A7881" t="n">
        <v>56217</v>
      </c>
      <c r="B7881" s="56" t="n">
        <v>48</v>
      </c>
      <c r="C7881" s="7" t="n">
        <v>61491</v>
      </c>
      <c r="D7881" s="7" t="n">
        <v>0</v>
      </c>
      <c r="E7881" s="7" t="s">
        <v>37</v>
      </c>
      <c r="F7881" s="7" t="n">
        <v>0</v>
      </c>
      <c r="G7881" s="7" t="n">
        <v>1</v>
      </c>
      <c r="H7881" s="7" t="n">
        <v>0</v>
      </c>
    </row>
    <row r="7882" spans="1:8">
      <c r="A7882" t="s">
        <v>4</v>
      </c>
      <c r="B7882" s="4" t="s">
        <v>5</v>
      </c>
      <c r="C7882" s="4" t="s">
        <v>10</v>
      </c>
      <c r="D7882" s="4" t="s">
        <v>9</v>
      </c>
    </row>
    <row r="7883" spans="1:8">
      <c r="A7883" t="n">
        <v>56241</v>
      </c>
      <c r="B7883" s="39" t="n">
        <v>43</v>
      </c>
      <c r="C7883" s="7" t="n">
        <v>61492</v>
      </c>
      <c r="D7883" s="7" t="n">
        <v>16</v>
      </c>
    </row>
    <row r="7884" spans="1:8">
      <c r="A7884" t="s">
        <v>4</v>
      </c>
      <c r="B7884" s="4" t="s">
        <v>5</v>
      </c>
      <c r="C7884" s="4" t="s">
        <v>10</v>
      </c>
      <c r="D7884" s="4" t="s">
        <v>13</v>
      </c>
      <c r="E7884" s="4" t="s">
        <v>13</v>
      </c>
      <c r="F7884" s="4" t="s">
        <v>6</v>
      </c>
    </row>
    <row r="7885" spans="1:8">
      <c r="A7885" t="n">
        <v>56248</v>
      </c>
      <c r="B7885" s="31" t="n">
        <v>47</v>
      </c>
      <c r="C7885" s="7" t="n">
        <v>61492</v>
      </c>
      <c r="D7885" s="7" t="n">
        <v>0</v>
      </c>
      <c r="E7885" s="7" t="n">
        <v>0</v>
      </c>
      <c r="F7885" s="7" t="s">
        <v>98</v>
      </c>
    </row>
    <row r="7886" spans="1:8">
      <c r="A7886" t="s">
        <v>4</v>
      </c>
      <c r="B7886" s="4" t="s">
        <v>5</v>
      </c>
      <c r="C7886" s="4" t="s">
        <v>10</v>
      </c>
    </row>
    <row r="7887" spans="1:8">
      <c r="A7887" t="n">
        <v>56270</v>
      </c>
      <c r="B7887" s="35" t="n">
        <v>16</v>
      </c>
      <c r="C7887" s="7" t="n">
        <v>0</v>
      </c>
    </row>
    <row r="7888" spans="1:8">
      <c r="A7888" t="s">
        <v>4</v>
      </c>
      <c r="B7888" s="4" t="s">
        <v>5</v>
      </c>
      <c r="C7888" s="4" t="s">
        <v>10</v>
      </c>
      <c r="D7888" s="4" t="s">
        <v>13</v>
      </c>
      <c r="E7888" s="4" t="s">
        <v>6</v>
      </c>
      <c r="F7888" s="4" t="s">
        <v>23</v>
      </c>
      <c r="G7888" s="4" t="s">
        <v>23</v>
      </c>
      <c r="H7888" s="4" t="s">
        <v>23</v>
      </c>
    </row>
    <row r="7889" spans="1:8">
      <c r="A7889" t="n">
        <v>56273</v>
      </c>
      <c r="B7889" s="56" t="n">
        <v>48</v>
      </c>
      <c r="C7889" s="7" t="n">
        <v>61492</v>
      </c>
      <c r="D7889" s="7" t="n">
        <v>0</v>
      </c>
      <c r="E7889" s="7" t="s">
        <v>37</v>
      </c>
      <c r="F7889" s="7" t="n">
        <v>0</v>
      </c>
      <c r="G7889" s="7" t="n">
        <v>1</v>
      </c>
      <c r="H7889" s="7" t="n">
        <v>0</v>
      </c>
    </row>
    <row r="7890" spans="1:8">
      <c r="A7890" t="s">
        <v>4</v>
      </c>
      <c r="B7890" s="4" t="s">
        <v>5</v>
      </c>
      <c r="C7890" s="4" t="s">
        <v>10</v>
      </c>
      <c r="D7890" s="4" t="s">
        <v>9</v>
      </c>
    </row>
    <row r="7891" spans="1:8">
      <c r="A7891" t="n">
        <v>56297</v>
      </c>
      <c r="B7891" s="39" t="n">
        <v>43</v>
      </c>
      <c r="C7891" s="7" t="n">
        <v>61493</v>
      </c>
      <c r="D7891" s="7" t="n">
        <v>16</v>
      </c>
    </row>
    <row r="7892" spans="1:8">
      <c r="A7892" t="s">
        <v>4</v>
      </c>
      <c r="B7892" s="4" t="s">
        <v>5</v>
      </c>
      <c r="C7892" s="4" t="s">
        <v>10</v>
      </c>
      <c r="D7892" s="4" t="s">
        <v>13</v>
      </c>
      <c r="E7892" s="4" t="s">
        <v>13</v>
      </c>
      <c r="F7892" s="4" t="s">
        <v>6</v>
      </c>
    </row>
    <row r="7893" spans="1:8">
      <c r="A7893" t="n">
        <v>56304</v>
      </c>
      <c r="B7893" s="31" t="n">
        <v>47</v>
      </c>
      <c r="C7893" s="7" t="n">
        <v>61493</v>
      </c>
      <c r="D7893" s="7" t="n">
        <v>0</v>
      </c>
      <c r="E7893" s="7" t="n">
        <v>0</v>
      </c>
      <c r="F7893" s="7" t="s">
        <v>98</v>
      </c>
    </row>
    <row r="7894" spans="1:8">
      <c r="A7894" t="s">
        <v>4</v>
      </c>
      <c r="B7894" s="4" t="s">
        <v>5</v>
      </c>
      <c r="C7894" s="4" t="s">
        <v>10</v>
      </c>
    </row>
    <row r="7895" spans="1:8">
      <c r="A7895" t="n">
        <v>56326</v>
      </c>
      <c r="B7895" s="35" t="n">
        <v>16</v>
      </c>
      <c r="C7895" s="7" t="n">
        <v>0</v>
      </c>
    </row>
    <row r="7896" spans="1:8">
      <c r="A7896" t="s">
        <v>4</v>
      </c>
      <c r="B7896" s="4" t="s">
        <v>5</v>
      </c>
      <c r="C7896" s="4" t="s">
        <v>10</v>
      </c>
      <c r="D7896" s="4" t="s">
        <v>13</v>
      </c>
      <c r="E7896" s="4" t="s">
        <v>6</v>
      </c>
      <c r="F7896" s="4" t="s">
        <v>23</v>
      </c>
      <c r="G7896" s="4" t="s">
        <v>23</v>
      </c>
      <c r="H7896" s="4" t="s">
        <v>23</v>
      </c>
    </row>
    <row r="7897" spans="1:8">
      <c r="A7897" t="n">
        <v>56329</v>
      </c>
      <c r="B7897" s="56" t="n">
        <v>48</v>
      </c>
      <c r="C7897" s="7" t="n">
        <v>61493</v>
      </c>
      <c r="D7897" s="7" t="n">
        <v>0</v>
      </c>
      <c r="E7897" s="7" t="s">
        <v>37</v>
      </c>
      <c r="F7897" s="7" t="n">
        <v>0</v>
      </c>
      <c r="G7897" s="7" t="n">
        <v>1</v>
      </c>
      <c r="H7897" s="7" t="n">
        <v>0</v>
      </c>
    </row>
    <row r="7898" spans="1:8">
      <c r="A7898" t="s">
        <v>4</v>
      </c>
      <c r="B7898" s="4" t="s">
        <v>5</v>
      </c>
      <c r="C7898" s="4" t="s">
        <v>10</v>
      </c>
      <c r="D7898" s="4" t="s">
        <v>13</v>
      </c>
      <c r="E7898" s="4" t="s">
        <v>6</v>
      </c>
      <c r="F7898" s="4" t="s">
        <v>23</v>
      </c>
      <c r="G7898" s="4" t="s">
        <v>23</v>
      </c>
      <c r="H7898" s="4" t="s">
        <v>23</v>
      </c>
    </row>
    <row r="7899" spans="1:8">
      <c r="A7899" t="n">
        <v>56353</v>
      </c>
      <c r="B7899" s="56" t="n">
        <v>48</v>
      </c>
      <c r="C7899" s="7" t="n">
        <v>7032</v>
      </c>
      <c r="D7899" s="7" t="n">
        <v>0</v>
      </c>
      <c r="E7899" s="7" t="s">
        <v>47</v>
      </c>
      <c r="F7899" s="7" t="n">
        <v>-1</v>
      </c>
      <c r="G7899" s="7" t="n">
        <v>1</v>
      </c>
      <c r="H7899" s="7" t="n">
        <v>0</v>
      </c>
    </row>
    <row r="7900" spans="1:8">
      <c r="A7900" t="s">
        <v>4</v>
      </c>
      <c r="B7900" s="4" t="s">
        <v>5</v>
      </c>
      <c r="C7900" s="4" t="s">
        <v>13</v>
      </c>
      <c r="D7900" s="4" t="s">
        <v>10</v>
      </c>
      <c r="E7900" s="4" t="s">
        <v>9</v>
      </c>
      <c r="F7900" s="4" t="s">
        <v>10</v>
      </c>
      <c r="G7900" s="4" t="s">
        <v>9</v>
      </c>
      <c r="H7900" s="4" t="s">
        <v>13</v>
      </c>
    </row>
    <row r="7901" spans="1:8">
      <c r="A7901" t="n">
        <v>56378</v>
      </c>
      <c r="B7901" s="14" t="n">
        <v>49</v>
      </c>
      <c r="C7901" s="7" t="n">
        <v>0</v>
      </c>
      <c r="D7901" s="7" t="n">
        <v>557</v>
      </c>
      <c r="E7901" s="7" t="n">
        <v>1060320051</v>
      </c>
      <c r="F7901" s="7" t="n">
        <v>0</v>
      </c>
      <c r="G7901" s="7" t="n">
        <v>0</v>
      </c>
      <c r="H7901" s="7" t="n">
        <v>0</v>
      </c>
    </row>
    <row r="7902" spans="1:8">
      <c r="A7902" t="s">
        <v>4</v>
      </c>
      <c r="B7902" s="4" t="s">
        <v>5</v>
      </c>
      <c r="C7902" s="4" t="s">
        <v>13</v>
      </c>
      <c r="D7902" s="4" t="s">
        <v>10</v>
      </c>
      <c r="E7902" s="4" t="s">
        <v>23</v>
      </c>
    </row>
    <row r="7903" spans="1:8">
      <c r="A7903" t="n">
        <v>56393</v>
      </c>
      <c r="B7903" s="24" t="n">
        <v>58</v>
      </c>
      <c r="C7903" s="7" t="n">
        <v>100</v>
      </c>
      <c r="D7903" s="7" t="n">
        <v>1000</v>
      </c>
      <c r="E7903" s="7" t="n">
        <v>1</v>
      </c>
    </row>
    <row r="7904" spans="1:8">
      <c r="A7904" t="s">
        <v>4</v>
      </c>
      <c r="B7904" s="4" t="s">
        <v>5</v>
      </c>
      <c r="C7904" s="4" t="s">
        <v>13</v>
      </c>
      <c r="D7904" s="4" t="s">
        <v>10</v>
      </c>
    </row>
    <row r="7905" spans="1:8">
      <c r="A7905" t="n">
        <v>56401</v>
      </c>
      <c r="B7905" s="24" t="n">
        <v>58</v>
      </c>
      <c r="C7905" s="7" t="n">
        <v>255</v>
      </c>
      <c r="D7905" s="7" t="n">
        <v>0</v>
      </c>
    </row>
    <row r="7906" spans="1:8">
      <c r="A7906" t="s">
        <v>4</v>
      </c>
      <c r="B7906" s="4" t="s">
        <v>5</v>
      </c>
      <c r="C7906" s="4" t="s">
        <v>13</v>
      </c>
      <c r="D7906" s="4" t="s">
        <v>10</v>
      </c>
    </row>
    <row r="7907" spans="1:8">
      <c r="A7907" t="n">
        <v>56405</v>
      </c>
      <c r="B7907" s="26" t="n">
        <v>45</v>
      </c>
      <c r="C7907" s="7" t="n">
        <v>7</v>
      </c>
      <c r="D7907" s="7" t="n">
        <v>255</v>
      </c>
    </row>
    <row r="7908" spans="1:8">
      <c r="A7908" t="s">
        <v>4</v>
      </c>
      <c r="B7908" s="4" t="s">
        <v>5</v>
      </c>
      <c r="C7908" s="4" t="s">
        <v>13</v>
      </c>
      <c r="D7908" s="4" t="s">
        <v>10</v>
      </c>
      <c r="E7908" s="4" t="s">
        <v>6</v>
      </c>
    </row>
    <row r="7909" spans="1:8">
      <c r="A7909" t="n">
        <v>56409</v>
      </c>
      <c r="B7909" s="46" t="n">
        <v>51</v>
      </c>
      <c r="C7909" s="7" t="n">
        <v>4</v>
      </c>
      <c r="D7909" s="7" t="n">
        <v>0</v>
      </c>
      <c r="E7909" s="7" t="s">
        <v>76</v>
      </c>
    </row>
    <row r="7910" spans="1:8">
      <c r="A7910" t="s">
        <v>4</v>
      </c>
      <c r="B7910" s="4" t="s">
        <v>5</v>
      </c>
      <c r="C7910" s="4" t="s">
        <v>10</v>
      </c>
    </row>
    <row r="7911" spans="1:8">
      <c r="A7911" t="n">
        <v>56422</v>
      </c>
      <c r="B7911" s="35" t="n">
        <v>16</v>
      </c>
      <c r="C7911" s="7" t="n">
        <v>0</v>
      </c>
    </row>
    <row r="7912" spans="1:8">
      <c r="A7912" t="s">
        <v>4</v>
      </c>
      <c r="B7912" s="4" t="s">
        <v>5</v>
      </c>
      <c r="C7912" s="4" t="s">
        <v>10</v>
      </c>
      <c r="D7912" s="4" t="s">
        <v>13</v>
      </c>
      <c r="E7912" s="4" t="s">
        <v>9</v>
      </c>
      <c r="F7912" s="4" t="s">
        <v>50</v>
      </c>
      <c r="G7912" s="4" t="s">
        <v>13</v>
      </c>
      <c r="H7912" s="4" t="s">
        <v>13</v>
      </c>
    </row>
    <row r="7913" spans="1:8">
      <c r="A7913" t="n">
        <v>56425</v>
      </c>
      <c r="B7913" s="47" t="n">
        <v>26</v>
      </c>
      <c r="C7913" s="7" t="n">
        <v>0</v>
      </c>
      <c r="D7913" s="7" t="n">
        <v>17</v>
      </c>
      <c r="E7913" s="7" t="n">
        <v>52951</v>
      </c>
      <c r="F7913" s="7" t="s">
        <v>440</v>
      </c>
      <c r="G7913" s="7" t="n">
        <v>2</v>
      </c>
      <c r="H7913" s="7" t="n">
        <v>0</v>
      </c>
    </row>
    <row r="7914" spans="1:8">
      <c r="A7914" t="s">
        <v>4</v>
      </c>
      <c r="B7914" s="4" t="s">
        <v>5</v>
      </c>
    </row>
    <row r="7915" spans="1:8">
      <c r="A7915" t="n">
        <v>56462</v>
      </c>
      <c r="B7915" s="48" t="n">
        <v>28</v>
      </c>
    </row>
    <row r="7916" spans="1:8">
      <c r="A7916" t="s">
        <v>4</v>
      </c>
      <c r="B7916" s="4" t="s">
        <v>5</v>
      </c>
      <c r="C7916" s="4" t="s">
        <v>10</v>
      </c>
      <c r="D7916" s="4" t="s">
        <v>13</v>
      </c>
    </row>
    <row r="7917" spans="1:8">
      <c r="A7917" t="n">
        <v>56463</v>
      </c>
      <c r="B7917" s="50" t="n">
        <v>89</v>
      </c>
      <c r="C7917" s="7" t="n">
        <v>65533</v>
      </c>
      <c r="D7917" s="7" t="n">
        <v>1</v>
      </c>
    </row>
    <row r="7918" spans="1:8">
      <c r="A7918" t="s">
        <v>4</v>
      </c>
      <c r="B7918" s="4" t="s">
        <v>5</v>
      </c>
      <c r="C7918" s="4" t="s">
        <v>13</v>
      </c>
      <c r="D7918" s="4" t="s">
        <v>10</v>
      </c>
      <c r="E7918" s="4" t="s">
        <v>6</v>
      </c>
    </row>
    <row r="7919" spans="1:8">
      <c r="A7919" t="n">
        <v>56467</v>
      </c>
      <c r="B7919" s="46" t="n">
        <v>51</v>
      </c>
      <c r="C7919" s="7" t="n">
        <v>4</v>
      </c>
      <c r="D7919" s="7" t="n">
        <v>3</v>
      </c>
      <c r="E7919" s="7" t="s">
        <v>76</v>
      </c>
    </row>
    <row r="7920" spans="1:8">
      <c r="A7920" t="s">
        <v>4</v>
      </c>
      <c r="B7920" s="4" t="s">
        <v>5</v>
      </c>
      <c r="C7920" s="4" t="s">
        <v>10</v>
      </c>
    </row>
    <row r="7921" spans="1:8">
      <c r="A7921" t="n">
        <v>56480</v>
      </c>
      <c r="B7921" s="35" t="n">
        <v>16</v>
      </c>
      <c r="C7921" s="7" t="n">
        <v>0</v>
      </c>
    </row>
    <row r="7922" spans="1:8">
      <c r="A7922" t="s">
        <v>4</v>
      </c>
      <c r="B7922" s="4" t="s">
        <v>5</v>
      </c>
      <c r="C7922" s="4" t="s">
        <v>10</v>
      </c>
      <c r="D7922" s="4" t="s">
        <v>13</v>
      </c>
      <c r="E7922" s="4" t="s">
        <v>9</v>
      </c>
      <c r="F7922" s="4" t="s">
        <v>50</v>
      </c>
      <c r="G7922" s="4" t="s">
        <v>13</v>
      </c>
      <c r="H7922" s="4" t="s">
        <v>13</v>
      </c>
    </row>
    <row r="7923" spans="1:8">
      <c r="A7923" t="n">
        <v>56483</v>
      </c>
      <c r="B7923" s="47" t="n">
        <v>26</v>
      </c>
      <c r="C7923" s="7" t="n">
        <v>3</v>
      </c>
      <c r="D7923" s="7" t="n">
        <v>17</v>
      </c>
      <c r="E7923" s="7" t="n">
        <v>2398</v>
      </c>
      <c r="F7923" s="7" t="s">
        <v>441</v>
      </c>
      <c r="G7923" s="7" t="n">
        <v>2</v>
      </c>
      <c r="H7923" s="7" t="n">
        <v>0</v>
      </c>
    </row>
    <row r="7924" spans="1:8">
      <c r="A7924" t="s">
        <v>4</v>
      </c>
      <c r="B7924" s="4" t="s">
        <v>5</v>
      </c>
    </row>
    <row r="7925" spans="1:8">
      <c r="A7925" t="n">
        <v>56531</v>
      </c>
      <c r="B7925" s="48" t="n">
        <v>28</v>
      </c>
    </row>
    <row r="7926" spans="1:8">
      <c r="A7926" t="s">
        <v>4</v>
      </c>
      <c r="B7926" s="4" t="s">
        <v>5</v>
      </c>
      <c r="C7926" s="4" t="s">
        <v>10</v>
      </c>
      <c r="D7926" s="4" t="s">
        <v>13</v>
      </c>
    </row>
    <row r="7927" spans="1:8">
      <c r="A7927" t="n">
        <v>56532</v>
      </c>
      <c r="B7927" s="50" t="n">
        <v>89</v>
      </c>
      <c r="C7927" s="7" t="n">
        <v>65533</v>
      </c>
      <c r="D7927" s="7" t="n">
        <v>1</v>
      </c>
    </row>
    <row r="7928" spans="1:8">
      <c r="A7928" t="s">
        <v>4</v>
      </c>
      <c r="B7928" s="4" t="s">
        <v>5</v>
      </c>
      <c r="C7928" s="4" t="s">
        <v>13</v>
      </c>
      <c r="D7928" s="4" t="s">
        <v>10</v>
      </c>
      <c r="E7928" s="4" t="s">
        <v>10</v>
      </c>
      <c r="F7928" s="4" t="s">
        <v>13</v>
      </c>
    </row>
    <row r="7929" spans="1:8">
      <c r="A7929" t="n">
        <v>56536</v>
      </c>
      <c r="B7929" s="51" t="n">
        <v>25</v>
      </c>
      <c r="C7929" s="7" t="n">
        <v>1</v>
      </c>
      <c r="D7929" s="7" t="n">
        <v>50</v>
      </c>
      <c r="E7929" s="7" t="n">
        <v>50</v>
      </c>
      <c r="F7929" s="7" t="n">
        <v>5</v>
      </c>
    </row>
    <row r="7930" spans="1:8">
      <c r="A7930" t="s">
        <v>4</v>
      </c>
      <c r="B7930" s="4" t="s">
        <v>5</v>
      </c>
      <c r="C7930" s="4" t="s">
        <v>13</v>
      </c>
      <c r="D7930" s="4" t="s">
        <v>10</v>
      </c>
      <c r="E7930" s="4" t="s">
        <v>6</v>
      </c>
    </row>
    <row r="7931" spans="1:8">
      <c r="A7931" t="n">
        <v>56543</v>
      </c>
      <c r="B7931" s="46" t="n">
        <v>51</v>
      </c>
      <c r="C7931" s="7" t="n">
        <v>4</v>
      </c>
      <c r="D7931" s="7" t="n">
        <v>19</v>
      </c>
      <c r="E7931" s="7" t="s">
        <v>49</v>
      </c>
    </row>
    <row r="7932" spans="1:8">
      <c r="A7932" t="s">
        <v>4</v>
      </c>
      <c r="B7932" s="4" t="s">
        <v>5</v>
      </c>
      <c r="C7932" s="4" t="s">
        <v>10</v>
      </c>
    </row>
    <row r="7933" spans="1:8">
      <c r="A7933" t="n">
        <v>56556</v>
      </c>
      <c r="B7933" s="35" t="n">
        <v>16</v>
      </c>
      <c r="C7933" s="7" t="n">
        <v>0</v>
      </c>
    </row>
    <row r="7934" spans="1:8">
      <c r="A7934" t="s">
        <v>4</v>
      </c>
      <c r="B7934" s="4" t="s">
        <v>5</v>
      </c>
      <c r="C7934" s="4" t="s">
        <v>10</v>
      </c>
      <c r="D7934" s="4" t="s">
        <v>13</v>
      </c>
      <c r="E7934" s="4" t="s">
        <v>9</v>
      </c>
      <c r="F7934" s="4" t="s">
        <v>50</v>
      </c>
      <c r="G7934" s="4" t="s">
        <v>13</v>
      </c>
      <c r="H7934" s="4" t="s">
        <v>13</v>
      </c>
    </row>
    <row r="7935" spans="1:8">
      <c r="A7935" t="n">
        <v>56559</v>
      </c>
      <c r="B7935" s="47" t="n">
        <v>26</v>
      </c>
      <c r="C7935" s="7" t="n">
        <v>19</v>
      </c>
      <c r="D7935" s="7" t="n">
        <v>17</v>
      </c>
      <c r="E7935" s="7" t="n">
        <v>29429</v>
      </c>
      <c r="F7935" s="7" t="s">
        <v>442</v>
      </c>
      <c r="G7935" s="7" t="n">
        <v>2</v>
      </c>
      <c r="H7935" s="7" t="n">
        <v>0</v>
      </c>
    </row>
    <row r="7936" spans="1:8">
      <c r="A7936" t="s">
        <v>4</v>
      </c>
      <c r="B7936" s="4" t="s">
        <v>5</v>
      </c>
    </row>
    <row r="7937" spans="1:8">
      <c r="A7937" t="n">
        <v>56626</v>
      </c>
      <c r="B7937" s="48" t="n">
        <v>28</v>
      </c>
    </row>
    <row r="7938" spans="1:8">
      <c r="A7938" t="s">
        <v>4</v>
      </c>
      <c r="B7938" s="4" t="s">
        <v>5</v>
      </c>
      <c r="C7938" s="4" t="s">
        <v>6</v>
      </c>
      <c r="D7938" s="4" t="s">
        <v>10</v>
      </c>
    </row>
    <row r="7939" spans="1:8">
      <c r="A7939" t="n">
        <v>56627</v>
      </c>
      <c r="B7939" s="67" t="n">
        <v>29</v>
      </c>
      <c r="C7939" s="7" t="s">
        <v>12</v>
      </c>
      <c r="D7939" s="7" t="n">
        <v>65533</v>
      </c>
    </row>
    <row r="7940" spans="1:8">
      <c r="A7940" t="s">
        <v>4</v>
      </c>
      <c r="B7940" s="4" t="s">
        <v>5</v>
      </c>
      <c r="C7940" s="4" t="s">
        <v>13</v>
      </c>
      <c r="D7940" s="4" t="s">
        <v>10</v>
      </c>
      <c r="E7940" s="4" t="s">
        <v>10</v>
      </c>
      <c r="F7940" s="4" t="s">
        <v>13</v>
      </c>
    </row>
    <row r="7941" spans="1:8">
      <c r="A7941" t="n">
        <v>56631</v>
      </c>
      <c r="B7941" s="51" t="n">
        <v>25</v>
      </c>
      <c r="C7941" s="7" t="n">
        <v>1</v>
      </c>
      <c r="D7941" s="7" t="n">
        <v>65535</v>
      </c>
      <c r="E7941" s="7" t="n">
        <v>65535</v>
      </c>
      <c r="F7941" s="7" t="n">
        <v>0</v>
      </c>
    </row>
    <row r="7942" spans="1:8">
      <c r="A7942" t="s">
        <v>4</v>
      </c>
      <c r="B7942" s="4" t="s">
        <v>5</v>
      </c>
      <c r="C7942" s="4" t="s">
        <v>10</v>
      </c>
      <c r="D7942" s="4" t="s">
        <v>13</v>
      </c>
    </row>
    <row r="7943" spans="1:8">
      <c r="A7943" t="n">
        <v>56638</v>
      </c>
      <c r="B7943" s="50" t="n">
        <v>89</v>
      </c>
      <c r="C7943" s="7" t="n">
        <v>65533</v>
      </c>
      <c r="D7943" s="7" t="n">
        <v>1</v>
      </c>
    </row>
    <row r="7944" spans="1:8">
      <c r="A7944" t="s">
        <v>4</v>
      </c>
      <c r="B7944" s="4" t="s">
        <v>5</v>
      </c>
      <c r="C7944" s="4" t="s">
        <v>10</v>
      </c>
      <c r="D7944" s="4" t="s">
        <v>23</v>
      </c>
      <c r="E7944" s="4" t="s">
        <v>23</v>
      </c>
      <c r="F7944" s="4" t="s">
        <v>23</v>
      </c>
      <c r="G7944" s="4" t="s">
        <v>10</v>
      </c>
      <c r="H7944" s="4" t="s">
        <v>10</v>
      </c>
    </row>
    <row r="7945" spans="1:8">
      <c r="A7945" t="n">
        <v>56642</v>
      </c>
      <c r="B7945" s="20" t="n">
        <v>60</v>
      </c>
      <c r="C7945" s="7" t="n">
        <v>0</v>
      </c>
      <c r="D7945" s="7" t="n">
        <v>0</v>
      </c>
      <c r="E7945" s="7" t="n">
        <v>10</v>
      </c>
      <c r="F7945" s="7" t="n">
        <v>0</v>
      </c>
      <c r="G7945" s="7" t="n">
        <v>500</v>
      </c>
      <c r="H7945" s="7" t="n">
        <v>0</v>
      </c>
    </row>
    <row r="7946" spans="1:8">
      <c r="A7946" t="s">
        <v>4</v>
      </c>
      <c r="B7946" s="4" t="s">
        <v>5</v>
      </c>
      <c r="C7946" s="4" t="s">
        <v>10</v>
      </c>
      <c r="D7946" s="4" t="s">
        <v>23</v>
      </c>
      <c r="E7946" s="4" t="s">
        <v>23</v>
      </c>
      <c r="F7946" s="4" t="s">
        <v>23</v>
      </c>
      <c r="G7946" s="4" t="s">
        <v>10</v>
      </c>
      <c r="H7946" s="4" t="s">
        <v>10</v>
      </c>
    </row>
    <row r="7947" spans="1:8">
      <c r="A7947" t="n">
        <v>56661</v>
      </c>
      <c r="B7947" s="20" t="n">
        <v>60</v>
      </c>
      <c r="C7947" s="7" t="n">
        <v>7032</v>
      </c>
      <c r="D7947" s="7" t="n">
        <v>0</v>
      </c>
      <c r="E7947" s="7" t="n">
        <v>10</v>
      </c>
      <c r="F7947" s="7" t="n">
        <v>0</v>
      </c>
      <c r="G7947" s="7" t="n">
        <v>500</v>
      </c>
      <c r="H7947" s="7" t="n">
        <v>0</v>
      </c>
    </row>
    <row r="7948" spans="1:8">
      <c r="A7948" t="s">
        <v>4</v>
      </c>
      <c r="B7948" s="4" t="s">
        <v>5</v>
      </c>
      <c r="C7948" s="4" t="s">
        <v>10</v>
      </c>
    </row>
    <row r="7949" spans="1:8">
      <c r="A7949" t="n">
        <v>56680</v>
      </c>
      <c r="B7949" s="35" t="n">
        <v>16</v>
      </c>
      <c r="C7949" s="7" t="n">
        <v>100</v>
      </c>
    </row>
    <row r="7950" spans="1:8">
      <c r="A7950" t="s">
        <v>4</v>
      </c>
      <c r="B7950" s="4" t="s">
        <v>5</v>
      </c>
      <c r="C7950" s="4" t="s">
        <v>10</v>
      </c>
      <c r="D7950" s="4" t="s">
        <v>23</v>
      </c>
      <c r="E7950" s="4" t="s">
        <v>23</v>
      </c>
      <c r="F7950" s="4" t="s">
        <v>23</v>
      </c>
      <c r="G7950" s="4" t="s">
        <v>10</v>
      </c>
      <c r="H7950" s="4" t="s">
        <v>10</v>
      </c>
    </row>
    <row r="7951" spans="1:8">
      <c r="A7951" t="n">
        <v>56683</v>
      </c>
      <c r="B7951" s="20" t="n">
        <v>60</v>
      </c>
      <c r="C7951" s="7" t="n">
        <v>3</v>
      </c>
      <c r="D7951" s="7" t="n">
        <v>0</v>
      </c>
      <c r="E7951" s="7" t="n">
        <v>10</v>
      </c>
      <c r="F7951" s="7" t="n">
        <v>0</v>
      </c>
      <c r="G7951" s="7" t="n">
        <v>500</v>
      </c>
      <c r="H7951" s="7" t="n">
        <v>0</v>
      </c>
    </row>
    <row r="7952" spans="1:8">
      <c r="A7952" t="s">
        <v>4</v>
      </c>
      <c r="B7952" s="4" t="s">
        <v>5</v>
      </c>
      <c r="C7952" s="4" t="s">
        <v>10</v>
      </c>
      <c r="D7952" s="4" t="s">
        <v>23</v>
      </c>
      <c r="E7952" s="4" t="s">
        <v>23</v>
      </c>
      <c r="F7952" s="4" t="s">
        <v>23</v>
      </c>
      <c r="G7952" s="4" t="s">
        <v>10</v>
      </c>
      <c r="H7952" s="4" t="s">
        <v>10</v>
      </c>
    </row>
    <row r="7953" spans="1:8">
      <c r="A7953" t="n">
        <v>56702</v>
      </c>
      <c r="B7953" s="20" t="n">
        <v>60</v>
      </c>
      <c r="C7953" s="7" t="n">
        <v>5</v>
      </c>
      <c r="D7953" s="7" t="n">
        <v>0</v>
      </c>
      <c r="E7953" s="7" t="n">
        <v>10</v>
      </c>
      <c r="F7953" s="7" t="n">
        <v>0</v>
      </c>
      <c r="G7953" s="7" t="n">
        <v>500</v>
      </c>
      <c r="H7953" s="7" t="n">
        <v>0</v>
      </c>
    </row>
    <row r="7954" spans="1:8">
      <c r="A7954" t="s">
        <v>4</v>
      </c>
      <c r="B7954" s="4" t="s">
        <v>5</v>
      </c>
      <c r="C7954" s="4" t="s">
        <v>10</v>
      </c>
    </row>
    <row r="7955" spans="1:8">
      <c r="A7955" t="n">
        <v>56721</v>
      </c>
      <c r="B7955" s="35" t="n">
        <v>16</v>
      </c>
      <c r="C7955" s="7" t="n">
        <v>100</v>
      </c>
    </row>
    <row r="7956" spans="1:8">
      <c r="A7956" t="s">
        <v>4</v>
      </c>
      <c r="B7956" s="4" t="s">
        <v>5</v>
      </c>
      <c r="C7956" s="4" t="s">
        <v>10</v>
      </c>
      <c r="D7956" s="4" t="s">
        <v>23</v>
      </c>
      <c r="E7956" s="4" t="s">
        <v>23</v>
      </c>
      <c r="F7956" s="4" t="s">
        <v>23</v>
      </c>
      <c r="G7956" s="4" t="s">
        <v>10</v>
      </c>
      <c r="H7956" s="4" t="s">
        <v>10</v>
      </c>
    </row>
    <row r="7957" spans="1:8">
      <c r="A7957" t="n">
        <v>56724</v>
      </c>
      <c r="B7957" s="20" t="n">
        <v>60</v>
      </c>
      <c r="C7957" s="7" t="n">
        <v>61491</v>
      </c>
      <c r="D7957" s="7" t="n">
        <v>0</v>
      </c>
      <c r="E7957" s="7" t="n">
        <v>10</v>
      </c>
      <c r="F7957" s="7" t="n">
        <v>0</v>
      </c>
      <c r="G7957" s="7" t="n">
        <v>500</v>
      </c>
      <c r="H7957" s="7" t="n">
        <v>0</v>
      </c>
    </row>
    <row r="7958" spans="1:8">
      <c r="A7958" t="s">
        <v>4</v>
      </c>
      <c r="B7958" s="4" t="s">
        <v>5</v>
      </c>
      <c r="C7958" s="4" t="s">
        <v>10</v>
      </c>
      <c r="D7958" s="4" t="s">
        <v>23</v>
      </c>
      <c r="E7958" s="4" t="s">
        <v>23</v>
      </c>
      <c r="F7958" s="4" t="s">
        <v>23</v>
      </c>
      <c r="G7958" s="4" t="s">
        <v>10</v>
      </c>
      <c r="H7958" s="4" t="s">
        <v>10</v>
      </c>
    </row>
    <row r="7959" spans="1:8">
      <c r="A7959" t="n">
        <v>56743</v>
      </c>
      <c r="B7959" s="20" t="n">
        <v>60</v>
      </c>
      <c r="C7959" s="7" t="n">
        <v>61492</v>
      </c>
      <c r="D7959" s="7" t="n">
        <v>0</v>
      </c>
      <c r="E7959" s="7" t="n">
        <v>10</v>
      </c>
      <c r="F7959" s="7" t="n">
        <v>0</v>
      </c>
      <c r="G7959" s="7" t="n">
        <v>500</v>
      </c>
      <c r="H7959" s="7" t="n">
        <v>0</v>
      </c>
    </row>
    <row r="7960" spans="1:8">
      <c r="A7960" t="s">
        <v>4</v>
      </c>
      <c r="B7960" s="4" t="s">
        <v>5</v>
      </c>
      <c r="C7960" s="4" t="s">
        <v>10</v>
      </c>
      <c r="D7960" s="4" t="s">
        <v>23</v>
      </c>
      <c r="E7960" s="4" t="s">
        <v>23</v>
      </c>
      <c r="F7960" s="4" t="s">
        <v>23</v>
      </c>
      <c r="G7960" s="4" t="s">
        <v>10</v>
      </c>
      <c r="H7960" s="4" t="s">
        <v>10</v>
      </c>
    </row>
    <row r="7961" spans="1:8">
      <c r="A7961" t="n">
        <v>56762</v>
      </c>
      <c r="B7961" s="20" t="n">
        <v>60</v>
      </c>
      <c r="C7961" s="7" t="n">
        <v>61493</v>
      </c>
      <c r="D7961" s="7" t="n">
        <v>0</v>
      </c>
      <c r="E7961" s="7" t="n">
        <v>10</v>
      </c>
      <c r="F7961" s="7" t="n">
        <v>0</v>
      </c>
      <c r="G7961" s="7" t="n">
        <v>500</v>
      </c>
      <c r="H7961" s="7" t="n">
        <v>0</v>
      </c>
    </row>
    <row r="7962" spans="1:8">
      <c r="A7962" t="s">
        <v>4</v>
      </c>
      <c r="B7962" s="4" t="s">
        <v>5</v>
      </c>
      <c r="C7962" s="4" t="s">
        <v>10</v>
      </c>
    </row>
    <row r="7963" spans="1:8">
      <c r="A7963" t="n">
        <v>56781</v>
      </c>
      <c r="B7963" s="35" t="n">
        <v>16</v>
      </c>
      <c r="C7963" s="7" t="n">
        <v>500</v>
      </c>
    </row>
    <row r="7964" spans="1:8">
      <c r="A7964" t="s">
        <v>4</v>
      </c>
      <c r="B7964" s="4" t="s">
        <v>5</v>
      </c>
      <c r="C7964" s="4" t="s">
        <v>13</v>
      </c>
      <c r="D7964" s="4" t="s">
        <v>10</v>
      </c>
      <c r="E7964" s="4" t="s">
        <v>23</v>
      </c>
    </row>
    <row r="7965" spans="1:8">
      <c r="A7965" t="n">
        <v>56784</v>
      </c>
      <c r="B7965" s="24" t="n">
        <v>58</v>
      </c>
      <c r="C7965" s="7" t="n">
        <v>101</v>
      </c>
      <c r="D7965" s="7" t="n">
        <v>500</v>
      </c>
      <c r="E7965" s="7" t="n">
        <v>1</v>
      </c>
    </row>
    <row r="7966" spans="1:8">
      <c r="A7966" t="s">
        <v>4</v>
      </c>
      <c r="B7966" s="4" t="s">
        <v>5</v>
      </c>
      <c r="C7966" s="4" t="s">
        <v>13</v>
      </c>
      <c r="D7966" s="4" t="s">
        <v>10</v>
      </c>
    </row>
    <row r="7967" spans="1:8">
      <c r="A7967" t="n">
        <v>56792</v>
      </c>
      <c r="B7967" s="24" t="n">
        <v>58</v>
      </c>
      <c r="C7967" s="7" t="n">
        <v>254</v>
      </c>
      <c r="D7967" s="7" t="n">
        <v>0</v>
      </c>
    </row>
    <row r="7968" spans="1:8">
      <c r="A7968" t="s">
        <v>4</v>
      </c>
      <c r="B7968" s="4" t="s">
        <v>5</v>
      </c>
      <c r="C7968" s="4" t="s">
        <v>13</v>
      </c>
    </row>
    <row r="7969" spans="1:8">
      <c r="A7969" t="n">
        <v>56796</v>
      </c>
      <c r="B7969" s="43" t="n">
        <v>116</v>
      </c>
      <c r="C7969" s="7" t="n">
        <v>0</v>
      </c>
    </row>
    <row r="7970" spans="1:8">
      <c r="A7970" t="s">
        <v>4</v>
      </c>
      <c r="B7970" s="4" t="s">
        <v>5</v>
      </c>
      <c r="C7970" s="4" t="s">
        <v>13</v>
      </c>
      <c r="D7970" s="4" t="s">
        <v>10</v>
      </c>
    </row>
    <row r="7971" spans="1:8">
      <c r="A7971" t="n">
        <v>56798</v>
      </c>
      <c r="B7971" s="43" t="n">
        <v>116</v>
      </c>
      <c r="C7971" s="7" t="n">
        <v>2</v>
      </c>
      <c r="D7971" s="7" t="n">
        <v>1</v>
      </c>
    </row>
    <row r="7972" spans="1:8">
      <c r="A7972" t="s">
        <v>4</v>
      </c>
      <c r="B7972" s="4" t="s">
        <v>5</v>
      </c>
      <c r="C7972" s="4" t="s">
        <v>13</v>
      </c>
      <c r="D7972" s="4" t="s">
        <v>9</v>
      </c>
    </row>
    <row r="7973" spans="1:8">
      <c r="A7973" t="n">
        <v>56802</v>
      </c>
      <c r="B7973" s="43" t="n">
        <v>116</v>
      </c>
      <c r="C7973" s="7" t="n">
        <v>5</v>
      </c>
      <c r="D7973" s="7" t="n">
        <v>1133903872</v>
      </c>
    </row>
    <row r="7974" spans="1:8">
      <c r="A7974" t="s">
        <v>4</v>
      </c>
      <c r="B7974" s="4" t="s">
        <v>5</v>
      </c>
      <c r="C7974" s="4" t="s">
        <v>13</v>
      </c>
      <c r="D7974" s="4" t="s">
        <v>10</v>
      </c>
    </row>
    <row r="7975" spans="1:8">
      <c r="A7975" t="n">
        <v>56808</v>
      </c>
      <c r="B7975" s="43" t="n">
        <v>116</v>
      </c>
      <c r="C7975" s="7" t="n">
        <v>6</v>
      </c>
      <c r="D7975" s="7" t="n">
        <v>1</v>
      </c>
    </row>
    <row r="7976" spans="1:8">
      <c r="A7976" t="s">
        <v>4</v>
      </c>
      <c r="B7976" s="4" t="s">
        <v>5</v>
      </c>
      <c r="C7976" s="4" t="s">
        <v>13</v>
      </c>
      <c r="D7976" s="4" t="s">
        <v>10</v>
      </c>
      <c r="E7976" s="4" t="s">
        <v>10</v>
      </c>
      <c r="F7976" s="4" t="s">
        <v>10</v>
      </c>
      <c r="G7976" s="4" t="s">
        <v>10</v>
      </c>
      <c r="H7976" s="4" t="s">
        <v>10</v>
      </c>
      <c r="I7976" s="4" t="s">
        <v>6</v>
      </c>
      <c r="J7976" s="4" t="s">
        <v>23</v>
      </c>
      <c r="K7976" s="4" t="s">
        <v>23</v>
      </c>
      <c r="L7976" s="4" t="s">
        <v>23</v>
      </c>
      <c r="M7976" s="4" t="s">
        <v>9</v>
      </c>
      <c r="N7976" s="4" t="s">
        <v>9</v>
      </c>
      <c r="O7976" s="4" t="s">
        <v>23</v>
      </c>
      <c r="P7976" s="4" t="s">
        <v>23</v>
      </c>
      <c r="Q7976" s="4" t="s">
        <v>23</v>
      </c>
      <c r="R7976" s="4" t="s">
        <v>23</v>
      </c>
      <c r="S7976" s="4" t="s">
        <v>13</v>
      </c>
    </row>
    <row r="7977" spans="1:8">
      <c r="A7977" t="n">
        <v>56812</v>
      </c>
      <c r="B7977" s="10" t="n">
        <v>39</v>
      </c>
      <c r="C7977" s="7" t="n">
        <v>12</v>
      </c>
      <c r="D7977" s="7" t="n">
        <v>65533</v>
      </c>
      <c r="E7977" s="7" t="n">
        <v>203</v>
      </c>
      <c r="F7977" s="7" t="n">
        <v>0</v>
      </c>
      <c r="G7977" s="7" t="n">
        <v>7024</v>
      </c>
      <c r="H7977" s="7" t="n">
        <v>3</v>
      </c>
      <c r="I7977" s="7" t="s">
        <v>12</v>
      </c>
      <c r="J7977" s="7" t="n">
        <v>0</v>
      </c>
      <c r="K7977" s="7" t="n">
        <v>0</v>
      </c>
      <c r="L7977" s="7" t="n">
        <v>0</v>
      </c>
      <c r="M7977" s="7" t="n">
        <v>0</v>
      </c>
      <c r="N7977" s="7" t="n">
        <v>0</v>
      </c>
      <c r="O7977" s="7" t="n">
        <v>0</v>
      </c>
      <c r="P7977" s="7" t="n">
        <v>1</v>
      </c>
      <c r="Q7977" s="7" t="n">
        <v>1</v>
      </c>
      <c r="R7977" s="7" t="n">
        <v>1</v>
      </c>
      <c r="S7977" s="7" t="n">
        <v>103</v>
      </c>
    </row>
    <row r="7978" spans="1:8">
      <c r="A7978" t="s">
        <v>4</v>
      </c>
      <c r="B7978" s="4" t="s">
        <v>5</v>
      </c>
      <c r="C7978" s="4" t="s">
        <v>10</v>
      </c>
      <c r="D7978" s="4" t="s">
        <v>13</v>
      </c>
      <c r="E7978" s="4" t="s">
        <v>6</v>
      </c>
      <c r="F7978" s="4" t="s">
        <v>23</v>
      </c>
      <c r="G7978" s="4" t="s">
        <v>23</v>
      </c>
      <c r="H7978" s="4" t="s">
        <v>23</v>
      </c>
    </row>
    <row r="7979" spans="1:8">
      <c r="A7979" t="n">
        <v>56862</v>
      </c>
      <c r="B7979" s="56" t="n">
        <v>48</v>
      </c>
      <c r="C7979" s="7" t="n">
        <v>7024</v>
      </c>
      <c r="D7979" s="7" t="n">
        <v>0</v>
      </c>
      <c r="E7979" s="7" t="s">
        <v>439</v>
      </c>
      <c r="F7979" s="7" t="n">
        <v>-1</v>
      </c>
      <c r="G7979" s="7" t="n">
        <v>1</v>
      </c>
      <c r="H7979" s="7" t="n">
        <v>0</v>
      </c>
    </row>
    <row r="7980" spans="1:8">
      <c r="A7980" t="s">
        <v>4</v>
      </c>
      <c r="B7980" s="4" t="s">
        <v>5</v>
      </c>
      <c r="C7980" s="4" t="s">
        <v>10</v>
      </c>
      <c r="D7980" s="4" t="s">
        <v>13</v>
      </c>
      <c r="E7980" s="4" t="s">
        <v>13</v>
      </c>
      <c r="F7980" s="4" t="s">
        <v>6</v>
      </c>
    </row>
    <row r="7981" spans="1:8">
      <c r="A7981" t="n">
        <v>56888</v>
      </c>
      <c r="B7981" s="38" t="n">
        <v>20</v>
      </c>
      <c r="C7981" s="7" t="n">
        <v>7024</v>
      </c>
      <c r="D7981" s="7" t="n">
        <v>3</v>
      </c>
      <c r="E7981" s="7" t="n">
        <v>11</v>
      </c>
      <c r="F7981" s="7" t="s">
        <v>443</v>
      </c>
    </row>
    <row r="7982" spans="1:8">
      <c r="A7982" t="s">
        <v>4</v>
      </c>
      <c r="B7982" s="4" t="s">
        <v>5</v>
      </c>
      <c r="C7982" s="4" t="s">
        <v>13</v>
      </c>
    </row>
    <row r="7983" spans="1:8">
      <c r="A7983" t="n">
        <v>56920</v>
      </c>
      <c r="B7983" s="26" t="n">
        <v>45</v>
      </c>
      <c r="C7983" s="7" t="n">
        <v>0</v>
      </c>
    </row>
    <row r="7984" spans="1:8">
      <c r="A7984" t="s">
        <v>4</v>
      </c>
      <c r="B7984" s="4" t="s">
        <v>5</v>
      </c>
      <c r="C7984" s="4" t="s">
        <v>13</v>
      </c>
      <c r="D7984" s="4" t="s">
        <v>13</v>
      </c>
      <c r="E7984" s="4" t="s">
        <v>23</v>
      </c>
      <c r="F7984" s="4" t="s">
        <v>23</v>
      </c>
      <c r="G7984" s="4" t="s">
        <v>23</v>
      </c>
      <c r="H7984" s="4" t="s">
        <v>10</v>
      </c>
    </row>
    <row r="7985" spans="1:19">
      <c r="A7985" t="n">
        <v>56922</v>
      </c>
      <c r="B7985" s="26" t="n">
        <v>45</v>
      </c>
      <c r="C7985" s="7" t="n">
        <v>2</v>
      </c>
      <c r="D7985" s="7" t="n">
        <v>3</v>
      </c>
      <c r="E7985" s="7" t="n">
        <v>0</v>
      </c>
      <c r="F7985" s="7" t="n">
        <v>2.20000004768372</v>
      </c>
      <c r="G7985" s="7" t="n">
        <v>15.3999996185303</v>
      </c>
      <c r="H7985" s="7" t="n">
        <v>0</v>
      </c>
    </row>
    <row r="7986" spans="1:19">
      <c r="A7986" t="s">
        <v>4</v>
      </c>
      <c r="B7986" s="4" t="s">
        <v>5</v>
      </c>
      <c r="C7986" s="4" t="s">
        <v>13</v>
      </c>
      <c r="D7986" s="4" t="s">
        <v>13</v>
      </c>
      <c r="E7986" s="4" t="s">
        <v>23</v>
      </c>
      <c r="F7986" s="4" t="s">
        <v>23</v>
      </c>
      <c r="G7986" s="4" t="s">
        <v>23</v>
      </c>
      <c r="H7986" s="4" t="s">
        <v>10</v>
      </c>
      <c r="I7986" s="4" t="s">
        <v>13</v>
      </c>
    </row>
    <row r="7987" spans="1:19">
      <c r="A7987" t="n">
        <v>56939</v>
      </c>
      <c r="B7987" s="26" t="n">
        <v>45</v>
      </c>
      <c r="C7987" s="7" t="n">
        <v>4</v>
      </c>
      <c r="D7987" s="7" t="n">
        <v>3</v>
      </c>
      <c r="E7987" s="7" t="n">
        <v>20</v>
      </c>
      <c r="F7987" s="7" t="n">
        <v>17.5</v>
      </c>
      <c r="G7987" s="7" t="n">
        <v>10</v>
      </c>
      <c r="H7987" s="7" t="n">
        <v>0</v>
      </c>
      <c r="I7987" s="7" t="n">
        <v>0</v>
      </c>
    </row>
    <row r="7988" spans="1:19">
      <c r="A7988" t="s">
        <v>4</v>
      </c>
      <c r="B7988" s="4" t="s">
        <v>5</v>
      </c>
      <c r="C7988" s="4" t="s">
        <v>13</v>
      </c>
      <c r="D7988" s="4" t="s">
        <v>13</v>
      </c>
      <c r="E7988" s="4" t="s">
        <v>23</v>
      </c>
      <c r="F7988" s="4" t="s">
        <v>10</v>
      </c>
    </row>
    <row r="7989" spans="1:19">
      <c r="A7989" t="n">
        <v>56957</v>
      </c>
      <c r="B7989" s="26" t="n">
        <v>45</v>
      </c>
      <c r="C7989" s="7" t="n">
        <v>5</v>
      </c>
      <c r="D7989" s="7" t="n">
        <v>3</v>
      </c>
      <c r="E7989" s="7" t="n">
        <v>5.5</v>
      </c>
      <c r="F7989" s="7" t="n">
        <v>0</v>
      </c>
    </row>
    <row r="7990" spans="1:19">
      <c r="A7990" t="s">
        <v>4</v>
      </c>
      <c r="B7990" s="4" t="s">
        <v>5</v>
      </c>
      <c r="C7990" s="4" t="s">
        <v>13</v>
      </c>
      <c r="D7990" s="4" t="s">
        <v>13</v>
      </c>
      <c r="E7990" s="4" t="s">
        <v>23</v>
      </c>
      <c r="F7990" s="4" t="s">
        <v>10</v>
      </c>
    </row>
    <row r="7991" spans="1:19">
      <c r="A7991" t="n">
        <v>56966</v>
      </c>
      <c r="B7991" s="26" t="n">
        <v>45</v>
      </c>
      <c r="C7991" s="7" t="n">
        <v>11</v>
      </c>
      <c r="D7991" s="7" t="n">
        <v>3</v>
      </c>
      <c r="E7991" s="7" t="n">
        <v>42.5</v>
      </c>
      <c r="F7991" s="7" t="n">
        <v>0</v>
      </c>
    </row>
    <row r="7992" spans="1:19">
      <c r="A7992" t="s">
        <v>4</v>
      </c>
      <c r="B7992" s="4" t="s">
        <v>5</v>
      </c>
      <c r="C7992" s="4" t="s">
        <v>13</v>
      </c>
      <c r="D7992" s="4" t="s">
        <v>13</v>
      </c>
      <c r="E7992" s="4" t="s">
        <v>23</v>
      </c>
      <c r="F7992" s="4" t="s">
        <v>23</v>
      </c>
      <c r="G7992" s="4" t="s">
        <v>23</v>
      </c>
      <c r="H7992" s="4" t="s">
        <v>10</v>
      </c>
    </row>
    <row r="7993" spans="1:19">
      <c r="A7993" t="n">
        <v>56975</v>
      </c>
      <c r="B7993" s="26" t="n">
        <v>45</v>
      </c>
      <c r="C7993" s="7" t="n">
        <v>2</v>
      </c>
      <c r="D7993" s="7" t="n">
        <v>3</v>
      </c>
      <c r="E7993" s="7" t="n">
        <v>0</v>
      </c>
      <c r="F7993" s="7" t="n">
        <v>15.1999998092651</v>
      </c>
      <c r="G7993" s="7" t="n">
        <v>5</v>
      </c>
      <c r="H7993" s="7" t="n">
        <v>3000</v>
      </c>
    </row>
    <row r="7994" spans="1:19">
      <c r="A7994" t="s">
        <v>4</v>
      </c>
      <c r="B7994" s="4" t="s">
        <v>5</v>
      </c>
      <c r="C7994" s="4" t="s">
        <v>13</v>
      </c>
      <c r="D7994" s="4" t="s">
        <v>13</v>
      </c>
      <c r="E7994" s="4" t="s">
        <v>23</v>
      </c>
      <c r="F7994" s="4" t="s">
        <v>23</v>
      </c>
      <c r="G7994" s="4" t="s">
        <v>23</v>
      </c>
      <c r="H7994" s="4" t="s">
        <v>10</v>
      </c>
      <c r="I7994" s="4" t="s">
        <v>13</v>
      </c>
    </row>
    <row r="7995" spans="1:19">
      <c r="A7995" t="n">
        <v>56992</v>
      </c>
      <c r="B7995" s="26" t="n">
        <v>45</v>
      </c>
      <c r="C7995" s="7" t="n">
        <v>4</v>
      </c>
      <c r="D7995" s="7" t="n">
        <v>3</v>
      </c>
      <c r="E7995" s="7" t="n">
        <v>335</v>
      </c>
      <c r="F7995" s="7" t="n">
        <v>27.2000007629395</v>
      </c>
      <c r="G7995" s="7" t="n">
        <v>10</v>
      </c>
      <c r="H7995" s="7" t="n">
        <v>3000</v>
      </c>
      <c r="I7995" s="7" t="n">
        <v>1</v>
      </c>
    </row>
    <row r="7996" spans="1:19">
      <c r="A7996" t="s">
        <v>4</v>
      </c>
      <c r="B7996" s="4" t="s">
        <v>5</v>
      </c>
      <c r="C7996" s="4" t="s">
        <v>13</v>
      </c>
      <c r="D7996" s="4" t="s">
        <v>13</v>
      </c>
      <c r="E7996" s="4" t="s">
        <v>23</v>
      </c>
      <c r="F7996" s="4" t="s">
        <v>10</v>
      </c>
    </row>
    <row r="7997" spans="1:19">
      <c r="A7997" t="n">
        <v>57010</v>
      </c>
      <c r="B7997" s="26" t="n">
        <v>45</v>
      </c>
      <c r="C7997" s="7" t="n">
        <v>5</v>
      </c>
      <c r="D7997" s="7" t="n">
        <v>3</v>
      </c>
      <c r="E7997" s="7" t="n">
        <v>3</v>
      </c>
      <c r="F7997" s="7" t="n">
        <v>3000</v>
      </c>
    </row>
    <row r="7998" spans="1:19">
      <c r="A7998" t="s">
        <v>4</v>
      </c>
      <c r="B7998" s="4" t="s">
        <v>5</v>
      </c>
      <c r="C7998" s="4" t="s">
        <v>13</v>
      </c>
      <c r="D7998" s="4" t="s">
        <v>13</v>
      </c>
      <c r="E7998" s="4" t="s">
        <v>23</v>
      </c>
      <c r="F7998" s="4" t="s">
        <v>10</v>
      </c>
    </row>
    <row r="7999" spans="1:19">
      <c r="A7999" t="n">
        <v>57019</v>
      </c>
      <c r="B7999" s="26" t="n">
        <v>45</v>
      </c>
      <c r="C7999" s="7" t="n">
        <v>11</v>
      </c>
      <c r="D7999" s="7" t="n">
        <v>3</v>
      </c>
      <c r="E7999" s="7" t="n">
        <v>42.5</v>
      </c>
      <c r="F7999" s="7" t="n">
        <v>0</v>
      </c>
    </row>
    <row r="8000" spans="1:19">
      <c r="A8000" t="s">
        <v>4</v>
      </c>
      <c r="B8000" s="4" t="s">
        <v>5</v>
      </c>
      <c r="C8000" s="4" t="s">
        <v>13</v>
      </c>
      <c r="D8000" s="4" t="s">
        <v>10</v>
      </c>
    </row>
    <row r="8001" spans="1:9">
      <c r="A8001" t="n">
        <v>57028</v>
      </c>
      <c r="B8001" s="24" t="n">
        <v>58</v>
      </c>
      <c r="C8001" s="7" t="n">
        <v>255</v>
      </c>
      <c r="D8001" s="7" t="n">
        <v>0</v>
      </c>
    </row>
    <row r="8002" spans="1:9">
      <c r="A8002" t="s">
        <v>4</v>
      </c>
      <c r="B8002" s="4" t="s">
        <v>5</v>
      </c>
      <c r="C8002" s="4" t="s">
        <v>13</v>
      </c>
      <c r="D8002" s="4" t="s">
        <v>10</v>
      </c>
    </row>
    <row r="8003" spans="1:9">
      <c r="A8003" t="n">
        <v>57032</v>
      </c>
      <c r="B8003" s="26" t="n">
        <v>45</v>
      </c>
      <c r="C8003" s="7" t="n">
        <v>7</v>
      </c>
      <c r="D8003" s="7" t="n">
        <v>255</v>
      </c>
    </row>
    <row r="8004" spans="1:9">
      <c r="A8004" t="s">
        <v>4</v>
      </c>
      <c r="B8004" s="4" t="s">
        <v>5</v>
      </c>
      <c r="C8004" s="4" t="s">
        <v>13</v>
      </c>
      <c r="D8004" s="4" t="s">
        <v>13</v>
      </c>
      <c r="E8004" s="4" t="s">
        <v>23</v>
      </c>
      <c r="F8004" s="4" t="s">
        <v>23</v>
      </c>
      <c r="G8004" s="4" t="s">
        <v>23</v>
      </c>
      <c r="H8004" s="4" t="s">
        <v>10</v>
      </c>
    </row>
    <row r="8005" spans="1:9">
      <c r="A8005" t="n">
        <v>57036</v>
      </c>
      <c r="B8005" s="26" t="n">
        <v>45</v>
      </c>
      <c r="C8005" s="7" t="n">
        <v>2</v>
      </c>
      <c r="D8005" s="7" t="n">
        <v>0</v>
      </c>
      <c r="E8005" s="7" t="n">
        <v>0</v>
      </c>
      <c r="F8005" s="7" t="n">
        <v>17.2000007629395</v>
      </c>
      <c r="G8005" s="7" t="n">
        <v>5</v>
      </c>
      <c r="H8005" s="7" t="n">
        <v>30000</v>
      </c>
    </row>
    <row r="8006" spans="1:9">
      <c r="A8006" t="s">
        <v>4</v>
      </c>
      <c r="B8006" s="4" t="s">
        <v>5</v>
      </c>
      <c r="C8006" s="4" t="s">
        <v>13</v>
      </c>
      <c r="D8006" s="4" t="s">
        <v>13</v>
      </c>
      <c r="E8006" s="4" t="s">
        <v>23</v>
      </c>
      <c r="F8006" s="4" t="s">
        <v>23</v>
      </c>
      <c r="G8006" s="4" t="s">
        <v>23</v>
      </c>
      <c r="H8006" s="4" t="s">
        <v>10</v>
      </c>
      <c r="I8006" s="4" t="s">
        <v>13</v>
      </c>
    </row>
    <row r="8007" spans="1:9">
      <c r="A8007" t="n">
        <v>57053</v>
      </c>
      <c r="B8007" s="26" t="n">
        <v>45</v>
      </c>
      <c r="C8007" s="7" t="n">
        <v>4</v>
      </c>
      <c r="D8007" s="7" t="n">
        <v>0</v>
      </c>
      <c r="E8007" s="7" t="n">
        <v>330</v>
      </c>
      <c r="F8007" s="7" t="n">
        <v>37.2000007629395</v>
      </c>
      <c r="G8007" s="7" t="n">
        <v>10</v>
      </c>
      <c r="H8007" s="7" t="n">
        <v>30000</v>
      </c>
      <c r="I8007" s="7" t="n">
        <v>1</v>
      </c>
    </row>
    <row r="8008" spans="1:9">
      <c r="A8008" t="s">
        <v>4</v>
      </c>
      <c r="B8008" s="4" t="s">
        <v>5</v>
      </c>
      <c r="C8008" s="4" t="s">
        <v>13</v>
      </c>
      <c r="D8008" s="4" t="s">
        <v>13</v>
      </c>
      <c r="E8008" s="4" t="s">
        <v>23</v>
      </c>
      <c r="F8008" s="4" t="s">
        <v>10</v>
      </c>
    </row>
    <row r="8009" spans="1:9">
      <c r="A8009" t="n">
        <v>57071</v>
      </c>
      <c r="B8009" s="26" t="n">
        <v>45</v>
      </c>
      <c r="C8009" s="7" t="n">
        <v>5</v>
      </c>
      <c r="D8009" s="7" t="n">
        <v>0</v>
      </c>
      <c r="E8009" s="7" t="n">
        <v>3.5</v>
      </c>
      <c r="F8009" s="7" t="n">
        <v>30000</v>
      </c>
    </row>
    <row r="8010" spans="1:9">
      <c r="A8010" t="s">
        <v>4</v>
      </c>
      <c r="B8010" s="4" t="s">
        <v>5</v>
      </c>
      <c r="C8010" s="4" t="s">
        <v>10</v>
      </c>
      <c r="D8010" s="4" t="s">
        <v>9</v>
      </c>
    </row>
    <row r="8011" spans="1:9">
      <c r="A8011" t="n">
        <v>57080</v>
      </c>
      <c r="B8011" s="39" t="n">
        <v>43</v>
      </c>
      <c r="C8011" s="7" t="n">
        <v>7024</v>
      </c>
      <c r="D8011" s="7" t="n">
        <v>512</v>
      </c>
    </row>
    <row r="8012" spans="1:9">
      <c r="A8012" t="s">
        <v>4</v>
      </c>
      <c r="B8012" s="4" t="s">
        <v>5</v>
      </c>
      <c r="C8012" s="4" t="s">
        <v>10</v>
      </c>
      <c r="D8012" s="4" t="s">
        <v>10</v>
      </c>
      <c r="E8012" s="4" t="s">
        <v>23</v>
      </c>
      <c r="F8012" s="4" t="s">
        <v>23</v>
      </c>
      <c r="G8012" s="4" t="s">
        <v>23</v>
      </c>
      <c r="H8012" s="4" t="s">
        <v>23</v>
      </c>
      <c r="I8012" s="4" t="s">
        <v>13</v>
      </c>
      <c r="J8012" s="4" t="s">
        <v>10</v>
      </c>
    </row>
    <row r="8013" spans="1:9">
      <c r="A8013" t="n">
        <v>57087</v>
      </c>
      <c r="B8013" s="44" t="n">
        <v>55</v>
      </c>
      <c r="C8013" s="7" t="n">
        <v>7024</v>
      </c>
      <c r="D8013" s="7" t="n">
        <v>65533</v>
      </c>
      <c r="E8013" s="7" t="n">
        <v>0</v>
      </c>
      <c r="F8013" s="7" t="n">
        <v>20</v>
      </c>
      <c r="G8013" s="7" t="n">
        <v>5</v>
      </c>
      <c r="H8013" s="7" t="n">
        <v>0.150000005960464</v>
      </c>
      <c r="I8013" s="7" t="n">
        <v>0</v>
      </c>
      <c r="J8013" s="7" t="n">
        <v>129</v>
      </c>
    </row>
    <row r="8014" spans="1:9">
      <c r="A8014" t="s">
        <v>4</v>
      </c>
      <c r="B8014" s="4" t="s">
        <v>5</v>
      </c>
      <c r="C8014" s="4" t="s">
        <v>13</v>
      </c>
      <c r="D8014" s="30" t="s">
        <v>34</v>
      </c>
      <c r="E8014" s="4" t="s">
        <v>5</v>
      </c>
      <c r="F8014" s="4" t="s">
        <v>13</v>
      </c>
      <c r="G8014" s="4" t="s">
        <v>10</v>
      </c>
      <c r="H8014" s="30" t="s">
        <v>35</v>
      </c>
      <c r="I8014" s="4" t="s">
        <v>13</v>
      </c>
      <c r="J8014" s="4" t="s">
        <v>24</v>
      </c>
    </row>
    <row r="8015" spans="1:9">
      <c r="A8015" t="n">
        <v>57111</v>
      </c>
      <c r="B8015" s="12" t="n">
        <v>5</v>
      </c>
      <c r="C8015" s="7" t="n">
        <v>28</v>
      </c>
      <c r="D8015" s="30" t="s">
        <v>3</v>
      </c>
      <c r="E8015" s="33" t="n">
        <v>64</v>
      </c>
      <c r="F8015" s="7" t="n">
        <v>5</v>
      </c>
      <c r="G8015" s="7" t="n">
        <v>2</v>
      </c>
      <c r="H8015" s="30" t="s">
        <v>3</v>
      </c>
      <c r="I8015" s="7" t="n">
        <v>1</v>
      </c>
      <c r="J8015" s="13" t="n">
        <f t="normal" ca="1">A8031</f>
        <v>0</v>
      </c>
    </row>
    <row r="8016" spans="1:9">
      <c r="A8016" t="s">
        <v>4</v>
      </c>
      <c r="B8016" s="4" t="s">
        <v>5</v>
      </c>
      <c r="C8016" s="4" t="s">
        <v>13</v>
      </c>
      <c r="D8016" s="4" t="s">
        <v>10</v>
      </c>
      <c r="E8016" s="4" t="s">
        <v>10</v>
      </c>
      <c r="F8016" s="4" t="s">
        <v>13</v>
      </c>
    </row>
    <row r="8017" spans="1:10">
      <c r="A8017" t="n">
        <v>57122</v>
      </c>
      <c r="B8017" s="51" t="n">
        <v>25</v>
      </c>
      <c r="C8017" s="7" t="n">
        <v>1</v>
      </c>
      <c r="D8017" s="7" t="n">
        <v>60</v>
      </c>
      <c r="E8017" s="7" t="n">
        <v>640</v>
      </c>
      <c r="F8017" s="7" t="n">
        <v>1</v>
      </c>
    </row>
    <row r="8018" spans="1:10">
      <c r="A8018" t="s">
        <v>4</v>
      </c>
      <c r="B8018" s="4" t="s">
        <v>5</v>
      </c>
      <c r="C8018" s="4" t="s">
        <v>13</v>
      </c>
      <c r="D8018" s="4" t="s">
        <v>10</v>
      </c>
      <c r="E8018" s="4" t="s">
        <v>6</v>
      </c>
    </row>
    <row r="8019" spans="1:10">
      <c r="A8019" t="n">
        <v>57129</v>
      </c>
      <c r="B8019" s="46" t="n">
        <v>51</v>
      </c>
      <c r="C8019" s="7" t="n">
        <v>4</v>
      </c>
      <c r="D8019" s="7" t="n">
        <v>2</v>
      </c>
      <c r="E8019" s="7" t="s">
        <v>60</v>
      </c>
    </row>
    <row r="8020" spans="1:10">
      <c r="A8020" t="s">
        <v>4</v>
      </c>
      <c r="B8020" s="4" t="s">
        <v>5</v>
      </c>
      <c r="C8020" s="4" t="s">
        <v>10</v>
      </c>
    </row>
    <row r="8021" spans="1:10">
      <c r="A8021" t="n">
        <v>57143</v>
      </c>
      <c r="B8021" s="35" t="n">
        <v>16</v>
      </c>
      <c r="C8021" s="7" t="n">
        <v>0</v>
      </c>
    </row>
    <row r="8022" spans="1:10">
      <c r="A8022" t="s">
        <v>4</v>
      </c>
      <c r="B8022" s="4" t="s">
        <v>5</v>
      </c>
      <c r="C8022" s="4" t="s">
        <v>10</v>
      </c>
      <c r="D8022" s="4" t="s">
        <v>13</v>
      </c>
      <c r="E8022" s="4" t="s">
        <v>9</v>
      </c>
      <c r="F8022" s="4" t="s">
        <v>50</v>
      </c>
      <c r="G8022" s="4" t="s">
        <v>13</v>
      </c>
      <c r="H8022" s="4" t="s">
        <v>13</v>
      </c>
    </row>
    <row r="8023" spans="1:10">
      <c r="A8023" t="n">
        <v>57146</v>
      </c>
      <c r="B8023" s="47" t="n">
        <v>26</v>
      </c>
      <c r="C8023" s="7" t="n">
        <v>2</v>
      </c>
      <c r="D8023" s="7" t="n">
        <v>17</v>
      </c>
      <c r="E8023" s="7" t="n">
        <v>6425</v>
      </c>
      <c r="F8023" s="7" t="s">
        <v>444</v>
      </c>
      <c r="G8023" s="7" t="n">
        <v>2</v>
      </c>
      <c r="H8023" s="7" t="n">
        <v>0</v>
      </c>
    </row>
    <row r="8024" spans="1:10">
      <c r="A8024" t="s">
        <v>4</v>
      </c>
      <c r="B8024" s="4" t="s">
        <v>5</v>
      </c>
    </row>
    <row r="8025" spans="1:10">
      <c r="A8025" t="n">
        <v>57170</v>
      </c>
      <c r="B8025" s="48" t="n">
        <v>28</v>
      </c>
    </row>
    <row r="8026" spans="1:10">
      <c r="A8026" t="s">
        <v>4</v>
      </c>
      <c r="B8026" s="4" t="s">
        <v>5</v>
      </c>
      <c r="C8026" s="4" t="s">
        <v>13</v>
      </c>
      <c r="D8026" s="4" t="s">
        <v>10</v>
      </c>
      <c r="E8026" s="4" t="s">
        <v>10</v>
      </c>
      <c r="F8026" s="4" t="s">
        <v>13</v>
      </c>
    </row>
    <row r="8027" spans="1:10">
      <c r="A8027" t="n">
        <v>57171</v>
      </c>
      <c r="B8027" s="51" t="n">
        <v>25</v>
      </c>
      <c r="C8027" s="7" t="n">
        <v>1</v>
      </c>
      <c r="D8027" s="7" t="n">
        <v>65535</v>
      </c>
      <c r="E8027" s="7" t="n">
        <v>65535</v>
      </c>
      <c r="F8027" s="7" t="n">
        <v>0</v>
      </c>
    </row>
    <row r="8028" spans="1:10">
      <c r="A8028" t="s">
        <v>4</v>
      </c>
      <c r="B8028" s="4" t="s">
        <v>5</v>
      </c>
      <c r="C8028" s="4" t="s">
        <v>24</v>
      </c>
    </row>
    <row r="8029" spans="1:10">
      <c r="A8029" t="n">
        <v>57178</v>
      </c>
      <c r="B8029" s="17" t="n">
        <v>3</v>
      </c>
      <c r="C8029" s="13" t="n">
        <f t="normal" ca="1">A8045</f>
        <v>0</v>
      </c>
    </row>
    <row r="8030" spans="1:10">
      <c r="A8030" t="s">
        <v>4</v>
      </c>
      <c r="B8030" s="4" t="s">
        <v>5</v>
      </c>
      <c r="C8030" s="4" t="s">
        <v>13</v>
      </c>
      <c r="D8030" s="30" t="s">
        <v>34</v>
      </c>
      <c r="E8030" s="4" t="s">
        <v>5</v>
      </c>
      <c r="F8030" s="4" t="s">
        <v>13</v>
      </c>
      <c r="G8030" s="4" t="s">
        <v>10</v>
      </c>
      <c r="H8030" s="30" t="s">
        <v>35</v>
      </c>
      <c r="I8030" s="4" t="s">
        <v>13</v>
      </c>
      <c r="J8030" s="4" t="s">
        <v>24</v>
      </c>
    </row>
    <row r="8031" spans="1:10">
      <c r="A8031" t="n">
        <v>57183</v>
      </c>
      <c r="B8031" s="12" t="n">
        <v>5</v>
      </c>
      <c r="C8031" s="7" t="n">
        <v>28</v>
      </c>
      <c r="D8031" s="30" t="s">
        <v>3</v>
      </c>
      <c r="E8031" s="33" t="n">
        <v>64</v>
      </c>
      <c r="F8031" s="7" t="n">
        <v>5</v>
      </c>
      <c r="G8031" s="7" t="n">
        <v>9</v>
      </c>
      <c r="H8031" s="30" t="s">
        <v>3</v>
      </c>
      <c r="I8031" s="7" t="n">
        <v>1</v>
      </c>
      <c r="J8031" s="13" t="n">
        <f t="normal" ca="1">A8045</f>
        <v>0</v>
      </c>
    </row>
    <row r="8032" spans="1:10">
      <c r="A8032" t="s">
        <v>4</v>
      </c>
      <c r="B8032" s="4" t="s">
        <v>5</v>
      </c>
      <c r="C8032" s="4" t="s">
        <v>13</v>
      </c>
      <c r="D8032" s="4" t="s">
        <v>10</v>
      </c>
      <c r="E8032" s="4" t="s">
        <v>10</v>
      </c>
      <c r="F8032" s="4" t="s">
        <v>13</v>
      </c>
    </row>
    <row r="8033" spans="1:10">
      <c r="A8033" t="n">
        <v>57194</v>
      </c>
      <c r="B8033" s="51" t="n">
        <v>25</v>
      </c>
      <c r="C8033" s="7" t="n">
        <v>1</v>
      </c>
      <c r="D8033" s="7" t="n">
        <v>60</v>
      </c>
      <c r="E8033" s="7" t="n">
        <v>640</v>
      </c>
      <c r="F8033" s="7" t="n">
        <v>1</v>
      </c>
    </row>
    <row r="8034" spans="1:10">
      <c r="A8034" t="s">
        <v>4</v>
      </c>
      <c r="B8034" s="4" t="s">
        <v>5</v>
      </c>
      <c r="C8034" s="4" t="s">
        <v>13</v>
      </c>
      <c r="D8034" s="4" t="s">
        <v>10</v>
      </c>
      <c r="E8034" s="4" t="s">
        <v>6</v>
      </c>
    </row>
    <row r="8035" spans="1:10">
      <c r="A8035" t="n">
        <v>57201</v>
      </c>
      <c r="B8035" s="46" t="n">
        <v>51</v>
      </c>
      <c r="C8035" s="7" t="n">
        <v>4</v>
      </c>
      <c r="D8035" s="7" t="n">
        <v>9</v>
      </c>
      <c r="E8035" s="7" t="s">
        <v>60</v>
      </c>
    </row>
    <row r="8036" spans="1:10">
      <c r="A8036" t="s">
        <v>4</v>
      </c>
      <c r="B8036" s="4" t="s">
        <v>5</v>
      </c>
      <c r="C8036" s="4" t="s">
        <v>10</v>
      </c>
    </row>
    <row r="8037" spans="1:10">
      <c r="A8037" t="n">
        <v>57215</v>
      </c>
      <c r="B8037" s="35" t="n">
        <v>16</v>
      </c>
      <c r="C8037" s="7" t="n">
        <v>0</v>
      </c>
    </row>
    <row r="8038" spans="1:10">
      <c r="A8038" t="s">
        <v>4</v>
      </c>
      <c r="B8038" s="4" t="s">
        <v>5</v>
      </c>
      <c r="C8038" s="4" t="s">
        <v>10</v>
      </c>
      <c r="D8038" s="4" t="s">
        <v>13</v>
      </c>
      <c r="E8038" s="4" t="s">
        <v>9</v>
      </c>
      <c r="F8038" s="4" t="s">
        <v>50</v>
      </c>
      <c r="G8038" s="4" t="s">
        <v>13</v>
      </c>
      <c r="H8038" s="4" t="s">
        <v>13</v>
      </c>
    </row>
    <row r="8039" spans="1:10">
      <c r="A8039" t="n">
        <v>57218</v>
      </c>
      <c r="B8039" s="47" t="n">
        <v>26</v>
      </c>
      <c r="C8039" s="7" t="n">
        <v>9</v>
      </c>
      <c r="D8039" s="7" t="n">
        <v>17</v>
      </c>
      <c r="E8039" s="7" t="n">
        <v>5369</v>
      </c>
      <c r="F8039" s="7" t="s">
        <v>444</v>
      </c>
      <c r="G8039" s="7" t="n">
        <v>2</v>
      </c>
      <c r="H8039" s="7" t="n">
        <v>0</v>
      </c>
    </row>
    <row r="8040" spans="1:10">
      <c r="A8040" t="s">
        <v>4</v>
      </c>
      <c r="B8040" s="4" t="s">
        <v>5</v>
      </c>
    </row>
    <row r="8041" spans="1:10">
      <c r="A8041" t="n">
        <v>57242</v>
      </c>
      <c r="B8041" s="48" t="n">
        <v>28</v>
      </c>
    </row>
    <row r="8042" spans="1:10">
      <c r="A8042" t="s">
        <v>4</v>
      </c>
      <c r="B8042" s="4" t="s">
        <v>5</v>
      </c>
      <c r="C8042" s="4" t="s">
        <v>13</v>
      </c>
      <c r="D8042" s="4" t="s">
        <v>10</v>
      </c>
      <c r="E8042" s="4" t="s">
        <v>10</v>
      </c>
      <c r="F8042" s="4" t="s">
        <v>13</v>
      </c>
    </row>
    <row r="8043" spans="1:10">
      <c r="A8043" t="n">
        <v>57243</v>
      </c>
      <c r="B8043" s="51" t="n">
        <v>25</v>
      </c>
      <c r="C8043" s="7" t="n">
        <v>1</v>
      </c>
      <c r="D8043" s="7" t="n">
        <v>65535</v>
      </c>
      <c r="E8043" s="7" t="n">
        <v>65535</v>
      </c>
      <c r="F8043" s="7" t="n">
        <v>0</v>
      </c>
    </row>
    <row r="8044" spans="1:10">
      <c r="A8044" t="s">
        <v>4</v>
      </c>
      <c r="B8044" s="4" t="s">
        <v>5</v>
      </c>
      <c r="C8044" s="4" t="s">
        <v>13</v>
      </c>
      <c r="D8044" s="30" t="s">
        <v>34</v>
      </c>
      <c r="E8044" s="4" t="s">
        <v>5</v>
      </c>
      <c r="F8044" s="4" t="s">
        <v>13</v>
      </c>
      <c r="G8044" s="4" t="s">
        <v>10</v>
      </c>
      <c r="H8044" s="30" t="s">
        <v>35</v>
      </c>
      <c r="I8044" s="4" t="s">
        <v>13</v>
      </c>
      <c r="J8044" s="4" t="s">
        <v>24</v>
      </c>
    </row>
    <row r="8045" spans="1:10">
      <c r="A8045" t="n">
        <v>57250</v>
      </c>
      <c r="B8045" s="12" t="n">
        <v>5</v>
      </c>
      <c r="C8045" s="7" t="n">
        <v>28</v>
      </c>
      <c r="D8045" s="30" t="s">
        <v>3</v>
      </c>
      <c r="E8045" s="33" t="n">
        <v>64</v>
      </c>
      <c r="F8045" s="7" t="n">
        <v>5</v>
      </c>
      <c r="G8045" s="7" t="n">
        <v>7</v>
      </c>
      <c r="H8045" s="30" t="s">
        <v>3</v>
      </c>
      <c r="I8045" s="7" t="n">
        <v>1</v>
      </c>
      <c r="J8045" s="13" t="n">
        <f t="normal" ca="1">A8059</f>
        <v>0</v>
      </c>
    </row>
    <row r="8046" spans="1:10">
      <c r="A8046" t="s">
        <v>4</v>
      </c>
      <c r="B8046" s="4" t="s">
        <v>5</v>
      </c>
      <c r="C8046" s="4" t="s">
        <v>13</v>
      </c>
      <c r="D8046" s="4" t="s">
        <v>10</v>
      </c>
      <c r="E8046" s="4" t="s">
        <v>10</v>
      </c>
      <c r="F8046" s="4" t="s">
        <v>13</v>
      </c>
    </row>
    <row r="8047" spans="1:10">
      <c r="A8047" t="n">
        <v>57261</v>
      </c>
      <c r="B8047" s="51" t="n">
        <v>25</v>
      </c>
      <c r="C8047" s="7" t="n">
        <v>1</v>
      </c>
      <c r="D8047" s="7" t="n">
        <v>60</v>
      </c>
      <c r="E8047" s="7" t="n">
        <v>500</v>
      </c>
      <c r="F8047" s="7" t="n">
        <v>1</v>
      </c>
    </row>
    <row r="8048" spans="1:10">
      <c r="A8048" t="s">
        <v>4</v>
      </c>
      <c r="B8048" s="4" t="s">
        <v>5</v>
      </c>
      <c r="C8048" s="4" t="s">
        <v>13</v>
      </c>
      <c r="D8048" s="4" t="s">
        <v>10</v>
      </c>
      <c r="E8048" s="4" t="s">
        <v>6</v>
      </c>
    </row>
    <row r="8049" spans="1:10">
      <c r="A8049" t="n">
        <v>57268</v>
      </c>
      <c r="B8049" s="46" t="n">
        <v>51</v>
      </c>
      <c r="C8049" s="7" t="n">
        <v>4</v>
      </c>
      <c r="D8049" s="7" t="n">
        <v>7</v>
      </c>
      <c r="E8049" s="7" t="s">
        <v>167</v>
      </c>
    </row>
    <row r="8050" spans="1:10">
      <c r="A8050" t="s">
        <v>4</v>
      </c>
      <c r="B8050" s="4" t="s">
        <v>5</v>
      </c>
      <c r="C8050" s="4" t="s">
        <v>10</v>
      </c>
    </row>
    <row r="8051" spans="1:10">
      <c r="A8051" t="n">
        <v>57281</v>
      </c>
      <c r="B8051" s="35" t="n">
        <v>16</v>
      </c>
      <c r="C8051" s="7" t="n">
        <v>0</v>
      </c>
    </row>
    <row r="8052" spans="1:10">
      <c r="A8052" t="s">
        <v>4</v>
      </c>
      <c r="B8052" s="4" t="s">
        <v>5</v>
      </c>
      <c r="C8052" s="4" t="s">
        <v>10</v>
      </c>
      <c r="D8052" s="4" t="s">
        <v>13</v>
      </c>
      <c r="E8052" s="4" t="s">
        <v>9</v>
      </c>
      <c r="F8052" s="4" t="s">
        <v>50</v>
      </c>
      <c r="G8052" s="4" t="s">
        <v>13</v>
      </c>
      <c r="H8052" s="4" t="s">
        <v>13</v>
      </c>
    </row>
    <row r="8053" spans="1:10">
      <c r="A8053" t="n">
        <v>57284</v>
      </c>
      <c r="B8053" s="47" t="n">
        <v>26</v>
      </c>
      <c r="C8053" s="7" t="n">
        <v>7</v>
      </c>
      <c r="D8053" s="7" t="n">
        <v>17</v>
      </c>
      <c r="E8053" s="7" t="n">
        <v>4411</v>
      </c>
      <c r="F8053" s="7" t="s">
        <v>445</v>
      </c>
      <c r="G8053" s="7" t="n">
        <v>2</v>
      </c>
      <c r="H8053" s="7" t="n">
        <v>0</v>
      </c>
    </row>
    <row r="8054" spans="1:10">
      <c r="A8054" t="s">
        <v>4</v>
      </c>
      <c r="B8054" s="4" t="s">
        <v>5</v>
      </c>
    </row>
    <row r="8055" spans="1:10">
      <c r="A8055" t="n">
        <v>57324</v>
      </c>
      <c r="B8055" s="48" t="n">
        <v>28</v>
      </c>
    </row>
    <row r="8056" spans="1:10">
      <c r="A8056" t="s">
        <v>4</v>
      </c>
      <c r="B8056" s="4" t="s">
        <v>5</v>
      </c>
      <c r="C8056" s="4" t="s">
        <v>13</v>
      </c>
      <c r="D8056" s="4" t="s">
        <v>10</v>
      </c>
      <c r="E8056" s="4" t="s">
        <v>10</v>
      </c>
      <c r="F8056" s="4" t="s">
        <v>13</v>
      </c>
    </row>
    <row r="8057" spans="1:10">
      <c r="A8057" t="n">
        <v>57325</v>
      </c>
      <c r="B8057" s="51" t="n">
        <v>25</v>
      </c>
      <c r="C8057" s="7" t="n">
        <v>1</v>
      </c>
      <c r="D8057" s="7" t="n">
        <v>65535</v>
      </c>
      <c r="E8057" s="7" t="n">
        <v>65535</v>
      </c>
      <c r="F8057" s="7" t="n">
        <v>0</v>
      </c>
    </row>
    <row r="8058" spans="1:10">
      <c r="A8058" t="s">
        <v>4</v>
      </c>
      <c r="B8058" s="4" t="s">
        <v>5</v>
      </c>
      <c r="C8058" s="4" t="s">
        <v>13</v>
      </c>
      <c r="D8058" s="4" t="s">
        <v>10</v>
      </c>
      <c r="E8058" s="4" t="s">
        <v>10</v>
      </c>
      <c r="F8058" s="4" t="s">
        <v>13</v>
      </c>
    </row>
    <row r="8059" spans="1:10">
      <c r="A8059" t="n">
        <v>57332</v>
      </c>
      <c r="B8059" s="51" t="n">
        <v>25</v>
      </c>
      <c r="C8059" s="7" t="n">
        <v>1</v>
      </c>
      <c r="D8059" s="7" t="n">
        <v>260</v>
      </c>
      <c r="E8059" s="7" t="n">
        <v>640</v>
      </c>
      <c r="F8059" s="7" t="n">
        <v>1</v>
      </c>
    </row>
    <row r="8060" spans="1:10">
      <c r="A8060" t="s">
        <v>4</v>
      </c>
      <c r="B8060" s="4" t="s">
        <v>5</v>
      </c>
      <c r="C8060" s="4" t="s">
        <v>13</v>
      </c>
      <c r="D8060" s="4" t="s">
        <v>10</v>
      </c>
      <c r="E8060" s="4" t="s">
        <v>6</v>
      </c>
    </row>
    <row r="8061" spans="1:10">
      <c r="A8061" t="n">
        <v>57339</v>
      </c>
      <c r="B8061" s="46" t="n">
        <v>51</v>
      </c>
      <c r="C8061" s="7" t="n">
        <v>4</v>
      </c>
      <c r="D8061" s="7" t="n">
        <v>7032</v>
      </c>
      <c r="E8061" s="7" t="s">
        <v>171</v>
      </c>
    </row>
    <row r="8062" spans="1:10">
      <c r="A8062" t="s">
        <v>4</v>
      </c>
      <c r="B8062" s="4" t="s">
        <v>5</v>
      </c>
      <c r="C8062" s="4" t="s">
        <v>10</v>
      </c>
    </row>
    <row r="8063" spans="1:10">
      <c r="A8063" t="n">
        <v>57353</v>
      </c>
      <c r="B8063" s="35" t="n">
        <v>16</v>
      </c>
      <c r="C8063" s="7" t="n">
        <v>0</v>
      </c>
    </row>
    <row r="8064" spans="1:10">
      <c r="A8064" t="s">
        <v>4</v>
      </c>
      <c r="B8064" s="4" t="s">
        <v>5</v>
      </c>
      <c r="C8064" s="4" t="s">
        <v>10</v>
      </c>
      <c r="D8064" s="4" t="s">
        <v>13</v>
      </c>
      <c r="E8064" s="4" t="s">
        <v>9</v>
      </c>
      <c r="F8064" s="4" t="s">
        <v>50</v>
      </c>
      <c r="G8064" s="4" t="s">
        <v>13</v>
      </c>
      <c r="H8064" s="4" t="s">
        <v>13</v>
      </c>
      <c r="I8064" s="4" t="s">
        <v>13</v>
      </c>
      <c r="J8064" s="4" t="s">
        <v>9</v>
      </c>
      <c r="K8064" s="4" t="s">
        <v>50</v>
      </c>
      <c r="L8064" s="4" t="s">
        <v>13</v>
      </c>
      <c r="M8064" s="4" t="s">
        <v>13</v>
      </c>
    </row>
    <row r="8065" spans="1:13">
      <c r="A8065" t="n">
        <v>57356</v>
      </c>
      <c r="B8065" s="47" t="n">
        <v>26</v>
      </c>
      <c r="C8065" s="7" t="n">
        <v>7032</v>
      </c>
      <c r="D8065" s="7" t="n">
        <v>17</v>
      </c>
      <c r="E8065" s="7" t="n">
        <v>18485</v>
      </c>
      <c r="F8065" s="7" t="s">
        <v>446</v>
      </c>
      <c r="G8065" s="7" t="n">
        <v>2</v>
      </c>
      <c r="H8065" s="7" t="n">
        <v>3</v>
      </c>
      <c r="I8065" s="7" t="n">
        <v>17</v>
      </c>
      <c r="J8065" s="7" t="n">
        <v>18486</v>
      </c>
      <c r="K8065" s="7" t="s">
        <v>447</v>
      </c>
      <c r="L8065" s="7" t="n">
        <v>2</v>
      </c>
      <c r="M8065" s="7" t="n">
        <v>0</v>
      </c>
    </row>
    <row r="8066" spans="1:13">
      <c r="A8066" t="s">
        <v>4</v>
      </c>
      <c r="B8066" s="4" t="s">
        <v>5</v>
      </c>
    </row>
    <row r="8067" spans="1:13">
      <c r="A8067" t="n">
        <v>57477</v>
      </c>
      <c r="B8067" s="48" t="n">
        <v>28</v>
      </c>
    </row>
    <row r="8068" spans="1:13">
      <c r="A8068" t="s">
        <v>4</v>
      </c>
      <c r="B8068" s="4" t="s">
        <v>5</v>
      </c>
      <c r="C8068" s="4" t="s">
        <v>10</v>
      </c>
      <c r="D8068" s="4" t="s">
        <v>13</v>
      </c>
    </row>
    <row r="8069" spans="1:13">
      <c r="A8069" t="n">
        <v>57478</v>
      </c>
      <c r="B8069" s="50" t="n">
        <v>89</v>
      </c>
      <c r="C8069" s="7" t="n">
        <v>65533</v>
      </c>
      <c r="D8069" s="7" t="n">
        <v>1</v>
      </c>
    </row>
    <row r="8070" spans="1:13">
      <c r="A8070" t="s">
        <v>4</v>
      </c>
      <c r="B8070" s="4" t="s">
        <v>5</v>
      </c>
      <c r="C8070" s="4" t="s">
        <v>13</v>
      </c>
      <c r="D8070" s="4" t="s">
        <v>10</v>
      </c>
      <c r="E8070" s="4" t="s">
        <v>10</v>
      </c>
      <c r="F8070" s="4" t="s">
        <v>13</v>
      </c>
    </row>
    <row r="8071" spans="1:13">
      <c r="A8071" t="n">
        <v>57482</v>
      </c>
      <c r="B8071" s="51" t="n">
        <v>25</v>
      </c>
      <c r="C8071" s="7" t="n">
        <v>1</v>
      </c>
      <c r="D8071" s="7" t="n">
        <v>65535</v>
      </c>
      <c r="E8071" s="7" t="n">
        <v>65535</v>
      </c>
      <c r="F8071" s="7" t="n">
        <v>0</v>
      </c>
    </row>
    <row r="8072" spans="1:13">
      <c r="A8072" t="s">
        <v>4</v>
      </c>
      <c r="B8072" s="4" t="s">
        <v>5</v>
      </c>
      <c r="C8072" s="4" t="s">
        <v>13</v>
      </c>
      <c r="D8072" s="4" t="s">
        <v>10</v>
      </c>
      <c r="E8072" s="4" t="s">
        <v>23</v>
      </c>
    </row>
    <row r="8073" spans="1:13">
      <c r="A8073" t="n">
        <v>57489</v>
      </c>
      <c r="B8073" s="24" t="n">
        <v>58</v>
      </c>
      <c r="C8073" s="7" t="n">
        <v>101</v>
      </c>
      <c r="D8073" s="7" t="n">
        <v>500</v>
      </c>
      <c r="E8073" s="7" t="n">
        <v>1</v>
      </c>
    </row>
    <row r="8074" spans="1:13">
      <c r="A8074" t="s">
        <v>4</v>
      </c>
      <c r="B8074" s="4" t="s">
        <v>5</v>
      </c>
      <c r="C8074" s="4" t="s">
        <v>13</v>
      </c>
      <c r="D8074" s="4" t="s">
        <v>10</v>
      </c>
    </row>
    <row r="8075" spans="1:13">
      <c r="A8075" t="n">
        <v>57497</v>
      </c>
      <c r="B8075" s="24" t="n">
        <v>58</v>
      </c>
      <c r="C8075" s="7" t="n">
        <v>254</v>
      </c>
      <c r="D8075" s="7" t="n">
        <v>0</v>
      </c>
    </row>
    <row r="8076" spans="1:13">
      <c r="A8076" t="s">
        <v>4</v>
      </c>
      <c r="B8076" s="4" t="s">
        <v>5</v>
      </c>
      <c r="C8076" s="4" t="s">
        <v>10</v>
      </c>
      <c r="D8076" s="4" t="s">
        <v>13</v>
      </c>
    </row>
    <row r="8077" spans="1:13">
      <c r="A8077" t="n">
        <v>57501</v>
      </c>
      <c r="B8077" s="45" t="n">
        <v>56</v>
      </c>
      <c r="C8077" s="7" t="n">
        <v>7024</v>
      </c>
      <c r="D8077" s="7" t="n">
        <v>1</v>
      </c>
    </row>
    <row r="8078" spans="1:13">
      <c r="A8078" t="s">
        <v>4</v>
      </c>
      <c r="B8078" s="4" t="s">
        <v>5</v>
      </c>
      <c r="C8078" s="4" t="s">
        <v>10</v>
      </c>
      <c r="D8078" s="4" t="s">
        <v>9</v>
      </c>
    </row>
    <row r="8079" spans="1:13">
      <c r="A8079" t="n">
        <v>57505</v>
      </c>
      <c r="B8079" s="52" t="n">
        <v>44</v>
      </c>
      <c r="C8079" s="7" t="n">
        <v>19</v>
      </c>
      <c r="D8079" s="7" t="n">
        <v>1</v>
      </c>
    </row>
    <row r="8080" spans="1:13">
      <c r="A8080" t="s">
        <v>4</v>
      </c>
      <c r="B8080" s="4" t="s">
        <v>5</v>
      </c>
      <c r="C8080" s="4" t="s">
        <v>10</v>
      </c>
      <c r="D8080" s="4" t="s">
        <v>23</v>
      </c>
      <c r="E8080" s="4" t="s">
        <v>23</v>
      </c>
      <c r="F8080" s="4" t="s">
        <v>23</v>
      </c>
      <c r="G8080" s="4" t="s">
        <v>23</v>
      </c>
    </row>
    <row r="8081" spans="1:13">
      <c r="A8081" t="n">
        <v>57512</v>
      </c>
      <c r="B8081" s="42" t="n">
        <v>46</v>
      </c>
      <c r="C8081" s="7" t="n">
        <v>7024</v>
      </c>
      <c r="D8081" s="7" t="n">
        <v>-0.300000011920929</v>
      </c>
      <c r="E8081" s="7" t="n">
        <v>15</v>
      </c>
      <c r="F8081" s="7" t="n">
        <v>4.59999990463257</v>
      </c>
      <c r="G8081" s="7" t="n">
        <v>0</v>
      </c>
    </row>
    <row r="8082" spans="1:13">
      <c r="A8082" t="s">
        <v>4</v>
      </c>
      <c r="B8082" s="4" t="s">
        <v>5</v>
      </c>
      <c r="C8082" s="4" t="s">
        <v>10</v>
      </c>
      <c r="D8082" s="4" t="s">
        <v>23</v>
      </c>
      <c r="E8082" s="4" t="s">
        <v>23</v>
      </c>
      <c r="F8082" s="4" t="s">
        <v>23</v>
      </c>
      <c r="G8082" s="4" t="s">
        <v>10</v>
      </c>
      <c r="H8082" s="4" t="s">
        <v>10</v>
      </c>
    </row>
    <row r="8083" spans="1:13">
      <c r="A8083" t="n">
        <v>57531</v>
      </c>
      <c r="B8083" s="20" t="n">
        <v>60</v>
      </c>
      <c r="C8083" s="7" t="n">
        <v>19</v>
      </c>
      <c r="D8083" s="7" t="n">
        <v>0</v>
      </c>
      <c r="E8083" s="7" t="n">
        <v>-15</v>
      </c>
      <c r="F8083" s="7" t="n">
        <v>0</v>
      </c>
      <c r="G8083" s="7" t="n">
        <v>0</v>
      </c>
      <c r="H8083" s="7" t="n">
        <v>0</v>
      </c>
    </row>
    <row r="8084" spans="1:13">
      <c r="A8084" t="s">
        <v>4</v>
      </c>
      <c r="B8084" s="4" t="s">
        <v>5</v>
      </c>
      <c r="C8084" s="4" t="s">
        <v>13</v>
      </c>
      <c r="D8084" s="4" t="s">
        <v>13</v>
      </c>
      <c r="E8084" s="4" t="s">
        <v>23</v>
      </c>
      <c r="F8084" s="4" t="s">
        <v>23</v>
      </c>
      <c r="G8084" s="4" t="s">
        <v>23</v>
      </c>
      <c r="H8084" s="4" t="s">
        <v>10</v>
      </c>
    </row>
    <row r="8085" spans="1:13">
      <c r="A8085" t="n">
        <v>57550</v>
      </c>
      <c r="B8085" s="26" t="n">
        <v>45</v>
      </c>
      <c r="C8085" s="7" t="n">
        <v>2</v>
      </c>
      <c r="D8085" s="7" t="n">
        <v>3</v>
      </c>
      <c r="E8085" s="7" t="n">
        <v>-0.349999994039536</v>
      </c>
      <c r="F8085" s="7" t="n">
        <v>15.3000001907349</v>
      </c>
      <c r="G8085" s="7" t="n">
        <v>4.80000019073486</v>
      </c>
      <c r="H8085" s="7" t="n">
        <v>0</v>
      </c>
    </row>
    <row r="8086" spans="1:13">
      <c r="A8086" t="s">
        <v>4</v>
      </c>
      <c r="B8086" s="4" t="s">
        <v>5</v>
      </c>
      <c r="C8086" s="4" t="s">
        <v>13</v>
      </c>
      <c r="D8086" s="4" t="s">
        <v>13</v>
      </c>
      <c r="E8086" s="4" t="s">
        <v>23</v>
      </c>
      <c r="F8086" s="4" t="s">
        <v>23</v>
      </c>
      <c r="G8086" s="4" t="s">
        <v>23</v>
      </c>
      <c r="H8086" s="4" t="s">
        <v>10</v>
      </c>
      <c r="I8086" s="4" t="s">
        <v>13</v>
      </c>
    </row>
    <row r="8087" spans="1:13">
      <c r="A8087" t="n">
        <v>57567</v>
      </c>
      <c r="B8087" s="26" t="n">
        <v>45</v>
      </c>
      <c r="C8087" s="7" t="n">
        <v>4</v>
      </c>
      <c r="D8087" s="7" t="n">
        <v>3</v>
      </c>
      <c r="E8087" s="7" t="n">
        <v>350</v>
      </c>
      <c r="F8087" s="7" t="n">
        <v>340</v>
      </c>
      <c r="G8087" s="7" t="n">
        <v>0</v>
      </c>
      <c r="H8087" s="7" t="n">
        <v>0</v>
      </c>
      <c r="I8087" s="7" t="n">
        <v>0</v>
      </c>
    </row>
    <row r="8088" spans="1:13">
      <c r="A8088" t="s">
        <v>4</v>
      </c>
      <c r="B8088" s="4" t="s">
        <v>5</v>
      </c>
      <c r="C8088" s="4" t="s">
        <v>13</v>
      </c>
      <c r="D8088" s="4" t="s">
        <v>13</v>
      </c>
      <c r="E8088" s="4" t="s">
        <v>23</v>
      </c>
      <c r="F8088" s="4" t="s">
        <v>10</v>
      </c>
    </row>
    <row r="8089" spans="1:13">
      <c r="A8089" t="n">
        <v>57585</v>
      </c>
      <c r="B8089" s="26" t="n">
        <v>45</v>
      </c>
      <c r="C8089" s="7" t="n">
        <v>5</v>
      </c>
      <c r="D8089" s="7" t="n">
        <v>3</v>
      </c>
      <c r="E8089" s="7" t="n">
        <v>4.40000009536743</v>
      </c>
      <c r="F8089" s="7" t="n">
        <v>0</v>
      </c>
    </row>
    <row r="8090" spans="1:13">
      <c r="A8090" t="s">
        <v>4</v>
      </c>
      <c r="B8090" s="4" t="s">
        <v>5</v>
      </c>
      <c r="C8090" s="4" t="s">
        <v>13</v>
      </c>
      <c r="D8090" s="4" t="s">
        <v>13</v>
      </c>
      <c r="E8090" s="4" t="s">
        <v>23</v>
      </c>
      <c r="F8090" s="4" t="s">
        <v>10</v>
      </c>
    </row>
    <row r="8091" spans="1:13">
      <c r="A8091" t="n">
        <v>57594</v>
      </c>
      <c r="B8091" s="26" t="n">
        <v>45</v>
      </c>
      <c r="C8091" s="7" t="n">
        <v>11</v>
      </c>
      <c r="D8091" s="7" t="n">
        <v>3</v>
      </c>
      <c r="E8091" s="7" t="n">
        <v>23</v>
      </c>
      <c r="F8091" s="7" t="n">
        <v>0</v>
      </c>
    </row>
    <row r="8092" spans="1:13">
      <c r="A8092" t="s">
        <v>4</v>
      </c>
      <c r="B8092" s="4" t="s">
        <v>5</v>
      </c>
      <c r="C8092" s="4" t="s">
        <v>13</v>
      </c>
      <c r="D8092" s="4" t="s">
        <v>13</v>
      </c>
      <c r="E8092" s="4" t="s">
        <v>23</v>
      </c>
      <c r="F8092" s="4" t="s">
        <v>10</v>
      </c>
    </row>
    <row r="8093" spans="1:13">
      <c r="A8093" t="n">
        <v>57603</v>
      </c>
      <c r="B8093" s="26" t="n">
        <v>45</v>
      </c>
      <c r="C8093" s="7" t="n">
        <v>5</v>
      </c>
      <c r="D8093" s="7" t="n">
        <v>3</v>
      </c>
      <c r="E8093" s="7" t="n">
        <v>4.09999990463257</v>
      </c>
      <c r="F8093" s="7" t="n">
        <v>3500</v>
      </c>
    </row>
    <row r="8094" spans="1:13">
      <c r="A8094" t="s">
        <v>4</v>
      </c>
      <c r="B8094" s="4" t="s">
        <v>5</v>
      </c>
      <c r="C8094" s="4" t="s">
        <v>13</v>
      </c>
      <c r="D8094" s="4" t="s">
        <v>13</v>
      </c>
      <c r="E8094" s="4" t="s">
        <v>23</v>
      </c>
      <c r="F8094" s="4" t="s">
        <v>23</v>
      </c>
      <c r="G8094" s="4" t="s">
        <v>23</v>
      </c>
      <c r="H8094" s="4" t="s">
        <v>10</v>
      </c>
      <c r="I8094" s="4" t="s">
        <v>13</v>
      </c>
    </row>
    <row r="8095" spans="1:13">
      <c r="A8095" t="n">
        <v>57612</v>
      </c>
      <c r="B8095" s="26" t="n">
        <v>45</v>
      </c>
      <c r="C8095" s="7" t="n">
        <v>4</v>
      </c>
      <c r="D8095" s="7" t="n">
        <v>3</v>
      </c>
      <c r="E8095" s="7" t="n">
        <v>350</v>
      </c>
      <c r="F8095" s="7" t="n">
        <v>335</v>
      </c>
      <c r="G8095" s="7" t="n">
        <v>0</v>
      </c>
      <c r="H8095" s="7" t="n">
        <v>15000</v>
      </c>
      <c r="I8095" s="7" t="n">
        <v>0</v>
      </c>
    </row>
    <row r="8096" spans="1:13">
      <c r="A8096" t="s">
        <v>4</v>
      </c>
      <c r="B8096" s="4" t="s">
        <v>5</v>
      </c>
      <c r="C8096" s="4" t="s">
        <v>10</v>
      </c>
      <c r="D8096" s="4" t="s">
        <v>13</v>
      </c>
    </row>
    <row r="8097" spans="1:9">
      <c r="A8097" t="n">
        <v>57630</v>
      </c>
      <c r="B8097" s="68" t="n">
        <v>21</v>
      </c>
      <c r="C8097" s="7" t="n">
        <v>7024</v>
      </c>
      <c r="D8097" s="7" t="n">
        <v>3</v>
      </c>
    </row>
    <row r="8098" spans="1:9">
      <c r="A8098" t="s">
        <v>4</v>
      </c>
      <c r="B8098" s="4" t="s">
        <v>5</v>
      </c>
      <c r="C8098" s="4" t="s">
        <v>13</v>
      </c>
      <c r="D8098" s="4" t="s">
        <v>10</v>
      </c>
    </row>
    <row r="8099" spans="1:9">
      <c r="A8099" t="n">
        <v>57634</v>
      </c>
      <c r="B8099" s="24" t="n">
        <v>58</v>
      </c>
      <c r="C8099" s="7" t="n">
        <v>255</v>
      </c>
      <c r="D8099" s="7" t="n">
        <v>0</v>
      </c>
    </row>
    <row r="8100" spans="1:9">
      <c r="A8100" t="s">
        <v>4</v>
      </c>
      <c r="B8100" s="4" t="s">
        <v>5</v>
      </c>
      <c r="C8100" s="4" t="s">
        <v>10</v>
      </c>
      <c r="D8100" s="4" t="s">
        <v>13</v>
      </c>
      <c r="E8100" s="4" t="s">
        <v>6</v>
      </c>
      <c r="F8100" s="4" t="s">
        <v>23</v>
      </c>
      <c r="G8100" s="4" t="s">
        <v>23</v>
      </c>
      <c r="H8100" s="4" t="s">
        <v>23</v>
      </c>
    </row>
    <row r="8101" spans="1:9">
      <c r="A8101" t="n">
        <v>57638</v>
      </c>
      <c r="B8101" s="56" t="n">
        <v>48</v>
      </c>
      <c r="C8101" s="7" t="n">
        <v>7024</v>
      </c>
      <c r="D8101" s="7" t="n">
        <v>0</v>
      </c>
      <c r="E8101" s="7" t="s">
        <v>268</v>
      </c>
      <c r="F8101" s="7" t="n">
        <v>1.5</v>
      </c>
      <c r="G8101" s="7" t="n">
        <v>1</v>
      </c>
      <c r="H8101" s="7" t="n">
        <v>0</v>
      </c>
    </row>
    <row r="8102" spans="1:9">
      <c r="A8102" t="s">
        <v>4</v>
      </c>
      <c r="B8102" s="4" t="s">
        <v>5</v>
      </c>
      <c r="C8102" s="4" t="s">
        <v>10</v>
      </c>
      <c r="D8102" s="4" t="s">
        <v>9</v>
      </c>
    </row>
    <row r="8103" spans="1:9">
      <c r="A8103" t="n">
        <v>57661</v>
      </c>
      <c r="B8103" s="73" t="n">
        <v>98</v>
      </c>
      <c r="C8103" s="7" t="n">
        <v>7024</v>
      </c>
      <c r="D8103" s="7" t="n">
        <v>1061997773</v>
      </c>
    </row>
    <row r="8104" spans="1:9">
      <c r="A8104" t="s">
        <v>4</v>
      </c>
      <c r="B8104" s="4" t="s">
        <v>5</v>
      </c>
      <c r="C8104" s="4" t="s">
        <v>13</v>
      </c>
      <c r="D8104" s="4" t="s">
        <v>10</v>
      </c>
      <c r="E8104" s="4" t="s">
        <v>6</v>
      </c>
      <c r="F8104" s="4" t="s">
        <v>6</v>
      </c>
      <c r="G8104" s="4" t="s">
        <v>6</v>
      </c>
      <c r="H8104" s="4" t="s">
        <v>6</v>
      </c>
    </row>
    <row r="8105" spans="1:9">
      <c r="A8105" t="n">
        <v>57668</v>
      </c>
      <c r="B8105" s="46" t="n">
        <v>51</v>
      </c>
      <c r="C8105" s="7" t="n">
        <v>3</v>
      </c>
      <c r="D8105" s="7" t="n">
        <v>19</v>
      </c>
      <c r="E8105" s="7" t="s">
        <v>360</v>
      </c>
      <c r="F8105" s="7" t="s">
        <v>348</v>
      </c>
      <c r="G8105" s="7" t="s">
        <v>54</v>
      </c>
      <c r="H8105" s="7" t="s">
        <v>55</v>
      </c>
    </row>
    <row r="8106" spans="1:9">
      <c r="A8106" t="s">
        <v>4</v>
      </c>
      <c r="B8106" s="4" t="s">
        <v>5</v>
      </c>
      <c r="C8106" s="4" t="s">
        <v>10</v>
      </c>
      <c r="D8106" s="4" t="s">
        <v>13</v>
      </c>
      <c r="E8106" s="4" t="s">
        <v>6</v>
      </c>
      <c r="F8106" s="4" t="s">
        <v>23</v>
      </c>
      <c r="G8106" s="4" t="s">
        <v>23</v>
      </c>
      <c r="H8106" s="4" t="s">
        <v>23</v>
      </c>
    </row>
    <row r="8107" spans="1:9">
      <c r="A8107" t="n">
        <v>57681</v>
      </c>
      <c r="B8107" s="56" t="n">
        <v>48</v>
      </c>
      <c r="C8107" s="7" t="n">
        <v>19</v>
      </c>
      <c r="D8107" s="7" t="n">
        <v>0</v>
      </c>
      <c r="E8107" s="7" t="s">
        <v>236</v>
      </c>
      <c r="F8107" s="7" t="n">
        <v>0</v>
      </c>
      <c r="G8107" s="7" t="n">
        <v>1</v>
      </c>
      <c r="H8107" s="7" t="n">
        <v>0</v>
      </c>
    </row>
    <row r="8108" spans="1:9">
      <c r="A8108" t="s">
        <v>4</v>
      </c>
      <c r="B8108" s="4" t="s">
        <v>5</v>
      </c>
      <c r="C8108" s="4" t="s">
        <v>13</v>
      </c>
      <c r="D8108" s="4" t="s">
        <v>10</v>
      </c>
      <c r="E8108" s="4" t="s">
        <v>10</v>
      </c>
      <c r="F8108" s="4" t="s">
        <v>10</v>
      </c>
      <c r="G8108" s="4" t="s">
        <v>10</v>
      </c>
      <c r="H8108" s="4" t="s">
        <v>10</v>
      </c>
      <c r="I8108" s="4" t="s">
        <v>6</v>
      </c>
      <c r="J8108" s="4" t="s">
        <v>23</v>
      </c>
      <c r="K8108" s="4" t="s">
        <v>23</v>
      </c>
      <c r="L8108" s="4" t="s">
        <v>23</v>
      </c>
      <c r="M8108" s="4" t="s">
        <v>9</v>
      </c>
      <c r="N8108" s="4" t="s">
        <v>9</v>
      </c>
      <c r="O8108" s="4" t="s">
        <v>23</v>
      </c>
      <c r="P8108" s="4" t="s">
        <v>23</v>
      </c>
      <c r="Q8108" s="4" t="s">
        <v>23</v>
      </c>
      <c r="R8108" s="4" t="s">
        <v>23</v>
      </c>
      <c r="S8108" s="4" t="s">
        <v>13</v>
      </c>
    </row>
    <row r="8109" spans="1:9">
      <c r="A8109" t="n">
        <v>57707</v>
      </c>
      <c r="B8109" s="10" t="n">
        <v>39</v>
      </c>
      <c r="C8109" s="7" t="n">
        <v>12</v>
      </c>
      <c r="D8109" s="7" t="n">
        <v>65533</v>
      </c>
      <c r="E8109" s="7" t="n">
        <v>204</v>
      </c>
      <c r="F8109" s="7" t="n">
        <v>0</v>
      </c>
      <c r="G8109" s="7" t="n">
        <v>19</v>
      </c>
      <c r="H8109" s="7" t="n">
        <v>259</v>
      </c>
      <c r="I8109" s="7" t="s">
        <v>12</v>
      </c>
      <c r="J8109" s="7" t="n">
        <v>0</v>
      </c>
      <c r="K8109" s="7" t="n">
        <v>0</v>
      </c>
      <c r="L8109" s="7" t="n">
        <v>0</v>
      </c>
      <c r="M8109" s="7" t="n">
        <v>0</v>
      </c>
      <c r="N8109" s="7" t="n">
        <v>0</v>
      </c>
      <c r="O8109" s="7" t="n">
        <v>0</v>
      </c>
      <c r="P8109" s="7" t="n">
        <v>1</v>
      </c>
      <c r="Q8109" s="7" t="n">
        <v>1</v>
      </c>
      <c r="R8109" s="7" t="n">
        <v>1</v>
      </c>
      <c r="S8109" s="7" t="n">
        <v>104</v>
      </c>
    </row>
    <row r="8110" spans="1:9">
      <c r="A8110" t="s">
        <v>4</v>
      </c>
      <c r="B8110" s="4" t="s">
        <v>5</v>
      </c>
      <c r="C8110" s="4" t="s">
        <v>13</v>
      </c>
      <c r="D8110" s="4" t="s">
        <v>10</v>
      </c>
      <c r="E8110" s="4" t="s">
        <v>23</v>
      </c>
      <c r="F8110" s="4" t="s">
        <v>10</v>
      </c>
      <c r="G8110" s="4" t="s">
        <v>9</v>
      </c>
      <c r="H8110" s="4" t="s">
        <v>9</v>
      </c>
      <c r="I8110" s="4" t="s">
        <v>10</v>
      </c>
      <c r="J8110" s="4" t="s">
        <v>10</v>
      </c>
      <c r="K8110" s="4" t="s">
        <v>9</v>
      </c>
      <c r="L8110" s="4" t="s">
        <v>9</v>
      </c>
      <c r="M8110" s="4" t="s">
        <v>9</v>
      </c>
      <c r="N8110" s="4" t="s">
        <v>9</v>
      </c>
      <c r="O8110" s="4" t="s">
        <v>6</v>
      </c>
    </row>
    <row r="8111" spans="1:9">
      <c r="A8111" t="n">
        <v>57757</v>
      </c>
      <c r="B8111" s="15" t="n">
        <v>50</v>
      </c>
      <c r="C8111" s="7" t="n">
        <v>0</v>
      </c>
      <c r="D8111" s="7" t="n">
        <v>2118</v>
      </c>
      <c r="E8111" s="7" t="n">
        <v>1</v>
      </c>
      <c r="F8111" s="7" t="n">
        <v>0</v>
      </c>
      <c r="G8111" s="7" t="n">
        <v>0</v>
      </c>
      <c r="H8111" s="7" t="n">
        <v>0</v>
      </c>
      <c r="I8111" s="7" t="n">
        <v>0</v>
      </c>
      <c r="J8111" s="7" t="n">
        <v>65533</v>
      </c>
      <c r="K8111" s="7" t="n">
        <v>0</v>
      </c>
      <c r="L8111" s="7" t="n">
        <v>0</v>
      </c>
      <c r="M8111" s="7" t="n">
        <v>0</v>
      </c>
      <c r="N8111" s="7" t="n">
        <v>0</v>
      </c>
      <c r="O8111" s="7" t="s">
        <v>12</v>
      </c>
    </row>
    <row r="8112" spans="1:9">
      <c r="A8112" t="s">
        <v>4</v>
      </c>
      <c r="B8112" s="4" t="s">
        <v>5</v>
      </c>
      <c r="C8112" s="4" t="s">
        <v>10</v>
      </c>
    </row>
    <row r="8113" spans="1:19">
      <c r="A8113" t="n">
        <v>57796</v>
      </c>
      <c r="B8113" s="35" t="n">
        <v>16</v>
      </c>
      <c r="C8113" s="7" t="n">
        <v>1500</v>
      </c>
    </row>
    <row r="8114" spans="1:19">
      <c r="A8114" t="s">
        <v>4</v>
      </c>
      <c r="B8114" s="4" t="s">
        <v>5</v>
      </c>
      <c r="C8114" s="4" t="s">
        <v>10</v>
      </c>
      <c r="D8114" s="4" t="s">
        <v>9</v>
      </c>
      <c r="E8114" s="4" t="s">
        <v>9</v>
      </c>
      <c r="F8114" s="4" t="s">
        <v>9</v>
      </c>
      <c r="G8114" s="4" t="s">
        <v>9</v>
      </c>
      <c r="H8114" s="4" t="s">
        <v>10</v>
      </c>
      <c r="I8114" s="4" t="s">
        <v>13</v>
      </c>
    </row>
    <row r="8115" spans="1:19">
      <c r="A8115" t="n">
        <v>57799</v>
      </c>
      <c r="B8115" s="40" t="n">
        <v>66</v>
      </c>
      <c r="C8115" s="7" t="n">
        <v>19</v>
      </c>
      <c r="D8115" s="7" t="n">
        <v>1065353216</v>
      </c>
      <c r="E8115" s="7" t="n">
        <v>1065353216</v>
      </c>
      <c r="F8115" s="7" t="n">
        <v>1065353216</v>
      </c>
      <c r="G8115" s="7" t="n">
        <v>1065353216</v>
      </c>
      <c r="H8115" s="7" t="n">
        <v>2000</v>
      </c>
      <c r="I8115" s="7" t="n">
        <v>3</v>
      </c>
    </row>
    <row r="8116" spans="1:19">
      <c r="A8116" t="s">
        <v>4</v>
      </c>
      <c r="B8116" s="4" t="s">
        <v>5</v>
      </c>
      <c r="C8116" s="4" t="s">
        <v>10</v>
      </c>
      <c r="D8116" s="4" t="s">
        <v>9</v>
      </c>
      <c r="E8116" s="4" t="s">
        <v>9</v>
      </c>
      <c r="F8116" s="4" t="s">
        <v>9</v>
      </c>
      <c r="G8116" s="4" t="s">
        <v>9</v>
      </c>
      <c r="H8116" s="4" t="s">
        <v>10</v>
      </c>
      <c r="I8116" s="4" t="s">
        <v>13</v>
      </c>
    </row>
    <row r="8117" spans="1:19">
      <c r="A8117" t="n">
        <v>57821</v>
      </c>
      <c r="B8117" s="40" t="n">
        <v>66</v>
      </c>
      <c r="C8117" s="7" t="n">
        <v>7024</v>
      </c>
      <c r="D8117" s="7" t="n">
        <v>1065353216</v>
      </c>
      <c r="E8117" s="7" t="n">
        <v>1065353216</v>
      </c>
      <c r="F8117" s="7" t="n">
        <v>1065353216</v>
      </c>
      <c r="G8117" s="7" t="n">
        <v>0</v>
      </c>
      <c r="H8117" s="7" t="n">
        <v>2000</v>
      </c>
      <c r="I8117" s="7" t="n">
        <v>3</v>
      </c>
    </row>
    <row r="8118" spans="1:19">
      <c r="A8118" t="s">
        <v>4</v>
      </c>
      <c r="B8118" s="4" t="s">
        <v>5</v>
      </c>
      <c r="C8118" s="4" t="s">
        <v>10</v>
      </c>
    </row>
    <row r="8119" spans="1:19">
      <c r="A8119" t="n">
        <v>57843</v>
      </c>
      <c r="B8119" s="35" t="n">
        <v>16</v>
      </c>
      <c r="C8119" s="7" t="n">
        <v>1000</v>
      </c>
    </row>
    <row r="8120" spans="1:19">
      <c r="A8120" t="s">
        <v>4</v>
      </c>
      <c r="B8120" s="4" t="s">
        <v>5</v>
      </c>
      <c r="C8120" s="4" t="s">
        <v>13</v>
      </c>
      <c r="D8120" s="4" t="s">
        <v>10</v>
      </c>
      <c r="E8120" s="4" t="s">
        <v>13</v>
      </c>
    </row>
    <row r="8121" spans="1:19">
      <c r="A8121" t="n">
        <v>57846</v>
      </c>
      <c r="B8121" s="10" t="n">
        <v>39</v>
      </c>
      <c r="C8121" s="7" t="n">
        <v>14</v>
      </c>
      <c r="D8121" s="7" t="n">
        <v>65533</v>
      </c>
      <c r="E8121" s="7" t="n">
        <v>103</v>
      </c>
    </row>
    <row r="8122" spans="1:19">
      <c r="A8122" t="s">
        <v>4</v>
      </c>
      <c r="B8122" s="4" t="s">
        <v>5</v>
      </c>
      <c r="C8122" s="4" t="s">
        <v>13</v>
      </c>
      <c r="D8122" s="4" t="s">
        <v>10</v>
      </c>
    </row>
    <row r="8123" spans="1:19">
      <c r="A8123" t="n">
        <v>57851</v>
      </c>
      <c r="B8123" s="26" t="n">
        <v>45</v>
      </c>
      <c r="C8123" s="7" t="n">
        <v>7</v>
      </c>
      <c r="D8123" s="7" t="n">
        <v>16</v>
      </c>
    </row>
    <row r="8124" spans="1:19">
      <c r="A8124" t="s">
        <v>4</v>
      </c>
      <c r="B8124" s="4" t="s">
        <v>5</v>
      </c>
      <c r="C8124" s="4" t="s">
        <v>13</v>
      </c>
      <c r="D8124" s="4" t="s">
        <v>10</v>
      </c>
      <c r="E8124" s="4" t="s">
        <v>6</v>
      </c>
    </row>
    <row r="8125" spans="1:19">
      <c r="A8125" t="n">
        <v>57855</v>
      </c>
      <c r="B8125" s="46" t="n">
        <v>51</v>
      </c>
      <c r="C8125" s="7" t="n">
        <v>4</v>
      </c>
      <c r="D8125" s="7" t="n">
        <v>19</v>
      </c>
      <c r="E8125" s="7" t="s">
        <v>126</v>
      </c>
    </row>
    <row r="8126" spans="1:19">
      <c r="A8126" t="s">
        <v>4</v>
      </c>
      <c r="B8126" s="4" t="s">
        <v>5</v>
      </c>
      <c r="C8126" s="4" t="s">
        <v>10</v>
      </c>
    </row>
    <row r="8127" spans="1:19">
      <c r="A8127" t="n">
        <v>57868</v>
      </c>
      <c r="B8127" s="35" t="n">
        <v>16</v>
      </c>
      <c r="C8127" s="7" t="n">
        <v>0</v>
      </c>
    </row>
    <row r="8128" spans="1:19">
      <c r="A8128" t="s">
        <v>4</v>
      </c>
      <c r="B8128" s="4" t="s">
        <v>5</v>
      </c>
      <c r="C8128" s="4" t="s">
        <v>10</v>
      </c>
      <c r="D8128" s="4" t="s">
        <v>13</v>
      </c>
      <c r="E8128" s="4" t="s">
        <v>9</v>
      </c>
      <c r="F8128" s="4" t="s">
        <v>50</v>
      </c>
      <c r="G8128" s="4" t="s">
        <v>13</v>
      </c>
      <c r="H8128" s="4" t="s">
        <v>13</v>
      </c>
      <c r="I8128" s="4" t="s">
        <v>13</v>
      </c>
      <c r="J8128" s="4" t="s">
        <v>9</v>
      </c>
      <c r="K8128" s="4" t="s">
        <v>50</v>
      </c>
      <c r="L8128" s="4" t="s">
        <v>13</v>
      </c>
      <c r="M8128" s="4" t="s">
        <v>13</v>
      </c>
    </row>
    <row r="8129" spans="1:13">
      <c r="A8129" t="n">
        <v>57871</v>
      </c>
      <c r="B8129" s="47" t="n">
        <v>26</v>
      </c>
      <c r="C8129" s="7" t="n">
        <v>19</v>
      </c>
      <c r="D8129" s="7" t="n">
        <v>17</v>
      </c>
      <c r="E8129" s="7" t="n">
        <v>29430</v>
      </c>
      <c r="F8129" s="7" t="s">
        <v>448</v>
      </c>
      <c r="G8129" s="7" t="n">
        <v>2</v>
      </c>
      <c r="H8129" s="7" t="n">
        <v>3</v>
      </c>
      <c r="I8129" s="7" t="n">
        <v>17</v>
      </c>
      <c r="J8129" s="7" t="n">
        <v>29431</v>
      </c>
      <c r="K8129" s="7" t="s">
        <v>449</v>
      </c>
      <c r="L8129" s="7" t="n">
        <v>2</v>
      </c>
      <c r="M8129" s="7" t="n">
        <v>0</v>
      </c>
    </row>
    <row r="8130" spans="1:13">
      <c r="A8130" t="s">
        <v>4</v>
      </c>
      <c r="B8130" s="4" t="s">
        <v>5</v>
      </c>
    </row>
    <row r="8131" spans="1:13">
      <c r="A8131" t="n">
        <v>57996</v>
      </c>
      <c r="B8131" s="48" t="n">
        <v>28</v>
      </c>
    </row>
    <row r="8132" spans="1:13">
      <c r="A8132" t="s">
        <v>4</v>
      </c>
      <c r="B8132" s="4" t="s">
        <v>5</v>
      </c>
      <c r="C8132" s="4" t="s">
        <v>10</v>
      </c>
      <c r="D8132" s="4" t="s">
        <v>13</v>
      </c>
    </row>
    <row r="8133" spans="1:13">
      <c r="A8133" t="n">
        <v>57997</v>
      </c>
      <c r="B8133" s="50" t="n">
        <v>89</v>
      </c>
      <c r="C8133" s="7" t="n">
        <v>65533</v>
      </c>
      <c r="D8133" s="7" t="n">
        <v>1</v>
      </c>
    </row>
    <row r="8134" spans="1:13">
      <c r="A8134" t="s">
        <v>4</v>
      </c>
      <c r="B8134" s="4" t="s">
        <v>5</v>
      </c>
      <c r="C8134" s="4" t="s">
        <v>6</v>
      </c>
      <c r="D8134" s="4" t="s">
        <v>10</v>
      </c>
    </row>
    <row r="8135" spans="1:13">
      <c r="A8135" t="n">
        <v>58001</v>
      </c>
      <c r="B8135" s="67" t="n">
        <v>29</v>
      </c>
      <c r="C8135" s="7" t="s">
        <v>12</v>
      </c>
      <c r="D8135" s="7" t="n">
        <v>65533</v>
      </c>
    </row>
    <row r="8136" spans="1:13">
      <c r="A8136" t="s">
        <v>4</v>
      </c>
      <c r="B8136" s="4" t="s">
        <v>5</v>
      </c>
      <c r="C8136" s="4" t="s">
        <v>13</v>
      </c>
      <c r="D8136" s="4" t="s">
        <v>10</v>
      </c>
      <c r="E8136" s="4" t="s">
        <v>10</v>
      </c>
      <c r="F8136" s="4" t="s">
        <v>13</v>
      </c>
    </row>
    <row r="8137" spans="1:13">
      <c r="A8137" t="n">
        <v>58005</v>
      </c>
      <c r="B8137" s="51" t="n">
        <v>25</v>
      </c>
      <c r="C8137" s="7" t="n">
        <v>1</v>
      </c>
      <c r="D8137" s="7" t="n">
        <v>260</v>
      </c>
      <c r="E8137" s="7" t="n">
        <v>640</v>
      </c>
      <c r="F8137" s="7" t="n">
        <v>2</v>
      </c>
    </row>
    <row r="8138" spans="1:13">
      <c r="A8138" t="s">
        <v>4</v>
      </c>
      <c r="B8138" s="4" t="s">
        <v>5</v>
      </c>
      <c r="C8138" s="4" t="s">
        <v>13</v>
      </c>
      <c r="D8138" s="4" t="s">
        <v>10</v>
      </c>
      <c r="E8138" s="4" t="s">
        <v>6</v>
      </c>
    </row>
    <row r="8139" spans="1:13">
      <c r="A8139" t="n">
        <v>58012</v>
      </c>
      <c r="B8139" s="46" t="n">
        <v>51</v>
      </c>
      <c r="C8139" s="7" t="n">
        <v>4</v>
      </c>
      <c r="D8139" s="7" t="n">
        <v>5</v>
      </c>
      <c r="E8139" s="7" t="s">
        <v>56</v>
      </c>
    </row>
    <row r="8140" spans="1:13">
      <c r="A8140" t="s">
        <v>4</v>
      </c>
      <c r="B8140" s="4" t="s">
        <v>5</v>
      </c>
      <c r="C8140" s="4" t="s">
        <v>10</v>
      </c>
    </row>
    <row r="8141" spans="1:13">
      <c r="A8141" t="n">
        <v>58025</v>
      </c>
      <c r="B8141" s="35" t="n">
        <v>16</v>
      </c>
      <c r="C8141" s="7" t="n">
        <v>0</v>
      </c>
    </row>
    <row r="8142" spans="1:13">
      <c r="A8142" t="s">
        <v>4</v>
      </c>
      <c r="B8142" s="4" t="s">
        <v>5</v>
      </c>
      <c r="C8142" s="4" t="s">
        <v>10</v>
      </c>
      <c r="D8142" s="4" t="s">
        <v>13</v>
      </c>
      <c r="E8142" s="4" t="s">
        <v>9</v>
      </c>
      <c r="F8142" s="4" t="s">
        <v>50</v>
      </c>
      <c r="G8142" s="4" t="s">
        <v>13</v>
      </c>
      <c r="H8142" s="4" t="s">
        <v>13</v>
      </c>
    </row>
    <row r="8143" spans="1:13">
      <c r="A8143" t="n">
        <v>58028</v>
      </c>
      <c r="B8143" s="47" t="n">
        <v>26</v>
      </c>
      <c r="C8143" s="7" t="n">
        <v>5</v>
      </c>
      <c r="D8143" s="7" t="n">
        <v>17</v>
      </c>
      <c r="E8143" s="7" t="n">
        <v>3415</v>
      </c>
      <c r="F8143" s="7" t="s">
        <v>450</v>
      </c>
      <c r="G8143" s="7" t="n">
        <v>2</v>
      </c>
      <c r="H8143" s="7" t="n">
        <v>0</v>
      </c>
    </row>
    <row r="8144" spans="1:13">
      <c r="A8144" t="s">
        <v>4</v>
      </c>
      <c r="B8144" s="4" t="s">
        <v>5</v>
      </c>
    </row>
    <row r="8145" spans="1:13">
      <c r="A8145" t="n">
        <v>58052</v>
      </c>
      <c r="B8145" s="48" t="n">
        <v>28</v>
      </c>
    </row>
    <row r="8146" spans="1:13">
      <c r="A8146" t="s">
        <v>4</v>
      </c>
      <c r="B8146" s="4" t="s">
        <v>5</v>
      </c>
      <c r="C8146" s="4" t="s">
        <v>13</v>
      </c>
      <c r="D8146" s="4" t="s">
        <v>10</v>
      </c>
      <c r="E8146" s="4" t="s">
        <v>10</v>
      </c>
      <c r="F8146" s="4" t="s">
        <v>13</v>
      </c>
    </row>
    <row r="8147" spans="1:13">
      <c r="A8147" t="n">
        <v>58053</v>
      </c>
      <c r="B8147" s="51" t="n">
        <v>25</v>
      </c>
      <c r="C8147" s="7" t="n">
        <v>1</v>
      </c>
      <c r="D8147" s="7" t="n">
        <v>65535</v>
      </c>
      <c r="E8147" s="7" t="n">
        <v>65535</v>
      </c>
      <c r="F8147" s="7" t="n">
        <v>0</v>
      </c>
    </row>
    <row r="8148" spans="1:13">
      <c r="A8148" t="s">
        <v>4</v>
      </c>
      <c r="B8148" s="4" t="s">
        <v>5</v>
      </c>
      <c r="C8148" s="4" t="s">
        <v>10</v>
      </c>
      <c r="D8148" s="4" t="s">
        <v>13</v>
      </c>
    </row>
    <row r="8149" spans="1:13">
      <c r="A8149" t="n">
        <v>58060</v>
      </c>
      <c r="B8149" s="50" t="n">
        <v>89</v>
      </c>
      <c r="C8149" s="7" t="n">
        <v>65533</v>
      </c>
      <c r="D8149" s="7" t="n">
        <v>1</v>
      </c>
    </row>
    <row r="8150" spans="1:13">
      <c r="A8150" t="s">
        <v>4</v>
      </c>
      <c r="B8150" s="4" t="s">
        <v>5</v>
      </c>
      <c r="C8150" s="4" t="s">
        <v>13</v>
      </c>
      <c r="D8150" s="4" t="s">
        <v>10</v>
      </c>
      <c r="E8150" s="4" t="s">
        <v>23</v>
      </c>
    </row>
    <row r="8151" spans="1:13">
      <c r="A8151" t="n">
        <v>58064</v>
      </c>
      <c r="B8151" s="24" t="n">
        <v>58</v>
      </c>
      <c r="C8151" s="7" t="n">
        <v>101</v>
      </c>
      <c r="D8151" s="7" t="n">
        <v>500</v>
      </c>
      <c r="E8151" s="7" t="n">
        <v>1</v>
      </c>
    </row>
    <row r="8152" spans="1:13">
      <c r="A8152" t="s">
        <v>4</v>
      </c>
      <c r="B8152" s="4" t="s">
        <v>5</v>
      </c>
      <c r="C8152" s="4" t="s">
        <v>13</v>
      </c>
      <c r="D8152" s="4" t="s">
        <v>10</v>
      </c>
    </row>
    <row r="8153" spans="1:13">
      <c r="A8153" t="n">
        <v>58072</v>
      </c>
      <c r="B8153" s="24" t="n">
        <v>58</v>
      </c>
      <c r="C8153" s="7" t="n">
        <v>254</v>
      </c>
      <c r="D8153" s="7" t="n">
        <v>0</v>
      </c>
    </row>
    <row r="8154" spans="1:13">
      <c r="A8154" t="s">
        <v>4</v>
      </c>
      <c r="B8154" s="4" t="s">
        <v>5</v>
      </c>
      <c r="C8154" s="4" t="s">
        <v>13</v>
      </c>
      <c r="D8154" s="4" t="s">
        <v>13</v>
      </c>
      <c r="E8154" s="4" t="s">
        <v>23</v>
      </c>
      <c r="F8154" s="4" t="s">
        <v>23</v>
      </c>
      <c r="G8154" s="4" t="s">
        <v>23</v>
      </c>
      <c r="H8154" s="4" t="s">
        <v>10</v>
      </c>
    </row>
    <row r="8155" spans="1:13">
      <c r="A8155" t="n">
        <v>58076</v>
      </c>
      <c r="B8155" s="26" t="n">
        <v>45</v>
      </c>
      <c r="C8155" s="7" t="n">
        <v>2</v>
      </c>
      <c r="D8155" s="7" t="n">
        <v>3</v>
      </c>
      <c r="E8155" s="7" t="n">
        <v>-0.349999994039536</v>
      </c>
      <c r="F8155" s="7" t="n">
        <v>15.4700002670288</v>
      </c>
      <c r="G8155" s="7" t="n">
        <v>4.76999998092651</v>
      </c>
      <c r="H8155" s="7" t="n">
        <v>0</v>
      </c>
    </row>
    <row r="8156" spans="1:13">
      <c r="A8156" t="s">
        <v>4</v>
      </c>
      <c r="B8156" s="4" t="s">
        <v>5</v>
      </c>
      <c r="C8156" s="4" t="s">
        <v>13</v>
      </c>
      <c r="D8156" s="4" t="s">
        <v>13</v>
      </c>
      <c r="E8156" s="4" t="s">
        <v>23</v>
      </c>
      <c r="F8156" s="4" t="s">
        <v>23</v>
      </c>
      <c r="G8156" s="4" t="s">
        <v>23</v>
      </c>
      <c r="H8156" s="4" t="s">
        <v>10</v>
      </c>
      <c r="I8156" s="4" t="s">
        <v>13</v>
      </c>
    </row>
    <row r="8157" spans="1:13">
      <c r="A8157" t="n">
        <v>58093</v>
      </c>
      <c r="B8157" s="26" t="n">
        <v>45</v>
      </c>
      <c r="C8157" s="7" t="n">
        <v>4</v>
      </c>
      <c r="D8157" s="7" t="n">
        <v>3</v>
      </c>
      <c r="E8157" s="7" t="n">
        <v>345.630004882813</v>
      </c>
      <c r="F8157" s="7" t="n">
        <v>337.820007324219</v>
      </c>
      <c r="G8157" s="7" t="n">
        <v>350</v>
      </c>
      <c r="H8157" s="7" t="n">
        <v>0</v>
      </c>
      <c r="I8157" s="7" t="n">
        <v>0</v>
      </c>
    </row>
    <row r="8158" spans="1:13">
      <c r="A8158" t="s">
        <v>4</v>
      </c>
      <c r="B8158" s="4" t="s">
        <v>5</v>
      </c>
      <c r="C8158" s="4" t="s">
        <v>13</v>
      </c>
      <c r="D8158" s="4" t="s">
        <v>13</v>
      </c>
      <c r="E8158" s="4" t="s">
        <v>23</v>
      </c>
      <c r="F8158" s="4" t="s">
        <v>10</v>
      </c>
    </row>
    <row r="8159" spans="1:13">
      <c r="A8159" t="n">
        <v>58111</v>
      </c>
      <c r="B8159" s="26" t="n">
        <v>45</v>
      </c>
      <c r="C8159" s="7" t="n">
        <v>5</v>
      </c>
      <c r="D8159" s="7" t="n">
        <v>3</v>
      </c>
      <c r="E8159" s="7" t="n">
        <v>1.89999997615814</v>
      </c>
      <c r="F8159" s="7" t="n">
        <v>0</v>
      </c>
    </row>
    <row r="8160" spans="1:13">
      <c r="A8160" t="s">
        <v>4</v>
      </c>
      <c r="B8160" s="4" t="s">
        <v>5</v>
      </c>
      <c r="C8160" s="4" t="s">
        <v>13</v>
      </c>
      <c r="D8160" s="4" t="s">
        <v>13</v>
      </c>
      <c r="E8160" s="4" t="s">
        <v>23</v>
      </c>
      <c r="F8160" s="4" t="s">
        <v>10</v>
      </c>
    </row>
    <row r="8161" spans="1:9">
      <c r="A8161" t="n">
        <v>58120</v>
      </c>
      <c r="B8161" s="26" t="n">
        <v>45</v>
      </c>
      <c r="C8161" s="7" t="n">
        <v>5</v>
      </c>
      <c r="D8161" s="7" t="n">
        <v>3</v>
      </c>
      <c r="E8161" s="7" t="n">
        <v>1.60000002384186</v>
      </c>
      <c r="F8161" s="7" t="n">
        <v>3000</v>
      </c>
    </row>
    <row r="8162" spans="1:9">
      <c r="A8162" t="s">
        <v>4</v>
      </c>
      <c r="B8162" s="4" t="s">
        <v>5</v>
      </c>
      <c r="C8162" s="4" t="s">
        <v>13</v>
      </c>
      <c r="D8162" s="4" t="s">
        <v>13</v>
      </c>
      <c r="E8162" s="4" t="s">
        <v>23</v>
      </c>
      <c r="F8162" s="4" t="s">
        <v>10</v>
      </c>
    </row>
    <row r="8163" spans="1:9">
      <c r="A8163" t="n">
        <v>58129</v>
      </c>
      <c r="B8163" s="26" t="n">
        <v>45</v>
      </c>
      <c r="C8163" s="7" t="n">
        <v>11</v>
      </c>
      <c r="D8163" s="7" t="n">
        <v>3</v>
      </c>
      <c r="E8163" s="7" t="n">
        <v>32.7000007629395</v>
      </c>
      <c r="F8163" s="7" t="n">
        <v>0</v>
      </c>
    </row>
    <row r="8164" spans="1:9">
      <c r="A8164" t="s">
        <v>4</v>
      </c>
      <c r="B8164" s="4" t="s">
        <v>5</v>
      </c>
      <c r="C8164" s="4" t="s">
        <v>13</v>
      </c>
      <c r="D8164" s="4" t="s">
        <v>10</v>
      </c>
    </row>
    <row r="8165" spans="1:9">
      <c r="A8165" t="n">
        <v>58138</v>
      </c>
      <c r="B8165" s="24" t="n">
        <v>58</v>
      </c>
      <c r="C8165" s="7" t="n">
        <v>255</v>
      </c>
      <c r="D8165" s="7" t="n">
        <v>0</v>
      </c>
    </row>
    <row r="8166" spans="1:9">
      <c r="A8166" t="s">
        <v>4</v>
      </c>
      <c r="B8166" s="4" t="s">
        <v>5</v>
      </c>
      <c r="C8166" s="4" t="s">
        <v>13</v>
      </c>
      <c r="D8166" s="4" t="s">
        <v>10</v>
      </c>
      <c r="E8166" s="4" t="s">
        <v>6</v>
      </c>
    </row>
    <row r="8167" spans="1:9">
      <c r="A8167" t="n">
        <v>58142</v>
      </c>
      <c r="B8167" s="46" t="n">
        <v>51</v>
      </c>
      <c r="C8167" s="7" t="n">
        <v>4</v>
      </c>
      <c r="D8167" s="7" t="n">
        <v>19</v>
      </c>
      <c r="E8167" s="7" t="s">
        <v>86</v>
      </c>
    </row>
    <row r="8168" spans="1:9">
      <c r="A8168" t="s">
        <v>4</v>
      </c>
      <c r="B8168" s="4" t="s">
        <v>5</v>
      </c>
      <c r="C8168" s="4" t="s">
        <v>10</v>
      </c>
    </row>
    <row r="8169" spans="1:9">
      <c r="A8169" t="n">
        <v>58155</v>
      </c>
      <c r="B8169" s="35" t="n">
        <v>16</v>
      </c>
      <c r="C8169" s="7" t="n">
        <v>0</v>
      </c>
    </row>
    <row r="8170" spans="1:9">
      <c r="A8170" t="s">
        <v>4</v>
      </c>
      <c r="B8170" s="4" t="s">
        <v>5</v>
      </c>
      <c r="C8170" s="4" t="s">
        <v>10</v>
      </c>
      <c r="D8170" s="4" t="s">
        <v>13</v>
      </c>
      <c r="E8170" s="4" t="s">
        <v>9</v>
      </c>
      <c r="F8170" s="4" t="s">
        <v>50</v>
      </c>
      <c r="G8170" s="4" t="s">
        <v>13</v>
      </c>
      <c r="H8170" s="4" t="s">
        <v>13</v>
      </c>
      <c r="I8170" s="4" t="s">
        <v>13</v>
      </c>
      <c r="J8170" s="4" t="s">
        <v>9</v>
      </c>
      <c r="K8170" s="4" t="s">
        <v>50</v>
      </c>
      <c r="L8170" s="4" t="s">
        <v>13</v>
      </c>
      <c r="M8170" s="4" t="s">
        <v>13</v>
      </c>
      <c r="N8170" s="4" t="s">
        <v>13</v>
      </c>
      <c r="O8170" s="4" t="s">
        <v>9</v>
      </c>
      <c r="P8170" s="4" t="s">
        <v>50</v>
      </c>
      <c r="Q8170" s="4" t="s">
        <v>13</v>
      </c>
      <c r="R8170" s="4" t="s">
        <v>13</v>
      </c>
    </row>
    <row r="8171" spans="1:9">
      <c r="A8171" t="n">
        <v>58158</v>
      </c>
      <c r="B8171" s="47" t="n">
        <v>26</v>
      </c>
      <c r="C8171" s="7" t="n">
        <v>19</v>
      </c>
      <c r="D8171" s="7" t="n">
        <v>17</v>
      </c>
      <c r="E8171" s="7" t="n">
        <v>29432</v>
      </c>
      <c r="F8171" s="7" t="s">
        <v>451</v>
      </c>
      <c r="G8171" s="7" t="n">
        <v>2</v>
      </c>
      <c r="H8171" s="7" t="n">
        <v>3</v>
      </c>
      <c r="I8171" s="7" t="n">
        <v>17</v>
      </c>
      <c r="J8171" s="7" t="n">
        <v>29433</v>
      </c>
      <c r="K8171" s="7" t="s">
        <v>452</v>
      </c>
      <c r="L8171" s="7" t="n">
        <v>2</v>
      </c>
      <c r="M8171" s="7" t="n">
        <v>3</v>
      </c>
      <c r="N8171" s="7" t="n">
        <v>17</v>
      </c>
      <c r="O8171" s="7" t="n">
        <v>29434</v>
      </c>
      <c r="P8171" s="7" t="s">
        <v>453</v>
      </c>
      <c r="Q8171" s="7" t="n">
        <v>2</v>
      </c>
      <c r="R8171" s="7" t="n">
        <v>0</v>
      </c>
    </row>
    <row r="8172" spans="1:9">
      <c r="A8172" t="s">
        <v>4</v>
      </c>
      <c r="B8172" s="4" t="s">
        <v>5</v>
      </c>
    </row>
    <row r="8173" spans="1:9">
      <c r="A8173" t="n">
        <v>58397</v>
      </c>
      <c r="B8173" s="48" t="n">
        <v>28</v>
      </c>
    </row>
    <row r="8174" spans="1:9">
      <c r="A8174" t="s">
        <v>4</v>
      </c>
      <c r="B8174" s="4" t="s">
        <v>5</v>
      </c>
      <c r="C8174" s="4" t="s">
        <v>10</v>
      </c>
      <c r="D8174" s="4" t="s">
        <v>13</v>
      </c>
    </row>
    <row r="8175" spans="1:9">
      <c r="A8175" t="n">
        <v>58398</v>
      </c>
      <c r="B8175" s="50" t="n">
        <v>89</v>
      </c>
      <c r="C8175" s="7" t="n">
        <v>65533</v>
      </c>
      <c r="D8175" s="7" t="n">
        <v>1</v>
      </c>
    </row>
    <row r="8176" spans="1:9">
      <c r="A8176" t="s">
        <v>4</v>
      </c>
      <c r="B8176" s="4" t="s">
        <v>5</v>
      </c>
      <c r="C8176" s="4" t="s">
        <v>6</v>
      </c>
      <c r="D8176" s="4" t="s">
        <v>10</v>
      </c>
    </row>
    <row r="8177" spans="1:18">
      <c r="A8177" t="n">
        <v>58402</v>
      </c>
      <c r="B8177" s="67" t="n">
        <v>29</v>
      </c>
      <c r="C8177" s="7" t="s">
        <v>12</v>
      </c>
      <c r="D8177" s="7" t="n">
        <v>65533</v>
      </c>
    </row>
    <row r="8178" spans="1:18">
      <c r="A8178" t="s">
        <v>4</v>
      </c>
      <c r="B8178" s="4" t="s">
        <v>5</v>
      </c>
      <c r="C8178" s="4" t="s">
        <v>13</v>
      </c>
      <c r="D8178" s="4" t="s">
        <v>10</v>
      </c>
      <c r="E8178" s="4" t="s">
        <v>10</v>
      </c>
      <c r="F8178" s="4" t="s">
        <v>13</v>
      </c>
    </row>
    <row r="8179" spans="1:18">
      <c r="A8179" t="n">
        <v>58406</v>
      </c>
      <c r="B8179" s="51" t="n">
        <v>25</v>
      </c>
      <c r="C8179" s="7" t="n">
        <v>1</v>
      </c>
      <c r="D8179" s="7" t="n">
        <v>260</v>
      </c>
      <c r="E8179" s="7" t="n">
        <v>640</v>
      </c>
      <c r="F8179" s="7" t="n">
        <v>2</v>
      </c>
    </row>
    <row r="8180" spans="1:18">
      <c r="A8180" t="s">
        <v>4</v>
      </c>
      <c r="B8180" s="4" t="s">
        <v>5</v>
      </c>
      <c r="C8180" s="4" t="s">
        <v>13</v>
      </c>
      <c r="D8180" s="4" t="s">
        <v>10</v>
      </c>
      <c r="E8180" s="4" t="s">
        <v>6</v>
      </c>
    </row>
    <row r="8181" spans="1:18">
      <c r="A8181" t="n">
        <v>58413</v>
      </c>
      <c r="B8181" s="46" t="n">
        <v>51</v>
      </c>
      <c r="C8181" s="7" t="n">
        <v>4</v>
      </c>
      <c r="D8181" s="7" t="n">
        <v>5</v>
      </c>
      <c r="E8181" s="7" t="s">
        <v>171</v>
      </c>
    </row>
    <row r="8182" spans="1:18">
      <c r="A8182" t="s">
        <v>4</v>
      </c>
      <c r="B8182" s="4" t="s">
        <v>5</v>
      </c>
      <c r="C8182" s="4" t="s">
        <v>10</v>
      </c>
    </row>
    <row r="8183" spans="1:18">
      <c r="A8183" t="n">
        <v>58427</v>
      </c>
      <c r="B8183" s="35" t="n">
        <v>16</v>
      </c>
      <c r="C8183" s="7" t="n">
        <v>0</v>
      </c>
    </row>
    <row r="8184" spans="1:18">
      <c r="A8184" t="s">
        <v>4</v>
      </c>
      <c r="B8184" s="4" t="s">
        <v>5</v>
      </c>
      <c r="C8184" s="4" t="s">
        <v>10</v>
      </c>
      <c r="D8184" s="4" t="s">
        <v>13</v>
      </c>
      <c r="E8184" s="4" t="s">
        <v>9</v>
      </c>
      <c r="F8184" s="4" t="s">
        <v>50</v>
      </c>
      <c r="G8184" s="4" t="s">
        <v>13</v>
      </c>
      <c r="H8184" s="4" t="s">
        <v>13</v>
      </c>
      <c r="I8184" s="4" t="s">
        <v>13</v>
      </c>
      <c r="J8184" s="4" t="s">
        <v>9</v>
      </c>
      <c r="K8184" s="4" t="s">
        <v>50</v>
      </c>
      <c r="L8184" s="4" t="s">
        <v>13</v>
      </c>
      <c r="M8184" s="4" t="s">
        <v>13</v>
      </c>
      <c r="N8184" s="4" t="s">
        <v>13</v>
      </c>
      <c r="O8184" s="4" t="s">
        <v>9</v>
      </c>
      <c r="P8184" s="4" t="s">
        <v>50</v>
      </c>
      <c r="Q8184" s="4" t="s">
        <v>13</v>
      </c>
      <c r="R8184" s="4" t="s">
        <v>13</v>
      </c>
    </row>
    <row r="8185" spans="1:18">
      <c r="A8185" t="n">
        <v>58430</v>
      </c>
      <c r="B8185" s="47" t="n">
        <v>26</v>
      </c>
      <c r="C8185" s="7" t="n">
        <v>5</v>
      </c>
      <c r="D8185" s="7" t="n">
        <v>17</v>
      </c>
      <c r="E8185" s="7" t="n">
        <v>3416</v>
      </c>
      <c r="F8185" s="7" t="s">
        <v>454</v>
      </c>
      <c r="G8185" s="7" t="n">
        <v>2</v>
      </c>
      <c r="H8185" s="7" t="n">
        <v>3</v>
      </c>
      <c r="I8185" s="7" t="n">
        <v>17</v>
      </c>
      <c r="J8185" s="7" t="n">
        <v>3417</v>
      </c>
      <c r="K8185" s="7" t="s">
        <v>455</v>
      </c>
      <c r="L8185" s="7" t="n">
        <v>2</v>
      </c>
      <c r="M8185" s="7" t="n">
        <v>3</v>
      </c>
      <c r="N8185" s="7" t="n">
        <v>17</v>
      </c>
      <c r="O8185" s="7" t="n">
        <v>3418</v>
      </c>
      <c r="P8185" s="7" t="s">
        <v>456</v>
      </c>
      <c r="Q8185" s="7" t="n">
        <v>2</v>
      </c>
      <c r="R8185" s="7" t="n">
        <v>0</v>
      </c>
    </row>
    <row r="8186" spans="1:18">
      <c r="A8186" t="s">
        <v>4</v>
      </c>
      <c r="B8186" s="4" t="s">
        <v>5</v>
      </c>
    </row>
    <row r="8187" spans="1:18">
      <c r="A8187" t="n">
        <v>58555</v>
      </c>
      <c r="B8187" s="48" t="n">
        <v>28</v>
      </c>
    </row>
    <row r="8188" spans="1:18">
      <c r="A8188" t="s">
        <v>4</v>
      </c>
      <c r="B8188" s="4" t="s">
        <v>5</v>
      </c>
      <c r="C8188" s="4" t="s">
        <v>10</v>
      </c>
      <c r="D8188" s="4" t="s">
        <v>13</v>
      </c>
    </row>
    <row r="8189" spans="1:18">
      <c r="A8189" t="n">
        <v>58556</v>
      </c>
      <c r="B8189" s="50" t="n">
        <v>89</v>
      </c>
      <c r="C8189" s="7" t="n">
        <v>65533</v>
      </c>
      <c r="D8189" s="7" t="n">
        <v>1</v>
      </c>
    </row>
    <row r="8190" spans="1:18">
      <c r="A8190" t="s">
        <v>4</v>
      </c>
      <c r="B8190" s="4" t="s">
        <v>5</v>
      </c>
      <c r="C8190" s="4" t="s">
        <v>13</v>
      </c>
      <c r="D8190" s="4" t="s">
        <v>10</v>
      </c>
      <c r="E8190" s="4" t="s">
        <v>10</v>
      </c>
      <c r="F8190" s="4" t="s">
        <v>13</v>
      </c>
    </row>
    <row r="8191" spans="1:18">
      <c r="A8191" t="n">
        <v>58560</v>
      </c>
      <c r="B8191" s="51" t="n">
        <v>25</v>
      </c>
      <c r="C8191" s="7" t="n">
        <v>1</v>
      </c>
      <c r="D8191" s="7" t="n">
        <v>65535</v>
      </c>
      <c r="E8191" s="7" t="n">
        <v>65535</v>
      </c>
      <c r="F8191" s="7" t="n">
        <v>0</v>
      </c>
    </row>
    <row r="8192" spans="1:18">
      <c r="A8192" t="s">
        <v>4</v>
      </c>
      <c r="B8192" s="4" t="s">
        <v>5</v>
      </c>
      <c r="C8192" s="4" t="s">
        <v>13</v>
      </c>
      <c r="D8192" s="30" t="s">
        <v>34</v>
      </c>
      <c r="E8192" s="4" t="s">
        <v>5</v>
      </c>
      <c r="F8192" s="4" t="s">
        <v>13</v>
      </c>
      <c r="G8192" s="4" t="s">
        <v>10</v>
      </c>
      <c r="H8192" s="30" t="s">
        <v>35</v>
      </c>
      <c r="I8192" s="4" t="s">
        <v>13</v>
      </c>
      <c r="J8192" s="4" t="s">
        <v>24</v>
      </c>
    </row>
    <row r="8193" spans="1:18">
      <c r="A8193" t="n">
        <v>58567</v>
      </c>
      <c r="B8193" s="12" t="n">
        <v>5</v>
      </c>
      <c r="C8193" s="7" t="n">
        <v>28</v>
      </c>
      <c r="D8193" s="30" t="s">
        <v>3</v>
      </c>
      <c r="E8193" s="33" t="n">
        <v>64</v>
      </c>
      <c r="F8193" s="7" t="n">
        <v>5</v>
      </c>
      <c r="G8193" s="7" t="n">
        <v>1</v>
      </c>
      <c r="H8193" s="30" t="s">
        <v>3</v>
      </c>
      <c r="I8193" s="7" t="n">
        <v>1</v>
      </c>
      <c r="J8193" s="13" t="n">
        <f t="normal" ca="1">A8209</f>
        <v>0</v>
      </c>
    </row>
    <row r="8194" spans="1:18">
      <c r="A8194" t="s">
        <v>4</v>
      </c>
      <c r="B8194" s="4" t="s">
        <v>5</v>
      </c>
      <c r="C8194" s="4" t="s">
        <v>13</v>
      </c>
      <c r="D8194" s="4" t="s">
        <v>10</v>
      </c>
      <c r="E8194" s="4" t="s">
        <v>10</v>
      </c>
      <c r="F8194" s="4" t="s">
        <v>13</v>
      </c>
    </row>
    <row r="8195" spans="1:18">
      <c r="A8195" t="n">
        <v>58578</v>
      </c>
      <c r="B8195" s="51" t="n">
        <v>25</v>
      </c>
      <c r="C8195" s="7" t="n">
        <v>1</v>
      </c>
      <c r="D8195" s="7" t="n">
        <v>60</v>
      </c>
      <c r="E8195" s="7" t="n">
        <v>640</v>
      </c>
      <c r="F8195" s="7" t="n">
        <v>2</v>
      </c>
    </row>
    <row r="8196" spans="1:18">
      <c r="A8196" t="s">
        <v>4</v>
      </c>
      <c r="B8196" s="4" t="s">
        <v>5</v>
      </c>
      <c r="C8196" s="4" t="s">
        <v>13</v>
      </c>
      <c r="D8196" s="4" t="s">
        <v>10</v>
      </c>
      <c r="E8196" s="4" t="s">
        <v>6</v>
      </c>
    </row>
    <row r="8197" spans="1:18">
      <c r="A8197" t="n">
        <v>58585</v>
      </c>
      <c r="B8197" s="46" t="n">
        <v>51</v>
      </c>
      <c r="C8197" s="7" t="n">
        <v>4</v>
      </c>
      <c r="D8197" s="7" t="n">
        <v>1</v>
      </c>
      <c r="E8197" s="7" t="s">
        <v>62</v>
      </c>
    </row>
    <row r="8198" spans="1:18">
      <c r="A8198" t="s">
        <v>4</v>
      </c>
      <c r="B8198" s="4" t="s">
        <v>5</v>
      </c>
      <c r="C8198" s="4" t="s">
        <v>10</v>
      </c>
    </row>
    <row r="8199" spans="1:18">
      <c r="A8199" t="n">
        <v>58598</v>
      </c>
      <c r="B8199" s="35" t="n">
        <v>16</v>
      </c>
      <c r="C8199" s="7" t="n">
        <v>0</v>
      </c>
    </row>
    <row r="8200" spans="1:18">
      <c r="A8200" t="s">
        <v>4</v>
      </c>
      <c r="B8200" s="4" t="s">
        <v>5</v>
      </c>
      <c r="C8200" s="4" t="s">
        <v>10</v>
      </c>
      <c r="D8200" s="4" t="s">
        <v>13</v>
      </c>
      <c r="E8200" s="4" t="s">
        <v>9</v>
      </c>
      <c r="F8200" s="4" t="s">
        <v>50</v>
      </c>
      <c r="G8200" s="4" t="s">
        <v>13</v>
      </c>
      <c r="H8200" s="4" t="s">
        <v>13</v>
      </c>
    </row>
    <row r="8201" spans="1:18">
      <c r="A8201" t="n">
        <v>58601</v>
      </c>
      <c r="B8201" s="47" t="n">
        <v>26</v>
      </c>
      <c r="C8201" s="7" t="n">
        <v>1</v>
      </c>
      <c r="D8201" s="7" t="n">
        <v>17</v>
      </c>
      <c r="E8201" s="7" t="n">
        <v>1418</v>
      </c>
      <c r="F8201" s="7" t="s">
        <v>457</v>
      </c>
      <c r="G8201" s="7" t="n">
        <v>2</v>
      </c>
      <c r="H8201" s="7" t="n">
        <v>0</v>
      </c>
    </row>
    <row r="8202" spans="1:18">
      <c r="A8202" t="s">
        <v>4</v>
      </c>
      <c r="B8202" s="4" t="s">
        <v>5</v>
      </c>
    </row>
    <row r="8203" spans="1:18">
      <c r="A8203" t="n">
        <v>58623</v>
      </c>
      <c r="B8203" s="48" t="n">
        <v>28</v>
      </c>
    </row>
    <row r="8204" spans="1:18">
      <c r="A8204" t="s">
        <v>4</v>
      </c>
      <c r="B8204" s="4" t="s">
        <v>5</v>
      </c>
      <c r="C8204" s="4" t="s">
        <v>10</v>
      </c>
      <c r="D8204" s="4" t="s">
        <v>13</v>
      </c>
    </row>
    <row r="8205" spans="1:18">
      <c r="A8205" t="n">
        <v>58624</v>
      </c>
      <c r="B8205" s="50" t="n">
        <v>89</v>
      </c>
      <c r="C8205" s="7" t="n">
        <v>65533</v>
      </c>
      <c r="D8205" s="7" t="n">
        <v>1</v>
      </c>
    </row>
    <row r="8206" spans="1:18">
      <c r="A8206" t="s">
        <v>4</v>
      </c>
      <c r="B8206" s="4" t="s">
        <v>5</v>
      </c>
      <c r="C8206" s="4" t="s">
        <v>13</v>
      </c>
      <c r="D8206" s="4" t="s">
        <v>10</v>
      </c>
      <c r="E8206" s="4" t="s">
        <v>10</v>
      </c>
      <c r="F8206" s="4" t="s">
        <v>13</v>
      </c>
    </row>
    <row r="8207" spans="1:18">
      <c r="A8207" t="n">
        <v>58628</v>
      </c>
      <c r="B8207" s="51" t="n">
        <v>25</v>
      </c>
      <c r="C8207" s="7" t="n">
        <v>1</v>
      </c>
      <c r="D8207" s="7" t="n">
        <v>65535</v>
      </c>
      <c r="E8207" s="7" t="n">
        <v>65535</v>
      </c>
      <c r="F8207" s="7" t="n">
        <v>0</v>
      </c>
    </row>
    <row r="8208" spans="1:18">
      <c r="A8208" t="s">
        <v>4</v>
      </c>
      <c r="B8208" s="4" t="s">
        <v>5</v>
      </c>
      <c r="C8208" s="4" t="s">
        <v>13</v>
      </c>
      <c r="D8208" s="30" t="s">
        <v>34</v>
      </c>
      <c r="E8208" s="4" t="s">
        <v>5</v>
      </c>
      <c r="F8208" s="4" t="s">
        <v>13</v>
      </c>
      <c r="G8208" s="4" t="s">
        <v>10</v>
      </c>
      <c r="H8208" s="30" t="s">
        <v>35</v>
      </c>
      <c r="I8208" s="4" t="s">
        <v>13</v>
      </c>
      <c r="J8208" s="4" t="s">
        <v>24</v>
      </c>
    </row>
    <row r="8209" spans="1:10">
      <c r="A8209" t="n">
        <v>58635</v>
      </c>
      <c r="B8209" s="12" t="n">
        <v>5</v>
      </c>
      <c r="C8209" s="7" t="n">
        <v>28</v>
      </c>
      <c r="D8209" s="30" t="s">
        <v>3</v>
      </c>
      <c r="E8209" s="33" t="n">
        <v>64</v>
      </c>
      <c r="F8209" s="7" t="n">
        <v>5</v>
      </c>
      <c r="G8209" s="7" t="n">
        <v>4</v>
      </c>
      <c r="H8209" s="30" t="s">
        <v>3</v>
      </c>
      <c r="I8209" s="7" t="n">
        <v>1</v>
      </c>
      <c r="J8209" s="13" t="n">
        <f t="normal" ca="1">A8225</f>
        <v>0</v>
      </c>
    </row>
    <row r="8210" spans="1:10">
      <c r="A8210" t="s">
        <v>4</v>
      </c>
      <c r="B8210" s="4" t="s">
        <v>5</v>
      </c>
      <c r="C8210" s="4" t="s">
        <v>13</v>
      </c>
      <c r="D8210" s="4" t="s">
        <v>10</v>
      </c>
      <c r="E8210" s="4" t="s">
        <v>10</v>
      </c>
      <c r="F8210" s="4" t="s">
        <v>13</v>
      </c>
    </row>
    <row r="8211" spans="1:10">
      <c r="A8211" t="n">
        <v>58646</v>
      </c>
      <c r="B8211" s="51" t="n">
        <v>25</v>
      </c>
      <c r="C8211" s="7" t="n">
        <v>1</v>
      </c>
      <c r="D8211" s="7" t="n">
        <v>60</v>
      </c>
      <c r="E8211" s="7" t="n">
        <v>500</v>
      </c>
      <c r="F8211" s="7" t="n">
        <v>2</v>
      </c>
    </row>
    <row r="8212" spans="1:10">
      <c r="A8212" t="s">
        <v>4</v>
      </c>
      <c r="B8212" s="4" t="s">
        <v>5</v>
      </c>
      <c r="C8212" s="4" t="s">
        <v>13</v>
      </c>
      <c r="D8212" s="4" t="s">
        <v>10</v>
      </c>
      <c r="E8212" s="4" t="s">
        <v>6</v>
      </c>
    </row>
    <row r="8213" spans="1:10">
      <c r="A8213" t="n">
        <v>58653</v>
      </c>
      <c r="B8213" s="46" t="n">
        <v>51</v>
      </c>
      <c r="C8213" s="7" t="n">
        <v>4</v>
      </c>
      <c r="D8213" s="7" t="n">
        <v>4</v>
      </c>
      <c r="E8213" s="7" t="s">
        <v>62</v>
      </c>
    </row>
    <row r="8214" spans="1:10">
      <c r="A8214" t="s">
        <v>4</v>
      </c>
      <c r="B8214" s="4" t="s">
        <v>5</v>
      </c>
      <c r="C8214" s="4" t="s">
        <v>10</v>
      </c>
    </row>
    <row r="8215" spans="1:10">
      <c r="A8215" t="n">
        <v>58666</v>
      </c>
      <c r="B8215" s="35" t="n">
        <v>16</v>
      </c>
      <c r="C8215" s="7" t="n">
        <v>0</v>
      </c>
    </row>
    <row r="8216" spans="1:10">
      <c r="A8216" t="s">
        <v>4</v>
      </c>
      <c r="B8216" s="4" t="s">
        <v>5</v>
      </c>
      <c r="C8216" s="4" t="s">
        <v>10</v>
      </c>
      <c r="D8216" s="4" t="s">
        <v>13</v>
      </c>
      <c r="E8216" s="4" t="s">
        <v>9</v>
      </c>
      <c r="F8216" s="4" t="s">
        <v>50</v>
      </c>
      <c r="G8216" s="4" t="s">
        <v>13</v>
      </c>
      <c r="H8216" s="4" t="s">
        <v>13</v>
      </c>
    </row>
    <row r="8217" spans="1:10">
      <c r="A8217" t="n">
        <v>58669</v>
      </c>
      <c r="B8217" s="47" t="n">
        <v>26</v>
      </c>
      <c r="C8217" s="7" t="n">
        <v>4</v>
      </c>
      <c r="D8217" s="7" t="n">
        <v>17</v>
      </c>
      <c r="E8217" s="7" t="n">
        <v>7411</v>
      </c>
      <c r="F8217" s="7" t="s">
        <v>457</v>
      </c>
      <c r="G8217" s="7" t="n">
        <v>2</v>
      </c>
      <c r="H8217" s="7" t="n">
        <v>0</v>
      </c>
    </row>
    <row r="8218" spans="1:10">
      <c r="A8218" t="s">
        <v>4</v>
      </c>
      <c r="B8218" s="4" t="s">
        <v>5</v>
      </c>
    </row>
    <row r="8219" spans="1:10">
      <c r="A8219" t="n">
        <v>58691</v>
      </c>
      <c r="B8219" s="48" t="n">
        <v>28</v>
      </c>
    </row>
    <row r="8220" spans="1:10">
      <c r="A8220" t="s">
        <v>4</v>
      </c>
      <c r="B8220" s="4" t="s">
        <v>5</v>
      </c>
      <c r="C8220" s="4" t="s">
        <v>10</v>
      </c>
      <c r="D8220" s="4" t="s">
        <v>13</v>
      </c>
    </row>
    <row r="8221" spans="1:10">
      <c r="A8221" t="n">
        <v>58692</v>
      </c>
      <c r="B8221" s="50" t="n">
        <v>89</v>
      </c>
      <c r="C8221" s="7" t="n">
        <v>65533</v>
      </c>
      <c r="D8221" s="7" t="n">
        <v>1</v>
      </c>
    </row>
    <row r="8222" spans="1:10">
      <c r="A8222" t="s">
        <v>4</v>
      </c>
      <c r="B8222" s="4" t="s">
        <v>5</v>
      </c>
      <c r="C8222" s="4" t="s">
        <v>13</v>
      </c>
      <c r="D8222" s="4" t="s">
        <v>10</v>
      </c>
      <c r="E8222" s="4" t="s">
        <v>10</v>
      </c>
      <c r="F8222" s="4" t="s">
        <v>13</v>
      </c>
    </row>
    <row r="8223" spans="1:10">
      <c r="A8223" t="n">
        <v>58696</v>
      </c>
      <c r="B8223" s="51" t="n">
        <v>25</v>
      </c>
      <c r="C8223" s="7" t="n">
        <v>1</v>
      </c>
      <c r="D8223" s="7" t="n">
        <v>65535</v>
      </c>
      <c r="E8223" s="7" t="n">
        <v>65535</v>
      </c>
      <c r="F8223" s="7" t="n">
        <v>0</v>
      </c>
    </row>
    <row r="8224" spans="1:10">
      <c r="A8224" t="s">
        <v>4</v>
      </c>
      <c r="B8224" s="4" t="s">
        <v>5</v>
      </c>
      <c r="C8224" s="4" t="s">
        <v>13</v>
      </c>
      <c r="D8224" s="30" t="s">
        <v>34</v>
      </c>
      <c r="E8224" s="4" t="s">
        <v>5</v>
      </c>
      <c r="F8224" s="4" t="s">
        <v>13</v>
      </c>
      <c r="G8224" s="4" t="s">
        <v>10</v>
      </c>
      <c r="H8224" s="30" t="s">
        <v>35</v>
      </c>
      <c r="I8224" s="4" t="s">
        <v>13</v>
      </c>
      <c r="J8224" s="4" t="s">
        <v>24</v>
      </c>
    </row>
    <row r="8225" spans="1:10">
      <c r="A8225" t="n">
        <v>58703</v>
      </c>
      <c r="B8225" s="12" t="n">
        <v>5</v>
      </c>
      <c r="C8225" s="7" t="n">
        <v>28</v>
      </c>
      <c r="D8225" s="30" t="s">
        <v>3</v>
      </c>
      <c r="E8225" s="33" t="n">
        <v>64</v>
      </c>
      <c r="F8225" s="7" t="n">
        <v>5</v>
      </c>
      <c r="G8225" s="7" t="n">
        <v>6</v>
      </c>
      <c r="H8225" s="30" t="s">
        <v>3</v>
      </c>
      <c r="I8225" s="7" t="n">
        <v>1</v>
      </c>
      <c r="J8225" s="13" t="n">
        <f t="normal" ca="1">A8241</f>
        <v>0</v>
      </c>
    </row>
    <row r="8226" spans="1:10">
      <c r="A8226" t="s">
        <v>4</v>
      </c>
      <c r="B8226" s="4" t="s">
        <v>5</v>
      </c>
      <c r="C8226" s="4" t="s">
        <v>13</v>
      </c>
      <c r="D8226" s="4" t="s">
        <v>10</v>
      </c>
      <c r="E8226" s="4" t="s">
        <v>10</v>
      </c>
      <c r="F8226" s="4" t="s">
        <v>13</v>
      </c>
    </row>
    <row r="8227" spans="1:10">
      <c r="A8227" t="n">
        <v>58714</v>
      </c>
      <c r="B8227" s="51" t="n">
        <v>25</v>
      </c>
      <c r="C8227" s="7" t="n">
        <v>1</v>
      </c>
      <c r="D8227" s="7" t="n">
        <v>60</v>
      </c>
      <c r="E8227" s="7" t="n">
        <v>640</v>
      </c>
      <c r="F8227" s="7" t="n">
        <v>2</v>
      </c>
    </row>
    <row r="8228" spans="1:10">
      <c r="A8228" t="s">
        <v>4</v>
      </c>
      <c r="B8228" s="4" t="s">
        <v>5</v>
      </c>
      <c r="C8228" s="4" t="s">
        <v>13</v>
      </c>
      <c r="D8228" s="4" t="s">
        <v>10</v>
      </c>
      <c r="E8228" s="4" t="s">
        <v>6</v>
      </c>
    </row>
    <row r="8229" spans="1:10">
      <c r="A8229" t="n">
        <v>58721</v>
      </c>
      <c r="B8229" s="46" t="n">
        <v>51</v>
      </c>
      <c r="C8229" s="7" t="n">
        <v>4</v>
      </c>
      <c r="D8229" s="7" t="n">
        <v>6</v>
      </c>
      <c r="E8229" s="7" t="s">
        <v>458</v>
      </c>
    </row>
    <row r="8230" spans="1:10">
      <c r="A8230" t="s">
        <v>4</v>
      </c>
      <c r="B8230" s="4" t="s">
        <v>5</v>
      </c>
      <c r="C8230" s="4" t="s">
        <v>10</v>
      </c>
    </row>
    <row r="8231" spans="1:10">
      <c r="A8231" t="n">
        <v>58735</v>
      </c>
      <c r="B8231" s="35" t="n">
        <v>16</v>
      </c>
      <c r="C8231" s="7" t="n">
        <v>0</v>
      </c>
    </row>
    <row r="8232" spans="1:10">
      <c r="A8232" t="s">
        <v>4</v>
      </c>
      <c r="B8232" s="4" t="s">
        <v>5</v>
      </c>
      <c r="C8232" s="4" t="s">
        <v>10</v>
      </c>
      <c r="D8232" s="4" t="s">
        <v>13</v>
      </c>
      <c r="E8232" s="4" t="s">
        <v>9</v>
      </c>
      <c r="F8232" s="4" t="s">
        <v>50</v>
      </c>
      <c r="G8232" s="4" t="s">
        <v>13</v>
      </c>
      <c r="H8232" s="4" t="s">
        <v>13</v>
      </c>
    </row>
    <row r="8233" spans="1:10">
      <c r="A8233" t="n">
        <v>58738</v>
      </c>
      <c r="B8233" s="47" t="n">
        <v>26</v>
      </c>
      <c r="C8233" s="7" t="n">
        <v>6</v>
      </c>
      <c r="D8233" s="7" t="n">
        <v>17</v>
      </c>
      <c r="E8233" s="7" t="n">
        <v>8444</v>
      </c>
      <c r="F8233" s="7" t="s">
        <v>459</v>
      </c>
      <c r="G8233" s="7" t="n">
        <v>2</v>
      </c>
      <c r="H8233" s="7" t="n">
        <v>0</v>
      </c>
    </row>
    <row r="8234" spans="1:10">
      <c r="A8234" t="s">
        <v>4</v>
      </c>
      <c r="B8234" s="4" t="s">
        <v>5</v>
      </c>
    </row>
    <row r="8235" spans="1:10">
      <c r="A8235" t="n">
        <v>58776</v>
      </c>
      <c r="B8235" s="48" t="n">
        <v>28</v>
      </c>
    </row>
    <row r="8236" spans="1:10">
      <c r="A8236" t="s">
        <v>4</v>
      </c>
      <c r="B8236" s="4" t="s">
        <v>5</v>
      </c>
      <c r="C8236" s="4" t="s">
        <v>10</v>
      </c>
      <c r="D8236" s="4" t="s">
        <v>13</v>
      </c>
    </row>
    <row r="8237" spans="1:10">
      <c r="A8237" t="n">
        <v>58777</v>
      </c>
      <c r="B8237" s="50" t="n">
        <v>89</v>
      </c>
      <c r="C8237" s="7" t="n">
        <v>65533</v>
      </c>
      <c r="D8237" s="7" t="n">
        <v>1</v>
      </c>
    </row>
    <row r="8238" spans="1:10">
      <c r="A8238" t="s">
        <v>4</v>
      </c>
      <c r="B8238" s="4" t="s">
        <v>5</v>
      </c>
      <c r="C8238" s="4" t="s">
        <v>13</v>
      </c>
      <c r="D8238" s="4" t="s">
        <v>10</v>
      </c>
      <c r="E8238" s="4" t="s">
        <v>10</v>
      </c>
      <c r="F8238" s="4" t="s">
        <v>13</v>
      </c>
    </row>
    <row r="8239" spans="1:10">
      <c r="A8239" t="n">
        <v>58781</v>
      </c>
      <c r="B8239" s="51" t="n">
        <v>25</v>
      </c>
      <c r="C8239" s="7" t="n">
        <v>1</v>
      </c>
      <c r="D8239" s="7" t="n">
        <v>65535</v>
      </c>
      <c r="E8239" s="7" t="n">
        <v>65535</v>
      </c>
      <c r="F8239" s="7" t="n">
        <v>0</v>
      </c>
    </row>
    <row r="8240" spans="1:10">
      <c r="A8240" t="s">
        <v>4</v>
      </c>
      <c r="B8240" s="4" t="s">
        <v>5</v>
      </c>
      <c r="C8240" s="4" t="s">
        <v>13</v>
      </c>
      <c r="D8240" s="4" t="s">
        <v>10</v>
      </c>
      <c r="E8240" s="4" t="s">
        <v>6</v>
      </c>
    </row>
    <row r="8241" spans="1:10">
      <c r="A8241" t="n">
        <v>58788</v>
      </c>
      <c r="B8241" s="46" t="n">
        <v>51</v>
      </c>
      <c r="C8241" s="7" t="n">
        <v>4</v>
      </c>
      <c r="D8241" s="7" t="n">
        <v>19</v>
      </c>
      <c r="E8241" s="7" t="s">
        <v>128</v>
      </c>
    </row>
    <row r="8242" spans="1:10">
      <c r="A8242" t="s">
        <v>4</v>
      </c>
      <c r="B8242" s="4" t="s">
        <v>5</v>
      </c>
      <c r="C8242" s="4" t="s">
        <v>10</v>
      </c>
    </row>
    <row r="8243" spans="1:10">
      <c r="A8243" t="n">
        <v>58802</v>
      </c>
      <c r="B8243" s="35" t="n">
        <v>16</v>
      </c>
      <c r="C8243" s="7" t="n">
        <v>0</v>
      </c>
    </row>
    <row r="8244" spans="1:10">
      <c r="A8244" t="s">
        <v>4</v>
      </c>
      <c r="B8244" s="4" t="s">
        <v>5</v>
      </c>
      <c r="C8244" s="4" t="s">
        <v>10</v>
      </c>
      <c r="D8244" s="4" t="s">
        <v>13</v>
      </c>
      <c r="E8244" s="4" t="s">
        <v>9</v>
      </c>
      <c r="F8244" s="4" t="s">
        <v>50</v>
      </c>
      <c r="G8244" s="4" t="s">
        <v>13</v>
      </c>
      <c r="H8244" s="4" t="s">
        <v>13</v>
      </c>
      <c r="I8244" s="4" t="s">
        <v>13</v>
      </c>
      <c r="J8244" s="4" t="s">
        <v>9</v>
      </c>
      <c r="K8244" s="4" t="s">
        <v>50</v>
      </c>
      <c r="L8244" s="4" t="s">
        <v>13</v>
      </c>
      <c r="M8244" s="4" t="s">
        <v>13</v>
      </c>
    </row>
    <row r="8245" spans="1:10">
      <c r="A8245" t="n">
        <v>58805</v>
      </c>
      <c r="B8245" s="47" t="n">
        <v>26</v>
      </c>
      <c r="C8245" s="7" t="n">
        <v>19</v>
      </c>
      <c r="D8245" s="7" t="n">
        <v>17</v>
      </c>
      <c r="E8245" s="7" t="n">
        <v>29435</v>
      </c>
      <c r="F8245" s="7" t="s">
        <v>460</v>
      </c>
      <c r="G8245" s="7" t="n">
        <v>2</v>
      </c>
      <c r="H8245" s="7" t="n">
        <v>3</v>
      </c>
      <c r="I8245" s="7" t="n">
        <v>17</v>
      </c>
      <c r="J8245" s="7" t="n">
        <v>29436</v>
      </c>
      <c r="K8245" s="7" t="s">
        <v>461</v>
      </c>
      <c r="L8245" s="7" t="n">
        <v>2</v>
      </c>
      <c r="M8245" s="7" t="n">
        <v>0</v>
      </c>
    </row>
    <row r="8246" spans="1:10">
      <c r="A8246" t="s">
        <v>4</v>
      </c>
      <c r="B8246" s="4" t="s">
        <v>5</v>
      </c>
    </row>
    <row r="8247" spans="1:10">
      <c r="A8247" t="n">
        <v>58968</v>
      </c>
      <c r="B8247" s="48" t="n">
        <v>28</v>
      </c>
    </row>
    <row r="8248" spans="1:10">
      <c r="A8248" t="s">
        <v>4</v>
      </c>
      <c r="B8248" s="4" t="s">
        <v>5</v>
      </c>
      <c r="C8248" s="4" t="s">
        <v>13</v>
      </c>
      <c r="D8248" s="4" t="s">
        <v>10</v>
      </c>
      <c r="E8248" s="4" t="s">
        <v>6</v>
      </c>
    </row>
    <row r="8249" spans="1:10">
      <c r="A8249" t="n">
        <v>58969</v>
      </c>
      <c r="B8249" s="46" t="n">
        <v>51</v>
      </c>
      <c r="C8249" s="7" t="n">
        <v>4</v>
      </c>
      <c r="D8249" s="7" t="n">
        <v>19</v>
      </c>
      <c r="E8249" s="7" t="s">
        <v>462</v>
      </c>
    </row>
    <row r="8250" spans="1:10">
      <c r="A8250" t="s">
        <v>4</v>
      </c>
      <c r="B8250" s="4" t="s">
        <v>5</v>
      </c>
      <c r="C8250" s="4" t="s">
        <v>10</v>
      </c>
    </row>
    <row r="8251" spans="1:10">
      <c r="A8251" t="n">
        <v>59002</v>
      </c>
      <c r="B8251" s="35" t="n">
        <v>16</v>
      </c>
      <c r="C8251" s="7" t="n">
        <v>0</v>
      </c>
    </row>
    <row r="8252" spans="1:10">
      <c r="A8252" t="s">
        <v>4</v>
      </c>
      <c r="B8252" s="4" t="s">
        <v>5</v>
      </c>
      <c r="C8252" s="4" t="s">
        <v>10</v>
      </c>
      <c r="D8252" s="4" t="s">
        <v>13</v>
      </c>
      <c r="E8252" s="4" t="s">
        <v>9</v>
      </c>
      <c r="F8252" s="4" t="s">
        <v>50</v>
      </c>
      <c r="G8252" s="4" t="s">
        <v>13</v>
      </c>
      <c r="H8252" s="4" t="s">
        <v>13</v>
      </c>
    </row>
    <row r="8253" spans="1:10">
      <c r="A8253" t="n">
        <v>59005</v>
      </c>
      <c r="B8253" s="47" t="n">
        <v>26</v>
      </c>
      <c r="C8253" s="7" t="n">
        <v>19</v>
      </c>
      <c r="D8253" s="7" t="n">
        <v>17</v>
      </c>
      <c r="E8253" s="7" t="n">
        <v>29437</v>
      </c>
      <c r="F8253" s="7" t="s">
        <v>463</v>
      </c>
      <c r="G8253" s="7" t="n">
        <v>2</v>
      </c>
      <c r="H8253" s="7" t="n">
        <v>0</v>
      </c>
    </row>
    <row r="8254" spans="1:10">
      <c r="A8254" t="s">
        <v>4</v>
      </c>
      <c r="B8254" s="4" t="s">
        <v>5</v>
      </c>
    </row>
    <row r="8255" spans="1:10">
      <c r="A8255" t="n">
        <v>59067</v>
      </c>
      <c r="B8255" s="48" t="n">
        <v>28</v>
      </c>
    </row>
    <row r="8256" spans="1:10">
      <c r="A8256" t="s">
        <v>4</v>
      </c>
      <c r="B8256" s="4" t="s">
        <v>5</v>
      </c>
      <c r="C8256" s="4" t="s">
        <v>10</v>
      </c>
      <c r="D8256" s="4" t="s">
        <v>13</v>
      </c>
    </row>
    <row r="8257" spans="1:13">
      <c r="A8257" t="n">
        <v>59068</v>
      </c>
      <c r="B8257" s="50" t="n">
        <v>89</v>
      </c>
      <c r="C8257" s="7" t="n">
        <v>65533</v>
      </c>
      <c r="D8257" s="7" t="n">
        <v>1</v>
      </c>
    </row>
    <row r="8258" spans="1:13">
      <c r="A8258" t="s">
        <v>4</v>
      </c>
      <c r="B8258" s="4" t="s">
        <v>5</v>
      </c>
      <c r="C8258" s="4" t="s">
        <v>6</v>
      </c>
      <c r="D8258" s="4" t="s">
        <v>10</v>
      </c>
    </row>
    <row r="8259" spans="1:13">
      <c r="A8259" t="n">
        <v>59072</v>
      </c>
      <c r="B8259" s="67" t="n">
        <v>29</v>
      </c>
      <c r="C8259" s="7" t="s">
        <v>12</v>
      </c>
      <c r="D8259" s="7" t="n">
        <v>65533</v>
      </c>
    </row>
    <row r="8260" spans="1:13">
      <c r="A8260" t="s">
        <v>4</v>
      </c>
      <c r="B8260" s="4" t="s">
        <v>5</v>
      </c>
      <c r="C8260" s="4" t="s">
        <v>13</v>
      </c>
      <c r="D8260" s="4" t="s">
        <v>10</v>
      </c>
      <c r="E8260" s="4" t="s">
        <v>23</v>
      </c>
    </row>
    <row r="8261" spans="1:13">
      <c r="A8261" t="n">
        <v>59076</v>
      </c>
      <c r="B8261" s="24" t="n">
        <v>58</v>
      </c>
      <c r="C8261" s="7" t="n">
        <v>101</v>
      </c>
      <c r="D8261" s="7" t="n">
        <v>500</v>
      </c>
      <c r="E8261" s="7" t="n">
        <v>1</v>
      </c>
    </row>
    <row r="8262" spans="1:13">
      <c r="A8262" t="s">
        <v>4</v>
      </c>
      <c r="B8262" s="4" t="s">
        <v>5</v>
      </c>
      <c r="C8262" s="4" t="s">
        <v>13</v>
      </c>
      <c r="D8262" s="4" t="s">
        <v>10</v>
      </c>
    </row>
    <row r="8263" spans="1:13">
      <c r="A8263" t="n">
        <v>59084</v>
      </c>
      <c r="B8263" s="24" t="n">
        <v>58</v>
      </c>
      <c r="C8263" s="7" t="n">
        <v>254</v>
      </c>
      <c r="D8263" s="7" t="n">
        <v>0</v>
      </c>
    </row>
    <row r="8264" spans="1:13">
      <c r="A8264" t="s">
        <v>4</v>
      </c>
      <c r="B8264" s="4" t="s">
        <v>5</v>
      </c>
      <c r="C8264" s="4" t="s">
        <v>13</v>
      </c>
      <c r="D8264" s="4" t="s">
        <v>13</v>
      </c>
      <c r="E8264" s="4" t="s">
        <v>23</v>
      </c>
      <c r="F8264" s="4" t="s">
        <v>23</v>
      </c>
      <c r="G8264" s="4" t="s">
        <v>23</v>
      </c>
      <c r="H8264" s="4" t="s">
        <v>10</v>
      </c>
    </row>
    <row r="8265" spans="1:13">
      <c r="A8265" t="n">
        <v>59088</v>
      </c>
      <c r="B8265" s="26" t="n">
        <v>45</v>
      </c>
      <c r="C8265" s="7" t="n">
        <v>2</v>
      </c>
      <c r="D8265" s="7" t="n">
        <v>3</v>
      </c>
      <c r="E8265" s="7" t="n">
        <v>-0.310000002384186</v>
      </c>
      <c r="F8265" s="7" t="n">
        <v>14.6499996185303</v>
      </c>
      <c r="G8265" s="7" t="n">
        <v>4.55999994277954</v>
      </c>
      <c r="H8265" s="7" t="n">
        <v>0</v>
      </c>
    </row>
    <row r="8266" spans="1:13">
      <c r="A8266" t="s">
        <v>4</v>
      </c>
      <c r="B8266" s="4" t="s">
        <v>5</v>
      </c>
      <c r="C8266" s="4" t="s">
        <v>13</v>
      </c>
      <c r="D8266" s="4" t="s">
        <v>13</v>
      </c>
      <c r="E8266" s="4" t="s">
        <v>23</v>
      </c>
      <c r="F8266" s="4" t="s">
        <v>23</v>
      </c>
      <c r="G8266" s="4" t="s">
        <v>23</v>
      </c>
      <c r="H8266" s="4" t="s">
        <v>10</v>
      </c>
      <c r="I8266" s="4" t="s">
        <v>13</v>
      </c>
    </row>
    <row r="8267" spans="1:13">
      <c r="A8267" t="n">
        <v>59105</v>
      </c>
      <c r="B8267" s="26" t="n">
        <v>45</v>
      </c>
      <c r="C8267" s="7" t="n">
        <v>4</v>
      </c>
      <c r="D8267" s="7" t="n">
        <v>3</v>
      </c>
      <c r="E8267" s="7" t="n">
        <v>7.88000011444092</v>
      </c>
      <c r="F8267" s="7" t="n">
        <v>230.960006713867</v>
      </c>
      <c r="G8267" s="7" t="n">
        <v>350</v>
      </c>
      <c r="H8267" s="7" t="n">
        <v>0</v>
      </c>
      <c r="I8267" s="7" t="n">
        <v>0</v>
      </c>
    </row>
    <row r="8268" spans="1:13">
      <c r="A8268" t="s">
        <v>4</v>
      </c>
      <c r="B8268" s="4" t="s">
        <v>5</v>
      </c>
      <c r="C8268" s="4" t="s">
        <v>13</v>
      </c>
      <c r="D8268" s="4" t="s">
        <v>13</v>
      </c>
      <c r="E8268" s="4" t="s">
        <v>23</v>
      </c>
      <c r="F8268" s="4" t="s">
        <v>10</v>
      </c>
    </row>
    <row r="8269" spans="1:13">
      <c r="A8269" t="n">
        <v>59123</v>
      </c>
      <c r="B8269" s="26" t="n">
        <v>45</v>
      </c>
      <c r="C8269" s="7" t="n">
        <v>5</v>
      </c>
      <c r="D8269" s="7" t="n">
        <v>3</v>
      </c>
      <c r="E8269" s="7" t="n">
        <v>3.40000009536743</v>
      </c>
      <c r="F8269" s="7" t="n">
        <v>0</v>
      </c>
    </row>
    <row r="8270" spans="1:13">
      <c r="A8270" t="s">
        <v>4</v>
      </c>
      <c r="B8270" s="4" t="s">
        <v>5</v>
      </c>
      <c r="C8270" s="4" t="s">
        <v>13</v>
      </c>
      <c r="D8270" s="4" t="s">
        <v>13</v>
      </c>
      <c r="E8270" s="4" t="s">
        <v>23</v>
      </c>
      <c r="F8270" s="4" t="s">
        <v>10</v>
      </c>
    </row>
    <row r="8271" spans="1:13">
      <c r="A8271" t="n">
        <v>59132</v>
      </c>
      <c r="B8271" s="26" t="n">
        <v>45</v>
      </c>
      <c r="C8271" s="7" t="n">
        <v>11</v>
      </c>
      <c r="D8271" s="7" t="n">
        <v>3</v>
      </c>
      <c r="E8271" s="7" t="n">
        <v>32.7000007629395</v>
      </c>
      <c r="F8271" s="7" t="n">
        <v>0</v>
      </c>
    </row>
    <row r="8272" spans="1:13">
      <c r="A8272" t="s">
        <v>4</v>
      </c>
      <c r="B8272" s="4" t="s">
        <v>5</v>
      </c>
      <c r="C8272" s="4" t="s">
        <v>13</v>
      </c>
      <c r="D8272" s="4" t="s">
        <v>13</v>
      </c>
      <c r="E8272" s="4" t="s">
        <v>23</v>
      </c>
      <c r="F8272" s="4" t="s">
        <v>23</v>
      </c>
      <c r="G8272" s="4" t="s">
        <v>23</v>
      </c>
      <c r="H8272" s="4" t="s">
        <v>10</v>
      </c>
    </row>
    <row r="8273" spans="1:9">
      <c r="A8273" t="n">
        <v>59141</v>
      </c>
      <c r="B8273" s="26" t="n">
        <v>45</v>
      </c>
      <c r="C8273" s="7" t="n">
        <v>2</v>
      </c>
      <c r="D8273" s="7" t="n">
        <v>3</v>
      </c>
      <c r="E8273" s="7" t="n">
        <v>-0.310000002384186</v>
      </c>
      <c r="F8273" s="7" t="n">
        <v>15.4399995803833</v>
      </c>
      <c r="G8273" s="7" t="n">
        <v>4.55999994277954</v>
      </c>
      <c r="H8273" s="7" t="n">
        <v>6000</v>
      </c>
    </row>
    <row r="8274" spans="1:9">
      <c r="A8274" t="s">
        <v>4</v>
      </c>
      <c r="B8274" s="4" t="s">
        <v>5</v>
      </c>
      <c r="C8274" s="4" t="s">
        <v>13</v>
      </c>
      <c r="D8274" s="4" t="s">
        <v>13</v>
      </c>
      <c r="E8274" s="4" t="s">
        <v>23</v>
      </c>
      <c r="F8274" s="4" t="s">
        <v>23</v>
      </c>
      <c r="G8274" s="4" t="s">
        <v>23</v>
      </c>
      <c r="H8274" s="4" t="s">
        <v>10</v>
      </c>
      <c r="I8274" s="4" t="s">
        <v>13</v>
      </c>
    </row>
    <row r="8275" spans="1:9">
      <c r="A8275" t="n">
        <v>59158</v>
      </c>
      <c r="B8275" s="26" t="n">
        <v>45</v>
      </c>
      <c r="C8275" s="7" t="n">
        <v>4</v>
      </c>
      <c r="D8275" s="7" t="n">
        <v>3</v>
      </c>
      <c r="E8275" s="7" t="n">
        <v>349.459991455078</v>
      </c>
      <c r="F8275" s="7" t="n">
        <v>184.800003051758</v>
      </c>
      <c r="G8275" s="7" t="n">
        <v>350</v>
      </c>
      <c r="H8275" s="7" t="n">
        <v>6000</v>
      </c>
      <c r="I8275" s="7" t="n">
        <v>1</v>
      </c>
    </row>
    <row r="8276" spans="1:9">
      <c r="A8276" t="s">
        <v>4</v>
      </c>
      <c r="B8276" s="4" t="s">
        <v>5</v>
      </c>
      <c r="C8276" s="4" t="s">
        <v>13</v>
      </c>
      <c r="D8276" s="4" t="s">
        <v>13</v>
      </c>
      <c r="E8276" s="4" t="s">
        <v>23</v>
      </c>
      <c r="F8276" s="4" t="s">
        <v>10</v>
      </c>
    </row>
    <row r="8277" spans="1:9">
      <c r="A8277" t="n">
        <v>59176</v>
      </c>
      <c r="B8277" s="26" t="n">
        <v>45</v>
      </c>
      <c r="C8277" s="7" t="n">
        <v>5</v>
      </c>
      <c r="D8277" s="7" t="n">
        <v>3</v>
      </c>
      <c r="E8277" s="7" t="n">
        <v>2.40000009536743</v>
      </c>
      <c r="F8277" s="7" t="n">
        <v>6000</v>
      </c>
    </row>
    <row r="8278" spans="1:9">
      <c r="A8278" t="s">
        <v>4</v>
      </c>
      <c r="B8278" s="4" t="s">
        <v>5</v>
      </c>
      <c r="C8278" s="4" t="s">
        <v>13</v>
      </c>
      <c r="D8278" s="4" t="s">
        <v>13</v>
      </c>
      <c r="E8278" s="4" t="s">
        <v>23</v>
      </c>
      <c r="F8278" s="4" t="s">
        <v>10</v>
      </c>
    </row>
    <row r="8279" spans="1:9">
      <c r="A8279" t="n">
        <v>59185</v>
      </c>
      <c r="B8279" s="26" t="n">
        <v>45</v>
      </c>
      <c r="C8279" s="7" t="n">
        <v>11</v>
      </c>
      <c r="D8279" s="7" t="n">
        <v>3</v>
      </c>
      <c r="E8279" s="7" t="n">
        <v>32.7000007629395</v>
      </c>
      <c r="F8279" s="7" t="n">
        <v>6000</v>
      </c>
    </row>
    <row r="8280" spans="1:9">
      <c r="A8280" t="s">
        <v>4</v>
      </c>
      <c r="B8280" s="4" t="s">
        <v>5</v>
      </c>
      <c r="C8280" s="4" t="s">
        <v>13</v>
      </c>
      <c r="D8280" s="4" t="s">
        <v>10</v>
      </c>
    </row>
    <row r="8281" spans="1:9">
      <c r="A8281" t="n">
        <v>59194</v>
      </c>
      <c r="B8281" s="24" t="n">
        <v>58</v>
      </c>
      <c r="C8281" s="7" t="n">
        <v>255</v>
      </c>
      <c r="D8281" s="7" t="n">
        <v>0</v>
      </c>
    </row>
    <row r="8282" spans="1:9">
      <c r="A8282" t="s">
        <v>4</v>
      </c>
      <c r="B8282" s="4" t="s">
        <v>5</v>
      </c>
      <c r="C8282" s="4" t="s">
        <v>13</v>
      </c>
      <c r="D8282" s="4" t="s">
        <v>10</v>
      </c>
      <c r="E8282" s="4" t="s">
        <v>10</v>
      </c>
      <c r="F8282" s="4" t="s">
        <v>9</v>
      </c>
    </row>
    <row r="8283" spans="1:9">
      <c r="A8283" t="n">
        <v>59198</v>
      </c>
      <c r="B8283" s="53" t="n">
        <v>84</v>
      </c>
      <c r="C8283" s="7" t="n">
        <v>0</v>
      </c>
      <c r="D8283" s="7" t="n">
        <v>2</v>
      </c>
      <c r="E8283" s="7" t="n">
        <v>0</v>
      </c>
      <c r="F8283" s="7" t="n">
        <v>1045220557</v>
      </c>
    </row>
    <row r="8284" spans="1:9">
      <c r="A8284" t="s">
        <v>4</v>
      </c>
      <c r="B8284" s="4" t="s">
        <v>5</v>
      </c>
      <c r="C8284" s="4" t="s">
        <v>13</v>
      </c>
      <c r="D8284" s="4" t="s">
        <v>10</v>
      </c>
      <c r="E8284" s="4" t="s">
        <v>23</v>
      </c>
      <c r="F8284" s="4" t="s">
        <v>10</v>
      </c>
      <c r="G8284" s="4" t="s">
        <v>9</v>
      </c>
      <c r="H8284" s="4" t="s">
        <v>9</v>
      </c>
      <c r="I8284" s="4" t="s">
        <v>10</v>
      </c>
      <c r="J8284" s="4" t="s">
        <v>10</v>
      </c>
      <c r="K8284" s="4" t="s">
        <v>9</v>
      </c>
      <c r="L8284" s="4" t="s">
        <v>9</v>
      </c>
      <c r="M8284" s="4" t="s">
        <v>9</v>
      </c>
      <c r="N8284" s="4" t="s">
        <v>9</v>
      </c>
      <c r="O8284" s="4" t="s">
        <v>6</v>
      </c>
    </row>
    <row r="8285" spans="1:9">
      <c r="A8285" t="n">
        <v>59208</v>
      </c>
      <c r="B8285" s="15" t="n">
        <v>50</v>
      </c>
      <c r="C8285" s="7" t="n">
        <v>0</v>
      </c>
      <c r="D8285" s="7" t="n">
        <v>5306</v>
      </c>
      <c r="E8285" s="7" t="n">
        <v>0.699999988079071</v>
      </c>
      <c r="F8285" s="7" t="n">
        <v>100</v>
      </c>
      <c r="G8285" s="7" t="n">
        <v>0</v>
      </c>
      <c r="H8285" s="7" t="n">
        <v>-1073741824</v>
      </c>
      <c r="I8285" s="7" t="n">
        <v>0</v>
      </c>
      <c r="J8285" s="7" t="n">
        <v>65533</v>
      </c>
      <c r="K8285" s="7" t="n">
        <v>0</v>
      </c>
      <c r="L8285" s="7" t="n">
        <v>0</v>
      </c>
      <c r="M8285" s="7" t="n">
        <v>0</v>
      </c>
      <c r="N8285" s="7" t="n">
        <v>0</v>
      </c>
      <c r="O8285" s="7" t="s">
        <v>12</v>
      </c>
    </row>
    <row r="8286" spans="1:9">
      <c r="A8286" t="s">
        <v>4</v>
      </c>
      <c r="B8286" s="4" t="s">
        <v>5</v>
      </c>
      <c r="C8286" s="4" t="s">
        <v>13</v>
      </c>
      <c r="D8286" s="4" t="s">
        <v>10</v>
      </c>
      <c r="E8286" s="4" t="s">
        <v>10</v>
      </c>
      <c r="F8286" s="4" t="s">
        <v>10</v>
      </c>
      <c r="G8286" s="4" t="s">
        <v>10</v>
      </c>
      <c r="H8286" s="4" t="s">
        <v>10</v>
      </c>
      <c r="I8286" s="4" t="s">
        <v>6</v>
      </c>
      <c r="J8286" s="4" t="s">
        <v>23</v>
      </c>
      <c r="K8286" s="4" t="s">
        <v>23</v>
      </c>
      <c r="L8286" s="4" t="s">
        <v>23</v>
      </c>
      <c r="M8286" s="4" t="s">
        <v>9</v>
      </c>
      <c r="N8286" s="4" t="s">
        <v>9</v>
      </c>
      <c r="O8286" s="4" t="s">
        <v>23</v>
      </c>
      <c r="P8286" s="4" t="s">
        <v>23</v>
      </c>
      <c r="Q8286" s="4" t="s">
        <v>23</v>
      </c>
      <c r="R8286" s="4" t="s">
        <v>23</v>
      </c>
      <c r="S8286" s="4" t="s">
        <v>13</v>
      </c>
    </row>
    <row r="8287" spans="1:9">
      <c r="A8287" t="n">
        <v>59247</v>
      </c>
      <c r="B8287" s="10" t="n">
        <v>39</v>
      </c>
      <c r="C8287" s="7" t="n">
        <v>12</v>
      </c>
      <c r="D8287" s="7" t="n">
        <v>65533</v>
      </c>
      <c r="E8287" s="7" t="n">
        <v>205</v>
      </c>
      <c r="F8287" s="7" t="n">
        <v>0</v>
      </c>
      <c r="G8287" s="7" t="n">
        <v>19</v>
      </c>
      <c r="H8287" s="7" t="n">
        <v>3</v>
      </c>
      <c r="I8287" s="7" t="s">
        <v>12</v>
      </c>
      <c r="J8287" s="7" t="n">
        <v>0</v>
      </c>
      <c r="K8287" s="7" t="n">
        <v>0</v>
      </c>
      <c r="L8287" s="7" t="n">
        <v>0</v>
      </c>
      <c r="M8287" s="7" t="n">
        <v>0</v>
      </c>
      <c r="N8287" s="7" t="n">
        <v>0</v>
      </c>
      <c r="O8287" s="7" t="n">
        <v>0</v>
      </c>
      <c r="P8287" s="7" t="n">
        <v>1</v>
      </c>
      <c r="Q8287" s="7" t="n">
        <v>1</v>
      </c>
      <c r="R8287" s="7" t="n">
        <v>1</v>
      </c>
      <c r="S8287" s="7" t="n">
        <v>255</v>
      </c>
    </row>
    <row r="8288" spans="1:9">
      <c r="A8288" t="s">
        <v>4</v>
      </c>
      <c r="B8288" s="4" t="s">
        <v>5</v>
      </c>
      <c r="C8288" s="4" t="s">
        <v>10</v>
      </c>
    </row>
    <row r="8289" spans="1:19">
      <c r="A8289" t="n">
        <v>59297</v>
      </c>
      <c r="B8289" s="35" t="n">
        <v>16</v>
      </c>
      <c r="C8289" s="7" t="n">
        <v>1000</v>
      </c>
    </row>
    <row r="8290" spans="1:19">
      <c r="A8290" t="s">
        <v>4</v>
      </c>
      <c r="B8290" s="4" t="s">
        <v>5</v>
      </c>
      <c r="C8290" s="4" t="s">
        <v>13</v>
      </c>
      <c r="D8290" s="4" t="s">
        <v>10</v>
      </c>
      <c r="E8290" s="4" t="s">
        <v>13</v>
      </c>
    </row>
    <row r="8291" spans="1:19">
      <c r="A8291" t="n">
        <v>59300</v>
      </c>
      <c r="B8291" s="10" t="n">
        <v>39</v>
      </c>
      <c r="C8291" s="7" t="n">
        <v>14</v>
      </c>
      <c r="D8291" s="7" t="n">
        <v>65533</v>
      </c>
      <c r="E8291" s="7" t="n">
        <v>104</v>
      </c>
    </row>
    <row r="8292" spans="1:19">
      <c r="A8292" t="s">
        <v>4</v>
      </c>
      <c r="B8292" s="4" t="s">
        <v>5</v>
      </c>
      <c r="C8292" s="4" t="s">
        <v>10</v>
      </c>
      <c r="D8292" s="4" t="s">
        <v>9</v>
      </c>
      <c r="E8292" s="4" t="s">
        <v>9</v>
      </c>
      <c r="F8292" s="4" t="s">
        <v>9</v>
      </c>
      <c r="G8292" s="4" t="s">
        <v>9</v>
      </c>
      <c r="H8292" s="4" t="s">
        <v>10</v>
      </c>
      <c r="I8292" s="4" t="s">
        <v>13</v>
      </c>
    </row>
    <row r="8293" spans="1:19">
      <c r="A8293" t="n">
        <v>59305</v>
      </c>
      <c r="B8293" s="40" t="n">
        <v>66</v>
      </c>
      <c r="C8293" s="7" t="n">
        <v>19</v>
      </c>
      <c r="D8293" s="7" t="n">
        <v>1065353216</v>
      </c>
      <c r="E8293" s="7" t="n">
        <v>1065353216</v>
      </c>
      <c r="F8293" s="7" t="n">
        <v>1065353216</v>
      </c>
      <c r="G8293" s="7" t="n">
        <v>0</v>
      </c>
      <c r="H8293" s="7" t="n">
        <v>1000</v>
      </c>
      <c r="I8293" s="7" t="n">
        <v>3</v>
      </c>
    </row>
    <row r="8294" spans="1:19">
      <c r="A8294" t="s">
        <v>4</v>
      </c>
      <c r="B8294" s="4" t="s">
        <v>5</v>
      </c>
      <c r="C8294" s="4" t="s">
        <v>13</v>
      </c>
      <c r="D8294" s="4" t="s">
        <v>10</v>
      </c>
      <c r="E8294" s="4" t="s">
        <v>23</v>
      </c>
      <c r="F8294" s="4" t="s">
        <v>10</v>
      </c>
      <c r="G8294" s="4" t="s">
        <v>9</v>
      </c>
      <c r="H8294" s="4" t="s">
        <v>9</v>
      </c>
      <c r="I8294" s="4" t="s">
        <v>10</v>
      </c>
      <c r="J8294" s="4" t="s">
        <v>10</v>
      </c>
      <c r="K8294" s="4" t="s">
        <v>9</v>
      </c>
      <c r="L8294" s="4" t="s">
        <v>9</v>
      </c>
      <c r="M8294" s="4" t="s">
        <v>9</v>
      </c>
      <c r="N8294" s="4" t="s">
        <v>9</v>
      </c>
      <c r="O8294" s="4" t="s">
        <v>6</v>
      </c>
    </row>
    <row r="8295" spans="1:19">
      <c r="A8295" t="n">
        <v>59327</v>
      </c>
      <c r="B8295" s="15" t="n">
        <v>50</v>
      </c>
      <c r="C8295" s="7" t="n">
        <v>0</v>
      </c>
      <c r="D8295" s="7" t="n">
        <v>2118</v>
      </c>
      <c r="E8295" s="7" t="n">
        <v>1</v>
      </c>
      <c r="F8295" s="7" t="n">
        <v>0</v>
      </c>
      <c r="G8295" s="7" t="n">
        <v>0</v>
      </c>
      <c r="H8295" s="7" t="n">
        <v>0</v>
      </c>
      <c r="I8295" s="7" t="n">
        <v>0</v>
      </c>
      <c r="J8295" s="7" t="n">
        <v>65533</v>
      </c>
      <c r="K8295" s="7" t="n">
        <v>0</v>
      </c>
      <c r="L8295" s="7" t="n">
        <v>0</v>
      </c>
      <c r="M8295" s="7" t="n">
        <v>0</v>
      </c>
      <c r="N8295" s="7" t="n">
        <v>0</v>
      </c>
      <c r="O8295" s="7" t="s">
        <v>12</v>
      </c>
    </row>
    <row r="8296" spans="1:19">
      <c r="A8296" t="s">
        <v>4</v>
      </c>
      <c r="B8296" s="4" t="s">
        <v>5</v>
      </c>
      <c r="C8296" s="4" t="s">
        <v>10</v>
      </c>
    </row>
    <row r="8297" spans="1:19">
      <c r="A8297" t="n">
        <v>59366</v>
      </c>
      <c r="B8297" s="35" t="n">
        <v>16</v>
      </c>
      <c r="C8297" s="7" t="n">
        <v>1000</v>
      </c>
    </row>
    <row r="8298" spans="1:19">
      <c r="A8298" t="s">
        <v>4</v>
      </c>
      <c r="B8298" s="4" t="s">
        <v>5</v>
      </c>
      <c r="C8298" s="4" t="s">
        <v>13</v>
      </c>
      <c r="D8298" s="4" t="s">
        <v>10</v>
      </c>
      <c r="E8298" s="4" t="s">
        <v>23</v>
      </c>
      <c r="F8298" s="4" t="s">
        <v>10</v>
      </c>
      <c r="G8298" s="4" t="s">
        <v>9</v>
      </c>
      <c r="H8298" s="4" t="s">
        <v>9</v>
      </c>
      <c r="I8298" s="4" t="s">
        <v>10</v>
      </c>
      <c r="J8298" s="4" t="s">
        <v>10</v>
      </c>
      <c r="K8298" s="4" t="s">
        <v>9</v>
      </c>
      <c r="L8298" s="4" t="s">
        <v>9</v>
      </c>
      <c r="M8298" s="4" t="s">
        <v>9</v>
      </c>
      <c r="N8298" s="4" t="s">
        <v>9</v>
      </c>
      <c r="O8298" s="4" t="s">
        <v>6</v>
      </c>
    </row>
    <row r="8299" spans="1:19">
      <c r="A8299" t="n">
        <v>59369</v>
      </c>
      <c r="B8299" s="15" t="n">
        <v>50</v>
      </c>
      <c r="C8299" s="7" t="n">
        <v>0</v>
      </c>
      <c r="D8299" s="7" t="n">
        <v>4120</v>
      </c>
      <c r="E8299" s="7" t="n">
        <v>0.699999988079071</v>
      </c>
      <c r="F8299" s="7" t="n">
        <v>400</v>
      </c>
      <c r="G8299" s="7" t="n">
        <v>0</v>
      </c>
      <c r="H8299" s="7" t="n">
        <v>0</v>
      </c>
      <c r="I8299" s="7" t="n">
        <v>0</v>
      </c>
      <c r="J8299" s="7" t="n">
        <v>65533</v>
      </c>
      <c r="K8299" s="7" t="n">
        <v>0</v>
      </c>
      <c r="L8299" s="7" t="n">
        <v>0</v>
      </c>
      <c r="M8299" s="7" t="n">
        <v>0</v>
      </c>
      <c r="N8299" s="7" t="n">
        <v>0</v>
      </c>
      <c r="O8299" s="7" t="s">
        <v>12</v>
      </c>
    </row>
    <row r="8300" spans="1:19">
      <c r="A8300" t="s">
        <v>4</v>
      </c>
      <c r="B8300" s="4" t="s">
        <v>5</v>
      </c>
      <c r="C8300" s="4" t="s">
        <v>10</v>
      </c>
    </row>
    <row r="8301" spans="1:19">
      <c r="A8301" t="n">
        <v>59408</v>
      </c>
      <c r="B8301" s="35" t="n">
        <v>16</v>
      </c>
      <c r="C8301" s="7" t="n">
        <v>500</v>
      </c>
    </row>
    <row r="8302" spans="1:19">
      <c r="A8302" t="s">
        <v>4</v>
      </c>
      <c r="B8302" s="4" t="s">
        <v>5</v>
      </c>
      <c r="C8302" s="4" t="s">
        <v>13</v>
      </c>
      <c r="D8302" s="4" t="s">
        <v>10</v>
      </c>
      <c r="E8302" s="4" t="s">
        <v>10</v>
      </c>
      <c r="F8302" s="4" t="s">
        <v>9</v>
      </c>
    </row>
    <row r="8303" spans="1:19">
      <c r="A8303" t="n">
        <v>59411</v>
      </c>
      <c r="B8303" s="53" t="n">
        <v>84</v>
      </c>
      <c r="C8303" s="7" t="n">
        <v>1</v>
      </c>
      <c r="D8303" s="7" t="n">
        <v>0</v>
      </c>
      <c r="E8303" s="7" t="n">
        <v>2000</v>
      </c>
      <c r="F8303" s="7" t="n">
        <v>0</v>
      </c>
    </row>
    <row r="8304" spans="1:19">
      <c r="A8304" t="s">
        <v>4</v>
      </c>
      <c r="B8304" s="4" t="s">
        <v>5</v>
      </c>
      <c r="C8304" s="4" t="s">
        <v>13</v>
      </c>
      <c r="D8304" s="4" t="s">
        <v>10</v>
      </c>
    </row>
    <row r="8305" spans="1:15">
      <c r="A8305" t="n">
        <v>59421</v>
      </c>
      <c r="B8305" s="26" t="n">
        <v>45</v>
      </c>
      <c r="C8305" s="7" t="n">
        <v>7</v>
      </c>
      <c r="D8305" s="7" t="n">
        <v>255</v>
      </c>
    </row>
    <row r="8306" spans="1:15">
      <c r="A8306" t="s">
        <v>4</v>
      </c>
      <c r="B8306" s="4" t="s">
        <v>5</v>
      </c>
      <c r="C8306" s="4" t="s">
        <v>13</v>
      </c>
      <c r="D8306" s="4" t="s">
        <v>10</v>
      </c>
      <c r="E8306" s="4" t="s">
        <v>13</v>
      </c>
    </row>
    <row r="8307" spans="1:15">
      <c r="A8307" t="n">
        <v>59425</v>
      </c>
      <c r="B8307" s="14" t="n">
        <v>49</v>
      </c>
      <c r="C8307" s="7" t="n">
        <v>1</v>
      </c>
      <c r="D8307" s="7" t="n">
        <v>4000</v>
      </c>
      <c r="E8307" s="7" t="n">
        <v>0</v>
      </c>
    </row>
    <row r="8308" spans="1:15">
      <c r="A8308" t="s">
        <v>4</v>
      </c>
      <c r="B8308" s="4" t="s">
        <v>5</v>
      </c>
      <c r="C8308" s="4" t="s">
        <v>13</v>
      </c>
      <c r="D8308" s="4" t="s">
        <v>10</v>
      </c>
      <c r="E8308" s="4" t="s">
        <v>23</v>
      </c>
    </row>
    <row r="8309" spans="1:15">
      <c r="A8309" t="n">
        <v>59430</v>
      </c>
      <c r="B8309" s="24" t="n">
        <v>58</v>
      </c>
      <c r="C8309" s="7" t="n">
        <v>101</v>
      </c>
      <c r="D8309" s="7" t="n">
        <v>500</v>
      </c>
      <c r="E8309" s="7" t="n">
        <v>1</v>
      </c>
    </row>
    <row r="8310" spans="1:15">
      <c r="A8310" t="s">
        <v>4</v>
      </c>
      <c r="B8310" s="4" t="s">
        <v>5</v>
      </c>
      <c r="C8310" s="4" t="s">
        <v>13</v>
      </c>
      <c r="D8310" s="4" t="s">
        <v>10</v>
      </c>
    </row>
    <row r="8311" spans="1:15">
      <c r="A8311" t="n">
        <v>59438</v>
      </c>
      <c r="B8311" s="24" t="n">
        <v>58</v>
      </c>
      <c r="C8311" s="7" t="n">
        <v>254</v>
      </c>
      <c r="D8311" s="7" t="n">
        <v>0</v>
      </c>
    </row>
    <row r="8312" spans="1:15">
      <c r="A8312" t="s">
        <v>4</v>
      </c>
      <c r="B8312" s="4" t="s">
        <v>5</v>
      </c>
      <c r="C8312" s="4" t="s">
        <v>13</v>
      </c>
      <c r="D8312" s="4" t="s">
        <v>13</v>
      </c>
      <c r="E8312" s="4" t="s">
        <v>23</v>
      </c>
      <c r="F8312" s="4" t="s">
        <v>23</v>
      </c>
      <c r="G8312" s="4" t="s">
        <v>23</v>
      </c>
      <c r="H8312" s="4" t="s">
        <v>10</v>
      </c>
    </row>
    <row r="8313" spans="1:15">
      <c r="A8313" t="n">
        <v>59442</v>
      </c>
      <c r="B8313" s="26" t="n">
        <v>45</v>
      </c>
      <c r="C8313" s="7" t="n">
        <v>2</v>
      </c>
      <c r="D8313" s="7" t="n">
        <v>3</v>
      </c>
      <c r="E8313" s="7" t="n">
        <v>0.25</v>
      </c>
      <c r="F8313" s="7" t="n">
        <v>2.49000000953674</v>
      </c>
      <c r="G8313" s="7" t="n">
        <v>14.6499996185303</v>
      </c>
      <c r="H8313" s="7" t="n">
        <v>0</v>
      </c>
    </row>
    <row r="8314" spans="1:15">
      <c r="A8314" t="s">
        <v>4</v>
      </c>
      <c r="B8314" s="4" t="s">
        <v>5</v>
      </c>
      <c r="C8314" s="4" t="s">
        <v>13</v>
      </c>
      <c r="D8314" s="4" t="s">
        <v>13</v>
      </c>
      <c r="E8314" s="4" t="s">
        <v>23</v>
      </c>
      <c r="F8314" s="4" t="s">
        <v>23</v>
      </c>
      <c r="G8314" s="4" t="s">
        <v>23</v>
      </c>
      <c r="H8314" s="4" t="s">
        <v>10</v>
      </c>
      <c r="I8314" s="4" t="s">
        <v>13</v>
      </c>
    </row>
    <row r="8315" spans="1:15">
      <c r="A8315" t="n">
        <v>59459</v>
      </c>
      <c r="B8315" s="26" t="n">
        <v>45</v>
      </c>
      <c r="C8315" s="7" t="n">
        <v>4</v>
      </c>
      <c r="D8315" s="7" t="n">
        <v>3</v>
      </c>
      <c r="E8315" s="7" t="n">
        <v>6.98000001907349</v>
      </c>
      <c r="F8315" s="7" t="n">
        <v>156.949996948242</v>
      </c>
      <c r="G8315" s="7" t="n">
        <v>0</v>
      </c>
      <c r="H8315" s="7" t="n">
        <v>0</v>
      </c>
      <c r="I8315" s="7" t="n">
        <v>0</v>
      </c>
    </row>
    <row r="8316" spans="1:15">
      <c r="A8316" t="s">
        <v>4</v>
      </c>
      <c r="B8316" s="4" t="s">
        <v>5</v>
      </c>
      <c r="C8316" s="4" t="s">
        <v>13</v>
      </c>
      <c r="D8316" s="4" t="s">
        <v>13</v>
      </c>
      <c r="E8316" s="4" t="s">
        <v>23</v>
      </c>
      <c r="F8316" s="4" t="s">
        <v>10</v>
      </c>
    </row>
    <row r="8317" spans="1:15">
      <c r="A8317" t="n">
        <v>59477</v>
      </c>
      <c r="B8317" s="26" t="n">
        <v>45</v>
      </c>
      <c r="C8317" s="7" t="n">
        <v>5</v>
      </c>
      <c r="D8317" s="7" t="n">
        <v>3</v>
      </c>
      <c r="E8317" s="7" t="n">
        <v>5.69999980926514</v>
      </c>
      <c r="F8317" s="7" t="n">
        <v>0</v>
      </c>
    </row>
    <row r="8318" spans="1:15">
      <c r="A8318" t="s">
        <v>4</v>
      </c>
      <c r="B8318" s="4" t="s">
        <v>5</v>
      </c>
      <c r="C8318" s="4" t="s">
        <v>13</v>
      </c>
      <c r="D8318" s="4" t="s">
        <v>13</v>
      </c>
      <c r="E8318" s="4" t="s">
        <v>23</v>
      </c>
      <c r="F8318" s="4" t="s">
        <v>10</v>
      </c>
    </row>
    <row r="8319" spans="1:15">
      <c r="A8319" t="n">
        <v>59486</v>
      </c>
      <c r="B8319" s="26" t="n">
        <v>45</v>
      </c>
      <c r="C8319" s="7" t="n">
        <v>11</v>
      </c>
      <c r="D8319" s="7" t="n">
        <v>3</v>
      </c>
      <c r="E8319" s="7" t="n">
        <v>28.7000007629395</v>
      </c>
      <c r="F8319" s="7" t="n">
        <v>0</v>
      </c>
    </row>
    <row r="8320" spans="1:15">
      <c r="A8320" t="s">
        <v>4</v>
      </c>
      <c r="B8320" s="4" t="s">
        <v>5</v>
      </c>
      <c r="C8320" s="4" t="s">
        <v>13</v>
      </c>
      <c r="D8320" s="4" t="s">
        <v>13</v>
      </c>
      <c r="E8320" s="4" t="s">
        <v>23</v>
      </c>
      <c r="F8320" s="4" t="s">
        <v>23</v>
      </c>
      <c r="G8320" s="4" t="s">
        <v>23</v>
      </c>
      <c r="H8320" s="4" t="s">
        <v>10</v>
      </c>
    </row>
    <row r="8321" spans="1:9">
      <c r="A8321" t="n">
        <v>59495</v>
      </c>
      <c r="B8321" s="26" t="n">
        <v>45</v>
      </c>
      <c r="C8321" s="7" t="n">
        <v>2</v>
      </c>
      <c r="D8321" s="7" t="n">
        <v>3</v>
      </c>
      <c r="E8321" s="7" t="n">
        <v>0.25</v>
      </c>
      <c r="F8321" s="7" t="n">
        <v>2.09999990463257</v>
      </c>
      <c r="G8321" s="7" t="n">
        <v>14.6499996185303</v>
      </c>
      <c r="H8321" s="7" t="n">
        <v>3500</v>
      </c>
    </row>
    <row r="8322" spans="1:9">
      <c r="A8322" t="s">
        <v>4</v>
      </c>
      <c r="B8322" s="4" t="s">
        <v>5</v>
      </c>
      <c r="C8322" s="4" t="s">
        <v>13</v>
      </c>
      <c r="D8322" s="4" t="s">
        <v>13</v>
      </c>
      <c r="E8322" s="4" t="s">
        <v>23</v>
      </c>
      <c r="F8322" s="4" t="s">
        <v>23</v>
      </c>
      <c r="G8322" s="4" t="s">
        <v>23</v>
      </c>
      <c r="H8322" s="4" t="s">
        <v>10</v>
      </c>
      <c r="I8322" s="4" t="s">
        <v>13</v>
      </c>
    </row>
    <row r="8323" spans="1:9">
      <c r="A8323" t="n">
        <v>59512</v>
      </c>
      <c r="B8323" s="26" t="n">
        <v>45</v>
      </c>
      <c r="C8323" s="7" t="n">
        <v>4</v>
      </c>
      <c r="D8323" s="7" t="n">
        <v>3</v>
      </c>
      <c r="E8323" s="7" t="n">
        <v>2.36999988555908</v>
      </c>
      <c r="F8323" s="7" t="n">
        <v>169.960006713867</v>
      </c>
      <c r="G8323" s="7" t="n">
        <v>0</v>
      </c>
      <c r="H8323" s="7" t="n">
        <v>3500</v>
      </c>
      <c r="I8323" s="7" t="n">
        <v>1</v>
      </c>
    </row>
    <row r="8324" spans="1:9">
      <c r="A8324" t="s">
        <v>4</v>
      </c>
      <c r="B8324" s="4" t="s">
        <v>5</v>
      </c>
      <c r="C8324" s="4" t="s">
        <v>13</v>
      </c>
      <c r="D8324" s="4" t="s">
        <v>13</v>
      </c>
      <c r="E8324" s="4" t="s">
        <v>23</v>
      </c>
      <c r="F8324" s="4" t="s">
        <v>10</v>
      </c>
    </row>
    <row r="8325" spans="1:9">
      <c r="A8325" t="n">
        <v>59530</v>
      </c>
      <c r="B8325" s="26" t="n">
        <v>45</v>
      </c>
      <c r="C8325" s="7" t="n">
        <v>5</v>
      </c>
      <c r="D8325" s="7" t="n">
        <v>3</v>
      </c>
      <c r="E8325" s="7" t="n">
        <v>5.5</v>
      </c>
      <c r="F8325" s="7" t="n">
        <v>3500</v>
      </c>
    </row>
    <row r="8326" spans="1:9">
      <c r="A8326" t="s">
        <v>4</v>
      </c>
      <c r="B8326" s="4" t="s">
        <v>5</v>
      </c>
      <c r="C8326" s="4" t="s">
        <v>13</v>
      </c>
      <c r="D8326" s="4" t="s">
        <v>10</v>
      </c>
    </row>
    <row r="8327" spans="1:9">
      <c r="A8327" t="n">
        <v>59539</v>
      </c>
      <c r="B8327" s="24" t="n">
        <v>58</v>
      </c>
      <c r="C8327" s="7" t="n">
        <v>255</v>
      </c>
      <c r="D8327" s="7" t="n">
        <v>0</v>
      </c>
    </row>
    <row r="8328" spans="1:9">
      <c r="A8328" t="s">
        <v>4</v>
      </c>
      <c r="B8328" s="4" t="s">
        <v>5</v>
      </c>
      <c r="C8328" s="4" t="s">
        <v>10</v>
      </c>
    </row>
    <row r="8329" spans="1:9">
      <c r="A8329" t="n">
        <v>59543</v>
      </c>
      <c r="B8329" s="35" t="n">
        <v>16</v>
      </c>
      <c r="C8329" s="7" t="n">
        <v>500</v>
      </c>
    </row>
    <row r="8330" spans="1:9">
      <c r="A8330" t="s">
        <v>4</v>
      </c>
      <c r="B8330" s="4" t="s">
        <v>5</v>
      </c>
      <c r="C8330" s="4" t="s">
        <v>10</v>
      </c>
      <c r="D8330" s="4" t="s">
        <v>13</v>
      </c>
      <c r="E8330" s="4" t="s">
        <v>13</v>
      </c>
      <c r="F8330" s="4" t="s">
        <v>6</v>
      </c>
    </row>
    <row r="8331" spans="1:9">
      <c r="A8331" t="n">
        <v>59546</v>
      </c>
      <c r="B8331" s="31" t="n">
        <v>47</v>
      </c>
      <c r="C8331" s="7" t="n">
        <v>0</v>
      </c>
      <c r="D8331" s="7" t="n">
        <v>0</v>
      </c>
      <c r="E8331" s="7" t="n">
        <v>1</v>
      </c>
      <c r="F8331" s="7" t="s">
        <v>99</v>
      </c>
    </row>
    <row r="8332" spans="1:9">
      <c r="A8332" t="s">
        <v>4</v>
      </c>
      <c r="B8332" s="4" t="s">
        <v>5</v>
      </c>
      <c r="C8332" s="4" t="s">
        <v>10</v>
      </c>
    </row>
    <row r="8333" spans="1:9">
      <c r="A8333" t="n">
        <v>59566</v>
      </c>
      <c r="B8333" s="35" t="n">
        <v>16</v>
      </c>
      <c r="C8333" s="7" t="n">
        <v>150</v>
      </c>
    </row>
    <row r="8334" spans="1:9">
      <c r="A8334" t="s">
        <v>4</v>
      </c>
      <c r="B8334" s="4" t="s">
        <v>5</v>
      </c>
      <c r="C8334" s="4" t="s">
        <v>10</v>
      </c>
      <c r="D8334" s="4" t="s">
        <v>13</v>
      </c>
      <c r="E8334" s="4" t="s">
        <v>13</v>
      </c>
      <c r="F8334" s="4" t="s">
        <v>6</v>
      </c>
    </row>
    <row r="8335" spans="1:9">
      <c r="A8335" t="n">
        <v>59569</v>
      </c>
      <c r="B8335" s="31" t="n">
        <v>47</v>
      </c>
      <c r="C8335" s="7" t="n">
        <v>3</v>
      </c>
      <c r="D8335" s="7" t="n">
        <v>0</v>
      </c>
      <c r="E8335" s="7" t="n">
        <v>1</v>
      </c>
      <c r="F8335" s="7" t="s">
        <v>99</v>
      </c>
    </row>
    <row r="8336" spans="1:9">
      <c r="A8336" t="s">
        <v>4</v>
      </c>
      <c r="B8336" s="4" t="s">
        <v>5</v>
      </c>
      <c r="C8336" s="4" t="s">
        <v>10</v>
      </c>
      <c r="D8336" s="4" t="s">
        <v>13</v>
      </c>
      <c r="E8336" s="4" t="s">
        <v>13</v>
      </c>
      <c r="F8336" s="4" t="s">
        <v>6</v>
      </c>
    </row>
    <row r="8337" spans="1:9">
      <c r="A8337" t="n">
        <v>59589</v>
      </c>
      <c r="B8337" s="31" t="n">
        <v>47</v>
      </c>
      <c r="C8337" s="7" t="n">
        <v>5</v>
      </c>
      <c r="D8337" s="7" t="n">
        <v>0</v>
      </c>
      <c r="E8337" s="7" t="n">
        <v>1</v>
      </c>
      <c r="F8337" s="7" t="s">
        <v>99</v>
      </c>
    </row>
    <row r="8338" spans="1:9">
      <c r="A8338" t="s">
        <v>4</v>
      </c>
      <c r="B8338" s="4" t="s">
        <v>5</v>
      </c>
      <c r="C8338" s="4" t="s">
        <v>10</v>
      </c>
    </row>
    <row r="8339" spans="1:9">
      <c r="A8339" t="n">
        <v>59609</v>
      </c>
      <c r="B8339" s="35" t="n">
        <v>16</v>
      </c>
      <c r="C8339" s="7" t="n">
        <v>150</v>
      </c>
    </row>
    <row r="8340" spans="1:9">
      <c r="A8340" t="s">
        <v>4</v>
      </c>
      <c r="B8340" s="4" t="s">
        <v>5</v>
      </c>
      <c r="C8340" s="4" t="s">
        <v>10</v>
      </c>
      <c r="D8340" s="4" t="s">
        <v>13</v>
      </c>
      <c r="E8340" s="4" t="s">
        <v>13</v>
      </c>
      <c r="F8340" s="4" t="s">
        <v>6</v>
      </c>
    </row>
    <row r="8341" spans="1:9">
      <c r="A8341" t="n">
        <v>59612</v>
      </c>
      <c r="B8341" s="31" t="n">
        <v>47</v>
      </c>
      <c r="C8341" s="7" t="n">
        <v>61491</v>
      </c>
      <c r="D8341" s="7" t="n">
        <v>0</v>
      </c>
      <c r="E8341" s="7" t="n">
        <v>1</v>
      </c>
      <c r="F8341" s="7" t="s">
        <v>99</v>
      </c>
    </row>
    <row r="8342" spans="1:9">
      <c r="A8342" t="s">
        <v>4</v>
      </c>
      <c r="B8342" s="4" t="s">
        <v>5</v>
      </c>
      <c r="C8342" s="4" t="s">
        <v>10</v>
      </c>
      <c r="D8342" s="4" t="s">
        <v>13</v>
      </c>
      <c r="E8342" s="4" t="s">
        <v>13</v>
      </c>
      <c r="F8342" s="4" t="s">
        <v>6</v>
      </c>
    </row>
    <row r="8343" spans="1:9">
      <c r="A8343" t="n">
        <v>59632</v>
      </c>
      <c r="B8343" s="31" t="n">
        <v>47</v>
      </c>
      <c r="C8343" s="7" t="n">
        <v>61492</v>
      </c>
      <c r="D8343" s="7" t="n">
        <v>0</v>
      </c>
      <c r="E8343" s="7" t="n">
        <v>1</v>
      </c>
      <c r="F8343" s="7" t="s">
        <v>99</v>
      </c>
    </row>
    <row r="8344" spans="1:9">
      <c r="A8344" t="s">
        <v>4</v>
      </c>
      <c r="B8344" s="4" t="s">
        <v>5</v>
      </c>
      <c r="C8344" s="4" t="s">
        <v>10</v>
      </c>
      <c r="D8344" s="4" t="s">
        <v>13</v>
      </c>
      <c r="E8344" s="4" t="s">
        <v>13</v>
      </c>
      <c r="F8344" s="4" t="s">
        <v>6</v>
      </c>
    </row>
    <row r="8345" spans="1:9">
      <c r="A8345" t="n">
        <v>59652</v>
      </c>
      <c r="B8345" s="31" t="n">
        <v>47</v>
      </c>
      <c r="C8345" s="7" t="n">
        <v>61493</v>
      </c>
      <c r="D8345" s="7" t="n">
        <v>0</v>
      </c>
      <c r="E8345" s="7" t="n">
        <v>1</v>
      </c>
      <c r="F8345" s="7" t="s">
        <v>99</v>
      </c>
    </row>
    <row r="8346" spans="1:9">
      <c r="A8346" t="s">
        <v>4</v>
      </c>
      <c r="B8346" s="4" t="s">
        <v>5</v>
      </c>
      <c r="C8346" s="4" t="s">
        <v>10</v>
      </c>
      <c r="D8346" s="4" t="s">
        <v>13</v>
      </c>
      <c r="E8346" s="4" t="s">
        <v>6</v>
      </c>
      <c r="F8346" s="4" t="s">
        <v>23</v>
      </c>
      <c r="G8346" s="4" t="s">
        <v>23</v>
      </c>
      <c r="H8346" s="4" t="s">
        <v>23</v>
      </c>
    </row>
    <row r="8347" spans="1:9">
      <c r="A8347" t="n">
        <v>59672</v>
      </c>
      <c r="B8347" s="56" t="n">
        <v>48</v>
      </c>
      <c r="C8347" s="7" t="n">
        <v>7032</v>
      </c>
      <c r="D8347" s="7" t="n">
        <v>0</v>
      </c>
      <c r="E8347" s="7" t="s">
        <v>37</v>
      </c>
      <c r="F8347" s="7" t="n">
        <v>-1</v>
      </c>
      <c r="G8347" s="7" t="n">
        <v>1</v>
      </c>
      <c r="H8347" s="7" t="n">
        <v>0</v>
      </c>
    </row>
    <row r="8348" spans="1:9">
      <c r="A8348" t="s">
        <v>4</v>
      </c>
      <c r="B8348" s="4" t="s">
        <v>5</v>
      </c>
      <c r="C8348" s="4" t="s">
        <v>10</v>
      </c>
    </row>
    <row r="8349" spans="1:9">
      <c r="A8349" t="n">
        <v>59696</v>
      </c>
      <c r="B8349" s="35" t="n">
        <v>16</v>
      </c>
      <c r="C8349" s="7" t="n">
        <v>2500</v>
      </c>
    </row>
    <row r="8350" spans="1:9">
      <c r="A8350" t="s">
        <v>4</v>
      </c>
      <c r="B8350" s="4" t="s">
        <v>5</v>
      </c>
      <c r="C8350" s="4" t="s">
        <v>13</v>
      </c>
      <c r="D8350" s="4" t="s">
        <v>10</v>
      </c>
      <c r="E8350" s="4" t="s">
        <v>9</v>
      </c>
      <c r="F8350" s="4" t="s">
        <v>10</v>
      </c>
      <c r="G8350" s="4" t="s">
        <v>9</v>
      </c>
      <c r="H8350" s="4" t="s">
        <v>13</v>
      </c>
    </row>
    <row r="8351" spans="1:9">
      <c r="A8351" t="n">
        <v>59699</v>
      </c>
      <c r="B8351" s="14" t="n">
        <v>49</v>
      </c>
      <c r="C8351" s="7" t="n">
        <v>0</v>
      </c>
      <c r="D8351" s="7" t="n">
        <v>311</v>
      </c>
      <c r="E8351" s="7" t="n">
        <v>1065353216</v>
      </c>
      <c r="F8351" s="7" t="n">
        <v>0</v>
      </c>
      <c r="G8351" s="7" t="n">
        <v>0</v>
      </c>
      <c r="H8351" s="7" t="n">
        <v>0</v>
      </c>
    </row>
    <row r="8352" spans="1:9">
      <c r="A8352" t="s">
        <v>4</v>
      </c>
      <c r="B8352" s="4" t="s">
        <v>5</v>
      </c>
      <c r="C8352" s="4" t="s">
        <v>13</v>
      </c>
      <c r="D8352" s="30" t="s">
        <v>34</v>
      </c>
      <c r="E8352" s="4" t="s">
        <v>5</v>
      </c>
      <c r="F8352" s="4" t="s">
        <v>13</v>
      </c>
      <c r="G8352" s="4" t="s">
        <v>10</v>
      </c>
      <c r="H8352" s="30" t="s">
        <v>35</v>
      </c>
      <c r="I8352" s="4" t="s">
        <v>13</v>
      </c>
      <c r="J8352" s="4" t="s">
        <v>24</v>
      </c>
    </row>
    <row r="8353" spans="1:10">
      <c r="A8353" t="n">
        <v>59714</v>
      </c>
      <c r="B8353" s="12" t="n">
        <v>5</v>
      </c>
      <c r="C8353" s="7" t="n">
        <v>28</v>
      </c>
      <c r="D8353" s="30" t="s">
        <v>3</v>
      </c>
      <c r="E8353" s="33" t="n">
        <v>64</v>
      </c>
      <c r="F8353" s="7" t="n">
        <v>5</v>
      </c>
      <c r="G8353" s="7" t="n">
        <v>8</v>
      </c>
      <c r="H8353" s="30" t="s">
        <v>3</v>
      </c>
      <c r="I8353" s="7" t="n">
        <v>1</v>
      </c>
      <c r="J8353" s="13" t="n">
        <f t="normal" ca="1">A8365</f>
        <v>0</v>
      </c>
    </row>
    <row r="8354" spans="1:10">
      <c r="A8354" t="s">
        <v>4</v>
      </c>
      <c r="B8354" s="4" t="s">
        <v>5</v>
      </c>
      <c r="C8354" s="4" t="s">
        <v>13</v>
      </c>
      <c r="D8354" s="4" t="s">
        <v>10</v>
      </c>
      <c r="E8354" s="4" t="s">
        <v>6</v>
      </c>
    </row>
    <row r="8355" spans="1:10">
      <c r="A8355" t="n">
        <v>59725</v>
      </c>
      <c r="B8355" s="46" t="n">
        <v>51</v>
      </c>
      <c r="C8355" s="7" t="n">
        <v>4</v>
      </c>
      <c r="D8355" s="7" t="n">
        <v>8</v>
      </c>
      <c r="E8355" s="7" t="s">
        <v>104</v>
      </c>
    </row>
    <row r="8356" spans="1:10">
      <c r="A8356" t="s">
        <v>4</v>
      </c>
      <c r="B8356" s="4" t="s">
        <v>5</v>
      </c>
      <c r="C8356" s="4" t="s">
        <v>10</v>
      </c>
    </row>
    <row r="8357" spans="1:10">
      <c r="A8357" t="n">
        <v>59739</v>
      </c>
      <c r="B8357" s="35" t="n">
        <v>16</v>
      </c>
      <c r="C8357" s="7" t="n">
        <v>0</v>
      </c>
    </row>
    <row r="8358" spans="1:10">
      <c r="A8358" t="s">
        <v>4</v>
      </c>
      <c r="B8358" s="4" t="s">
        <v>5</v>
      </c>
      <c r="C8358" s="4" t="s">
        <v>10</v>
      </c>
      <c r="D8358" s="4" t="s">
        <v>50</v>
      </c>
      <c r="E8358" s="4" t="s">
        <v>13</v>
      </c>
      <c r="F8358" s="4" t="s">
        <v>13</v>
      </c>
    </row>
    <row r="8359" spans="1:10">
      <c r="A8359" t="n">
        <v>59742</v>
      </c>
      <c r="B8359" s="47" t="n">
        <v>26</v>
      </c>
      <c r="C8359" s="7" t="n">
        <v>8</v>
      </c>
      <c r="D8359" s="7" t="s">
        <v>464</v>
      </c>
      <c r="E8359" s="7" t="n">
        <v>2</v>
      </c>
      <c r="F8359" s="7" t="n">
        <v>0</v>
      </c>
    </row>
    <row r="8360" spans="1:10">
      <c r="A8360" t="s">
        <v>4</v>
      </c>
      <c r="B8360" s="4" t="s">
        <v>5</v>
      </c>
    </row>
    <row r="8361" spans="1:10">
      <c r="A8361" t="n">
        <v>59770</v>
      </c>
      <c r="B8361" s="48" t="n">
        <v>28</v>
      </c>
    </row>
    <row r="8362" spans="1:10">
      <c r="A8362" t="s">
        <v>4</v>
      </c>
      <c r="B8362" s="4" t="s">
        <v>5</v>
      </c>
      <c r="C8362" s="4" t="s">
        <v>24</v>
      </c>
    </row>
    <row r="8363" spans="1:10">
      <c r="A8363" t="n">
        <v>59771</v>
      </c>
      <c r="B8363" s="17" t="n">
        <v>3</v>
      </c>
      <c r="C8363" s="13" t="n">
        <f t="normal" ca="1">A8385</f>
        <v>0</v>
      </c>
    </row>
    <row r="8364" spans="1:10">
      <c r="A8364" t="s">
        <v>4</v>
      </c>
      <c r="B8364" s="4" t="s">
        <v>5</v>
      </c>
      <c r="C8364" s="4" t="s">
        <v>13</v>
      </c>
      <c r="D8364" s="30" t="s">
        <v>34</v>
      </c>
      <c r="E8364" s="4" t="s">
        <v>5</v>
      </c>
      <c r="F8364" s="4" t="s">
        <v>13</v>
      </c>
      <c r="G8364" s="4" t="s">
        <v>10</v>
      </c>
      <c r="H8364" s="30" t="s">
        <v>35</v>
      </c>
      <c r="I8364" s="4" t="s">
        <v>13</v>
      </c>
      <c r="J8364" s="4" t="s">
        <v>24</v>
      </c>
    </row>
    <row r="8365" spans="1:10">
      <c r="A8365" t="n">
        <v>59776</v>
      </c>
      <c r="B8365" s="12" t="n">
        <v>5</v>
      </c>
      <c r="C8365" s="7" t="n">
        <v>28</v>
      </c>
      <c r="D8365" s="30" t="s">
        <v>3</v>
      </c>
      <c r="E8365" s="33" t="n">
        <v>64</v>
      </c>
      <c r="F8365" s="7" t="n">
        <v>5</v>
      </c>
      <c r="G8365" s="7" t="n">
        <v>11</v>
      </c>
      <c r="H8365" s="30" t="s">
        <v>3</v>
      </c>
      <c r="I8365" s="7" t="n">
        <v>1</v>
      </c>
      <c r="J8365" s="13" t="n">
        <f t="normal" ca="1">A8377</f>
        <v>0</v>
      </c>
    </row>
    <row r="8366" spans="1:10">
      <c r="A8366" t="s">
        <v>4</v>
      </c>
      <c r="B8366" s="4" t="s">
        <v>5</v>
      </c>
      <c r="C8366" s="4" t="s">
        <v>13</v>
      </c>
      <c r="D8366" s="4" t="s">
        <v>10</v>
      </c>
      <c r="E8366" s="4" t="s">
        <v>6</v>
      </c>
    </row>
    <row r="8367" spans="1:10">
      <c r="A8367" t="n">
        <v>59787</v>
      </c>
      <c r="B8367" s="46" t="n">
        <v>51</v>
      </c>
      <c r="C8367" s="7" t="n">
        <v>4</v>
      </c>
      <c r="D8367" s="7" t="n">
        <v>11</v>
      </c>
      <c r="E8367" s="7" t="s">
        <v>171</v>
      </c>
    </row>
    <row r="8368" spans="1:10">
      <c r="A8368" t="s">
        <v>4</v>
      </c>
      <c r="B8368" s="4" t="s">
        <v>5</v>
      </c>
      <c r="C8368" s="4" t="s">
        <v>10</v>
      </c>
    </row>
    <row r="8369" spans="1:10">
      <c r="A8369" t="n">
        <v>59801</v>
      </c>
      <c r="B8369" s="35" t="n">
        <v>16</v>
      </c>
      <c r="C8369" s="7" t="n">
        <v>0</v>
      </c>
    </row>
    <row r="8370" spans="1:10">
      <c r="A8370" t="s">
        <v>4</v>
      </c>
      <c r="B8370" s="4" t="s">
        <v>5</v>
      </c>
      <c r="C8370" s="4" t="s">
        <v>10</v>
      </c>
      <c r="D8370" s="4" t="s">
        <v>50</v>
      </c>
      <c r="E8370" s="4" t="s">
        <v>13</v>
      </c>
      <c r="F8370" s="4" t="s">
        <v>13</v>
      </c>
    </row>
    <row r="8371" spans="1:10">
      <c r="A8371" t="n">
        <v>59804</v>
      </c>
      <c r="B8371" s="47" t="n">
        <v>26</v>
      </c>
      <c r="C8371" s="7" t="n">
        <v>11</v>
      </c>
      <c r="D8371" s="7" t="s">
        <v>465</v>
      </c>
      <c r="E8371" s="7" t="n">
        <v>2</v>
      </c>
      <c r="F8371" s="7" t="n">
        <v>0</v>
      </c>
    </row>
    <row r="8372" spans="1:10">
      <c r="A8372" t="s">
        <v>4</v>
      </c>
      <c r="B8372" s="4" t="s">
        <v>5</v>
      </c>
    </row>
    <row r="8373" spans="1:10">
      <c r="A8373" t="n">
        <v>59841</v>
      </c>
      <c r="B8373" s="48" t="n">
        <v>28</v>
      </c>
    </row>
    <row r="8374" spans="1:10">
      <c r="A8374" t="s">
        <v>4</v>
      </c>
      <c r="B8374" s="4" t="s">
        <v>5</v>
      </c>
      <c r="C8374" s="4" t="s">
        <v>24</v>
      </c>
    </row>
    <row r="8375" spans="1:10">
      <c r="A8375" t="n">
        <v>59842</v>
      </c>
      <c r="B8375" s="17" t="n">
        <v>3</v>
      </c>
      <c r="C8375" s="13" t="n">
        <f t="normal" ca="1">A8385</f>
        <v>0</v>
      </c>
    </row>
    <row r="8376" spans="1:10">
      <c r="A8376" t="s">
        <v>4</v>
      </c>
      <c r="B8376" s="4" t="s">
        <v>5</v>
      </c>
      <c r="C8376" s="4" t="s">
        <v>13</v>
      </c>
      <c r="D8376" s="4" t="s">
        <v>10</v>
      </c>
      <c r="E8376" s="4" t="s">
        <v>6</v>
      </c>
    </row>
    <row r="8377" spans="1:10">
      <c r="A8377" t="n">
        <v>59847</v>
      </c>
      <c r="B8377" s="46" t="n">
        <v>51</v>
      </c>
      <c r="C8377" s="7" t="n">
        <v>4</v>
      </c>
      <c r="D8377" s="7" t="n">
        <v>3</v>
      </c>
      <c r="E8377" s="7" t="s">
        <v>104</v>
      </c>
    </row>
    <row r="8378" spans="1:10">
      <c r="A8378" t="s">
        <v>4</v>
      </c>
      <c r="B8378" s="4" t="s">
        <v>5</v>
      </c>
      <c r="C8378" s="4" t="s">
        <v>10</v>
      </c>
    </row>
    <row r="8379" spans="1:10">
      <c r="A8379" t="n">
        <v>59861</v>
      </c>
      <c r="B8379" s="35" t="n">
        <v>16</v>
      </c>
      <c r="C8379" s="7" t="n">
        <v>0</v>
      </c>
    </row>
    <row r="8380" spans="1:10">
      <c r="A8380" t="s">
        <v>4</v>
      </c>
      <c r="B8380" s="4" t="s">
        <v>5</v>
      </c>
      <c r="C8380" s="4" t="s">
        <v>10</v>
      </c>
      <c r="D8380" s="4" t="s">
        <v>50</v>
      </c>
      <c r="E8380" s="4" t="s">
        <v>13</v>
      </c>
      <c r="F8380" s="4" t="s">
        <v>13</v>
      </c>
    </row>
    <row r="8381" spans="1:10">
      <c r="A8381" t="n">
        <v>59864</v>
      </c>
      <c r="B8381" s="47" t="n">
        <v>26</v>
      </c>
      <c r="C8381" s="7" t="n">
        <v>3</v>
      </c>
      <c r="D8381" s="7" t="s">
        <v>466</v>
      </c>
      <c r="E8381" s="7" t="n">
        <v>2</v>
      </c>
      <c r="F8381" s="7" t="n">
        <v>0</v>
      </c>
    </row>
    <row r="8382" spans="1:10">
      <c r="A8382" t="s">
        <v>4</v>
      </c>
      <c r="B8382" s="4" t="s">
        <v>5</v>
      </c>
    </row>
    <row r="8383" spans="1:10">
      <c r="A8383" t="n">
        <v>59893</v>
      </c>
      <c r="B8383" s="48" t="n">
        <v>28</v>
      </c>
    </row>
    <row r="8384" spans="1:10">
      <c r="A8384" t="s">
        <v>4</v>
      </c>
      <c r="B8384" s="4" t="s">
        <v>5</v>
      </c>
      <c r="C8384" s="4" t="s">
        <v>10</v>
      </c>
      <c r="D8384" s="4" t="s">
        <v>13</v>
      </c>
      <c r="E8384" s="4" t="s">
        <v>6</v>
      </c>
      <c r="F8384" s="4" t="s">
        <v>23</v>
      </c>
      <c r="G8384" s="4" t="s">
        <v>23</v>
      </c>
      <c r="H8384" s="4" t="s">
        <v>23</v>
      </c>
    </row>
    <row r="8385" spans="1:8">
      <c r="A8385" t="n">
        <v>59894</v>
      </c>
      <c r="B8385" s="56" t="n">
        <v>48</v>
      </c>
      <c r="C8385" s="7" t="n">
        <v>3</v>
      </c>
      <c r="D8385" s="7" t="n">
        <v>0</v>
      </c>
      <c r="E8385" s="7" t="s">
        <v>95</v>
      </c>
      <c r="F8385" s="7" t="n">
        <v>-1</v>
      </c>
      <c r="G8385" s="7" t="n">
        <v>1</v>
      </c>
      <c r="H8385" s="7" t="n">
        <v>0</v>
      </c>
    </row>
    <row r="8386" spans="1:8">
      <c r="A8386" t="s">
        <v>4</v>
      </c>
      <c r="B8386" s="4" t="s">
        <v>5</v>
      </c>
      <c r="C8386" s="4" t="s">
        <v>10</v>
      </c>
    </row>
    <row r="8387" spans="1:8">
      <c r="A8387" t="n">
        <v>59924</v>
      </c>
      <c r="B8387" s="35" t="n">
        <v>16</v>
      </c>
      <c r="C8387" s="7" t="n">
        <v>500</v>
      </c>
    </row>
    <row r="8388" spans="1:8">
      <c r="A8388" t="s">
        <v>4</v>
      </c>
      <c r="B8388" s="4" t="s">
        <v>5</v>
      </c>
      <c r="C8388" s="4" t="s">
        <v>13</v>
      </c>
      <c r="D8388" s="4" t="s">
        <v>10</v>
      </c>
      <c r="E8388" s="4" t="s">
        <v>6</v>
      </c>
    </row>
    <row r="8389" spans="1:8">
      <c r="A8389" t="n">
        <v>59927</v>
      </c>
      <c r="B8389" s="46" t="n">
        <v>51</v>
      </c>
      <c r="C8389" s="7" t="n">
        <v>4</v>
      </c>
      <c r="D8389" s="7" t="n">
        <v>3</v>
      </c>
      <c r="E8389" s="7" t="s">
        <v>86</v>
      </c>
    </row>
    <row r="8390" spans="1:8">
      <c r="A8390" t="s">
        <v>4</v>
      </c>
      <c r="B8390" s="4" t="s">
        <v>5</v>
      </c>
      <c r="C8390" s="4" t="s">
        <v>10</v>
      </c>
    </row>
    <row r="8391" spans="1:8">
      <c r="A8391" t="n">
        <v>59940</v>
      </c>
      <c r="B8391" s="35" t="n">
        <v>16</v>
      </c>
      <c r="C8391" s="7" t="n">
        <v>0</v>
      </c>
    </row>
    <row r="8392" spans="1:8">
      <c r="A8392" t="s">
        <v>4</v>
      </c>
      <c r="B8392" s="4" t="s">
        <v>5</v>
      </c>
      <c r="C8392" s="4" t="s">
        <v>10</v>
      </c>
      <c r="D8392" s="4" t="s">
        <v>50</v>
      </c>
      <c r="E8392" s="4" t="s">
        <v>13</v>
      </c>
      <c r="F8392" s="4" t="s">
        <v>13</v>
      </c>
    </row>
    <row r="8393" spans="1:8">
      <c r="A8393" t="n">
        <v>59943</v>
      </c>
      <c r="B8393" s="47" t="n">
        <v>26</v>
      </c>
      <c r="C8393" s="7" t="n">
        <v>3</v>
      </c>
      <c r="D8393" s="7" t="s">
        <v>467</v>
      </c>
      <c r="E8393" s="7" t="n">
        <v>2</v>
      </c>
      <c r="F8393" s="7" t="n">
        <v>0</v>
      </c>
    </row>
    <row r="8394" spans="1:8">
      <c r="A8394" t="s">
        <v>4</v>
      </c>
      <c r="B8394" s="4" t="s">
        <v>5</v>
      </c>
    </row>
    <row r="8395" spans="1:8">
      <c r="A8395" t="n">
        <v>60029</v>
      </c>
      <c r="B8395" s="48" t="n">
        <v>28</v>
      </c>
    </row>
    <row r="8396" spans="1:8">
      <c r="A8396" t="s">
        <v>4</v>
      </c>
      <c r="B8396" s="4" t="s">
        <v>5</v>
      </c>
      <c r="C8396" s="4" t="s">
        <v>13</v>
      </c>
      <c r="D8396" s="4" t="s">
        <v>10</v>
      </c>
      <c r="E8396" s="4" t="s">
        <v>6</v>
      </c>
    </row>
    <row r="8397" spans="1:8">
      <c r="A8397" t="n">
        <v>60030</v>
      </c>
      <c r="B8397" s="46" t="n">
        <v>51</v>
      </c>
      <c r="C8397" s="7" t="n">
        <v>4</v>
      </c>
      <c r="D8397" s="7" t="n">
        <v>0</v>
      </c>
      <c r="E8397" s="7" t="s">
        <v>104</v>
      </c>
    </row>
    <row r="8398" spans="1:8">
      <c r="A8398" t="s">
        <v>4</v>
      </c>
      <c r="B8398" s="4" t="s">
        <v>5</v>
      </c>
      <c r="C8398" s="4" t="s">
        <v>10</v>
      </c>
    </row>
    <row r="8399" spans="1:8">
      <c r="A8399" t="n">
        <v>60044</v>
      </c>
      <c r="B8399" s="35" t="n">
        <v>16</v>
      </c>
      <c r="C8399" s="7" t="n">
        <v>0</v>
      </c>
    </row>
    <row r="8400" spans="1:8">
      <c r="A8400" t="s">
        <v>4</v>
      </c>
      <c r="B8400" s="4" t="s">
        <v>5</v>
      </c>
      <c r="C8400" s="4" t="s">
        <v>10</v>
      </c>
      <c r="D8400" s="4" t="s">
        <v>50</v>
      </c>
      <c r="E8400" s="4" t="s">
        <v>13</v>
      </c>
      <c r="F8400" s="4" t="s">
        <v>13</v>
      </c>
    </row>
    <row r="8401" spans="1:8">
      <c r="A8401" t="n">
        <v>60047</v>
      </c>
      <c r="B8401" s="47" t="n">
        <v>26</v>
      </c>
      <c r="C8401" s="7" t="n">
        <v>0</v>
      </c>
      <c r="D8401" s="7" t="s">
        <v>468</v>
      </c>
      <c r="E8401" s="7" t="n">
        <v>2</v>
      </c>
      <c r="F8401" s="7" t="n">
        <v>0</v>
      </c>
    </row>
    <row r="8402" spans="1:8">
      <c r="A8402" t="s">
        <v>4</v>
      </c>
      <c r="B8402" s="4" t="s">
        <v>5</v>
      </c>
    </row>
    <row r="8403" spans="1:8">
      <c r="A8403" t="n">
        <v>60108</v>
      </c>
      <c r="B8403" s="48" t="n">
        <v>28</v>
      </c>
    </row>
    <row r="8404" spans="1:8">
      <c r="A8404" t="s">
        <v>4</v>
      </c>
      <c r="B8404" s="4" t="s">
        <v>5</v>
      </c>
      <c r="C8404" s="4" t="s">
        <v>13</v>
      </c>
      <c r="D8404" s="4" t="s">
        <v>10</v>
      </c>
      <c r="E8404" s="4" t="s">
        <v>6</v>
      </c>
    </row>
    <row r="8405" spans="1:8">
      <c r="A8405" t="n">
        <v>60109</v>
      </c>
      <c r="B8405" s="46" t="n">
        <v>51</v>
      </c>
      <c r="C8405" s="7" t="n">
        <v>4</v>
      </c>
      <c r="D8405" s="7" t="n">
        <v>5</v>
      </c>
      <c r="E8405" s="7" t="s">
        <v>171</v>
      </c>
    </row>
    <row r="8406" spans="1:8">
      <c r="A8406" t="s">
        <v>4</v>
      </c>
      <c r="B8406" s="4" t="s">
        <v>5</v>
      </c>
      <c r="C8406" s="4" t="s">
        <v>10</v>
      </c>
    </row>
    <row r="8407" spans="1:8">
      <c r="A8407" t="n">
        <v>60123</v>
      </c>
      <c r="B8407" s="35" t="n">
        <v>16</v>
      </c>
      <c r="C8407" s="7" t="n">
        <v>0</v>
      </c>
    </row>
    <row r="8408" spans="1:8">
      <c r="A8408" t="s">
        <v>4</v>
      </c>
      <c r="B8408" s="4" t="s">
        <v>5</v>
      </c>
      <c r="C8408" s="4" t="s">
        <v>10</v>
      </c>
      <c r="D8408" s="4" t="s">
        <v>50</v>
      </c>
      <c r="E8408" s="4" t="s">
        <v>13</v>
      </c>
      <c r="F8408" s="4" t="s">
        <v>13</v>
      </c>
    </row>
    <row r="8409" spans="1:8">
      <c r="A8409" t="n">
        <v>60126</v>
      </c>
      <c r="B8409" s="47" t="n">
        <v>26</v>
      </c>
      <c r="C8409" s="7" t="n">
        <v>5</v>
      </c>
      <c r="D8409" s="7" t="s">
        <v>469</v>
      </c>
      <c r="E8409" s="7" t="n">
        <v>2</v>
      </c>
      <c r="F8409" s="7" t="n">
        <v>0</v>
      </c>
    </row>
    <row r="8410" spans="1:8">
      <c r="A8410" t="s">
        <v>4</v>
      </c>
      <c r="B8410" s="4" t="s">
        <v>5</v>
      </c>
    </row>
    <row r="8411" spans="1:8">
      <c r="A8411" t="n">
        <v>60203</v>
      </c>
      <c r="B8411" s="48" t="n">
        <v>28</v>
      </c>
    </row>
    <row r="8412" spans="1:8">
      <c r="A8412" t="s">
        <v>4</v>
      </c>
      <c r="B8412" s="4" t="s">
        <v>5</v>
      </c>
      <c r="C8412" s="4" t="s">
        <v>13</v>
      </c>
      <c r="D8412" s="4" t="s">
        <v>10</v>
      </c>
      <c r="E8412" s="4" t="s">
        <v>6</v>
      </c>
    </row>
    <row r="8413" spans="1:8">
      <c r="A8413" t="n">
        <v>60204</v>
      </c>
      <c r="B8413" s="46" t="n">
        <v>51</v>
      </c>
      <c r="C8413" s="7" t="n">
        <v>4</v>
      </c>
      <c r="D8413" s="7" t="n">
        <v>7032</v>
      </c>
      <c r="E8413" s="7" t="s">
        <v>104</v>
      </c>
    </row>
    <row r="8414" spans="1:8">
      <c r="A8414" t="s">
        <v>4</v>
      </c>
      <c r="B8414" s="4" t="s">
        <v>5</v>
      </c>
      <c r="C8414" s="4" t="s">
        <v>10</v>
      </c>
    </row>
    <row r="8415" spans="1:8">
      <c r="A8415" t="n">
        <v>60218</v>
      </c>
      <c r="B8415" s="35" t="n">
        <v>16</v>
      </c>
      <c r="C8415" s="7" t="n">
        <v>0</v>
      </c>
    </row>
    <row r="8416" spans="1:8">
      <c r="A8416" t="s">
        <v>4</v>
      </c>
      <c r="B8416" s="4" t="s">
        <v>5</v>
      </c>
      <c r="C8416" s="4" t="s">
        <v>10</v>
      </c>
      <c r="D8416" s="4" t="s">
        <v>50</v>
      </c>
      <c r="E8416" s="4" t="s">
        <v>13</v>
      </c>
      <c r="F8416" s="4" t="s">
        <v>13</v>
      </c>
    </row>
    <row r="8417" spans="1:6">
      <c r="A8417" t="n">
        <v>60221</v>
      </c>
      <c r="B8417" s="47" t="n">
        <v>26</v>
      </c>
      <c r="C8417" s="7" t="n">
        <v>7032</v>
      </c>
      <c r="D8417" s="7" t="s">
        <v>470</v>
      </c>
      <c r="E8417" s="7" t="n">
        <v>2</v>
      </c>
      <c r="F8417" s="7" t="n">
        <v>0</v>
      </c>
    </row>
    <row r="8418" spans="1:6">
      <c r="A8418" t="s">
        <v>4</v>
      </c>
      <c r="B8418" s="4" t="s">
        <v>5</v>
      </c>
    </row>
    <row r="8419" spans="1:6">
      <c r="A8419" t="n">
        <v>60262</v>
      </c>
      <c r="B8419" s="48" t="n">
        <v>28</v>
      </c>
    </row>
    <row r="8420" spans="1:6">
      <c r="A8420" t="s">
        <v>4</v>
      </c>
      <c r="B8420" s="4" t="s">
        <v>5</v>
      </c>
      <c r="C8420" s="4" t="s">
        <v>10</v>
      </c>
      <c r="D8420" s="4" t="s">
        <v>10</v>
      </c>
      <c r="E8420" s="4" t="s">
        <v>10</v>
      </c>
    </row>
    <row r="8421" spans="1:6">
      <c r="A8421" t="n">
        <v>60263</v>
      </c>
      <c r="B8421" s="21" t="n">
        <v>61</v>
      </c>
      <c r="C8421" s="7" t="n">
        <v>7032</v>
      </c>
      <c r="D8421" s="7" t="n">
        <v>0</v>
      </c>
      <c r="E8421" s="7" t="n">
        <v>1000</v>
      </c>
    </row>
    <row r="8422" spans="1:6">
      <c r="A8422" t="s">
        <v>4</v>
      </c>
      <c r="B8422" s="4" t="s">
        <v>5</v>
      </c>
      <c r="C8422" s="4" t="s">
        <v>10</v>
      </c>
    </row>
    <row r="8423" spans="1:6">
      <c r="A8423" t="n">
        <v>60270</v>
      </c>
      <c r="B8423" s="35" t="n">
        <v>16</v>
      </c>
      <c r="C8423" s="7" t="n">
        <v>300</v>
      </c>
    </row>
    <row r="8424" spans="1:6">
      <c r="A8424" t="s">
        <v>4</v>
      </c>
      <c r="B8424" s="4" t="s">
        <v>5</v>
      </c>
      <c r="C8424" s="4" t="s">
        <v>13</v>
      </c>
      <c r="D8424" s="4" t="s">
        <v>10</v>
      </c>
      <c r="E8424" s="4" t="s">
        <v>6</v>
      </c>
    </row>
    <row r="8425" spans="1:6">
      <c r="A8425" t="n">
        <v>60273</v>
      </c>
      <c r="B8425" s="46" t="n">
        <v>51</v>
      </c>
      <c r="C8425" s="7" t="n">
        <v>4</v>
      </c>
      <c r="D8425" s="7" t="n">
        <v>7032</v>
      </c>
      <c r="E8425" s="7" t="s">
        <v>72</v>
      </c>
    </row>
    <row r="8426" spans="1:6">
      <c r="A8426" t="s">
        <v>4</v>
      </c>
      <c r="B8426" s="4" t="s">
        <v>5</v>
      </c>
      <c r="C8426" s="4" t="s">
        <v>10</v>
      </c>
    </row>
    <row r="8427" spans="1:6">
      <c r="A8427" t="n">
        <v>60286</v>
      </c>
      <c r="B8427" s="35" t="n">
        <v>16</v>
      </c>
      <c r="C8427" s="7" t="n">
        <v>0</v>
      </c>
    </row>
    <row r="8428" spans="1:6">
      <c r="A8428" t="s">
        <v>4</v>
      </c>
      <c r="B8428" s="4" t="s">
        <v>5</v>
      </c>
      <c r="C8428" s="4" t="s">
        <v>10</v>
      </c>
      <c r="D8428" s="4" t="s">
        <v>50</v>
      </c>
      <c r="E8428" s="4" t="s">
        <v>13</v>
      </c>
      <c r="F8428" s="4" t="s">
        <v>13</v>
      </c>
    </row>
    <row r="8429" spans="1:6">
      <c r="A8429" t="n">
        <v>60289</v>
      </c>
      <c r="B8429" s="47" t="n">
        <v>26</v>
      </c>
      <c r="C8429" s="7" t="n">
        <v>7032</v>
      </c>
      <c r="D8429" s="7" t="s">
        <v>471</v>
      </c>
      <c r="E8429" s="7" t="n">
        <v>2</v>
      </c>
      <c r="F8429" s="7" t="n">
        <v>0</v>
      </c>
    </row>
    <row r="8430" spans="1:6">
      <c r="A8430" t="s">
        <v>4</v>
      </c>
      <c r="B8430" s="4" t="s">
        <v>5</v>
      </c>
    </row>
    <row r="8431" spans="1:6">
      <c r="A8431" t="n">
        <v>60369</v>
      </c>
      <c r="B8431" s="48" t="n">
        <v>28</v>
      </c>
    </row>
    <row r="8432" spans="1:6">
      <c r="A8432" t="s">
        <v>4</v>
      </c>
      <c r="B8432" s="4" t="s">
        <v>5</v>
      </c>
      <c r="C8432" s="4" t="s">
        <v>10</v>
      </c>
      <c r="D8432" s="4" t="s">
        <v>23</v>
      </c>
      <c r="E8432" s="4" t="s">
        <v>23</v>
      </c>
      <c r="F8432" s="4" t="s">
        <v>23</v>
      </c>
      <c r="G8432" s="4" t="s">
        <v>10</v>
      </c>
      <c r="H8432" s="4" t="s">
        <v>10</v>
      </c>
    </row>
    <row r="8433" spans="1:8">
      <c r="A8433" t="n">
        <v>60370</v>
      </c>
      <c r="B8433" s="20" t="n">
        <v>60</v>
      </c>
      <c r="C8433" s="7" t="n">
        <v>0</v>
      </c>
      <c r="D8433" s="7" t="n">
        <v>20</v>
      </c>
      <c r="E8433" s="7" t="n">
        <v>-5</v>
      </c>
      <c r="F8433" s="7" t="n">
        <v>0</v>
      </c>
      <c r="G8433" s="7" t="n">
        <v>1000</v>
      </c>
      <c r="H8433" s="7" t="n">
        <v>0</v>
      </c>
    </row>
    <row r="8434" spans="1:8">
      <c r="A8434" t="s">
        <v>4</v>
      </c>
      <c r="B8434" s="4" t="s">
        <v>5</v>
      </c>
      <c r="C8434" s="4" t="s">
        <v>10</v>
      </c>
    </row>
    <row r="8435" spans="1:8">
      <c r="A8435" t="n">
        <v>60389</v>
      </c>
      <c r="B8435" s="35" t="n">
        <v>16</v>
      </c>
      <c r="C8435" s="7" t="n">
        <v>300</v>
      </c>
    </row>
    <row r="8436" spans="1:8">
      <c r="A8436" t="s">
        <v>4</v>
      </c>
      <c r="B8436" s="4" t="s">
        <v>5</v>
      </c>
      <c r="C8436" s="4" t="s">
        <v>13</v>
      </c>
      <c r="D8436" s="4" t="s">
        <v>10</v>
      </c>
      <c r="E8436" s="4" t="s">
        <v>6</v>
      </c>
    </row>
    <row r="8437" spans="1:8">
      <c r="A8437" t="n">
        <v>60392</v>
      </c>
      <c r="B8437" s="46" t="n">
        <v>51</v>
      </c>
      <c r="C8437" s="7" t="n">
        <v>4</v>
      </c>
      <c r="D8437" s="7" t="n">
        <v>0</v>
      </c>
      <c r="E8437" s="7" t="s">
        <v>472</v>
      </c>
    </row>
    <row r="8438" spans="1:8">
      <c r="A8438" t="s">
        <v>4</v>
      </c>
      <c r="B8438" s="4" t="s">
        <v>5</v>
      </c>
      <c r="C8438" s="4" t="s">
        <v>10</v>
      </c>
    </row>
    <row r="8439" spans="1:8">
      <c r="A8439" t="n">
        <v>60405</v>
      </c>
      <c r="B8439" s="35" t="n">
        <v>16</v>
      </c>
      <c r="C8439" s="7" t="n">
        <v>0</v>
      </c>
    </row>
    <row r="8440" spans="1:8">
      <c r="A8440" t="s">
        <v>4</v>
      </c>
      <c r="B8440" s="4" t="s">
        <v>5</v>
      </c>
      <c r="C8440" s="4" t="s">
        <v>10</v>
      </c>
      <c r="D8440" s="4" t="s">
        <v>50</v>
      </c>
      <c r="E8440" s="4" t="s">
        <v>13</v>
      </c>
      <c r="F8440" s="4" t="s">
        <v>13</v>
      </c>
    </row>
    <row r="8441" spans="1:8">
      <c r="A8441" t="n">
        <v>60408</v>
      </c>
      <c r="B8441" s="47" t="n">
        <v>26</v>
      </c>
      <c r="C8441" s="7" t="n">
        <v>0</v>
      </c>
      <c r="D8441" s="7" t="s">
        <v>473</v>
      </c>
      <c r="E8441" s="7" t="n">
        <v>2</v>
      </c>
      <c r="F8441" s="7" t="n">
        <v>0</v>
      </c>
    </row>
    <row r="8442" spans="1:8">
      <c r="A8442" t="s">
        <v>4</v>
      </c>
      <c r="B8442" s="4" t="s">
        <v>5</v>
      </c>
    </row>
    <row r="8443" spans="1:8">
      <c r="A8443" t="n">
        <v>60437</v>
      </c>
      <c r="B8443" s="48" t="n">
        <v>28</v>
      </c>
    </row>
    <row r="8444" spans="1:8">
      <c r="A8444" t="s">
        <v>4</v>
      </c>
      <c r="B8444" s="4" t="s">
        <v>5</v>
      </c>
      <c r="C8444" s="4" t="s">
        <v>13</v>
      </c>
      <c r="D8444" s="4" t="s">
        <v>10</v>
      </c>
      <c r="E8444" s="4" t="s">
        <v>23</v>
      </c>
    </row>
    <row r="8445" spans="1:8">
      <c r="A8445" t="n">
        <v>60438</v>
      </c>
      <c r="B8445" s="24" t="n">
        <v>58</v>
      </c>
      <c r="C8445" s="7" t="n">
        <v>0</v>
      </c>
      <c r="D8445" s="7" t="n">
        <v>1000</v>
      </c>
      <c r="E8445" s="7" t="n">
        <v>1</v>
      </c>
    </row>
    <row r="8446" spans="1:8">
      <c r="A8446" t="s">
        <v>4</v>
      </c>
      <c r="B8446" s="4" t="s">
        <v>5</v>
      </c>
      <c r="C8446" s="4" t="s">
        <v>13</v>
      </c>
      <c r="D8446" s="4" t="s">
        <v>10</v>
      </c>
    </row>
    <row r="8447" spans="1:8">
      <c r="A8447" t="n">
        <v>60446</v>
      </c>
      <c r="B8447" s="24" t="n">
        <v>58</v>
      </c>
      <c r="C8447" s="7" t="n">
        <v>255</v>
      </c>
      <c r="D8447" s="7" t="n">
        <v>0</v>
      </c>
    </row>
    <row r="8448" spans="1:8">
      <c r="A8448" t="s">
        <v>4</v>
      </c>
      <c r="B8448" s="4" t="s">
        <v>5</v>
      </c>
      <c r="C8448" s="4" t="s">
        <v>13</v>
      </c>
      <c r="D8448" s="4" t="s">
        <v>10</v>
      </c>
      <c r="E8448" s="4" t="s">
        <v>13</v>
      </c>
    </row>
    <row r="8449" spans="1:8">
      <c r="A8449" t="n">
        <v>60450</v>
      </c>
      <c r="B8449" s="10" t="n">
        <v>39</v>
      </c>
      <c r="C8449" s="7" t="n">
        <v>11</v>
      </c>
      <c r="D8449" s="7" t="n">
        <v>65533</v>
      </c>
      <c r="E8449" s="7" t="n">
        <v>203</v>
      </c>
    </row>
    <row r="8450" spans="1:8">
      <c r="A8450" t="s">
        <v>4</v>
      </c>
      <c r="B8450" s="4" t="s">
        <v>5</v>
      </c>
      <c r="C8450" s="4" t="s">
        <v>13</v>
      </c>
      <c r="D8450" s="4" t="s">
        <v>10</v>
      </c>
      <c r="E8450" s="4" t="s">
        <v>13</v>
      </c>
    </row>
    <row r="8451" spans="1:8">
      <c r="A8451" t="n">
        <v>60455</v>
      </c>
      <c r="B8451" s="10" t="n">
        <v>39</v>
      </c>
      <c r="C8451" s="7" t="n">
        <v>11</v>
      </c>
      <c r="D8451" s="7" t="n">
        <v>65533</v>
      </c>
      <c r="E8451" s="7" t="n">
        <v>204</v>
      </c>
    </row>
    <row r="8452" spans="1:8">
      <c r="A8452" t="s">
        <v>4</v>
      </c>
      <c r="B8452" s="4" t="s">
        <v>5</v>
      </c>
      <c r="C8452" s="4" t="s">
        <v>13</v>
      </c>
      <c r="D8452" s="4" t="s">
        <v>10</v>
      </c>
      <c r="E8452" s="4" t="s">
        <v>13</v>
      </c>
    </row>
    <row r="8453" spans="1:8">
      <c r="A8453" t="n">
        <v>60460</v>
      </c>
      <c r="B8453" s="10" t="n">
        <v>39</v>
      </c>
      <c r="C8453" s="7" t="n">
        <v>11</v>
      </c>
      <c r="D8453" s="7" t="n">
        <v>65533</v>
      </c>
      <c r="E8453" s="7" t="n">
        <v>205</v>
      </c>
    </row>
    <row r="8454" spans="1:8">
      <c r="A8454" t="s">
        <v>4</v>
      </c>
      <c r="B8454" s="4" t="s">
        <v>5</v>
      </c>
      <c r="C8454" s="4" t="s">
        <v>10</v>
      </c>
    </row>
    <row r="8455" spans="1:8">
      <c r="A8455" t="n">
        <v>60465</v>
      </c>
      <c r="B8455" s="36" t="n">
        <v>12</v>
      </c>
      <c r="C8455" s="7" t="n">
        <v>9268</v>
      </c>
    </row>
    <row r="8456" spans="1:8">
      <c r="A8456" t="s">
        <v>4</v>
      </c>
      <c r="B8456" s="4" t="s">
        <v>5</v>
      </c>
      <c r="C8456" s="4" t="s">
        <v>10</v>
      </c>
      <c r="D8456" s="4" t="s">
        <v>13</v>
      </c>
      <c r="E8456" s="4" t="s">
        <v>10</v>
      </c>
    </row>
    <row r="8457" spans="1:8">
      <c r="A8457" t="n">
        <v>60468</v>
      </c>
      <c r="B8457" s="59" t="n">
        <v>104</v>
      </c>
      <c r="C8457" s="7" t="n">
        <v>125</v>
      </c>
      <c r="D8457" s="7" t="n">
        <v>1</v>
      </c>
      <c r="E8457" s="7" t="n">
        <v>11</v>
      </c>
    </row>
    <row r="8458" spans="1:8">
      <c r="A8458" t="s">
        <v>4</v>
      </c>
      <c r="B8458" s="4" t="s">
        <v>5</v>
      </c>
    </row>
    <row r="8459" spans="1:8">
      <c r="A8459" t="n">
        <v>60474</v>
      </c>
      <c r="B8459" s="5" t="n">
        <v>1</v>
      </c>
    </row>
    <row r="8460" spans="1:8">
      <c r="A8460" t="s">
        <v>4</v>
      </c>
      <c r="B8460" s="4" t="s">
        <v>5</v>
      </c>
      <c r="C8460" s="4" t="s">
        <v>13</v>
      </c>
      <c r="D8460" s="4" t="s">
        <v>10</v>
      </c>
      <c r="E8460" s="4" t="s">
        <v>10</v>
      </c>
    </row>
    <row r="8461" spans="1:8">
      <c r="A8461" t="n">
        <v>60475</v>
      </c>
      <c r="B8461" s="74" t="n">
        <v>135</v>
      </c>
      <c r="C8461" s="7" t="n">
        <v>0</v>
      </c>
      <c r="D8461" s="7" t="n">
        <v>5</v>
      </c>
      <c r="E8461" s="7" t="n">
        <v>64</v>
      </c>
    </row>
    <row r="8462" spans="1:8">
      <c r="A8462" t="s">
        <v>4</v>
      </c>
      <c r="B8462" s="4" t="s">
        <v>5</v>
      </c>
      <c r="C8462" s="4" t="s">
        <v>10</v>
      </c>
    </row>
    <row r="8463" spans="1:8">
      <c r="A8463" t="n">
        <v>60481</v>
      </c>
      <c r="B8463" s="57" t="n">
        <v>13</v>
      </c>
      <c r="C8463" s="7" t="n">
        <v>6713</v>
      </c>
    </row>
    <row r="8464" spans="1:8">
      <c r="A8464" t="s">
        <v>4</v>
      </c>
      <c r="B8464" s="4" t="s">
        <v>5</v>
      </c>
      <c r="C8464" s="4" t="s">
        <v>13</v>
      </c>
      <c r="D8464" s="4" t="s">
        <v>10</v>
      </c>
      <c r="E8464" s="4" t="s">
        <v>13</v>
      </c>
    </row>
    <row r="8465" spans="1:5">
      <c r="A8465" t="n">
        <v>60484</v>
      </c>
      <c r="B8465" s="41" t="n">
        <v>36</v>
      </c>
      <c r="C8465" s="7" t="n">
        <v>9</v>
      </c>
      <c r="D8465" s="7" t="n">
        <v>3</v>
      </c>
      <c r="E8465" s="7" t="n">
        <v>0</v>
      </c>
    </row>
    <row r="8466" spans="1:5">
      <c r="A8466" t="s">
        <v>4</v>
      </c>
      <c r="B8466" s="4" t="s">
        <v>5</v>
      </c>
      <c r="C8466" s="4" t="s">
        <v>13</v>
      </c>
      <c r="D8466" s="4" t="s">
        <v>10</v>
      </c>
      <c r="E8466" s="4" t="s">
        <v>13</v>
      </c>
    </row>
    <row r="8467" spans="1:5">
      <c r="A8467" t="n">
        <v>60489</v>
      </c>
      <c r="B8467" s="41" t="n">
        <v>36</v>
      </c>
      <c r="C8467" s="7" t="n">
        <v>9</v>
      </c>
      <c r="D8467" s="7" t="n">
        <v>19</v>
      </c>
      <c r="E8467" s="7" t="n">
        <v>0</v>
      </c>
    </row>
    <row r="8468" spans="1:5">
      <c r="A8468" t="s">
        <v>4</v>
      </c>
      <c r="B8468" s="4" t="s">
        <v>5</v>
      </c>
      <c r="C8468" s="4" t="s">
        <v>13</v>
      </c>
      <c r="D8468" s="4" t="s">
        <v>10</v>
      </c>
      <c r="E8468" s="4" t="s">
        <v>13</v>
      </c>
    </row>
    <row r="8469" spans="1:5">
      <c r="A8469" t="n">
        <v>60494</v>
      </c>
      <c r="B8469" s="41" t="n">
        <v>36</v>
      </c>
      <c r="C8469" s="7" t="n">
        <v>9</v>
      </c>
      <c r="D8469" s="7" t="n">
        <v>7032</v>
      </c>
      <c r="E8469" s="7" t="n">
        <v>0</v>
      </c>
    </row>
    <row r="8470" spans="1:5">
      <c r="A8470" t="s">
        <v>4</v>
      </c>
      <c r="B8470" s="4" t="s">
        <v>5</v>
      </c>
      <c r="C8470" s="4" t="s">
        <v>13</v>
      </c>
      <c r="D8470" s="4" t="s">
        <v>10</v>
      </c>
      <c r="E8470" s="4" t="s">
        <v>13</v>
      </c>
    </row>
    <row r="8471" spans="1:5">
      <c r="A8471" t="n">
        <v>60499</v>
      </c>
      <c r="B8471" s="41" t="n">
        <v>36</v>
      </c>
      <c r="C8471" s="7" t="n">
        <v>9</v>
      </c>
      <c r="D8471" s="7" t="n">
        <v>7024</v>
      </c>
      <c r="E8471" s="7" t="n">
        <v>0</v>
      </c>
    </row>
    <row r="8472" spans="1:5">
      <c r="A8472" t="s">
        <v>4</v>
      </c>
      <c r="B8472" s="4" t="s">
        <v>5</v>
      </c>
      <c r="C8472" s="4" t="s">
        <v>10</v>
      </c>
      <c r="D8472" s="4" t="s">
        <v>23</v>
      </c>
      <c r="E8472" s="4" t="s">
        <v>23</v>
      </c>
      <c r="F8472" s="4" t="s">
        <v>23</v>
      </c>
      <c r="G8472" s="4" t="s">
        <v>23</v>
      </c>
    </row>
    <row r="8473" spans="1:5">
      <c r="A8473" t="n">
        <v>60504</v>
      </c>
      <c r="B8473" s="42" t="n">
        <v>46</v>
      </c>
      <c r="C8473" s="7" t="n">
        <v>61456</v>
      </c>
      <c r="D8473" s="7" t="n">
        <v>0</v>
      </c>
      <c r="E8473" s="7" t="n">
        <v>1</v>
      </c>
      <c r="F8473" s="7" t="n">
        <v>13.5</v>
      </c>
      <c r="G8473" s="7" t="n">
        <v>180</v>
      </c>
    </row>
    <row r="8474" spans="1:5">
      <c r="A8474" t="s">
        <v>4</v>
      </c>
      <c r="B8474" s="4" t="s">
        <v>5</v>
      </c>
      <c r="C8474" s="4" t="s">
        <v>13</v>
      </c>
      <c r="D8474" s="4" t="s">
        <v>13</v>
      </c>
      <c r="E8474" s="4" t="s">
        <v>23</v>
      </c>
      <c r="F8474" s="4" t="s">
        <v>23</v>
      </c>
      <c r="G8474" s="4" t="s">
        <v>23</v>
      </c>
      <c r="H8474" s="4" t="s">
        <v>10</v>
      </c>
      <c r="I8474" s="4" t="s">
        <v>13</v>
      </c>
    </row>
    <row r="8475" spans="1:5">
      <c r="A8475" t="n">
        <v>60523</v>
      </c>
      <c r="B8475" s="26" t="n">
        <v>45</v>
      </c>
      <c r="C8475" s="7" t="n">
        <v>4</v>
      </c>
      <c r="D8475" s="7" t="n">
        <v>3</v>
      </c>
      <c r="E8475" s="7" t="n">
        <v>1.79999995231628</v>
      </c>
      <c r="F8475" s="7" t="n">
        <v>12.710000038147</v>
      </c>
      <c r="G8475" s="7" t="n">
        <v>0</v>
      </c>
      <c r="H8475" s="7" t="n">
        <v>0</v>
      </c>
      <c r="I8475" s="7" t="n">
        <v>0</v>
      </c>
    </row>
    <row r="8476" spans="1:5">
      <c r="A8476" t="s">
        <v>4</v>
      </c>
      <c r="B8476" s="4" t="s">
        <v>5</v>
      </c>
      <c r="C8476" s="4" t="s">
        <v>13</v>
      </c>
      <c r="D8476" s="4" t="s">
        <v>6</v>
      </c>
    </row>
    <row r="8477" spans="1:5">
      <c r="A8477" t="n">
        <v>60541</v>
      </c>
      <c r="B8477" s="8" t="n">
        <v>2</v>
      </c>
      <c r="C8477" s="7" t="n">
        <v>10</v>
      </c>
      <c r="D8477" s="7" t="s">
        <v>111</v>
      </c>
    </row>
    <row r="8478" spans="1:5">
      <c r="A8478" t="s">
        <v>4</v>
      </c>
      <c r="B8478" s="4" t="s">
        <v>5</v>
      </c>
      <c r="C8478" s="4" t="s">
        <v>10</v>
      </c>
    </row>
    <row r="8479" spans="1:5">
      <c r="A8479" t="n">
        <v>60556</v>
      </c>
      <c r="B8479" s="35" t="n">
        <v>16</v>
      </c>
      <c r="C8479" s="7" t="n">
        <v>0</v>
      </c>
    </row>
    <row r="8480" spans="1:5">
      <c r="A8480" t="s">
        <v>4</v>
      </c>
      <c r="B8480" s="4" t="s">
        <v>5</v>
      </c>
      <c r="C8480" s="4" t="s">
        <v>13</v>
      </c>
      <c r="D8480" s="4" t="s">
        <v>10</v>
      </c>
    </row>
    <row r="8481" spans="1:9">
      <c r="A8481" t="n">
        <v>60559</v>
      </c>
      <c r="B8481" s="24" t="n">
        <v>58</v>
      </c>
      <c r="C8481" s="7" t="n">
        <v>105</v>
      </c>
      <c r="D8481" s="7" t="n">
        <v>300</v>
      </c>
    </row>
    <row r="8482" spans="1:9">
      <c r="A8482" t="s">
        <v>4</v>
      </c>
      <c r="B8482" s="4" t="s">
        <v>5</v>
      </c>
      <c r="C8482" s="4" t="s">
        <v>23</v>
      </c>
      <c r="D8482" s="4" t="s">
        <v>10</v>
      </c>
    </row>
    <row r="8483" spans="1:9">
      <c r="A8483" t="n">
        <v>60563</v>
      </c>
      <c r="B8483" s="32" t="n">
        <v>103</v>
      </c>
      <c r="C8483" s="7" t="n">
        <v>1</v>
      </c>
      <c r="D8483" s="7" t="n">
        <v>300</v>
      </c>
    </row>
    <row r="8484" spans="1:9">
      <c r="A8484" t="s">
        <v>4</v>
      </c>
      <c r="B8484" s="4" t="s">
        <v>5</v>
      </c>
      <c r="C8484" s="4" t="s">
        <v>13</v>
      </c>
      <c r="D8484" s="4" t="s">
        <v>10</v>
      </c>
    </row>
    <row r="8485" spans="1:9">
      <c r="A8485" t="n">
        <v>60570</v>
      </c>
      <c r="B8485" s="34" t="n">
        <v>72</v>
      </c>
      <c r="C8485" s="7" t="n">
        <v>4</v>
      </c>
      <c r="D8485" s="7" t="n">
        <v>0</v>
      </c>
    </row>
    <row r="8486" spans="1:9">
      <c r="A8486" t="s">
        <v>4</v>
      </c>
      <c r="B8486" s="4" t="s">
        <v>5</v>
      </c>
      <c r="C8486" s="4" t="s">
        <v>9</v>
      </c>
    </row>
    <row r="8487" spans="1:9">
      <c r="A8487" t="n">
        <v>60574</v>
      </c>
      <c r="B8487" s="60" t="n">
        <v>15</v>
      </c>
      <c r="C8487" s="7" t="n">
        <v>1073741824</v>
      </c>
    </row>
    <row r="8488" spans="1:9">
      <c r="A8488" t="s">
        <v>4</v>
      </c>
      <c r="B8488" s="4" t="s">
        <v>5</v>
      </c>
      <c r="C8488" s="4" t="s">
        <v>13</v>
      </c>
    </row>
    <row r="8489" spans="1:9">
      <c r="A8489" t="n">
        <v>60579</v>
      </c>
      <c r="B8489" s="33" t="n">
        <v>64</v>
      </c>
      <c r="C8489" s="7" t="n">
        <v>3</v>
      </c>
    </row>
    <row r="8490" spans="1:9">
      <c r="A8490" t="s">
        <v>4</v>
      </c>
      <c r="B8490" s="4" t="s">
        <v>5</v>
      </c>
      <c r="C8490" s="4" t="s">
        <v>13</v>
      </c>
    </row>
    <row r="8491" spans="1:9">
      <c r="A8491" t="n">
        <v>60581</v>
      </c>
      <c r="B8491" s="11" t="n">
        <v>74</v>
      </c>
      <c r="C8491" s="7" t="n">
        <v>67</v>
      </c>
    </row>
    <row r="8492" spans="1:9">
      <c r="A8492" t="s">
        <v>4</v>
      </c>
      <c r="B8492" s="4" t="s">
        <v>5</v>
      </c>
      <c r="C8492" s="4" t="s">
        <v>13</v>
      </c>
      <c r="D8492" s="4" t="s">
        <v>13</v>
      </c>
      <c r="E8492" s="4" t="s">
        <v>10</v>
      </c>
    </row>
    <row r="8493" spans="1:9">
      <c r="A8493" t="n">
        <v>60583</v>
      </c>
      <c r="B8493" s="26" t="n">
        <v>45</v>
      </c>
      <c r="C8493" s="7" t="n">
        <v>8</v>
      </c>
      <c r="D8493" s="7" t="n">
        <v>1</v>
      </c>
      <c r="E8493" s="7" t="n">
        <v>0</v>
      </c>
    </row>
    <row r="8494" spans="1:9">
      <c r="A8494" t="s">
        <v>4</v>
      </c>
      <c r="B8494" s="4" t="s">
        <v>5</v>
      </c>
      <c r="C8494" s="4" t="s">
        <v>10</v>
      </c>
    </row>
    <row r="8495" spans="1:9">
      <c r="A8495" t="n">
        <v>60588</v>
      </c>
      <c r="B8495" s="57" t="n">
        <v>13</v>
      </c>
      <c r="C8495" s="7" t="n">
        <v>6409</v>
      </c>
    </row>
    <row r="8496" spans="1:9">
      <c r="A8496" t="s">
        <v>4</v>
      </c>
      <c r="B8496" s="4" t="s">
        <v>5</v>
      </c>
      <c r="C8496" s="4" t="s">
        <v>10</v>
      </c>
    </row>
    <row r="8497" spans="1:5">
      <c r="A8497" t="n">
        <v>60591</v>
      </c>
      <c r="B8497" s="57" t="n">
        <v>13</v>
      </c>
      <c r="C8497" s="7" t="n">
        <v>6408</v>
      </c>
    </row>
    <row r="8498" spans="1:5">
      <c r="A8498" t="s">
        <v>4</v>
      </c>
      <c r="B8498" s="4" t="s">
        <v>5</v>
      </c>
      <c r="C8498" s="4" t="s">
        <v>10</v>
      </c>
    </row>
    <row r="8499" spans="1:5">
      <c r="A8499" t="n">
        <v>60594</v>
      </c>
      <c r="B8499" s="36" t="n">
        <v>12</v>
      </c>
      <c r="C8499" s="7" t="n">
        <v>6464</v>
      </c>
    </row>
    <row r="8500" spans="1:5">
      <c r="A8500" t="s">
        <v>4</v>
      </c>
      <c r="B8500" s="4" t="s">
        <v>5</v>
      </c>
      <c r="C8500" s="4" t="s">
        <v>10</v>
      </c>
    </row>
    <row r="8501" spans="1:5">
      <c r="A8501" t="n">
        <v>60597</v>
      </c>
      <c r="B8501" s="57" t="n">
        <v>13</v>
      </c>
      <c r="C8501" s="7" t="n">
        <v>6465</v>
      </c>
    </row>
    <row r="8502" spans="1:5">
      <c r="A8502" t="s">
        <v>4</v>
      </c>
      <c r="B8502" s="4" t="s">
        <v>5</v>
      </c>
      <c r="C8502" s="4" t="s">
        <v>10</v>
      </c>
    </row>
    <row r="8503" spans="1:5">
      <c r="A8503" t="n">
        <v>60600</v>
      </c>
      <c r="B8503" s="57" t="n">
        <v>13</v>
      </c>
      <c r="C8503" s="7" t="n">
        <v>6466</v>
      </c>
    </row>
    <row r="8504" spans="1:5">
      <c r="A8504" t="s">
        <v>4</v>
      </c>
      <c r="B8504" s="4" t="s">
        <v>5</v>
      </c>
      <c r="C8504" s="4" t="s">
        <v>10</v>
      </c>
    </row>
    <row r="8505" spans="1:5">
      <c r="A8505" t="n">
        <v>60603</v>
      </c>
      <c r="B8505" s="57" t="n">
        <v>13</v>
      </c>
      <c r="C8505" s="7" t="n">
        <v>6467</v>
      </c>
    </row>
    <row r="8506" spans="1:5">
      <c r="A8506" t="s">
        <v>4</v>
      </c>
      <c r="B8506" s="4" t="s">
        <v>5</v>
      </c>
      <c r="C8506" s="4" t="s">
        <v>10</v>
      </c>
    </row>
    <row r="8507" spans="1:5">
      <c r="A8507" t="n">
        <v>60606</v>
      </c>
      <c r="B8507" s="57" t="n">
        <v>13</v>
      </c>
      <c r="C8507" s="7" t="n">
        <v>6468</v>
      </c>
    </row>
    <row r="8508" spans="1:5">
      <c r="A8508" t="s">
        <v>4</v>
      </c>
      <c r="B8508" s="4" t="s">
        <v>5</v>
      </c>
      <c r="C8508" s="4" t="s">
        <v>10</v>
      </c>
    </row>
    <row r="8509" spans="1:5">
      <c r="A8509" t="n">
        <v>60609</v>
      </c>
      <c r="B8509" s="57" t="n">
        <v>13</v>
      </c>
      <c r="C8509" s="7" t="n">
        <v>6469</v>
      </c>
    </row>
    <row r="8510" spans="1:5">
      <c r="A8510" t="s">
        <v>4</v>
      </c>
      <c r="B8510" s="4" t="s">
        <v>5</v>
      </c>
      <c r="C8510" s="4" t="s">
        <v>10</v>
      </c>
    </row>
    <row r="8511" spans="1:5">
      <c r="A8511" t="n">
        <v>60612</v>
      </c>
      <c r="B8511" s="57" t="n">
        <v>13</v>
      </c>
      <c r="C8511" s="7" t="n">
        <v>6470</v>
      </c>
    </row>
    <row r="8512" spans="1:5">
      <c r="A8512" t="s">
        <v>4</v>
      </c>
      <c r="B8512" s="4" t="s">
        <v>5</v>
      </c>
      <c r="C8512" s="4" t="s">
        <v>10</v>
      </c>
    </row>
    <row r="8513" spans="1:3">
      <c r="A8513" t="n">
        <v>60615</v>
      </c>
      <c r="B8513" s="57" t="n">
        <v>13</v>
      </c>
      <c r="C8513" s="7" t="n">
        <v>6471</v>
      </c>
    </row>
    <row r="8514" spans="1:3">
      <c r="A8514" t="s">
        <v>4</v>
      </c>
      <c r="B8514" s="4" t="s">
        <v>5</v>
      </c>
      <c r="C8514" s="4" t="s">
        <v>13</v>
      </c>
    </row>
    <row r="8515" spans="1:3">
      <c r="A8515" t="n">
        <v>60618</v>
      </c>
      <c r="B8515" s="11" t="n">
        <v>74</v>
      </c>
      <c r="C8515" s="7" t="n">
        <v>18</v>
      </c>
    </row>
    <row r="8516" spans="1:3">
      <c r="A8516" t="s">
        <v>4</v>
      </c>
      <c r="B8516" s="4" t="s">
        <v>5</v>
      </c>
      <c r="C8516" s="4" t="s">
        <v>13</v>
      </c>
    </row>
    <row r="8517" spans="1:3">
      <c r="A8517" t="n">
        <v>60620</v>
      </c>
      <c r="B8517" s="11" t="n">
        <v>74</v>
      </c>
      <c r="C8517" s="7" t="n">
        <v>45</v>
      </c>
    </row>
    <row r="8518" spans="1:3">
      <c r="A8518" t="s">
        <v>4</v>
      </c>
      <c r="B8518" s="4" t="s">
        <v>5</v>
      </c>
      <c r="C8518" s="4" t="s">
        <v>10</v>
      </c>
    </row>
    <row r="8519" spans="1:3">
      <c r="A8519" t="n">
        <v>60622</v>
      </c>
      <c r="B8519" s="35" t="n">
        <v>16</v>
      </c>
      <c r="C8519" s="7" t="n">
        <v>0</v>
      </c>
    </row>
    <row r="8520" spans="1:3">
      <c r="A8520" t="s">
        <v>4</v>
      </c>
      <c r="B8520" s="4" t="s">
        <v>5</v>
      </c>
      <c r="C8520" s="4" t="s">
        <v>13</v>
      </c>
      <c r="D8520" s="4" t="s">
        <v>13</v>
      </c>
      <c r="E8520" s="4" t="s">
        <v>13</v>
      </c>
      <c r="F8520" s="4" t="s">
        <v>13</v>
      </c>
    </row>
    <row r="8521" spans="1:3">
      <c r="A8521" t="n">
        <v>60625</v>
      </c>
      <c r="B8521" s="19" t="n">
        <v>14</v>
      </c>
      <c r="C8521" s="7" t="n">
        <v>0</v>
      </c>
      <c r="D8521" s="7" t="n">
        <v>8</v>
      </c>
      <c r="E8521" s="7" t="n">
        <v>0</v>
      </c>
      <c r="F8521" s="7" t="n">
        <v>0</v>
      </c>
    </row>
    <row r="8522" spans="1:3">
      <c r="A8522" t="s">
        <v>4</v>
      </c>
      <c r="B8522" s="4" t="s">
        <v>5</v>
      </c>
      <c r="C8522" s="4" t="s">
        <v>13</v>
      </c>
      <c r="D8522" s="4" t="s">
        <v>6</v>
      </c>
    </row>
    <row r="8523" spans="1:3">
      <c r="A8523" t="n">
        <v>60630</v>
      </c>
      <c r="B8523" s="8" t="n">
        <v>2</v>
      </c>
      <c r="C8523" s="7" t="n">
        <v>11</v>
      </c>
      <c r="D8523" s="7" t="s">
        <v>25</v>
      </c>
    </row>
    <row r="8524" spans="1:3">
      <c r="A8524" t="s">
        <v>4</v>
      </c>
      <c r="B8524" s="4" t="s">
        <v>5</v>
      </c>
      <c r="C8524" s="4" t="s">
        <v>10</v>
      </c>
    </row>
    <row r="8525" spans="1:3">
      <c r="A8525" t="n">
        <v>60644</v>
      </c>
      <c r="B8525" s="35" t="n">
        <v>16</v>
      </c>
      <c r="C8525" s="7" t="n">
        <v>0</v>
      </c>
    </row>
    <row r="8526" spans="1:3">
      <c r="A8526" t="s">
        <v>4</v>
      </c>
      <c r="B8526" s="4" t="s">
        <v>5</v>
      </c>
      <c r="C8526" s="4" t="s">
        <v>13</v>
      </c>
      <c r="D8526" s="4" t="s">
        <v>6</v>
      </c>
    </row>
    <row r="8527" spans="1:3">
      <c r="A8527" t="n">
        <v>60647</v>
      </c>
      <c r="B8527" s="8" t="n">
        <v>2</v>
      </c>
      <c r="C8527" s="7" t="n">
        <v>11</v>
      </c>
      <c r="D8527" s="7" t="s">
        <v>112</v>
      </c>
    </row>
    <row r="8528" spans="1:3">
      <c r="A8528" t="s">
        <v>4</v>
      </c>
      <c r="B8528" s="4" t="s">
        <v>5</v>
      </c>
      <c r="C8528" s="4" t="s">
        <v>10</v>
      </c>
    </row>
    <row r="8529" spans="1:6">
      <c r="A8529" t="n">
        <v>60656</v>
      </c>
      <c r="B8529" s="35" t="n">
        <v>16</v>
      </c>
      <c r="C8529" s="7" t="n">
        <v>0</v>
      </c>
    </row>
    <row r="8530" spans="1:6">
      <c r="A8530" t="s">
        <v>4</v>
      </c>
      <c r="B8530" s="4" t="s">
        <v>5</v>
      </c>
      <c r="C8530" s="4" t="s">
        <v>9</v>
      </c>
    </row>
    <row r="8531" spans="1:6">
      <c r="A8531" t="n">
        <v>60659</v>
      </c>
      <c r="B8531" s="60" t="n">
        <v>15</v>
      </c>
      <c r="C8531" s="7" t="n">
        <v>2048</v>
      </c>
    </row>
    <row r="8532" spans="1:6">
      <c r="A8532" t="s">
        <v>4</v>
      </c>
      <c r="B8532" s="4" t="s">
        <v>5</v>
      </c>
      <c r="C8532" s="4" t="s">
        <v>13</v>
      </c>
      <c r="D8532" s="4" t="s">
        <v>6</v>
      </c>
    </row>
    <row r="8533" spans="1:6">
      <c r="A8533" t="n">
        <v>60664</v>
      </c>
      <c r="B8533" s="8" t="n">
        <v>2</v>
      </c>
      <c r="C8533" s="7" t="n">
        <v>10</v>
      </c>
      <c r="D8533" s="7" t="s">
        <v>113</v>
      </c>
    </row>
    <row r="8534" spans="1:6">
      <c r="A8534" t="s">
        <v>4</v>
      </c>
      <c r="B8534" s="4" t="s">
        <v>5</v>
      </c>
      <c r="C8534" s="4" t="s">
        <v>10</v>
      </c>
    </row>
    <row r="8535" spans="1:6">
      <c r="A8535" t="n">
        <v>60682</v>
      </c>
      <c r="B8535" s="35" t="n">
        <v>16</v>
      </c>
      <c r="C8535" s="7" t="n">
        <v>0</v>
      </c>
    </row>
    <row r="8536" spans="1:6">
      <c r="A8536" t="s">
        <v>4</v>
      </c>
      <c r="B8536" s="4" t="s">
        <v>5</v>
      </c>
      <c r="C8536" s="4" t="s">
        <v>13</v>
      </c>
      <c r="D8536" s="4" t="s">
        <v>6</v>
      </c>
    </row>
    <row r="8537" spans="1:6">
      <c r="A8537" t="n">
        <v>60685</v>
      </c>
      <c r="B8537" s="8" t="n">
        <v>2</v>
      </c>
      <c r="C8537" s="7" t="n">
        <v>10</v>
      </c>
      <c r="D8537" s="7" t="s">
        <v>114</v>
      </c>
    </row>
    <row r="8538" spans="1:6">
      <c r="A8538" t="s">
        <v>4</v>
      </c>
      <c r="B8538" s="4" t="s">
        <v>5</v>
      </c>
      <c r="C8538" s="4" t="s">
        <v>10</v>
      </c>
    </row>
    <row r="8539" spans="1:6">
      <c r="A8539" t="n">
        <v>60704</v>
      </c>
      <c r="B8539" s="35" t="n">
        <v>16</v>
      </c>
      <c r="C8539" s="7" t="n">
        <v>0</v>
      </c>
    </row>
    <row r="8540" spans="1:6">
      <c r="A8540" t="s">
        <v>4</v>
      </c>
      <c r="B8540" s="4" t="s">
        <v>5</v>
      </c>
      <c r="C8540" s="4" t="s">
        <v>13</v>
      </c>
      <c r="D8540" s="4" t="s">
        <v>10</v>
      </c>
      <c r="E8540" s="4" t="s">
        <v>23</v>
      </c>
    </row>
    <row r="8541" spans="1:6">
      <c r="A8541" t="n">
        <v>60707</v>
      </c>
      <c r="B8541" s="24" t="n">
        <v>58</v>
      </c>
      <c r="C8541" s="7" t="n">
        <v>100</v>
      </c>
      <c r="D8541" s="7" t="n">
        <v>300</v>
      </c>
      <c r="E8541" s="7" t="n">
        <v>1</v>
      </c>
    </row>
    <row r="8542" spans="1:6">
      <c r="A8542" t="s">
        <v>4</v>
      </c>
      <c r="B8542" s="4" t="s">
        <v>5</v>
      </c>
      <c r="C8542" s="4" t="s">
        <v>13</v>
      </c>
      <c r="D8542" s="4" t="s">
        <v>10</v>
      </c>
    </row>
    <row r="8543" spans="1:6">
      <c r="A8543" t="n">
        <v>60715</v>
      </c>
      <c r="B8543" s="24" t="n">
        <v>58</v>
      </c>
      <c r="C8543" s="7" t="n">
        <v>255</v>
      </c>
      <c r="D8543" s="7" t="n">
        <v>0</v>
      </c>
    </row>
    <row r="8544" spans="1:6">
      <c r="A8544" t="s">
        <v>4</v>
      </c>
      <c r="B8544" s="4" t="s">
        <v>5</v>
      </c>
      <c r="C8544" s="4" t="s">
        <v>13</v>
      </c>
    </row>
    <row r="8545" spans="1:5">
      <c r="A8545" t="n">
        <v>60719</v>
      </c>
      <c r="B8545" s="28" t="n">
        <v>23</v>
      </c>
      <c r="C8545" s="7" t="n">
        <v>0</v>
      </c>
    </row>
    <row r="8546" spans="1:5">
      <c r="A8546" t="s">
        <v>4</v>
      </c>
      <c r="B8546" s="4" t="s">
        <v>5</v>
      </c>
    </row>
    <row r="8547" spans="1:5">
      <c r="A8547" t="n">
        <v>60721</v>
      </c>
      <c r="B8547" s="5" t="n">
        <v>1</v>
      </c>
    </row>
    <row r="8548" spans="1:5" s="3" customFormat="1" customHeight="0">
      <c r="A8548" s="3" t="s">
        <v>2</v>
      </c>
      <c r="B8548" s="3" t="s">
        <v>474</v>
      </c>
    </row>
    <row r="8549" spans="1:5">
      <c r="A8549" t="s">
        <v>4</v>
      </c>
      <c r="B8549" s="4" t="s">
        <v>5</v>
      </c>
      <c r="C8549" s="4" t="s">
        <v>13</v>
      </c>
      <c r="D8549" s="4" t="s">
        <v>13</v>
      </c>
      <c r="E8549" s="4" t="s">
        <v>13</v>
      </c>
      <c r="F8549" s="4" t="s">
        <v>13</v>
      </c>
    </row>
    <row r="8550" spans="1:5">
      <c r="A8550" t="n">
        <v>60724</v>
      </c>
      <c r="B8550" s="19" t="n">
        <v>14</v>
      </c>
      <c r="C8550" s="7" t="n">
        <v>2</v>
      </c>
      <c r="D8550" s="7" t="n">
        <v>0</v>
      </c>
      <c r="E8550" s="7" t="n">
        <v>0</v>
      </c>
      <c r="F8550" s="7" t="n">
        <v>0</v>
      </c>
    </row>
    <row r="8551" spans="1:5">
      <c r="A8551" t="s">
        <v>4</v>
      </c>
      <c r="B8551" s="4" t="s">
        <v>5</v>
      </c>
      <c r="C8551" s="4" t="s">
        <v>13</v>
      </c>
      <c r="D8551" s="30" t="s">
        <v>34</v>
      </c>
      <c r="E8551" s="4" t="s">
        <v>5</v>
      </c>
      <c r="F8551" s="4" t="s">
        <v>13</v>
      </c>
      <c r="G8551" s="4" t="s">
        <v>10</v>
      </c>
      <c r="H8551" s="30" t="s">
        <v>35</v>
      </c>
      <c r="I8551" s="4" t="s">
        <v>13</v>
      </c>
      <c r="J8551" s="4" t="s">
        <v>9</v>
      </c>
      <c r="K8551" s="4" t="s">
        <v>13</v>
      </c>
      <c r="L8551" s="4" t="s">
        <v>13</v>
      </c>
      <c r="M8551" s="30" t="s">
        <v>34</v>
      </c>
      <c r="N8551" s="4" t="s">
        <v>5</v>
      </c>
      <c r="O8551" s="4" t="s">
        <v>13</v>
      </c>
      <c r="P8551" s="4" t="s">
        <v>10</v>
      </c>
      <c r="Q8551" s="30" t="s">
        <v>35</v>
      </c>
      <c r="R8551" s="4" t="s">
        <v>13</v>
      </c>
      <c r="S8551" s="4" t="s">
        <v>9</v>
      </c>
      <c r="T8551" s="4" t="s">
        <v>13</v>
      </c>
      <c r="U8551" s="4" t="s">
        <v>13</v>
      </c>
      <c r="V8551" s="4" t="s">
        <v>13</v>
      </c>
      <c r="W8551" s="4" t="s">
        <v>24</v>
      </c>
    </row>
    <row r="8552" spans="1:5">
      <c r="A8552" t="n">
        <v>60729</v>
      </c>
      <c r="B8552" s="12" t="n">
        <v>5</v>
      </c>
      <c r="C8552" s="7" t="n">
        <v>28</v>
      </c>
      <c r="D8552" s="30" t="s">
        <v>3</v>
      </c>
      <c r="E8552" s="9" t="n">
        <v>162</v>
      </c>
      <c r="F8552" s="7" t="n">
        <v>3</v>
      </c>
      <c r="G8552" s="7" t="n">
        <v>12442</v>
      </c>
      <c r="H8552" s="30" t="s">
        <v>3</v>
      </c>
      <c r="I8552" s="7" t="n">
        <v>0</v>
      </c>
      <c r="J8552" s="7" t="n">
        <v>1</v>
      </c>
      <c r="K8552" s="7" t="n">
        <v>2</v>
      </c>
      <c r="L8552" s="7" t="n">
        <v>28</v>
      </c>
      <c r="M8552" s="30" t="s">
        <v>3</v>
      </c>
      <c r="N8552" s="9" t="n">
        <v>162</v>
      </c>
      <c r="O8552" s="7" t="n">
        <v>3</v>
      </c>
      <c r="P8552" s="7" t="n">
        <v>12442</v>
      </c>
      <c r="Q8552" s="30" t="s">
        <v>3</v>
      </c>
      <c r="R8552" s="7" t="n">
        <v>0</v>
      </c>
      <c r="S8552" s="7" t="n">
        <v>2</v>
      </c>
      <c r="T8552" s="7" t="n">
        <v>2</v>
      </c>
      <c r="U8552" s="7" t="n">
        <v>11</v>
      </c>
      <c r="V8552" s="7" t="n">
        <v>1</v>
      </c>
      <c r="W8552" s="13" t="n">
        <f t="normal" ca="1">A8556</f>
        <v>0</v>
      </c>
    </row>
    <row r="8553" spans="1:5">
      <c r="A8553" t="s">
        <v>4</v>
      </c>
      <c r="B8553" s="4" t="s">
        <v>5</v>
      </c>
      <c r="C8553" s="4" t="s">
        <v>13</v>
      </c>
      <c r="D8553" s="4" t="s">
        <v>10</v>
      </c>
      <c r="E8553" s="4" t="s">
        <v>23</v>
      </c>
    </row>
    <row r="8554" spans="1:5">
      <c r="A8554" t="n">
        <v>60758</v>
      </c>
      <c r="B8554" s="24" t="n">
        <v>58</v>
      </c>
      <c r="C8554" s="7" t="n">
        <v>0</v>
      </c>
      <c r="D8554" s="7" t="n">
        <v>0</v>
      </c>
      <c r="E8554" s="7" t="n">
        <v>1</v>
      </c>
    </row>
    <row r="8555" spans="1:5">
      <c r="A8555" t="s">
        <v>4</v>
      </c>
      <c r="B8555" s="4" t="s">
        <v>5</v>
      </c>
      <c r="C8555" s="4" t="s">
        <v>13</v>
      </c>
      <c r="D8555" s="30" t="s">
        <v>34</v>
      </c>
      <c r="E8555" s="4" t="s">
        <v>5</v>
      </c>
      <c r="F8555" s="4" t="s">
        <v>13</v>
      </c>
      <c r="G8555" s="4" t="s">
        <v>10</v>
      </c>
      <c r="H8555" s="30" t="s">
        <v>35</v>
      </c>
      <c r="I8555" s="4" t="s">
        <v>13</v>
      </c>
      <c r="J8555" s="4" t="s">
        <v>9</v>
      </c>
      <c r="K8555" s="4" t="s">
        <v>13</v>
      </c>
      <c r="L8555" s="4" t="s">
        <v>13</v>
      </c>
      <c r="M8555" s="30" t="s">
        <v>34</v>
      </c>
      <c r="N8555" s="4" t="s">
        <v>5</v>
      </c>
      <c r="O8555" s="4" t="s">
        <v>13</v>
      </c>
      <c r="P8555" s="4" t="s">
        <v>10</v>
      </c>
      <c r="Q8555" s="30" t="s">
        <v>35</v>
      </c>
      <c r="R8555" s="4" t="s">
        <v>13</v>
      </c>
      <c r="S8555" s="4" t="s">
        <v>9</v>
      </c>
      <c r="T8555" s="4" t="s">
        <v>13</v>
      </c>
      <c r="U8555" s="4" t="s">
        <v>13</v>
      </c>
      <c r="V8555" s="4" t="s">
        <v>13</v>
      </c>
      <c r="W8555" s="4" t="s">
        <v>24</v>
      </c>
    </row>
    <row r="8556" spans="1:5">
      <c r="A8556" t="n">
        <v>60766</v>
      </c>
      <c r="B8556" s="12" t="n">
        <v>5</v>
      </c>
      <c r="C8556" s="7" t="n">
        <v>28</v>
      </c>
      <c r="D8556" s="30" t="s">
        <v>3</v>
      </c>
      <c r="E8556" s="9" t="n">
        <v>162</v>
      </c>
      <c r="F8556" s="7" t="n">
        <v>3</v>
      </c>
      <c r="G8556" s="7" t="n">
        <v>12442</v>
      </c>
      <c r="H8556" s="30" t="s">
        <v>3</v>
      </c>
      <c r="I8556" s="7" t="n">
        <v>0</v>
      </c>
      <c r="J8556" s="7" t="n">
        <v>1</v>
      </c>
      <c r="K8556" s="7" t="n">
        <v>3</v>
      </c>
      <c r="L8556" s="7" t="n">
        <v>28</v>
      </c>
      <c r="M8556" s="30" t="s">
        <v>3</v>
      </c>
      <c r="N8556" s="9" t="n">
        <v>162</v>
      </c>
      <c r="O8556" s="7" t="n">
        <v>3</v>
      </c>
      <c r="P8556" s="7" t="n">
        <v>12442</v>
      </c>
      <c r="Q8556" s="30" t="s">
        <v>3</v>
      </c>
      <c r="R8556" s="7" t="n">
        <v>0</v>
      </c>
      <c r="S8556" s="7" t="n">
        <v>2</v>
      </c>
      <c r="T8556" s="7" t="n">
        <v>3</v>
      </c>
      <c r="U8556" s="7" t="n">
        <v>9</v>
      </c>
      <c r="V8556" s="7" t="n">
        <v>1</v>
      </c>
      <c r="W8556" s="13" t="n">
        <f t="normal" ca="1">A8566</f>
        <v>0</v>
      </c>
    </row>
    <row r="8557" spans="1:5">
      <c r="A8557" t="s">
        <v>4</v>
      </c>
      <c r="B8557" s="4" t="s">
        <v>5</v>
      </c>
      <c r="C8557" s="4" t="s">
        <v>13</v>
      </c>
      <c r="D8557" s="30" t="s">
        <v>34</v>
      </c>
      <c r="E8557" s="4" t="s">
        <v>5</v>
      </c>
      <c r="F8557" s="4" t="s">
        <v>10</v>
      </c>
      <c r="G8557" s="4" t="s">
        <v>13</v>
      </c>
      <c r="H8557" s="4" t="s">
        <v>13</v>
      </c>
      <c r="I8557" s="4" t="s">
        <v>6</v>
      </c>
      <c r="J8557" s="30" t="s">
        <v>35</v>
      </c>
      <c r="K8557" s="4" t="s">
        <v>13</v>
      </c>
      <c r="L8557" s="4" t="s">
        <v>13</v>
      </c>
      <c r="M8557" s="30" t="s">
        <v>34</v>
      </c>
      <c r="N8557" s="4" t="s">
        <v>5</v>
      </c>
      <c r="O8557" s="4" t="s">
        <v>13</v>
      </c>
      <c r="P8557" s="30" t="s">
        <v>35</v>
      </c>
      <c r="Q8557" s="4" t="s">
        <v>13</v>
      </c>
      <c r="R8557" s="4" t="s">
        <v>9</v>
      </c>
      <c r="S8557" s="4" t="s">
        <v>13</v>
      </c>
      <c r="T8557" s="4" t="s">
        <v>13</v>
      </c>
      <c r="U8557" s="4" t="s">
        <v>13</v>
      </c>
      <c r="V8557" s="30" t="s">
        <v>34</v>
      </c>
      <c r="W8557" s="4" t="s">
        <v>5</v>
      </c>
      <c r="X8557" s="4" t="s">
        <v>13</v>
      </c>
      <c r="Y8557" s="30" t="s">
        <v>35</v>
      </c>
      <c r="Z8557" s="4" t="s">
        <v>13</v>
      </c>
      <c r="AA8557" s="4" t="s">
        <v>9</v>
      </c>
      <c r="AB8557" s="4" t="s">
        <v>13</v>
      </c>
      <c r="AC8557" s="4" t="s">
        <v>13</v>
      </c>
      <c r="AD8557" s="4" t="s">
        <v>13</v>
      </c>
      <c r="AE8557" s="4" t="s">
        <v>24</v>
      </c>
    </row>
    <row r="8558" spans="1:5">
      <c r="A8558" t="n">
        <v>60795</v>
      </c>
      <c r="B8558" s="12" t="n">
        <v>5</v>
      </c>
      <c r="C8558" s="7" t="n">
        <v>28</v>
      </c>
      <c r="D8558" s="30" t="s">
        <v>3</v>
      </c>
      <c r="E8558" s="31" t="n">
        <v>47</v>
      </c>
      <c r="F8558" s="7" t="n">
        <v>61456</v>
      </c>
      <c r="G8558" s="7" t="n">
        <v>2</v>
      </c>
      <c r="H8558" s="7" t="n">
        <v>0</v>
      </c>
      <c r="I8558" s="7" t="s">
        <v>36</v>
      </c>
      <c r="J8558" s="30" t="s">
        <v>3</v>
      </c>
      <c r="K8558" s="7" t="n">
        <v>8</v>
      </c>
      <c r="L8558" s="7" t="n">
        <v>28</v>
      </c>
      <c r="M8558" s="30" t="s">
        <v>3</v>
      </c>
      <c r="N8558" s="11" t="n">
        <v>74</v>
      </c>
      <c r="O8558" s="7" t="n">
        <v>65</v>
      </c>
      <c r="P8558" s="30" t="s">
        <v>3</v>
      </c>
      <c r="Q8558" s="7" t="n">
        <v>0</v>
      </c>
      <c r="R8558" s="7" t="n">
        <v>1</v>
      </c>
      <c r="S8558" s="7" t="n">
        <v>3</v>
      </c>
      <c r="T8558" s="7" t="n">
        <v>9</v>
      </c>
      <c r="U8558" s="7" t="n">
        <v>28</v>
      </c>
      <c r="V8558" s="30" t="s">
        <v>3</v>
      </c>
      <c r="W8558" s="11" t="n">
        <v>74</v>
      </c>
      <c r="X8558" s="7" t="n">
        <v>65</v>
      </c>
      <c r="Y8558" s="30" t="s">
        <v>3</v>
      </c>
      <c r="Z8558" s="7" t="n">
        <v>0</v>
      </c>
      <c r="AA8558" s="7" t="n">
        <v>2</v>
      </c>
      <c r="AB8558" s="7" t="n">
        <v>3</v>
      </c>
      <c r="AC8558" s="7" t="n">
        <v>9</v>
      </c>
      <c r="AD8558" s="7" t="n">
        <v>1</v>
      </c>
      <c r="AE8558" s="13" t="n">
        <f t="normal" ca="1">A8562</f>
        <v>0</v>
      </c>
    </row>
    <row r="8559" spans="1:5">
      <c r="A8559" t="s">
        <v>4</v>
      </c>
      <c r="B8559" s="4" t="s">
        <v>5</v>
      </c>
      <c r="C8559" s="4" t="s">
        <v>10</v>
      </c>
      <c r="D8559" s="4" t="s">
        <v>13</v>
      </c>
      <c r="E8559" s="4" t="s">
        <v>13</v>
      </c>
      <c r="F8559" s="4" t="s">
        <v>6</v>
      </c>
    </row>
    <row r="8560" spans="1:5">
      <c r="A8560" t="n">
        <v>60843</v>
      </c>
      <c r="B8560" s="31" t="n">
        <v>47</v>
      </c>
      <c r="C8560" s="7" t="n">
        <v>61456</v>
      </c>
      <c r="D8560" s="7" t="n">
        <v>0</v>
      </c>
      <c r="E8560" s="7" t="n">
        <v>0</v>
      </c>
      <c r="F8560" s="7" t="s">
        <v>37</v>
      </c>
    </row>
    <row r="8561" spans="1:31">
      <c r="A8561" t="s">
        <v>4</v>
      </c>
      <c r="B8561" s="4" t="s">
        <v>5</v>
      </c>
      <c r="C8561" s="4" t="s">
        <v>13</v>
      </c>
      <c r="D8561" s="4" t="s">
        <v>10</v>
      </c>
      <c r="E8561" s="4" t="s">
        <v>23</v>
      </c>
    </row>
    <row r="8562" spans="1:31">
      <c r="A8562" t="n">
        <v>60856</v>
      </c>
      <c r="B8562" s="24" t="n">
        <v>58</v>
      </c>
      <c r="C8562" s="7" t="n">
        <v>0</v>
      </c>
      <c r="D8562" s="7" t="n">
        <v>300</v>
      </c>
      <c r="E8562" s="7" t="n">
        <v>1</v>
      </c>
    </row>
    <row r="8563" spans="1:31">
      <c r="A8563" t="s">
        <v>4</v>
      </c>
      <c r="B8563" s="4" t="s">
        <v>5</v>
      </c>
      <c r="C8563" s="4" t="s">
        <v>13</v>
      </c>
      <c r="D8563" s="4" t="s">
        <v>10</v>
      </c>
    </row>
    <row r="8564" spans="1:31">
      <c r="A8564" t="n">
        <v>60864</v>
      </c>
      <c r="B8564" s="24" t="n">
        <v>58</v>
      </c>
      <c r="C8564" s="7" t="n">
        <v>255</v>
      </c>
      <c r="D8564" s="7" t="n">
        <v>0</v>
      </c>
    </row>
    <row r="8565" spans="1:31">
      <c r="A8565" t="s">
        <v>4</v>
      </c>
      <c r="B8565" s="4" t="s">
        <v>5</v>
      </c>
      <c r="C8565" s="4" t="s">
        <v>13</v>
      </c>
      <c r="D8565" s="4" t="s">
        <v>13</v>
      </c>
      <c r="E8565" s="4" t="s">
        <v>13</v>
      </c>
      <c r="F8565" s="4" t="s">
        <v>13</v>
      </c>
    </row>
    <row r="8566" spans="1:31">
      <c r="A8566" t="n">
        <v>60868</v>
      </c>
      <c r="B8566" s="19" t="n">
        <v>14</v>
      </c>
      <c r="C8566" s="7" t="n">
        <v>0</v>
      </c>
      <c r="D8566" s="7" t="n">
        <v>0</v>
      </c>
      <c r="E8566" s="7" t="n">
        <v>0</v>
      </c>
      <c r="F8566" s="7" t="n">
        <v>64</v>
      </c>
    </row>
    <row r="8567" spans="1:31">
      <c r="A8567" t="s">
        <v>4</v>
      </c>
      <c r="B8567" s="4" t="s">
        <v>5</v>
      </c>
      <c r="C8567" s="4" t="s">
        <v>13</v>
      </c>
      <c r="D8567" s="4" t="s">
        <v>10</v>
      </c>
    </row>
    <row r="8568" spans="1:31">
      <c r="A8568" t="n">
        <v>60873</v>
      </c>
      <c r="B8568" s="25" t="n">
        <v>22</v>
      </c>
      <c r="C8568" s="7" t="n">
        <v>0</v>
      </c>
      <c r="D8568" s="7" t="n">
        <v>12442</v>
      </c>
    </row>
    <row r="8569" spans="1:31">
      <c r="A8569" t="s">
        <v>4</v>
      </c>
      <c r="B8569" s="4" t="s">
        <v>5</v>
      </c>
      <c r="C8569" s="4" t="s">
        <v>13</v>
      </c>
      <c r="D8569" s="4" t="s">
        <v>10</v>
      </c>
    </row>
    <row r="8570" spans="1:31">
      <c r="A8570" t="n">
        <v>60877</v>
      </c>
      <c r="B8570" s="24" t="n">
        <v>58</v>
      </c>
      <c r="C8570" s="7" t="n">
        <v>5</v>
      </c>
      <c r="D8570" s="7" t="n">
        <v>300</v>
      </c>
    </row>
    <row r="8571" spans="1:31">
      <c r="A8571" t="s">
        <v>4</v>
      </c>
      <c r="B8571" s="4" t="s">
        <v>5</v>
      </c>
      <c r="C8571" s="4" t="s">
        <v>23</v>
      </c>
      <c r="D8571" s="4" t="s">
        <v>10</v>
      </c>
    </row>
    <row r="8572" spans="1:31">
      <c r="A8572" t="n">
        <v>60881</v>
      </c>
      <c r="B8572" s="32" t="n">
        <v>103</v>
      </c>
      <c r="C8572" s="7" t="n">
        <v>0</v>
      </c>
      <c r="D8572" s="7" t="n">
        <v>300</v>
      </c>
    </row>
    <row r="8573" spans="1:31">
      <c r="A8573" t="s">
        <v>4</v>
      </c>
      <c r="B8573" s="4" t="s">
        <v>5</v>
      </c>
      <c r="C8573" s="4" t="s">
        <v>13</v>
      </c>
    </row>
    <row r="8574" spans="1:31">
      <c r="A8574" t="n">
        <v>60888</v>
      </c>
      <c r="B8574" s="33" t="n">
        <v>64</v>
      </c>
      <c r="C8574" s="7" t="n">
        <v>7</v>
      </c>
    </row>
    <row r="8575" spans="1:31">
      <c r="A8575" t="s">
        <v>4</v>
      </c>
      <c r="B8575" s="4" t="s">
        <v>5</v>
      </c>
      <c r="C8575" s="4" t="s">
        <v>13</v>
      </c>
      <c r="D8575" s="4" t="s">
        <v>10</v>
      </c>
    </row>
    <row r="8576" spans="1:31">
      <c r="A8576" t="n">
        <v>60890</v>
      </c>
      <c r="B8576" s="34" t="n">
        <v>72</v>
      </c>
      <c r="C8576" s="7" t="n">
        <v>5</v>
      </c>
      <c r="D8576" s="7" t="n">
        <v>0</v>
      </c>
    </row>
    <row r="8577" spans="1:6">
      <c r="A8577" t="s">
        <v>4</v>
      </c>
      <c r="B8577" s="4" t="s">
        <v>5</v>
      </c>
      <c r="C8577" s="4" t="s">
        <v>13</v>
      </c>
      <c r="D8577" s="30" t="s">
        <v>34</v>
      </c>
      <c r="E8577" s="4" t="s">
        <v>5</v>
      </c>
      <c r="F8577" s="4" t="s">
        <v>13</v>
      </c>
      <c r="G8577" s="4" t="s">
        <v>10</v>
      </c>
      <c r="H8577" s="30" t="s">
        <v>35</v>
      </c>
      <c r="I8577" s="4" t="s">
        <v>13</v>
      </c>
      <c r="J8577" s="4" t="s">
        <v>9</v>
      </c>
      <c r="K8577" s="4" t="s">
        <v>13</v>
      </c>
      <c r="L8577" s="4" t="s">
        <v>13</v>
      </c>
      <c r="M8577" s="4" t="s">
        <v>24</v>
      </c>
    </row>
    <row r="8578" spans="1:6">
      <c r="A8578" t="n">
        <v>60894</v>
      </c>
      <c r="B8578" s="12" t="n">
        <v>5</v>
      </c>
      <c r="C8578" s="7" t="n">
        <v>28</v>
      </c>
      <c r="D8578" s="30" t="s">
        <v>3</v>
      </c>
      <c r="E8578" s="9" t="n">
        <v>162</v>
      </c>
      <c r="F8578" s="7" t="n">
        <v>4</v>
      </c>
      <c r="G8578" s="7" t="n">
        <v>12442</v>
      </c>
      <c r="H8578" s="30" t="s">
        <v>3</v>
      </c>
      <c r="I8578" s="7" t="n">
        <v>0</v>
      </c>
      <c r="J8578" s="7" t="n">
        <v>1</v>
      </c>
      <c r="K8578" s="7" t="n">
        <v>2</v>
      </c>
      <c r="L8578" s="7" t="n">
        <v>1</v>
      </c>
      <c r="M8578" s="13" t="n">
        <f t="normal" ca="1">A8584</f>
        <v>0</v>
      </c>
    </row>
    <row r="8579" spans="1:6">
      <c r="A8579" t="s">
        <v>4</v>
      </c>
      <c r="B8579" s="4" t="s">
        <v>5</v>
      </c>
      <c r="C8579" s="4" t="s">
        <v>13</v>
      </c>
      <c r="D8579" s="4" t="s">
        <v>6</v>
      </c>
    </row>
    <row r="8580" spans="1:6">
      <c r="A8580" t="n">
        <v>60911</v>
      </c>
      <c r="B8580" s="8" t="n">
        <v>2</v>
      </c>
      <c r="C8580" s="7" t="n">
        <v>10</v>
      </c>
      <c r="D8580" s="7" t="s">
        <v>38</v>
      </c>
    </row>
    <row r="8581" spans="1:6">
      <c r="A8581" t="s">
        <v>4</v>
      </c>
      <c r="B8581" s="4" t="s">
        <v>5</v>
      </c>
      <c r="C8581" s="4" t="s">
        <v>10</v>
      </c>
    </row>
    <row r="8582" spans="1:6">
      <c r="A8582" t="n">
        <v>60928</v>
      </c>
      <c r="B8582" s="35" t="n">
        <v>16</v>
      </c>
      <c r="C8582" s="7" t="n">
        <v>0</v>
      </c>
    </row>
    <row r="8583" spans="1:6">
      <c r="A8583" t="s">
        <v>4</v>
      </c>
      <c r="B8583" s="4" t="s">
        <v>5</v>
      </c>
      <c r="C8583" s="4" t="s">
        <v>10</v>
      </c>
    </row>
    <row r="8584" spans="1:6">
      <c r="A8584" t="n">
        <v>60931</v>
      </c>
      <c r="B8584" s="36" t="n">
        <v>12</v>
      </c>
      <c r="C8584" s="7" t="n">
        <v>6713</v>
      </c>
    </row>
    <row r="8585" spans="1:6">
      <c r="A8585" t="s">
        <v>4</v>
      </c>
      <c r="B8585" s="4" t="s">
        <v>5</v>
      </c>
      <c r="C8585" s="4" t="s">
        <v>10</v>
      </c>
      <c r="D8585" s="4" t="s">
        <v>6</v>
      </c>
      <c r="E8585" s="4" t="s">
        <v>6</v>
      </c>
      <c r="F8585" s="4" t="s">
        <v>6</v>
      </c>
      <c r="G8585" s="4" t="s">
        <v>13</v>
      </c>
      <c r="H8585" s="4" t="s">
        <v>9</v>
      </c>
      <c r="I8585" s="4" t="s">
        <v>23</v>
      </c>
      <c r="J8585" s="4" t="s">
        <v>23</v>
      </c>
      <c r="K8585" s="4" t="s">
        <v>23</v>
      </c>
      <c r="L8585" s="4" t="s">
        <v>23</v>
      </c>
      <c r="M8585" s="4" t="s">
        <v>23</v>
      </c>
      <c r="N8585" s="4" t="s">
        <v>23</v>
      </c>
      <c r="O8585" s="4" t="s">
        <v>23</v>
      </c>
      <c r="P8585" s="4" t="s">
        <v>6</v>
      </c>
      <c r="Q8585" s="4" t="s">
        <v>6</v>
      </c>
      <c r="R8585" s="4" t="s">
        <v>9</v>
      </c>
      <c r="S8585" s="4" t="s">
        <v>13</v>
      </c>
      <c r="T8585" s="4" t="s">
        <v>9</v>
      </c>
      <c r="U8585" s="4" t="s">
        <v>9</v>
      </c>
      <c r="V8585" s="4" t="s">
        <v>10</v>
      </c>
    </row>
    <row r="8586" spans="1:6">
      <c r="A8586" t="n">
        <v>60934</v>
      </c>
      <c r="B8586" s="37" t="n">
        <v>19</v>
      </c>
      <c r="C8586" s="7" t="n">
        <v>7032</v>
      </c>
      <c r="D8586" s="7" t="s">
        <v>41</v>
      </c>
      <c r="E8586" s="7" t="s">
        <v>42</v>
      </c>
      <c r="F8586" s="7" t="s">
        <v>12</v>
      </c>
      <c r="G8586" s="7" t="n">
        <v>0</v>
      </c>
      <c r="H8586" s="7" t="n">
        <v>1</v>
      </c>
      <c r="I8586" s="7" t="n">
        <v>0</v>
      </c>
      <c r="J8586" s="7" t="n">
        <v>0</v>
      </c>
      <c r="K8586" s="7" t="n">
        <v>0</v>
      </c>
      <c r="L8586" s="7" t="n">
        <v>0</v>
      </c>
      <c r="M8586" s="7" t="n">
        <v>1</v>
      </c>
      <c r="N8586" s="7" t="n">
        <v>1.60000002384186</v>
      </c>
      <c r="O8586" s="7" t="n">
        <v>0.0900000035762787</v>
      </c>
      <c r="P8586" s="7" t="s">
        <v>12</v>
      </c>
      <c r="Q8586" s="7" t="s">
        <v>12</v>
      </c>
      <c r="R8586" s="7" t="n">
        <v>-1</v>
      </c>
      <c r="S8586" s="7" t="n">
        <v>0</v>
      </c>
      <c r="T8586" s="7" t="n">
        <v>0</v>
      </c>
      <c r="U8586" s="7" t="n">
        <v>0</v>
      </c>
      <c r="V8586" s="7" t="n">
        <v>0</v>
      </c>
    </row>
    <row r="8587" spans="1:6">
      <c r="A8587" t="s">
        <v>4</v>
      </c>
      <c r="B8587" s="4" t="s">
        <v>5</v>
      </c>
      <c r="C8587" s="4" t="s">
        <v>10</v>
      </c>
      <c r="D8587" s="4" t="s">
        <v>13</v>
      </c>
      <c r="E8587" s="4" t="s">
        <v>13</v>
      </c>
      <c r="F8587" s="4" t="s">
        <v>6</v>
      </c>
    </row>
    <row r="8588" spans="1:6">
      <c r="A8588" t="n">
        <v>61004</v>
      </c>
      <c r="B8588" s="38" t="n">
        <v>20</v>
      </c>
      <c r="C8588" s="7" t="n">
        <v>0</v>
      </c>
      <c r="D8588" s="7" t="n">
        <v>3</v>
      </c>
      <c r="E8588" s="7" t="n">
        <v>10</v>
      </c>
      <c r="F8588" s="7" t="s">
        <v>45</v>
      </c>
    </row>
    <row r="8589" spans="1:6">
      <c r="A8589" t="s">
        <v>4</v>
      </c>
      <c r="B8589" s="4" t="s">
        <v>5</v>
      </c>
      <c r="C8589" s="4" t="s">
        <v>10</v>
      </c>
    </row>
    <row r="8590" spans="1:6">
      <c r="A8590" t="n">
        <v>61022</v>
      </c>
      <c r="B8590" s="35" t="n">
        <v>16</v>
      </c>
      <c r="C8590" s="7" t="n">
        <v>0</v>
      </c>
    </row>
    <row r="8591" spans="1:6">
      <c r="A8591" t="s">
        <v>4</v>
      </c>
      <c r="B8591" s="4" t="s">
        <v>5</v>
      </c>
      <c r="C8591" s="4" t="s">
        <v>10</v>
      </c>
      <c r="D8591" s="4" t="s">
        <v>13</v>
      </c>
      <c r="E8591" s="4" t="s">
        <v>13</v>
      </c>
      <c r="F8591" s="4" t="s">
        <v>6</v>
      </c>
    </row>
    <row r="8592" spans="1:6">
      <c r="A8592" t="n">
        <v>61025</v>
      </c>
      <c r="B8592" s="38" t="n">
        <v>20</v>
      </c>
      <c r="C8592" s="7" t="n">
        <v>3</v>
      </c>
      <c r="D8592" s="7" t="n">
        <v>3</v>
      </c>
      <c r="E8592" s="7" t="n">
        <v>10</v>
      </c>
      <c r="F8592" s="7" t="s">
        <v>45</v>
      </c>
    </row>
    <row r="8593" spans="1:22">
      <c r="A8593" t="s">
        <v>4</v>
      </c>
      <c r="B8593" s="4" t="s">
        <v>5</v>
      </c>
      <c r="C8593" s="4" t="s">
        <v>10</v>
      </c>
    </row>
    <row r="8594" spans="1:22">
      <c r="A8594" t="n">
        <v>61043</v>
      </c>
      <c r="B8594" s="35" t="n">
        <v>16</v>
      </c>
      <c r="C8594" s="7" t="n">
        <v>0</v>
      </c>
    </row>
    <row r="8595" spans="1:22">
      <c r="A8595" t="s">
        <v>4</v>
      </c>
      <c r="B8595" s="4" t="s">
        <v>5</v>
      </c>
      <c r="C8595" s="4" t="s">
        <v>10</v>
      </c>
      <c r="D8595" s="4" t="s">
        <v>13</v>
      </c>
      <c r="E8595" s="4" t="s">
        <v>13</v>
      </c>
      <c r="F8595" s="4" t="s">
        <v>6</v>
      </c>
    </row>
    <row r="8596" spans="1:22">
      <c r="A8596" t="n">
        <v>61046</v>
      </c>
      <c r="B8596" s="38" t="n">
        <v>20</v>
      </c>
      <c r="C8596" s="7" t="n">
        <v>5</v>
      </c>
      <c r="D8596" s="7" t="n">
        <v>3</v>
      </c>
      <c r="E8596" s="7" t="n">
        <v>10</v>
      </c>
      <c r="F8596" s="7" t="s">
        <v>45</v>
      </c>
    </row>
    <row r="8597" spans="1:22">
      <c r="A8597" t="s">
        <v>4</v>
      </c>
      <c r="B8597" s="4" t="s">
        <v>5</v>
      </c>
      <c r="C8597" s="4" t="s">
        <v>10</v>
      </c>
    </row>
    <row r="8598" spans="1:22">
      <c r="A8598" t="n">
        <v>61064</v>
      </c>
      <c r="B8598" s="35" t="n">
        <v>16</v>
      </c>
      <c r="C8598" s="7" t="n">
        <v>0</v>
      </c>
    </row>
    <row r="8599" spans="1:22">
      <c r="A8599" t="s">
        <v>4</v>
      </c>
      <c r="B8599" s="4" t="s">
        <v>5</v>
      </c>
      <c r="C8599" s="4" t="s">
        <v>10</v>
      </c>
      <c r="D8599" s="4" t="s">
        <v>13</v>
      </c>
      <c r="E8599" s="4" t="s">
        <v>13</v>
      </c>
      <c r="F8599" s="4" t="s">
        <v>6</v>
      </c>
    </row>
    <row r="8600" spans="1:22">
      <c r="A8600" t="n">
        <v>61067</v>
      </c>
      <c r="B8600" s="38" t="n">
        <v>20</v>
      </c>
      <c r="C8600" s="7" t="n">
        <v>61491</v>
      </c>
      <c r="D8600" s="7" t="n">
        <v>3</v>
      </c>
      <c r="E8600" s="7" t="n">
        <v>10</v>
      </c>
      <c r="F8600" s="7" t="s">
        <v>45</v>
      </c>
    </row>
    <row r="8601" spans="1:22">
      <c r="A8601" t="s">
        <v>4</v>
      </c>
      <c r="B8601" s="4" t="s">
        <v>5</v>
      </c>
      <c r="C8601" s="4" t="s">
        <v>10</v>
      </c>
    </row>
    <row r="8602" spans="1:22">
      <c r="A8602" t="n">
        <v>61085</v>
      </c>
      <c r="B8602" s="35" t="n">
        <v>16</v>
      </c>
      <c r="C8602" s="7" t="n">
        <v>0</v>
      </c>
    </row>
    <row r="8603" spans="1:22">
      <c r="A8603" t="s">
        <v>4</v>
      </c>
      <c r="B8603" s="4" t="s">
        <v>5</v>
      </c>
      <c r="C8603" s="4" t="s">
        <v>10</v>
      </c>
      <c r="D8603" s="4" t="s">
        <v>13</v>
      </c>
      <c r="E8603" s="4" t="s">
        <v>13</v>
      </c>
      <c r="F8603" s="4" t="s">
        <v>6</v>
      </c>
    </row>
    <row r="8604" spans="1:22">
      <c r="A8604" t="n">
        <v>61088</v>
      </c>
      <c r="B8604" s="38" t="n">
        <v>20</v>
      </c>
      <c r="C8604" s="7" t="n">
        <v>61492</v>
      </c>
      <c r="D8604" s="7" t="n">
        <v>3</v>
      </c>
      <c r="E8604" s="7" t="n">
        <v>10</v>
      </c>
      <c r="F8604" s="7" t="s">
        <v>45</v>
      </c>
    </row>
    <row r="8605" spans="1:22">
      <c r="A8605" t="s">
        <v>4</v>
      </c>
      <c r="B8605" s="4" t="s">
        <v>5</v>
      </c>
      <c r="C8605" s="4" t="s">
        <v>10</v>
      </c>
    </row>
    <row r="8606" spans="1:22">
      <c r="A8606" t="n">
        <v>61106</v>
      </c>
      <c r="B8606" s="35" t="n">
        <v>16</v>
      </c>
      <c r="C8606" s="7" t="n">
        <v>0</v>
      </c>
    </row>
    <row r="8607" spans="1:22">
      <c r="A8607" t="s">
        <v>4</v>
      </c>
      <c r="B8607" s="4" t="s">
        <v>5</v>
      </c>
      <c r="C8607" s="4" t="s">
        <v>10</v>
      </c>
      <c r="D8607" s="4" t="s">
        <v>13</v>
      </c>
      <c r="E8607" s="4" t="s">
        <v>13</v>
      </c>
      <c r="F8607" s="4" t="s">
        <v>6</v>
      </c>
    </row>
    <row r="8608" spans="1:22">
      <c r="A8608" t="n">
        <v>61109</v>
      </c>
      <c r="B8608" s="38" t="n">
        <v>20</v>
      </c>
      <c r="C8608" s="7" t="n">
        <v>61493</v>
      </c>
      <c r="D8608" s="7" t="n">
        <v>3</v>
      </c>
      <c r="E8608" s="7" t="n">
        <v>10</v>
      </c>
      <c r="F8608" s="7" t="s">
        <v>45</v>
      </c>
    </row>
    <row r="8609" spans="1:6">
      <c r="A8609" t="s">
        <v>4</v>
      </c>
      <c r="B8609" s="4" t="s">
        <v>5</v>
      </c>
      <c r="C8609" s="4" t="s">
        <v>10</v>
      </c>
    </row>
    <row r="8610" spans="1:6">
      <c r="A8610" t="n">
        <v>61127</v>
      </c>
      <c r="B8610" s="35" t="n">
        <v>16</v>
      </c>
      <c r="C8610" s="7" t="n">
        <v>0</v>
      </c>
    </row>
    <row r="8611" spans="1:6">
      <c r="A8611" t="s">
        <v>4</v>
      </c>
      <c r="B8611" s="4" t="s">
        <v>5</v>
      </c>
      <c r="C8611" s="4" t="s">
        <v>10</v>
      </c>
      <c r="D8611" s="4" t="s">
        <v>13</v>
      </c>
      <c r="E8611" s="4" t="s">
        <v>13</v>
      </c>
      <c r="F8611" s="4" t="s">
        <v>6</v>
      </c>
    </row>
    <row r="8612" spans="1:6">
      <c r="A8612" t="n">
        <v>61130</v>
      </c>
      <c r="B8612" s="38" t="n">
        <v>20</v>
      </c>
      <c r="C8612" s="7" t="n">
        <v>7032</v>
      </c>
      <c r="D8612" s="7" t="n">
        <v>3</v>
      </c>
      <c r="E8612" s="7" t="n">
        <v>10</v>
      </c>
      <c r="F8612" s="7" t="s">
        <v>45</v>
      </c>
    </row>
    <row r="8613" spans="1:6">
      <c r="A8613" t="s">
        <v>4</v>
      </c>
      <c r="B8613" s="4" t="s">
        <v>5</v>
      </c>
      <c r="C8613" s="4" t="s">
        <v>10</v>
      </c>
    </row>
    <row r="8614" spans="1:6">
      <c r="A8614" t="n">
        <v>61148</v>
      </c>
      <c r="B8614" s="35" t="n">
        <v>16</v>
      </c>
      <c r="C8614" s="7" t="n">
        <v>0</v>
      </c>
    </row>
    <row r="8615" spans="1:6">
      <c r="A8615" t="s">
        <v>4</v>
      </c>
      <c r="B8615" s="4" t="s">
        <v>5</v>
      </c>
      <c r="C8615" s="4" t="s">
        <v>13</v>
      </c>
    </row>
    <row r="8616" spans="1:6">
      <c r="A8616" t="n">
        <v>61151</v>
      </c>
      <c r="B8616" s="43" t="n">
        <v>116</v>
      </c>
      <c r="C8616" s="7" t="n">
        <v>0</v>
      </c>
    </row>
    <row r="8617" spans="1:6">
      <c r="A8617" t="s">
        <v>4</v>
      </c>
      <c r="B8617" s="4" t="s">
        <v>5</v>
      </c>
      <c r="C8617" s="4" t="s">
        <v>13</v>
      </c>
      <c r="D8617" s="4" t="s">
        <v>10</v>
      </c>
    </row>
    <row r="8618" spans="1:6">
      <c r="A8618" t="n">
        <v>61153</v>
      </c>
      <c r="B8618" s="43" t="n">
        <v>116</v>
      </c>
      <c r="C8618" s="7" t="n">
        <v>2</v>
      </c>
      <c r="D8618" s="7" t="n">
        <v>1</v>
      </c>
    </row>
    <row r="8619" spans="1:6">
      <c r="A8619" t="s">
        <v>4</v>
      </c>
      <c r="B8619" s="4" t="s">
        <v>5</v>
      </c>
      <c r="C8619" s="4" t="s">
        <v>13</v>
      </c>
      <c r="D8619" s="4" t="s">
        <v>9</v>
      </c>
    </row>
    <row r="8620" spans="1:6">
      <c r="A8620" t="n">
        <v>61157</v>
      </c>
      <c r="B8620" s="43" t="n">
        <v>116</v>
      </c>
      <c r="C8620" s="7" t="n">
        <v>5</v>
      </c>
      <c r="D8620" s="7" t="n">
        <v>1133903872</v>
      </c>
    </row>
    <row r="8621" spans="1:6">
      <c r="A8621" t="s">
        <v>4</v>
      </c>
      <c r="B8621" s="4" t="s">
        <v>5</v>
      </c>
      <c r="C8621" s="4" t="s">
        <v>13</v>
      </c>
      <c r="D8621" s="4" t="s">
        <v>10</v>
      </c>
    </row>
    <row r="8622" spans="1:6">
      <c r="A8622" t="n">
        <v>61163</v>
      </c>
      <c r="B8622" s="43" t="n">
        <v>116</v>
      </c>
      <c r="C8622" s="7" t="n">
        <v>6</v>
      </c>
      <c r="D8622" s="7" t="n">
        <v>1</v>
      </c>
    </row>
    <row r="8623" spans="1:6">
      <c r="A8623" t="s">
        <v>4</v>
      </c>
      <c r="B8623" s="4" t="s">
        <v>5</v>
      </c>
      <c r="C8623" s="4" t="s">
        <v>13</v>
      </c>
      <c r="D8623" s="4" t="s">
        <v>10</v>
      </c>
      <c r="E8623" s="4" t="s">
        <v>13</v>
      </c>
      <c r="F8623" s="4" t="s">
        <v>6</v>
      </c>
      <c r="G8623" s="4" t="s">
        <v>6</v>
      </c>
      <c r="H8623" s="4" t="s">
        <v>6</v>
      </c>
      <c r="I8623" s="4" t="s">
        <v>6</v>
      </c>
      <c r="J8623" s="4" t="s">
        <v>6</v>
      </c>
      <c r="K8623" s="4" t="s">
        <v>6</v>
      </c>
      <c r="L8623" s="4" t="s">
        <v>6</v>
      </c>
      <c r="M8623" s="4" t="s">
        <v>6</v>
      </c>
      <c r="N8623" s="4" t="s">
        <v>6</v>
      </c>
      <c r="O8623" s="4" t="s">
        <v>6</v>
      </c>
      <c r="P8623" s="4" t="s">
        <v>6</v>
      </c>
      <c r="Q8623" s="4" t="s">
        <v>6</v>
      </c>
      <c r="R8623" s="4" t="s">
        <v>6</v>
      </c>
      <c r="S8623" s="4" t="s">
        <v>6</v>
      </c>
      <c r="T8623" s="4" t="s">
        <v>6</v>
      </c>
      <c r="U8623" s="4" t="s">
        <v>6</v>
      </c>
    </row>
    <row r="8624" spans="1:6">
      <c r="A8624" t="n">
        <v>61167</v>
      </c>
      <c r="B8624" s="41" t="n">
        <v>36</v>
      </c>
      <c r="C8624" s="7" t="n">
        <v>8</v>
      </c>
      <c r="D8624" s="7" t="n">
        <v>0</v>
      </c>
      <c r="E8624" s="7" t="n">
        <v>0</v>
      </c>
      <c r="F8624" s="7" t="s">
        <v>157</v>
      </c>
      <c r="G8624" s="7" t="s">
        <v>12</v>
      </c>
      <c r="H8624" s="7" t="s">
        <v>12</v>
      </c>
      <c r="I8624" s="7" t="s">
        <v>12</v>
      </c>
      <c r="J8624" s="7" t="s">
        <v>12</v>
      </c>
      <c r="K8624" s="7" t="s">
        <v>12</v>
      </c>
      <c r="L8624" s="7" t="s">
        <v>12</v>
      </c>
      <c r="M8624" s="7" t="s">
        <v>12</v>
      </c>
      <c r="N8624" s="7" t="s">
        <v>12</v>
      </c>
      <c r="O8624" s="7" t="s">
        <v>12</v>
      </c>
      <c r="P8624" s="7" t="s">
        <v>12</v>
      </c>
      <c r="Q8624" s="7" t="s">
        <v>12</v>
      </c>
      <c r="R8624" s="7" t="s">
        <v>12</v>
      </c>
      <c r="S8624" s="7" t="s">
        <v>12</v>
      </c>
      <c r="T8624" s="7" t="s">
        <v>12</v>
      </c>
      <c r="U8624" s="7" t="s">
        <v>12</v>
      </c>
    </row>
    <row r="8625" spans="1:21">
      <c r="A8625" t="s">
        <v>4</v>
      </c>
      <c r="B8625" s="4" t="s">
        <v>5</v>
      </c>
      <c r="C8625" s="4" t="s">
        <v>13</v>
      </c>
      <c r="D8625" s="4" t="s">
        <v>10</v>
      </c>
      <c r="E8625" s="4" t="s">
        <v>13</v>
      </c>
      <c r="F8625" s="4" t="s">
        <v>6</v>
      </c>
      <c r="G8625" s="4" t="s">
        <v>6</v>
      </c>
      <c r="H8625" s="4" t="s">
        <v>6</v>
      </c>
      <c r="I8625" s="4" t="s">
        <v>6</v>
      </c>
      <c r="J8625" s="4" t="s">
        <v>6</v>
      </c>
      <c r="K8625" s="4" t="s">
        <v>6</v>
      </c>
      <c r="L8625" s="4" t="s">
        <v>6</v>
      </c>
      <c r="M8625" s="4" t="s">
        <v>6</v>
      </c>
      <c r="N8625" s="4" t="s">
        <v>6</v>
      </c>
      <c r="O8625" s="4" t="s">
        <v>6</v>
      </c>
      <c r="P8625" s="4" t="s">
        <v>6</v>
      </c>
      <c r="Q8625" s="4" t="s">
        <v>6</v>
      </c>
      <c r="R8625" s="4" t="s">
        <v>6</v>
      </c>
      <c r="S8625" s="4" t="s">
        <v>6</v>
      </c>
      <c r="T8625" s="4" t="s">
        <v>6</v>
      </c>
      <c r="U8625" s="4" t="s">
        <v>6</v>
      </c>
    </row>
    <row r="8626" spans="1:21">
      <c r="A8626" t="n">
        <v>61202</v>
      </c>
      <c r="B8626" s="41" t="n">
        <v>36</v>
      </c>
      <c r="C8626" s="7" t="n">
        <v>8</v>
      </c>
      <c r="D8626" s="7" t="n">
        <v>5</v>
      </c>
      <c r="E8626" s="7" t="n">
        <v>0</v>
      </c>
      <c r="F8626" s="7" t="s">
        <v>475</v>
      </c>
      <c r="G8626" s="7" t="s">
        <v>12</v>
      </c>
      <c r="H8626" s="7" t="s">
        <v>12</v>
      </c>
      <c r="I8626" s="7" t="s">
        <v>12</v>
      </c>
      <c r="J8626" s="7" t="s">
        <v>12</v>
      </c>
      <c r="K8626" s="7" t="s">
        <v>12</v>
      </c>
      <c r="L8626" s="7" t="s">
        <v>12</v>
      </c>
      <c r="M8626" s="7" t="s">
        <v>12</v>
      </c>
      <c r="N8626" s="7" t="s">
        <v>12</v>
      </c>
      <c r="O8626" s="7" t="s">
        <v>12</v>
      </c>
      <c r="P8626" s="7" t="s">
        <v>12</v>
      </c>
      <c r="Q8626" s="7" t="s">
        <v>12</v>
      </c>
      <c r="R8626" s="7" t="s">
        <v>12</v>
      </c>
      <c r="S8626" s="7" t="s">
        <v>12</v>
      </c>
      <c r="T8626" s="7" t="s">
        <v>12</v>
      </c>
      <c r="U8626" s="7" t="s">
        <v>12</v>
      </c>
    </row>
    <row r="8627" spans="1:21">
      <c r="A8627" t="s">
        <v>4</v>
      </c>
      <c r="B8627" s="4" t="s">
        <v>5</v>
      </c>
      <c r="C8627" s="4" t="s">
        <v>13</v>
      </c>
      <c r="D8627" s="4" t="s">
        <v>10</v>
      </c>
      <c r="E8627" s="4" t="s">
        <v>13</v>
      </c>
      <c r="F8627" s="4" t="s">
        <v>6</v>
      </c>
      <c r="G8627" s="4" t="s">
        <v>6</v>
      </c>
      <c r="H8627" s="4" t="s">
        <v>6</v>
      </c>
      <c r="I8627" s="4" t="s">
        <v>6</v>
      </c>
      <c r="J8627" s="4" t="s">
        <v>6</v>
      </c>
      <c r="K8627" s="4" t="s">
        <v>6</v>
      </c>
      <c r="L8627" s="4" t="s">
        <v>6</v>
      </c>
      <c r="M8627" s="4" t="s">
        <v>6</v>
      </c>
      <c r="N8627" s="4" t="s">
        <v>6</v>
      </c>
      <c r="O8627" s="4" t="s">
        <v>6</v>
      </c>
      <c r="P8627" s="4" t="s">
        <v>6</v>
      </c>
      <c r="Q8627" s="4" t="s">
        <v>6</v>
      </c>
      <c r="R8627" s="4" t="s">
        <v>6</v>
      </c>
      <c r="S8627" s="4" t="s">
        <v>6</v>
      </c>
      <c r="T8627" s="4" t="s">
        <v>6</v>
      </c>
      <c r="U8627" s="4" t="s">
        <v>6</v>
      </c>
    </row>
    <row r="8628" spans="1:21">
      <c r="A8628" t="n">
        <v>61234</v>
      </c>
      <c r="B8628" s="41" t="n">
        <v>36</v>
      </c>
      <c r="C8628" s="7" t="n">
        <v>8</v>
      </c>
      <c r="D8628" s="7" t="n">
        <v>3</v>
      </c>
      <c r="E8628" s="7" t="n">
        <v>0</v>
      </c>
      <c r="F8628" s="7" t="s">
        <v>95</v>
      </c>
      <c r="G8628" s="7" t="s">
        <v>12</v>
      </c>
      <c r="H8628" s="7" t="s">
        <v>12</v>
      </c>
      <c r="I8628" s="7" t="s">
        <v>12</v>
      </c>
      <c r="J8628" s="7" t="s">
        <v>12</v>
      </c>
      <c r="K8628" s="7" t="s">
        <v>12</v>
      </c>
      <c r="L8628" s="7" t="s">
        <v>12</v>
      </c>
      <c r="M8628" s="7" t="s">
        <v>12</v>
      </c>
      <c r="N8628" s="7" t="s">
        <v>12</v>
      </c>
      <c r="O8628" s="7" t="s">
        <v>12</v>
      </c>
      <c r="P8628" s="7" t="s">
        <v>12</v>
      </c>
      <c r="Q8628" s="7" t="s">
        <v>12</v>
      </c>
      <c r="R8628" s="7" t="s">
        <v>12</v>
      </c>
      <c r="S8628" s="7" t="s">
        <v>12</v>
      </c>
      <c r="T8628" s="7" t="s">
        <v>12</v>
      </c>
      <c r="U8628" s="7" t="s">
        <v>12</v>
      </c>
    </row>
    <row r="8629" spans="1:21">
      <c r="A8629" t="s">
        <v>4</v>
      </c>
      <c r="B8629" s="4" t="s">
        <v>5</v>
      </c>
      <c r="C8629" s="4" t="s">
        <v>10</v>
      </c>
      <c r="D8629" s="4" t="s">
        <v>23</v>
      </c>
      <c r="E8629" s="4" t="s">
        <v>23</v>
      </c>
      <c r="F8629" s="4" t="s">
        <v>23</v>
      </c>
      <c r="G8629" s="4" t="s">
        <v>23</v>
      </c>
    </row>
    <row r="8630" spans="1:21">
      <c r="A8630" t="n">
        <v>61268</v>
      </c>
      <c r="B8630" s="42" t="n">
        <v>46</v>
      </c>
      <c r="C8630" s="7" t="n">
        <v>0</v>
      </c>
      <c r="D8630" s="7" t="n">
        <v>-2.09999990463257</v>
      </c>
      <c r="E8630" s="7" t="n">
        <v>23.3700008392334</v>
      </c>
      <c r="F8630" s="7" t="n">
        <v>-64.9499969482422</v>
      </c>
      <c r="G8630" s="7" t="n">
        <v>135</v>
      </c>
    </row>
    <row r="8631" spans="1:21">
      <c r="A8631" t="s">
        <v>4</v>
      </c>
      <c r="B8631" s="4" t="s">
        <v>5</v>
      </c>
      <c r="C8631" s="4" t="s">
        <v>10</v>
      </c>
      <c r="D8631" s="4" t="s">
        <v>23</v>
      </c>
      <c r="E8631" s="4" t="s">
        <v>23</v>
      </c>
      <c r="F8631" s="4" t="s">
        <v>23</v>
      </c>
      <c r="G8631" s="4" t="s">
        <v>23</v>
      </c>
    </row>
    <row r="8632" spans="1:21">
      <c r="A8632" t="n">
        <v>61287</v>
      </c>
      <c r="B8632" s="42" t="n">
        <v>46</v>
      </c>
      <c r="C8632" s="7" t="n">
        <v>7032</v>
      </c>
      <c r="D8632" s="7" t="n">
        <v>-2.69000005722046</v>
      </c>
      <c r="E8632" s="7" t="n">
        <v>23.3700008392334</v>
      </c>
      <c r="F8632" s="7" t="n">
        <v>-65.3600006103516</v>
      </c>
      <c r="G8632" s="7" t="n">
        <v>2.29999995231628</v>
      </c>
    </row>
    <row r="8633" spans="1:21">
      <c r="A8633" t="s">
        <v>4</v>
      </c>
      <c r="B8633" s="4" t="s">
        <v>5</v>
      </c>
      <c r="C8633" s="4" t="s">
        <v>10</v>
      </c>
      <c r="D8633" s="4" t="s">
        <v>23</v>
      </c>
      <c r="E8633" s="4" t="s">
        <v>23</v>
      </c>
      <c r="F8633" s="4" t="s">
        <v>23</v>
      </c>
      <c r="G8633" s="4" t="s">
        <v>23</v>
      </c>
    </row>
    <row r="8634" spans="1:21">
      <c r="A8634" t="n">
        <v>61306</v>
      </c>
      <c r="B8634" s="42" t="n">
        <v>46</v>
      </c>
      <c r="C8634" s="7" t="n">
        <v>3</v>
      </c>
      <c r="D8634" s="7" t="n">
        <v>-1.5</v>
      </c>
      <c r="E8634" s="7" t="n">
        <v>23.3700008392334</v>
      </c>
      <c r="F8634" s="7" t="n">
        <v>-63.7799987792969</v>
      </c>
      <c r="G8634" s="7" t="n">
        <v>180.399993896484</v>
      </c>
    </row>
    <row r="8635" spans="1:21">
      <c r="A8635" t="s">
        <v>4</v>
      </c>
      <c r="B8635" s="4" t="s">
        <v>5</v>
      </c>
      <c r="C8635" s="4" t="s">
        <v>10</v>
      </c>
      <c r="D8635" s="4" t="s">
        <v>23</v>
      </c>
      <c r="E8635" s="4" t="s">
        <v>23</v>
      </c>
      <c r="F8635" s="4" t="s">
        <v>23</v>
      </c>
      <c r="G8635" s="4" t="s">
        <v>23</v>
      </c>
    </row>
    <row r="8636" spans="1:21">
      <c r="A8636" t="n">
        <v>61325</v>
      </c>
      <c r="B8636" s="42" t="n">
        <v>46</v>
      </c>
      <c r="C8636" s="7" t="n">
        <v>5</v>
      </c>
      <c r="D8636" s="7" t="n">
        <v>-3.19000005722046</v>
      </c>
      <c r="E8636" s="7" t="n">
        <v>23.3700008392334</v>
      </c>
      <c r="F8636" s="7" t="n">
        <v>-65.3300018310547</v>
      </c>
      <c r="G8636" s="7" t="n">
        <v>90.0999984741211</v>
      </c>
    </row>
    <row r="8637" spans="1:21">
      <c r="A8637" t="s">
        <v>4</v>
      </c>
      <c r="B8637" s="4" t="s">
        <v>5</v>
      </c>
      <c r="C8637" s="4" t="s">
        <v>10</v>
      </c>
      <c r="D8637" s="4" t="s">
        <v>23</v>
      </c>
      <c r="E8637" s="4" t="s">
        <v>23</v>
      </c>
      <c r="F8637" s="4" t="s">
        <v>23</v>
      </c>
      <c r="G8637" s="4" t="s">
        <v>23</v>
      </c>
    </row>
    <row r="8638" spans="1:21">
      <c r="A8638" t="n">
        <v>61344</v>
      </c>
      <c r="B8638" s="42" t="n">
        <v>46</v>
      </c>
      <c r="C8638" s="7" t="n">
        <v>61491</v>
      </c>
      <c r="D8638" s="7" t="n">
        <v>-3.40000009536743</v>
      </c>
      <c r="E8638" s="7" t="n">
        <v>23</v>
      </c>
      <c r="F8638" s="7" t="n">
        <v>-63.6500015258789</v>
      </c>
      <c r="G8638" s="7" t="n">
        <v>135</v>
      </c>
    </row>
    <row r="8639" spans="1:21">
      <c r="A8639" t="s">
        <v>4</v>
      </c>
      <c r="B8639" s="4" t="s">
        <v>5</v>
      </c>
      <c r="C8639" s="4" t="s">
        <v>10</v>
      </c>
      <c r="D8639" s="4" t="s">
        <v>23</v>
      </c>
      <c r="E8639" s="4" t="s">
        <v>23</v>
      </c>
      <c r="F8639" s="4" t="s">
        <v>23</v>
      </c>
      <c r="G8639" s="4" t="s">
        <v>23</v>
      </c>
    </row>
    <row r="8640" spans="1:21">
      <c r="A8640" t="n">
        <v>61363</v>
      </c>
      <c r="B8640" s="42" t="n">
        <v>46</v>
      </c>
      <c r="C8640" s="7" t="n">
        <v>61492</v>
      </c>
      <c r="D8640" s="7" t="n">
        <v>-2.59999990463257</v>
      </c>
      <c r="E8640" s="7" t="n">
        <v>23</v>
      </c>
      <c r="F8640" s="7" t="n">
        <v>-62.9500007629395</v>
      </c>
      <c r="G8640" s="7" t="n">
        <v>157</v>
      </c>
    </row>
    <row r="8641" spans="1:21">
      <c r="A8641" t="s">
        <v>4</v>
      </c>
      <c r="B8641" s="4" t="s">
        <v>5</v>
      </c>
      <c r="C8641" s="4" t="s">
        <v>10</v>
      </c>
      <c r="D8641" s="4" t="s">
        <v>23</v>
      </c>
      <c r="E8641" s="4" t="s">
        <v>23</v>
      </c>
      <c r="F8641" s="4" t="s">
        <v>23</v>
      </c>
      <c r="G8641" s="4" t="s">
        <v>23</v>
      </c>
    </row>
    <row r="8642" spans="1:21">
      <c r="A8642" t="n">
        <v>61382</v>
      </c>
      <c r="B8642" s="42" t="n">
        <v>46</v>
      </c>
      <c r="C8642" s="7" t="n">
        <v>61493</v>
      </c>
      <c r="D8642" s="7" t="n">
        <v>-4.05000019073486</v>
      </c>
      <c r="E8642" s="7" t="n">
        <v>23</v>
      </c>
      <c r="F8642" s="7" t="n">
        <v>-64.4300003051758</v>
      </c>
      <c r="G8642" s="7" t="n">
        <v>115.5</v>
      </c>
    </row>
    <row r="8643" spans="1:21">
      <c r="A8643" t="s">
        <v>4</v>
      </c>
      <c r="B8643" s="4" t="s">
        <v>5</v>
      </c>
      <c r="C8643" s="4" t="s">
        <v>10</v>
      </c>
      <c r="D8643" s="4" t="s">
        <v>10</v>
      </c>
      <c r="E8643" s="4" t="s">
        <v>23</v>
      </c>
      <c r="F8643" s="4" t="s">
        <v>13</v>
      </c>
    </row>
    <row r="8644" spans="1:21">
      <c r="A8644" t="n">
        <v>61401</v>
      </c>
      <c r="B8644" s="64" t="n">
        <v>53</v>
      </c>
      <c r="C8644" s="7" t="n">
        <v>7032</v>
      </c>
      <c r="D8644" s="7" t="n">
        <v>0</v>
      </c>
      <c r="E8644" s="7" t="n">
        <v>0</v>
      </c>
      <c r="F8644" s="7" t="n">
        <v>0</v>
      </c>
    </row>
    <row r="8645" spans="1:21">
      <c r="A8645" t="s">
        <v>4</v>
      </c>
      <c r="B8645" s="4" t="s">
        <v>5</v>
      </c>
      <c r="C8645" s="4" t="s">
        <v>10</v>
      </c>
      <c r="D8645" s="4" t="s">
        <v>10</v>
      </c>
      <c r="E8645" s="4" t="s">
        <v>23</v>
      </c>
      <c r="F8645" s="4" t="s">
        <v>13</v>
      </c>
    </row>
    <row r="8646" spans="1:21">
      <c r="A8646" t="n">
        <v>61411</v>
      </c>
      <c r="B8646" s="64" t="n">
        <v>53</v>
      </c>
      <c r="C8646" s="7" t="n">
        <v>3</v>
      </c>
      <c r="D8646" s="7" t="n">
        <v>0</v>
      </c>
      <c r="E8646" s="7" t="n">
        <v>0</v>
      </c>
      <c r="F8646" s="7" t="n">
        <v>0</v>
      </c>
    </row>
    <row r="8647" spans="1:21">
      <c r="A8647" t="s">
        <v>4</v>
      </c>
      <c r="B8647" s="4" t="s">
        <v>5</v>
      </c>
      <c r="C8647" s="4" t="s">
        <v>10</v>
      </c>
      <c r="D8647" s="4" t="s">
        <v>10</v>
      </c>
      <c r="E8647" s="4" t="s">
        <v>23</v>
      </c>
      <c r="F8647" s="4" t="s">
        <v>13</v>
      </c>
    </row>
    <row r="8648" spans="1:21">
      <c r="A8648" t="n">
        <v>61421</v>
      </c>
      <c r="B8648" s="64" t="n">
        <v>53</v>
      </c>
      <c r="C8648" s="7" t="n">
        <v>5</v>
      </c>
      <c r="D8648" s="7" t="n">
        <v>0</v>
      </c>
      <c r="E8648" s="7" t="n">
        <v>0</v>
      </c>
      <c r="F8648" s="7" t="n">
        <v>0</v>
      </c>
    </row>
    <row r="8649" spans="1:21">
      <c r="A8649" t="s">
        <v>4</v>
      </c>
      <c r="B8649" s="4" t="s">
        <v>5</v>
      </c>
      <c r="C8649" s="4" t="s">
        <v>10</v>
      </c>
      <c r="D8649" s="4" t="s">
        <v>10</v>
      </c>
      <c r="E8649" s="4" t="s">
        <v>23</v>
      </c>
      <c r="F8649" s="4" t="s">
        <v>13</v>
      </c>
    </row>
    <row r="8650" spans="1:21">
      <c r="A8650" t="n">
        <v>61431</v>
      </c>
      <c r="B8650" s="64" t="n">
        <v>53</v>
      </c>
      <c r="C8650" s="7" t="n">
        <v>61491</v>
      </c>
      <c r="D8650" s="7" t="n">
        <v>0</v>
      </c>
      <c r="E8650" s="7" t="n">
        <v>0</v>
      </c>
      <c r="F8650" s="7" t="n">
        <v>0</v>
      </c>
    </row>
    <row r="8651" spans="1:21">
      <c r="A8651" t="s">
        <v>4</v>
      </c>
      <c r="B8651" s="4" t="s">
        <v>5</v>
      </c>
      <c r="C8651" s="4" t="s">
        <v>10</v>
      </c>
      <c r="D8651" s="4" t="s">
        <v>10</v>
      </c>
      <c r="E8651" s="4" t="s">
        <v>23</v>
      </c>
      <c r="F8651" s="4" t="s">
        <v>13</v>
      </c>
    </row>
    <row r="8652" spans="1:21">
      <c r="A8652" t="n">
        <v>61441</v>
      </c>
      <c r="B8652" s="64" t="n">
        <v>53</v>
      </c>
      <c r="C8652" s="7" t="n">
        <v>61492</v>
      </c>
      <c r="D8652" s="7" t="n">
        <v>0</v>
      </c>
      <c r="E8652" s="7" t="n">
        <v>0</v>
      </c>
      <c r="F8652" s="7" t="n">
        <v>0</v>
      </c>
    </row>
    <row r="8653" spans="1:21">
      <c r="A8653" t="s">
        <v>4</v>
      </c>
      <c r="B8653" s="4" t="s">
        <v>5</v>
      </c>
      <c r="C8653" s="4" t="s">
        <v>10</v>
      </c>
      <c r="D8653" s="4" t="s">
        <v>10</v>
      </c>
      <c r="E8653" s="4" t="s">
        <v>23</v>
      </c>
      <c r="F8653" s="4" t="s">
        <v>13</v>
      </c>
    </row>
    <row r="8654" spans="1:21">
      <c r="A8654" t="n">
        <v>61451</v>
      </c>
      <c r="B8654" s="64" t="n">
        <v>53</v>
      </c>
      <c r="C8654" s="7" t="n">
        <v>61493</v>
      </c>
      <c r="D8654" s="7" t="n">
        <v>0</v>
      </c>
      <c r="E8654" s="7" t="n">
        <v>0</v>
      </c>
      <c r="F8654" s="7" t="n">
        <v>0</v>
      </c>
    </row>
    <row r="8655" spans="1:21">
      <c r="A8655" t="s">
        <v>4</v>
      </c>
      <c r="B8655" s="4" t="s">
        <v>5</v>
      </c>
      <c r="C8655" s="4" t="s">
        <v>10</v>
      </c>
      <c r="D8655" s="4" t="s">
        <v>23</v>
      </c>
      <c r="E8655" s="4" t="s">
        <v>23</v>
      </c>
      <c r="F8655" s="4" t="s">
        <v>23</v>
      </c>
      <c r="G8655" s="4" t="s">
        <v>10</v>
      </c>
      <c r="H8655" s="4" t="s">
        <v>10</v>
      </c>
    </row>
    <row r="8656" spans="1:21">
      <c r="A8656" t="n">
        <v>61461</v>
      </c>
      <c r="B8656" s="20" t="n">
        <v>60</v>
      </c>
      <c r="C8656" s="7" t="n">
        <v>0</v>
      </c>
      <c r="D8656" s="7" t="n">
        <v>0</v>
      </c>
      <c r="E8656" s="7" t="n">
        <v>20</v>
      </c>
      <c r="F8656" s="7" t="n">
        <v>0</v>
      </c>
      <c r="G8656" s="7" t="n">
        <v>300</v>
      </c>
      <c r="H8656" s="7" t="n">
        <v>0</v>
      </c>
    </row>
    <row r="8657" spans="1:8">
      <c r="A8657" t="s">
        <v>4</v>
      </c>
      <c r="B8657" s="4" t="s">
        <v>5</v>
      </c>
      <c r="C8657" s="4" t="s">
        <v>10</v>
      </c>
      <c r="D8657" s="4" t="s">
        <v>10</v>
      </c>
      <c r="E8657" s="4" t="s">
        <v>10</v>
      </c>
    </row>
    <row r="8658" spans="1:8">
      <c r="A8658" t="n">
        <v>61480</v>
      </c>
      <c r="B8658" s="21" t="n">
        <v>61</v>
      </c>
      <c r="C8658" s="7" t="n">
        <v>7032</v>
      </c>
      <c r="D8658" s="7" t="n">
        <v>0</v>
      </c>
      <c r="E8658" s="7" t="n">
        <v>0</v>
      </c>
    </row>
    <row r="8659" spans="1:8">
      <c r="A8659" t="s">
        <v>4</v>
      </c>
      <c r="B8659" s="4" t="s">
        <v>5</v>
      </c>
      <c r="C8659" s="4" t="s">
        <v>10</v>
      </c>
      <c r="D8659" s="4" t="s">
        <v>10</v>
      </c>
      <c r="E8659" s="4" t="s">
        <v>10</v>
      </c>
    </row>
    <row r="8660" spans="1:8">
      <c r="A8660" t="n">
        <v>61487</v>
      </c>
      <c r="B8660" s="21" t="n">
        <v>61</v>
      </c>
      <c r="C8660" s="7" t="n">
        <v>3</v>
      </c>
      <c r="D8660" s="7" t="n">
        <v>0</v>
      </c>
      <c r="E8660" s="7" t="n">
        <v>0</v>
      </c>
    </row>
    <row r="8661" spans="1:8">
      <c r="A8661" t="s">
        <v>4</v>
      </c>
      <c r="B8661" s="4" t="s">
        <v>5</v>
      </c>
      <c r="C8661" s="4" t="s">
        <v>10</v>
      </c>
      <c r="D8661" s="4" t="s">
        <v>10</v>
      </c>
      <c r="E8661" s="4" t="s">
        <v>10</v>
      </c>
    </row>
    <row r="8662" spans="1:8">
      <c r="A8662" t="n">
        <v>61494</v>
      </c>
      <c r="B8662" s="21" t="n">
        <v>61</v>
      </c>
      <c r="C8662" s="7" t="n">
        <v>5</v>
      </c>
      <c r="D8662" s="7" t="n">
        <v>0</v>
      </c>
      <c r="E8662" s="7" t="n">
        <v>0</v>
      </c>
    </row>
    <row r="8663" spans="1:8">
      <c r="A8663" t="s">
        <v>4</v>
      </c>
      <c r="B8663" s="4" t="s">
        <v>5</v>
      </c>
      <c r="C8663" s="4" t="s">
        <v>10</v>
      </c>
      <c r="D8663" s="4" t="s">
        <v>10</v>
      </c>
      <c r="E8663" s="4" t="s">
        <v>10</v>
      </c>
    </row>
    <row r="8664" spans="1:8">
      <c r="A8664" t="n">
        <v>61501</v>
      </c>
      <c r="B8664" s="21" t="n">
        <v>61</v>
      </c>
      <c r="C8664" s="7" t="n">
        <v>61491</v>
      </c>
      <c r="D8664" s="7" t="n">
        <v>0</v>
      </c>
      <c r="E8664" s="7" t="n">
        <v>0</v>
      </c>
    </row>
    <row r="8665" spans="1:8">
      <c r="A8665" t="s">
        <v>4</v>
      </c>
      <c r="B8665" s="4" t="s">
        <v>5</v>
      </c>
      <c r="C8665" s="4" t="s">
        <v>10</v>
      </c>
      <c r="D8665" s="4" t="s">
        <v>10</v>
      </c>
      <c r="E8665" s="4" t="s">
        <v>10</v>
      </c>
    </row>
    <row r="8666" spans="1:8">
      <c r="A8666" t="n">
        <v>61508</v>
      </c>
      <c r="B8666" s="21" t="n">
        <v>61</v>
      </c>
      <c r="C8666" s="7" t="n">
        <v>61492</v>
      </c>
      <c r="D8666" s="7" t="n">
        <v>0</v>
      </c>
      <c r="E8666" s="7" t="n">
        <v>0</v>
      </c>
    </row>
    <row r="8667" spans="1:8">
      <c r="A8667" t="s">
        <v>4</v>
      </c>
      <c r="B8667" s="4" t="s">
        <v>5</v>
      </c>
      <c r="C8667" s="4" t="s">
        <v>10</v>
      </c>
      <c r="D8667" s="4" t="s">
        <v>10</v>
      </c>
      <c r="E8667" s="4" t="s">
        <v>10</v>
      </c>
    </row>
    <row r="8668" spans="1:8">
      <c r="A8668" t="n">
        <v>61515</v>
      </c>
      <c r="B8668" s="21" t="n">
        <v>61</v>
      </c>
      <c r="C8668" s="7" t="n">
        <v>61493</v>
      </c>
      <c r="D8668" s="7" t="n">
        <v>0</v>
      </c>
      <c r="E8668" s="7" t="n">
        <v>0</v>
      </c>
    </row>
    <row r="8669" spans="1:8">
      <c r="A8669" t="s">
        <v>4</v>
      </c>
      <c r="B8669" s="4" t="s">
        <v>5</v>
      </c>
      <c r="C8669" s="4" t="s">
        <v>13</v>
      </c>
      <c r="D8669" s="4" t="s">
        <v>13</v>
      </c>
      <c r="E8669" s="4" t="s">
        <v>23</v>
      </c>
      <c r="F8669" s="4" t="s">
        <v>23</v>
      </c>
      <c r="G8669" s="4" t="s">
        <v>23</v>
      </c>
      <c r="H8669" s="4" t="s">
        <v>10</v>
      </c>
    </row>
    <row r="8670" spans="1:8">
      <c r="A8670" t="n">
        <v>61522</v>
      </c>
      <c r="B8670" s="26" t="n">
        <v>45</v>
      </c>
      <c r="C8670" s="7" t="n">
        <v>2</v>
      </c>
      <c r="D8670" s="7" t="n">
        <v>3</v>
      </c>
      <c r="E8670" s="7" t="n">
        <v>-0.720000028610229</v>
      </c>
      <c r="F8670" s="7" t="n">
        <v>26.4300003051758</v>
      </c>
      <c r="G8670" s="7" t="n">
        <v>-67.5500030517578</v>
      </c>
      <c r="H8670" s="7" t="n">
        <v>0</v>
      </c>
    </row>
    <row r="8671" spans="1:8">
      <c r="A8671" t="s">
        <v>4</v>
      </c>
      <c r="B8671" s="4" t="s">
        <v>5</v>
      </c>
      <c r="C8671" s="4" t="s">
        <v>13</v>
      </c>
      <c r="D8671" s="4" t="s">
        <v>13</v>
      </c>
      <c r="E8671" s="4" t="s">
        <v>23</v>
      </c>
      <c r="F8671" s="4" t="s">
        <v>23</v>
      </c>
      <c r="G8671" s="4" t="s">
        <v>23</v>
      </c>
      <c r="H8671" s="4" t="s">
        <v>10</v>
      </c>
      <c r="I8671" s="4" t="s">
        <v>13</v>
      </c>
    </row>
    <row r="8672" spans="1:8">
      <c r="A8672" t="n">
        <v>61539</v>
      </c>
      <c r="B8672" s="26" t="n">
        <v>45</v>
      </c>
      <c r="C8672" s="7" t="n">
        <v>4</v>
      </c>
      <c r="D8672" s="7" t="n">
        <v>3</v>
      </c>
      <c r="E8672" s="7" t="n">
        <v>351.760009765625</v>
      </c>
      <c r="F8672" s="7" t="n">
        <v>230.399993896484</v>
      </c>
      <c r="G8672" s="7" t="n">
        <v>0</v>
      </c>
      <c r="H8672" s="7" t="n">
        <v>0</v>
      </c>
      <c r="I8672" s="7" t="n">
        <v>0</v>
      </c>
    </row>
    <row r="8673" spans="1:9">
      <c r="A8673" t="s">
        <v>4</v>
      </c>
      <c r="B8673" s="4" t="s">
        <v>5</v>
      </c>
      <c r="C8673" s="4" t="s">
        <v>13</v>
      </c>
      <c r="D8673" s="4" t="s">
        <v>13</v>
      </c>
      <c r="E8673" s="4" t="s">
        <v>23</v>
      </c>
      <c r="F8673" s="4" t="s">
        <v>10</v>
      </c>
    </row>
    <row r="8674" spans="1:9">
      <c r="A8674" t="n">
        <v>61557</v>
      </c>
      <c r="B8674" s="26" t="n">
        <v>45</v>
      </c>
      <c r="C8674" s="7" t="n">
        <v>5</v>
      </c>
      <c r="D8674" s="7" t="n">
        <v>3</v>
      </c>
      <c r="E8674" s="7" t="n">
        <v>3.29999995231628</v>
      </c>
      <c r="F8674" s="7" t="n">
        <v>0</v>
      </c>
    </row>
    <row r="8675" spans="1:9">
      <c r="A8675" t="s">
        <v>4</v>
      </c>
      <c r="B8675" s="4" t="s">
        <v>5</v>
      </c>
      <c r="C8675" s="4" t="s">
        <v>13</v>
      </c>
      <c r="D8675" s="4" t="s">
        <v>13</v>
      </c>
      <c r="E8675" s="4" t="s">
        <v>23</v>
      </c>
      <c r="F8675" s="4" t="s">
        <v>10</v>
      </c>
    </row>
    <row r="8676" spans="1:9">
      <c r="A8676" t="n">
        <v>61566</v>
      </c>
      <c r="B8676" s="26" t="n">
        <v>45</v>
      </c>
      <c r="C8676" s="7" t="n">
        <v>11</v>
      </c>
      <c r="D8676" s="7" t="n">
        <v>3</v>
      </c>
      <c r="E8676" s="7" t="n">
        <v>40</v>
      </c>
      <c r="F8676" s="7" t="n">
        <v>0</v>
      </c>
    </row>
    <row r="8677" spans="1:9">
      <c r="A8677" t="s">
        <v>4</v>
      </c>
      <c r="B8677" s="4" t="s">
        <v>5</v>
      </c>
      <c r="C8677" s="4" t="s">
        <v>13</v>
      </c>
      <c r="D8677" s="4" t="s">
        <v>10</v>
      </c>
      <c r="E8677" s="4" t="s">
        <v>23</v>
      </c>
      <c r="F8677" s="4" t="s">
        <v>10</v>
      </c>
      <c r="G8677" s="4" t="s">
        <v>9</v>
      </c>
      <c r="H8677" s="4" t="s">
        <v>9</v>
      </c>
      <c r="I8677" s="4" t="s">
        <v>10</v>
      </c>
      <c r="J8677" s="4" t="s">
        <v>10</v>
      </c>
      <c r="K8677" s="4" t="s">
        <v>9</v>
      </c>
      <c r="L8677" s="4" t="s">
        <v>9</v>
      </c>
      <c r="M8677" s="4" t="s">
        <v>9</v>
      </c>
      <c r="N8677" s="4" t="s">
        <v>9</v>
      </c>
      <c r="O8677" s="4" t="s">
        <v>6</v>
      </c>
    </row>
    <row r="8678" spans="1:9">
      <c r="A8678" t="n">
        <v>61575</v>
      </c>
      <c r="B8678" s="15" t="n">
        <v>50</v>
      </c>
      <c r="C8678" s="7" t="n">
        <v>0</v>
      </c>
      <c r="D8678" s="7" t="n">
        <v>12010</v>
      </c>
      <c r="E8678" s="7" t="n">
        <v>1</v>
      </c>
      <c r="F8678" s="7" t="n">
        <v>0</v>
      </c>
      <c r="G8678" s="7" t="n">
        <v>0</v>
      </c>
      <c r="H8678" s="7" t="n">
        <v>0</v>
      </c>
      <c r="I8678" s="7" t="n">
        <v>0</v>
      </c>
      <c r="J8678" s="7" t="n">
        <v>65533</v>
      </c>
      <c r="K8678" s="7" t="n">
        <v>0</v>
      </c>
      <c r="L8678" s="7" t="n">
        <v>0</v>
      </c>
      <c r="M8678" s="7" t="n">
        <v>0</v>
      </c>
      <c r="N8678" s="7" t="n">
        <v>0</v>
      </c>
      <c r="O8678" s="7" t="s">
        <v>12</v>
      </c>
    </row>
    <row r="8679" spans="1:9">
      <c r="A8679" t="s">
        <v>4</v>
      </c>
      <c r="B8679" s="4" t="s">
        <v>5</v>
      </c>
      <c r="C8679" s="4" t="s">
        <v>13</v>
      </c>
      <c r="D8679" s="4" t="s">
        <v>10</v>
      </c>
      <c r="E8679" s="4" t="s">
        <v>10</v>
      </c>
    </row>
    <row r="8680" spans="1:9">
      <c r="A8680" t="n">
        <v>61614</v>
      </c>
      <c r="B8680" s="15" t="n">
        <v>50</v>
      </c>
      <c r="C8680" s="7" t="n">
        <v>1</v>
      </c>
      <c r="D8680" s="7" t="n">
        <v>8122</v>
      </c>
      <c r="E8680" s="7" t="n">
        <v>500</v>
      </c>
    </row>
    <row r="8681" spans="1:9">
      <c r="A8681" t="s">
        <v>4</v>
      </c>
      <c r="B8681" s="4" t="s">
        <v>5</v>
      </c>
      <c r="C8681" s="4" t="s">
        <v>13</v>
      </c>
      <c r="D8681" s="4" t="s">
        <v>10</v>
      </c>
      <c r="E8681" s="4" t="s">
        <v>10</v>
      </c>
      <c r="F8681" s="4" t="s">
        <v>10</v>
      </c>
      <c r="G8681" s="4" t="s">
        <v>10</v>
      </c>
      <c r="H8681" s="4" t="s">
        <v>13</v>
      </c>
    </row>
    <row r="8682" spans="1:9">
      <c r="A8682" t="n">
        <v>61620</v>
      </c>
      <c r="B8682" s="51" t="n">
        <v>25</v>
      </c>
      <c r="C8682" s="7" t="n">
        <v>5</v>
      </c>
      <c r="D8682" s="7" t="n">
        <v>65535</v>
      </c>
      <c r="E8682" s="7" t="n">
        <v>65535</v>
      </c>
      <c r="F8682" s="7" t="n">
        <v>65535</v>
      </c>
      <c r="G8682" s="7" t="n">
        <v>65535</v>
      </c>
      <c r="H8682" s="7" t="n">
        <v>0</v>
      </c>
    </row>
    <row r="8683" spans="1:9">
      <c r="A8683" t="s">
        <v>4</v>
      </c>
      <c r="B8683" s="4" t="s">
        <v>5</v>
      </c>
      <c r="C8683" s="4" t="s">
        <v>10</v>
      </c>
      <c r="D8683" s="4" t="s">
        <v>50</v>
      </c>
      <c r="E8683" s="4" t="s">
        <v>13</v>
      </c>
      <c r="F8683" s="4" t="s">
        <v>13</v>
      </c>
      <c r="G8683" s="4" t="s">
        <v>10</v>
      </c>
      <c r="H8683" s="4" t="s">
        <v>13</v>
      </c>
      <c r="I8683" s="4" t="s">
        <v>50</v>
      </c>
      <c r="J8683" s="4" t="s">
        <v>13</v>
      </c>
      <c r="K8683" s="4" t="s">
        <v>13</v>
      </c>
      <c r="L8683" s="4" t="s">
        <v>13</v>
      </c>
    </row>
    <row r="8684" spans="1:9">
      <c r="A8684" t="n">
        <v>61631</v>
      </c>
      <c r="B8684" s="61" t="n">
        <v>24</v>
      </c>
      <c r="C8684" s="7" t="n">
        <v>65533</v>
      </c>
      <c r="D8684" s="7" t="s">
        <v>121</v>
      </c>
      <c r="E8684" s="7" t="n">
        <v>12</v>
      </c>
      <c r="F8684" s="7" t="n">
        <v>16</v>
      </c>
      <c r="G8684" s="7" t="n">
        <v>103</v>
      </c>
      <c r="H8684" s="7" t="n">
        <v>7</v>
      </c>
      <c r="I8684" s="7" t="s">
        <v>122</v>
      </c>
      <c r="J8684" s="7" t="n">
        <v>6</v>
      </c>
      <c r="K8684" s="7" t="n">
        <v>2</v>
      </c>
      <c r="L8684" s="7" t="n">
        <v>0</v>
      </c>
    </row>
    <row r="8685" spans="1:9">
      <c r="A8685" t="s">
        <v>4</v>
      </c>
      <c r="B8685" s="4" t="s">
        <v>5</v>
      </c>
    </row>
    <row r="8686" spans="1:9">
      <c r="A8686" t="n">
        <v>61652</v>
      </c>
      <c r="B8686" s="48" t="n">
        <v>28</v>
      </c>
    </row>
    <row r="8687" spans="1:9">
      <c r="A8687" t="s">
        <v>4</v>
      </c>
      <c r="B8687" s="4" t="s">
        <v>5</v>
      </c>
      <c r="C8687" s="4" t="s">
        <v>13</v>
      </c>
    </row>
    <row r="8688" spans="1:9">
      <c r="A8688" t="n">
        <v>61653</v>
      </c>
      <c r="B8688" s="62" t="n">
        <v>27</v>
      </c>
      <c r="C8688" s="7" t="n">
        <v>0</v>
      </c>
    </row>
    <row r="8689" spans="1:15">
      <c r="A8689" t="s">
        <v>4</v>
      </c>
      <c r="B8689" s="4" t="s">
        <v>5</v>
      </c>
      <c r="C8689" s="4" t="s">
        <v>13</v>
      </c>
    </row>
    <row r="8690" spans="1:15">
      <c r="A8690" t="n">
        <v>61655</v>
      </c>
      <c r="B8690" s="62" t="n">
        <v>27</v>
      </c>
      <c r="C8690" s="7" t="n">
        <v>1</v>
      </c>
    </row>
    <row r="8691" spans="1:15">
      <c r="A8691" t="s">
        <v>4</v>
      </c>
      <c r="B8691" s="4" t="s">
        <v>5</v>
      </c>
      <c r="C8691" s="4" t="s">
        <v>13</v>
      </c>
      <c r="D8691" s="4" t="s">
        <v>10</v>
      </c>
      <c r="E8691" s="4" t="s">
        <v>10</v>
      </c>
      <c r="F8691" s="4" t="s">
        <v>10</v>
      </c>
      <c r="G8691" s="4" t="s">
        <v>10</v>
      </c>
      <c r="H8691" s="4" t="s">
        <v>13</v>
      </c>
    </row>
    <row r="8692" spans="1:15">
      <c r="A8692" t="n">
        <v>61657</v>
      </c>
      <c r="B8692" s="51" t="n">
        <v>25</v>
      </c>
      <c r="C8692" s="7" t="n">
        <v>5</v>
      </c>
      <c r="D8692" s="7" t="n">
        <v>65535</v>
      </c>
      <c r="E8692" s="7" t="n">
        <v>65535</v>
      </c>
      <c r="F8692" s="7" t="n">
        <v>65535</v>
      </c>
      <c r="G8692" s="7" t="n">
        <v>65535</v>
      </c>
      <c r="H8692" s="7" t="n">
        <v>0</v>
      </c>
    </row>
    <row r="8693" spans="1:15">
      <c r="A8693" t="s">
        <v>4</v>
      </c>
      <c r="B8693" s="4" t="s">
        <v>5</v>
      </c>
      <c r="C8693" s="4" t="s">
        <v>13</v>
      </c>
      <c r="D8693" s="4" t="s">
        <v>10</v>
      </c>
      <c r="E8693" s="4" t="s">
        <v>9</v>
      </c>
    </row>
    <row r="8694" spans="1:15">
      <c r="A8694" t="n">
        <v>61668</v>
      </c>
      <c r="B8694" s="63" t="n">
        <v>101</v>
      </c>
      <c r="C8694" s="7" t="n">
        <v>0</v>
      </c>
      <c r="D8694" s="7" t="n">
        <v>103</v>
      </c>
      <c r="E8694" s="7" t="n">
        <v>1</v>
      </c>
    </row>
    <row r="8695" spans="1:15">
      <c r="A8695" t="s">
        <v>4</v>
      </c>
      <c r="B8695" s="4" t="s">
        <v>5</v>
      </c>
      <c r="C8695" s="4" t="s">
        <v>13</v>
      </c>
      <c r="D8695" s="4" t="s">
        <v>6</v>
      </c>
      <c r="E8695" s="4" t="s">
        <v>10</v>
      </c>
    </row>
    <row r="8696" spans="1:15">
      <c r="A8696" t="n">
        <v>61676</v>
      </c>
      <c r="B8696" s="18" t="n">
        <v>94</v>
      </c>
      <c r="C8696" s="7" t="n">
        <v>1</v>
      </c>
      <c r="D8696" s="7" t="s">
        <v>27</v>
      </c>
      <c r="E8696" s="7" t="n">
        <v>1</v>
      </c>
    </row>
    <row r="8697" spans="1:15">
      <c r="A8697" t="s">
        <v>4</v>
      </c>
      <c r="B8697" s="4" t="s">
        <v>5</v>
      </c>
      <c r="C8697" s="4" t="s">
        <v>13</v>
      </c>
      <c r="D8697" s="4" t="s">
        <v>6</v>
      </c>
      <c r="E8697" s="4" t="s">
        <v>10</v>
      </c>
    </row>
    <row r="8698" spans="1:15">
      <c r="A8698" t="n">
        <v>61692</v>
      </c>
      <c r="B8698" s="18" t="n">
        <v>94</v>
      </c>
      <c r="C8698" s="7" t="n">
        <v>1</v>
      </c>
      <c r="D8698" s="7" t="s">
        <v>27</v>
      </c>
      <c r="E8698" s="7" t="n">
        <v>2</v>
      </c>
    </row>
    <row r="8699" spans="1:15">
      <c r="A8699" t="s">
        <v>4</v>
      </c>
      <c r="B8699" s="4" t="s">
        <v>5</v>
      </c>
      <c r="C8699" s="4" t="s">
        <v>13</v>
      </c>
      <c r="D8699" s="4" t="s">
        <v>6</v>
      </c>
      <c r="E8699" s="4" t="s">
        <v>10</v>
      </c>
    </row>
    <row r="8700" spans="1:15">
      <c r="A8700" t="n">
        <v>61708</v>
      </c>
      <c r="B8700" s="18" t="n">
        <v>94</v>
      </c>
      <c r="C8700" s="7" t="n">
        <v>0</v>
      </c>
      <c r="D8700" s="7" t="s">
        <v>27</v>
      </c>
      <c r="E8700" s="7" t="n">
        <v>4</v>
      </c>
    </row>
    <row r="8701" spans="1:15">
      <c r="A8701" t="s">
        <v>4</v>
      </c>
      <c r="B8701" s="4" t="s">
        <v>5</v>
      </c>
      <c r="C8701" s="4" t="s">
        <v>13</v>
      </c>
      <c r="D8701" s="4" t="s">
        <v>13</v>
      </c>
      <c r="E8701" s="4" t="s">
        <v>23</v>
      </c>
      <c r="F8701" s="4" t="s">
        <v>23</v>
      </c>
      <c r="G8701" s="4" t="s">
        <v>23</v>
      </c>
      <c r="H8701" s="4" t="s">
        <v>10</v>
      </c>
    </row>
    <row r="8702" spans="1:15">
      <c r="A8702" t="n">
        <v>61724</v>
      </c>
      <c r="B8702" s="26" t="n">
        <v>45</v>
      </c>
      <c r="C8702" s="7" t="n">
        <v>2</v>
      </c>
      <c r="D8702" s="7" t="n">
        <v>3</v>
      </c>
      <c r="E8702" s="7" t="n">
        <v>-0.930000007152557</v>
      </c>
      <c r="F8702" s="7" t="n">
        <v>24.7700004577637</v>
      </c>
      <c r="G8702" s="7" t="n">
        <v>-67.0299987792969</v>
      </c>
      <c r="H8702" s="7" t="n">
        <v>6000</v>
      </c>
    </row>
    <row r="8703" spans="1:15">
      <c r="A8703" t="s">
        <v>4</v>
      </c>
      <c r="B8703" s="4" t="s">
        <v>5</v>
      </c>
      <c r="C8703" s="4" t="s">
        <v>13</v>
      </c>
      <c r="D8703" s="4" t="s">
        <v>13</v>
      </c>
      <c r="E8703" s="4" t="s">
        <v>23</v>
      </c>
      <c r="F8703" s="4" t="s">
        <v>23</v>
      </c>
      <c r="G8703" s="4" t="s">
        <v>23</v>
      </c>
      <c r="H8703" s="4" t="s">
        <v>10</v>
      </c>
      <c r="I8703" s="4" t="s">
        <v>13</v>
      </c>
    </row>
    <row r="8704" spans="1:15">
      <c r="A8704" t="n">
        <v>61741</v>
      </c>
      <c r="B8704" s="26" t="n">
        <v>45</v>
      </c>
      <c r="C8704" s="7" t="n">
        <v>4</v>
      </c>
      <c r="D8704" s="7" t="n">
        <v>3</v>
      </c>
      <c r="E8704" s="7" t="n">
        <v>10.960000038147</v>
      </c>
      <c r="F8704" s="7" t="n">
        <v>169.350006103516</v>
      </c>
      <c r="G8704" s="7" t="n">
        <v>0</v>
      </c>
      <c r="H8704" s="7" t="n">
        <v>6000</v>
      </c>
      <c r="I8704" s="7" t="n">
        <v>1</v>
      </c>
    </row>
    <row r="8705" spans="1:9">
      <c r="A8705" t="s">
        <v>4</v>
      </c>
      <c r="B8705" s="4" t="s">
        <v>5</v>
      </c>
      <c r="C8705" s="4" t="s">
        <v>13</v>
      </c>
      <c r="D8705" s="4" t="s">
        <v>13</v>
      </c>
      <c r="E8705" s="4" t="s">
        <v>23</v>
      </c>
      <c r="F8705" s="4" t="s">
        <v>10</v>
      </c>
    </row>
    <row r="8706" spans="1:9">
      <c r="A8706" t="n">
        <v>61759</v>
      </c>
      <c r="B8706" s="26" t="n">
        <v>45</v>
      </c>
      <c r="C8706" s="7" t="n">
        <v>5</v>
      </c>
      <c r="D8706" s="7" t="n">
        <v>3</v>
      </c>
      <c r="E8706" s="7" t="n">
        <v>3.09999990463257</v>
      </c>
      <c r="F8706" s="7" t="n">
        <v>6000</v>
      </c>
    </row>
    <row r="8707" spans="1:9">
      <c r="A8707" t="s">
        <v>4</v>
      </c>
      <c r="B8707" s="4" t="s">
        <v>5</v>
      </c>
      <c r="C8707" s="4" t="s">
        <v>13</v>
      </c>
      <c r="D8707" s="4" t="s">
        <v>10</v>
      </c>
      <c r="E8707" s="4" t="s">
        <v>23</v>
      </c>
    </row>
    <row r="8708" spans="1:9">
      <c r="A8708" t="n">
        <v>61768</v>
      </c>
      <c r="B8708" s="24" t="n">
        <v>58</v>
      </c>
      <c r="C8708" s="7" t="n">
        <v>100</v>
      </c>
      <c r="D8708" s="7" t="n">
        <v>1000</v>
      </c>
      <c r="E8708" s="7" t="n">
        <v>1</v>
      </c>
    </row>
    <row r="8709" spans="1:9">
      <c r="A8709" t="s">
        <v>4</v>
      </c>
      <c r="B8709" s="4" t="s">
        <v>5</v>
      </c>
      <c r="C8709" s="4" t="s">
        <v>13</v>
      </c>
      <c r="D8709" s="4" t="s">
        <v>10</v>
      </c>
    </row>
    <row r="8710" spans="1:9">
      <c r="A8710" t="n">
        <v>61776</v>
      </c>
      <c r="B8710" s="24" t="n">
        <v>58</v>
      </c>
      <c r="C8710" s="7" t="n">
        <v>255</v>
      </c>
      <c r="D8710" s="7" t="n">
        <v>0</v>
      </c>
    </row>
    <row r="8711" spans="1:9">
      <c r="A8711" t="s">
        <v>4</v>
      </c>
      <c r="B8711" s="4" t="s">
        <v>5</v>
      </c>
      <c r="C8711" s="4" t="s">
        <v>10</v>
      </c>
    </row>
    <row r="8712" spans="1:9">
      <c r="A8712" t="n">
        <v>61780</v>
      </c>
      <c r="B8712" s="35" t="n">
        <v>16</v>
      </c>
      <c r="C8712" s="7" t="n">
        <v>2000</v>
      </c>
    </row>
    <row r="8713" spans="1:9">
      <c r="A8713" t="s">
        <v>4</v>
      </c>
      <c r="B8713" s="4" t="s">
        <v>5</v>
      </c>
      <c r="C8713" s="4" t="s">
        <v>10</v>
      </c>
      <c r="D8713" s="4" t="s">
        <v>23</v>
      </c>
      <c r="E8713" s="4" t="s">
        <v>23</v>
      </c>
      <c r="F8713" s="4" t="s">
        <v>23</v>
      </c>
      <c r="G8713" s="4" t="s">
        <v>10</v>
      </c>
      <c r="H8713" s="4" t="s">
        <v>10</v>
      </c>
    </row>
    <row r="8714" spans="1:9">
      <c r="A8714" t="n">
        <v>61783</v>
      </c>
      <c r="B8714" s="20" t="n">
        <v>60</v>
      </c>
      <c r="C8714" s="7" t="n">
        <v>0</v>
      </c>
      <c r="D8714" s="7" t="n">
        <v>0</v>
      </c>
      <c r="E8714" s="7" t="n">
        <v>0</v>
      </c>
      <c r="F8714" s="7" t="n">
        <v>0</v>
      </c>
      <c r="G8714" s="7" t="n">
        <v>300</v>
      </c>
      <c r="H8714" s="7" t="n">
        <v>0</v>
      </c>
    </row>
    <row r="8715" spans="1:9">
      <c r="A8715" t="s">
        <v>4</v>
      </c>
      <c r="B8715" s="4" t="s">
        <v>5</v>
      </c>
      <c r="C8715" s="4" t="s">
        <v>10</v>
      </c>
      <c r="D8715" s="4" t="s">
        <v>23</v>
      </c>
      <c r="E8715" s="4" t="s">
        <v>23</v>
      </c>
      <c r="F8715" s="4" t="s">
        <v>13</v>
      </c>
    </row>
    <row r="8716" spans="1:9">
      <c r="A8716" t="n">
        <v>61802</v>
      </c>
      <c r="B8716" s="75" t="n">
        <v>52</v>
      </c>
      <c r="C8716" s="7" t="n">
        <v>0</v>
      </c>
      <c r="D8716" s="7" t="n">
        <v>315</v>
      </c>
      <c r="E8716" s="7" t="n">
        <v>5</v>
      </c>
      <c r="F8716" s="7" t="n">
        <v>0</v>
      </c>
    </row>
    <row r="8717" spans="1:9">
      <c r="A8717" t="s">
        <v>4</v>
      </c>
      <c r="B8717" s="4" t="s">
        <v>5</v>
      </c>
      <c r="C8717" s="4" t="s">
        <v>10</v>
      </c>
    </row>
    <row r="8718" spans="1:9">
      <c r="A8718" t="n">
        <v>61814</v>
      </c>
      <c r="B8718" s="23" t="n">
        <v>54</v>
      </c>
      <c r="C8718" s="7" t="n">
        <v>0</v>
      </c>
    </row>
    <row r="8719" spans="1:9">
      <c r="A8719" t="s">
        <v>4</v>
      </c>
      <c r="B8719" s="4" t="s">
        <v>5</v>
      </c>
      <c r="C8719" s="4" t="s">
        <v>13</v>
      </c>
      <c r="D8719" s="4" t="s">
        <v>10</v>
      </c>
    </row>
    <row r="8720" spans="1:9">
      <c r="A8720" t="n">
        <v>61817</v>
      </c>
      <c r="B8720" s="26" t="n">
        <v>45</v>
      </c>
      <c r="C8720" s="7" t="n">
        <v>7</v>
      </c>
      <c r="D8720" s="7" t="n">
        <v>255</v>
      </c>
    </row>
    <row r="8721" spans="1:8">
      <c r="A8721" t="s">
        <v>4</v>
      </c>
      <c r="B8721" s="4" t="s">
        <v>5</v>
      </c>
      <c r="C8721" s="4" t="s">
        <v>10</v>
      </c>
    </row>
    <row r="8722" spans="1:8">
      <c r="A8722" t="n">
        <v>61821</v>
      </c>
      <c r="B8722" s="35" t="n">
        <v>16</v>
      </c>
      <c r="C8722" s="7" t="n">
        <v>300</v>
      </c>
    </row>
    <row r="8723" spans="1:8">
      <c r="A8723" t="s">
        <v>4</v>
      </c>
      <c r="B8723" s="4" t="s">
        <v>5</v>
      </c>
      <c r="C8723" s="4" t="s">
        <v>13</v>
      </c>
      <c r="D8723" s="4" t="s">
        <v>10</v>
      </c>
      <c r="E8723" s="4" t="s">
        <v>23</v>
      </c>
    </row>
    <row r="8724" spans="1:8">
      <c r="A8724" t="n">
        <v>61824</v>
      </c>
      <c r="B8724" s="24" t="n">
        <v>58</v>
      </c>
      <c r="C8724" s="7" t="n">
        <v>101</v>
      </c>
      <c r="D8724" s="7" t="n">
        <v>500</v>
      </c>
      <c r="E8724" s="7" t="n">
        <v>1</v>
      </c>
    </row>
    <row r="8725" spans="1:8">
      <c r="A8725" t="s">
        <v>4</v>
      </c>
      <c r="B8725" s="4" t="s">
        <v>5</v>
      </c>
      <c r="C8725" s="4" t="s">
        <v>13</v>
      </c>
      <c r="D8725" s="4" t="s">
        <v>10</v>
      </c>
    </row>
    <row r="8726" spans="1:8">
      <c r="A8726" t="n">
        <v>61832</v>
      </c>
      <c r="B8726" s="24" t="n">
        <v>58</v>
      </c>
      <c r="C8726" s="7" t="n">
        <v>254</v>
      </c>
      <c r="D8726" s="7" t="n">
        <v>0</v>
      </c>
    </row>
    <row r="8727" spans="1:8">
      <c r="A8727" t="s">
        <v>4</v>
      </c>
      <c r="B8727" s="4" t="s">
        <v>5</v>
      </c>
      <c r="C8727" s="4" t="s">
        <v>13</v>
      </c>
      <c r="D8727" s="4" t="s">
        <v>13</v>
      </c>
      <c r="E8727" s="4" t="s">
        <v>23</v>
      </c>
      <c r="F8727" s="4" t="s">
        <v>23</v>
      </c>
      <c r="G8727" s="4" t="s">
        <v>23</v>
      </c>
      <c r="H8727" s="4" t="s">
        <v>10</v>
      </c>
    </row>
    <row r="8728" spans="1:8">
      <c r="A8728" t="n">
        <v>61836</v>
      </c>
      <c r="B8728" s="26" t="n">
        <v>45</v>
      </c>
      <c r="C8728" s="7" t="n">
        <v>2</v>
      </c>
      <c r="D8728" s="7" t="n">
        <v>3</v>
      </c>
      <c r="E8728" s="7" t="n">
        <v>-2.55999994277954</v>
      </c>
      <c r="F8728" s="7" t="n">
        <v>24.7199993133545</v>
      </c>
      <c r="G8728" s="7" t="n">
        <v>-64.5400009155273</v>
      </c>
      <c r="H8728" s="7" t="n">
        <v>0</v>
      </c>
    </row>
    <row r="8729" spans="1:8">
      <c r="A8729" t="s">
        <v>4</v>
      </c>
      <c r="B8729" s="4" t="s">
        <v>5</v>
      </c>
      <c r="C8729" s="4" t="s">
        <v>13</v>
      </c>
      <c r="D8729" s="4" t="s">
        <v>13</v>
      </c>
      <c r="E8729" s="4" t="s">
        <v>23</v>
      </c>
      <c r="F8729" s="4" t="s">
        <v>23</v>
      </c>
      <c r="G8729" s="4" t="s">
        <v>23</v>
      </c>
      <c r="H8729" s="4" t="s">
        <v>10</v>
      </c>
      <c r="I8729" s="4" t="s">
        <v>13</v>
      </c>
    </row>
    <row r="8730" spans="1:8">
      <c r="A8730" t="n">
        <v>61853</v>
      </c>
      <c r="B8730" s="26" t="n">
        <v>45</v>
      </c>
      <c r="C8730" s="7" t="n">
        <v>4</v>
      </c>
      <c r="D8730" s="7" t="n">
        <v>3</v>
      </c>
      <c r="E8730" s="7" t="n">
        <v>1.96000003814697</v>
      </c>
      <c r="F8730" s="7" t="n">
        <v>304.470001220703</v>
      </c>
      <c r="G8730" s="7" t="n">
        <v>0</v>
      </c>
      <c r="H8730" s="7" t="n">
        <v>0</v>
      </c>
      <c r="I8730" s="7" t="n">
        <v>0</v>
      </c>
    </row>
    <row r="8731" spans="1:8">
      <c r="A8731" t="s">
        <v>4</v>
      </c>
      <c r="B8731" s="4" t="s">
        <v>5</v>
      </c>
      <c r="C8731" s="4" t="s">
        <v>13</v>
      </c>
      <c r="D8731" s="4" t="s">
        <v>13</v>
      </c>
      <c r="E8731" s="4" t="s">
        <v>23</v>
      </c>
      <c r="F8731" s="4" t="s">
        <v>10</v>
      </c>
    </row>
    <row r="8732" spans="1:8">
      <c r="A8732" t="n">
        <v>61871</v>
      </c>
      <c r="B8732" s="26" t="n">
        <v>45</v>
      </c>
      <c r="C8732" s="7" t="n">
        <v>5</v>
      </c>
      <c r="D8732" s="7" t="n">
        <v>3</v>
      </c>
      <c r="E8732" s="7" t="n">
        <v>3</v>
      </c>
      <c r="F8732" s="7" t="n">
        <v>0</v>
      </c>
    </row>
    <row r="8733" spans="1:8">
      <c r="A8733" t="s">
        <v>4</v>
      </c>
      <c r="B8733" s="4" t="s">
        <v>5</v>
      </c>
      <c r="C8733" s="4" t="s">
        <v>13</v>
      </c>
      <c r="D8733" s="4" t="s">
        <v>13</v>
      </c>
      <c r="E8733" s="4" t="s">
        <v>23</v>
      </c>
      <c r="F8733" s="4" t="s">
        <v>10</v>
      </c>
    </row>
    <row r="8734" spans="1:8">
      <c r="A8734" t="n">
        <v>61880</v>
      </c>
      <c r="B8734" s="26" t="n">
        <v>45</v>
      </c>
      <c r="C8734" s="7" t="n">
        <v>11</v>
      </c>
      <c r="D8734" s="7" t="n">
        <v>3</v>
      </c>
      <c r="E8734" s="7" t="n">
        <v>40</v>
      </c>
      <c r="F8734" s="7" t="n">
        <v>0</v>
      </c>
    </row>
    <row r="8735" spans="1:8">
      <c r="A8735" t="s">
        <v>4</v>
      </c>
      <c r="B8735" s="4" t="s">
        <v>5</v>
      </c>
      <c r="C8735" s="4" t="s">
        <v>10</v>
      </c>
      <c r="D8735" s="4" t="s">
        <v>13</v>
      </c>
      <c r="E8735" s="4" t="s">
        <v>6</v>
      </c>
      <c r="F8735" s="4" t="s">
        <v>23</v>
      </c>
      <c r="G8735" s="4" t="s">
        <v>23</v>
      </c>
      <c r="H8735" s="4" t="s">
        <v>23</v>
      </c>
    </row>
    <row r="8736" spans="1:8">
      <c r="A8736" t="n">
        <v>61889</v>
      </c>
      <c r="B8736" s="56" t="n">
        <v>48</v>
      </c>
      <c r="C8736" s="7" t="n">
        <v>0</v>
      </c>
      <c r="D8736" s="7" t="n">
        <v>0</v>
      </c>
      <c r="E8736" s="7" t="s">
        <v>47</v>
      </c>
      <c r="F8736" s="7" t="n">
        <v>0</v>
      </c>
      <c r="G8736" s="7" t="n">
        <v>1</v>
      </c>
      <c r="H8736" s="7" t="n">
        <v>0</v>
      </c>
    </row>
    <row r="8737" spans="1:9">
      <c r="A8737" t="s">
        <v>4</v>
      </c>
      <c r="B8737" s="4" t="s">
        <v>5</v>
      </c>
      <c r="C8737" s="4" t="s">
        <v>13</v>
      </c>
      <c r="D8737" s="4" t="s">
        <v>10</v>
      </c>
    </row>
    <row r="8738" spans="1:9">
      <c r="A8738" t="n">
        <v>61914</v>
      </c>
      <c r="B8738" s="24" t="n">
        <v>58</v>
      </c>
      <c r="C8738" s="7" t="n">
        <v>255</v>
      </c>
      <c r="D8738" s="7" t="n">
        <v>0</v>
      </c>
    </row>
    <row r="8739" spans="1:9">
      <c r="A8739" t="s">
        <v>4</v>
      </c>
      <c r="B8739" s="4" t="s">
        <v>5</v>
      </c>
      <c r="C8739" s="4" t="s">
        <v>13</v>
      </c>
      <c r="D8739" s="4" t="s">
        <v>10</v>
      </c>
      <c r="E8739" s="4" t="s">
        <v>6</v>
      </c>
    </row>
    <row r="8740" spans="1:9">
      <c r="A8740" t="n">
        <v>61918</v>
      </c>
      <c r="B8740" s="46" t="n">
        <v>51</v>
      </c>
      <c r="C8740" s="7" t="n">
        <v>4</v>
      </c>
      <c r="D8740" s="7" t="n">
        <v>7032</v>
      </c>
      <c r="E8740" s="7" t="s">
        <v>169</v>
      </c>
    </row>
    <row r="8741" spans="1:9">
      <c r="A8741" t="s">
        <v>4</v>
      </c>
      <c r="B8741" s="4" t="s">
        <v>5</v>
      </c>
      <c r="C8741" s="4" t="s">
        <v>10</v>
      </c>
    </row>
    <row r="8742" spans="1:9">
      <c r="A8742" t="n">
        <v>61932</v>
      </c>
      <c r="B8742" s="35" t="n">
        <v>16</v>
      </c>
      <c r="C8742" s="7" t="n">
        <v>0</v>
      </c>
    </row>
    <row r="8743" spans="1:9">
      <c r="A8743" t="s">
        <v>4</v>
      </c>
      <c r="B8743" s="4" t="s">
        <v>5</v>
      </c>
      <c r="C8743" s="4" t="s">
        <v>10</v>
      </c>
      <c r="D8743" s="4" t="s">
        <v>50</v>
      </c>
      <c r="E8743" s="4" t="s">
        <v>13</v>
      </c>
      <c r="F8743" s="4" t="s">
        <v>13</v>
      </c>
      <c r="G8743" s="4" t="s">
        <v>50</v>
      </c>
      <c r="H8743" s="4" t="s">
        <v>13</v>
      </c>
      <c r="I8743" s="4" t="s">
        <v>13</v>
      </c>
    </row>
    <row r="8744" spans="1:9">
      <c r="A8744" t="n">
        <v>61935</v>
      </c>
      <c r="B8744" s="47" t="n">
        <v>26</v>
      </c>
      <c r="C8744" s="7" t="n">
        <v>7032</v>
      </c>
      <c r="D8744" s="7" t="s">
        <v>476</v>
      </c>
      <c r="E8744" s="7" t="n">
        <v>2</v>
      </c>
      <c r="F8744" s="7" t="n">
        <v>3</v>
      </c>
      <c r="G8744" s="7" t="s">
        <v>477</v>
      </c>
      <c r="H8744" s="7" t="n">
        <v>2</v>
      </c>
      <c r="I8744" s="7" t="n">
        <v>0</v>
      </c>
    </row>
    <row r="8745" spans="1:9">
      <c r="A8745" t="s">
        <v>4</v>
      </c>
      <c r="B8745" s="4" t="s">
        <v>5</v>
      </c>
    </row>
    <row r="8746" spans="1:9">
      <c r="A8746" t="n">
        <v>62041</v>
      </c>
      <c r="B8746" s="48" t="n">
        <v>28</v>
      </c>
    </row>
    <row r="8747" spans="1:9">
      <c r="A8747" t="s">
        <v>4</v>
      </c>
      <c r="B8747" s="4" t="s">
        <v>5</v>
      </c>
      <c r="C8747" s="4" t="s">
        <v>13</v>
      </c>
      <c r="D8747" s="4" t="s">
        <v>10</v>
      </c>
      <c r="E8747" s="4" t="s">
        <v>6</v>
      </c>
    </row>
    <row r="8748" spans="1:9">
      <c r="A8748" t="n">
        <v>62042</v>
      </c>
      <c r="B8748" s="46" t="n">
        <v>51</v>
      </c>
      <c r="C8748" s="7" t="n">
        <v>4</v>
      </c>
      <c r="D8748" s="7" t="n">
        <v>0</v>
      </c>
      <c r="E8748" s="7" t="s">
        <v>123</v>
      </c>
    </row>
    <row r="8749" spans="1:9">
      <c r="A8749" t="s">
        <v>4</v>
      </c>
      <c r="B8749" s="4" t="s">
        <v>5</v>
      </c>
      <c r="C8749" s="4" t="s">
        <v>10</v>
      </c>
    </row>
    <row r="8750" spans="1:9">
      <c r="A8750" t="n">
        <v>62056</v>
      </c>
      <c r="B8750" s="35" t="n">
        <v>16</v>
      </c>
      <c r="C8750" s="7" t="n">
        <v>0</v>
      </c>
    </row>
    <row r="8751" spans="1:9">
      <c r="A8751" t="s">
        <v>4</v>
      </c>
      <c r="B8751" s="4" t="s">
        <v>5</v>
      </c>
      <c r="C8751" s="4" t="s">
        <v>10</v>
      </c>
      <c r="D8751" s="4" t="s">
        <v>50</v>
      </c>
      <c r="E8751" s="4" t="s">
        <v>13</v>
      </c>
      <c r="F8751" s="4" t="s">
        <v>13</v>
      </c>
      <c r="G8751" s="4" t="s">
        <v>50</v>
      </c>
      <c r="H8751" s="4" t="s">
        <v>13</v>
      </c>
      <c r="I8751" s="4" t="s">
        <v>13</v>
      </c>
    </row>
    <row r="8752" spans="1:9">
      <c r="A8752" t="n">
        <v>62059</v>
      </c>
      <c r="B8752" s="47" t="n">
        <v>26</v>
      </c>
      <c r="C8752" s="7" t="n">
        <v>0</v>
      </c>
      <c r="D8752" s="7" t="s">
        <v>478</v>
      </c>
      <c r="E8752" s="7" t="n">
        <v>2</v>
      </c>
      <c r="F8752" s="7" t="n">
        <v>3</v>
      </c>
      <c r="G8752" s="7" t="s">
        <v>479</v>
      </c>
      <c r="H8752" s="7" t="n">
        <v>2</v>
      </c>
      <c r="I8752" s="7" t="n">
        <v>0</v>
      </c>
    </row>
    <row r="8753" spans="1:9">
      <c r="A8753" t="s">
        <v>4</v>
      </c>
      <c r="B8753" s="4" t="s">
        <v>5</v>
      </c>
    </row>
    <row r="8754" spans="1:9">
      <c r="A8754" t="n">
        <v>62220</v>
      </c>
      <c r="B8754" s="48" t="n">
        <v>28</v>
      </c>
    </row>
    <row r="8755" spans="1:9">
      <c r="A8755" t="s">
        <v>4</v>
      </c>
      <c r="B8755" s="4" t="s">
        <v>5</v>
      </c>
      <c r="C8755" s="4" t="s">
        <v>10</v>
      </c>
      <c r="D8755" s="4" t="s">
        <v>13</v>
      </c>
      <c r="E8755" s="4" t="s">
        <v>6</v>
      </c>
      <c r="F8755" s="4" t="s">
        <v>23</v>
      </c>
      <c r="G8755" s="4" t="s">
        <v>23</v>
      </c>
      <c r="H8755" s="4" t="s">
        <v>23</v>
      </c>
    </row>
    <row r="8756" spans="1:9">
      <c r="A8756" t="n">
        <v>62221</v>
      </c>
      <c r="B8756" s="56" t="n">
        <v>48</v>
      </c>
      <c r="C8756" s="7" t="n">
        <v>5</v>
      </c>
      <c r="D8756" s="7" t="n">
        <v>0</v>
      </c>
      <c r="E8756" s="7" t="s">
        <v>475</v>
      </c>
      <c r="F8756" s="7" t="n">
        <v>-1</v>
      </c>
      <c r="G8756" s="7" t="n">
        <v>1</v>
      </c>
      <c r="H8756" s="7" t="n">
        <v>0</v>
      </c>
    </row>
    <row r="8757" spans="1:9">
      <c r="A8757" t="s">
        <v>4</v>
      </c>
      <c r="B8757" s="4" t="s">
        <v>5</v>
      </c>
      <c r="C8757" s="4" t="s">
        <v>13</v>
      </c>
      <c r="D8757" s="4" t="s">
        <v>10</v>
      </c>
      <c r="E8757" s="4" t="s">
        <v>6</v>
      </c>
    </row>
    <row r="8758" spans="1:9">
      <c r="A8758" t="n">
        <v>62249</v>
      </c>
      <c r="B8758" s="46" t="n">
        <v>51</v>
      </c>
      <c r="C8758" s="7" t="n">
        <v>4</v>
      </c>
      <c r="D8758" s="7" t="n">
        <v>5</v>
      </c>
      <c r="E8758" s="7" t="s">
        <v>49</v>
      </c>
    </row>
    <row r="8759" spans="1:9">
      <c r="A8759" t="s">
        <v>4</v>
      </c>
      <c r="B8759" s="4" t="s">
        <v>5</v>
      </c>
      <c r="C8759" s="4" t="s">
        <v>10</v>
      </c>
    </row>
    <row r="8760" spans="1:9">
      <c r="A8760" t="n">
        <v>62262</v>
      </c>
      <c r="B8760" s="35" t="n">
        <v>16</v>
      </c>
      <c r="C8760" s="7" t="n">
        <v>0</v>
      </c>
    </row>
    <row r="8761" spans="1:9">
      <c r="A8761" t="s">
        <v>4</v>
      </c>
      <c r="B8761" s="4" t="s">
        <v>5</v>
      </c>
      <c r="C8761" s="4" t="s">
        <v>10</v>
      </c>
      <c r="D8761" s="4" t="s">
        <v>50</v>
      </c>
      <c r="E8761" s="4" t="s">
        <v>13</v>
      </c>
      <c r="F8761" s="4" t="s">
        <v>13</v>
      </c>
    </row>
    <row r="8762" spans="1:9">
      <c r="A8762" t="n">
        <v>62265</v>
      </c>
      <c r="B8762" s="47" t="n">
        <v>26</v>
      </c>
      <c r="C8762" s="7" t="n">
        <v>5</v>
      </c>
      <c r="D8762" s="7" t="s">
        <v>480</v>
      </c>
      <c r="E8762" s="7" t="n">
        <v>2</v>
      </c>
      <c r="F8762" s="7" t="n">
        <v>0</v>
      </c>
    </row>
    <row r="8763" spans="1:9">
      <c r="A8763" t="s">
        <v>4</v>
      </c>
      <c r="B8763" s="4" t="s">
        <v>5</v>
      </c>
    </row>
    <row r="8764" spans="1:9">
      <c r="A8764" t="n">
        <v>62351</v>
      </c>
      <c r="B8764" s="48" t="n">
        <v>28</v>
      </c>
    </row>
    <row r="8765" spans="1:9">
      <c r="A8765" t="s">
        <v>4</v>
      </c>
      <c r="B8765" s="4" t="s">
        <v>5</v>
      </c>
      <c r="C8765" s="4" t="s">
        <v>10</v>
      </c>
      <c r="D8765" s="4" t="s">
        <v>13</v>
      </c>
      <c r="E8765" s="4" t="s">
        <v>6</v>
      </c>
      <c r="F8765" s="4" t="s">
        <v>23</v>
      </c>
      <c r="G8765" s="4" t="s">
        <v>23</v>
      </c>
      <c r="H8765" s="4" t="s">
        <v>23</v>
      </c>
    </row>
    <row r="8766" spans="1:9">
      <c r="A8766" t="n">
        <v>62352</v>
      </c>
      <c r="B8766" s="56" t="n">
        <v>48</v>
      </c>
      <c r="C8766" s="7" t="n">
        <v>3</v>
      </c>
      <c r="D8766" s="7" t="n">
        <v>0</v>
      </c>
      <c r="E8766" s="7" t="s">
        <v>95</v>
      </c>
      <c r="F8766" s="7" t="n">
        <v>-1</v>
      </c>
      <c r="G8766" s="7" t="n">
        <v>1</v>
      </c>
      <c r="H8766" s="7" t="n">
        <v>0</v>
      </c>
    </row>
    <row r="8767" spans="1:9">
      <c r="A8767" t="s">
        <v>4</v>
      </c>
      <c r="B8767" s="4" t="s">
        <v>5</v>
      </c>
      <c r="C8767" s="4" t="s">
        <v>13</v>
      </c>
      <c r="D8767" s="4" t="s">
        <v>10</v>
      </c>
      <c r="E8767" s="4" t="s">
        <v>6</v>
      </c>
    </row>
    <row r="8768" spans="1:9">
      <c r="A8768" t="n">
        <v>62382</v>
      </c>
      <c r="B8768" s="46" t="n">
        <v>51</v>
      </c>
      <c r="C8768" s="7" t="n">
        <v>4</v>
      </c>
      <c r="D8768" s="7" t="n">
        <v>3</v>
      </c>
      <c r="E8768" s="7" t="s">
        <v>158</v>
      </c>
    </row>
    <row r="8769" spans="1:8">
      <c r="A8769" t="s">
        <v>4</v>
      </c>
      <c r="B8769" s="4" t="s">
        <v>5</v>
      </c>
      <c r="C8769" s="4" t="s">
        <v>10</v>
      </c>
    </row>
    <row r="8770" spans="1:8">
      <c r="A8770" t="n">
        <v>62395</v>
      </c>
      <c r="B8770" s="35" t="n">
        <v>16</v>
      </c>
      <c r="C8770" s="7" t="n">
        <v>0</v>
      </c>
    </row>
    <row r="8771" spans="1:8">
      <c r="A8771" t="s">
        <v>4</v>
      </c>
      <c r="B8771" s="4" t="s">
        <v>5</v>
      </c>
      <c r="C8771" s="4" t="s">
        <v>10</v>
      </c>
      <c r="D8771" s="4" t="s">
        <v>50</v>
      </c>
      <c r="E8771" s="4" t="s">
        <v>13</v>
      </c>
      <c r="F8771" s="4" t="s">
        <v>13</v>
      </c>
    </row>
    <row r="8772" spans="1:8">
      <c r="A8772" t="n">
        <v>62398</v>
      </c>
      <c r="B8772" s="47" t="n">
        <v>26</v>
      </c>
      <c r="C8772" s="7" t="n">
        <v>3</v>
      </c>
      <c r="D8772" s="7" t="s">
        <v>481</v>
      </c>
      <c r="E8772" s="7" t="n">
        <v>2</v>
      </c>
      <c r="F8772" s="7" t="n">
        <v>0</v>
      </c>
    </row>
    <row r="8773" spans="1:8">
      <c r="A8773" t="s">
        <v>4</v>
      </c>
      <c r="B8773" s="4" t="s">
        <v>5</v>
      </c>
    </row>
    <row r="8774" spans="1:8">
      <c r="A8774" t="n">
        <v>62455</v>
      </c>
      <c r="B8774" s="48" t="n">
        <v>28</v>
      </c>
    </row>
    <row r="8775" spans="1:8">
      <c r="A8775" t="s">
        <v>4</v>
      </c>
      <c r="B8775" s="4" t="s">
        <v>5</v>
      </c>
      <c r="C8775" s="4" t="s">
        <v>13</v>
      </c>
      <c r="D8775" s="4" t="s">
        <v>10</v>
      </c>
      <c r="E8775" s="4" t="s">
        <v>23</v>
      </c>
    </row>
    <row r="8776" spans="1:8">
      <c r="A8776" t="n">
        <v>62456</v>
      </c>
      <c r="B8776" s="24" t="n">
        <v>58</v>
      </c>
      <c r="C8776" s="7" t="n">
        <v>0</v>
      </c>
      <c r="D8776" s="7" t="n">
        <v>1000</v>
      </c>
      <c r="E8776" s="7" t="n">
        <v>1</v>
      </c>
    </row>
    <row r="8777" spans="1:8">
      <c r="A8777" t="s">
        <v>4</v>
      </c>
      <c r="B8777" s="4" t="s">
        <v>5</v>
      </c>
      <c r="C8777" s="4" t="s">
        <v>13</v>
      </c>
      <c r="D8777" s="4" t="s">
        <v>10</v>
      </c>
    </row>
    <row r="8778" spans="1:8">
      <c r="A8778" t="n">
        <v>62464</v>
      </c>
      <c r="B8778" s="24" t="n">
        <v>58</v>
      </c>
      <c r="C8778" s="7" t="n">
        <v>255</v>
      </c>
      <c r="D8778" s="7" t="n">
        <v>0</v>
      </c>
    </row>
    <row r="8779" spans="1:8">
      <c r="A8779" t="s">
        <v>4</v>
      </c>
      <c r="B8779" s="4" t="s">
        <v>5</v>
      </c>
      <c r="C8779" s="4" t="s">
        <v>10</v>
      </c>
    </row>
    <row r="8780" spans="1:8">
      <c r="A8780" t="n">
        <v>62468</v>
      </c>
      <c r="B8780" s="36" t="n">
        <v>12</v>
      </c>
      <c r="C8780" s="7" t="n">
        <v>9263</v>
      </c>
    </row>
    <row r="8781" spans="1:8">
      <c r="A8781" t="s">
        <v>4</v>
      </c>
      <c r="B8781" s="4" t="s">
        <v>5</v>
      </c>
      <c r="C8781" s="4" t="s">
        <v>10</v>
      </c>
    </row>
    <row r="8782" spans="1:8">
      <c r="A8782" t="n">
        <v>62471</v>
      </c>
      <c r="B8782" s="36" t="n">
        <v>12</v>
      </c>
      <c r="C8782" s="7" t="n">
        <v>9271</v>
      </c>
    </row>
    <row r="8783" spans="1:8">
      <c r="A8783" t="s">
        <v>4</v>
      </c>
      <c r="B8783" s="4" t="s">
        <v>5</v>
      </c>
      <c r="C8783" s="4" t="s">
        <v>10</v>
      </c>
      <c r="D8783" s="4" t="s">
        <v>13</v>
      </c>
      <c r="E8783" s="4" t="s">
        <v>10</v>
      </c>
    </row>
    <row r="8784" spans="1:8">
      <c r="A8784" t="n">
        <v>62474</v>
      </c>
      <c r="B8784" s="59" t="n">
        <v>104</v>
      </c>
      <c r="C8784" s="7" t="n">
        <v>125</v>
      </c>
      <c r="D8784" s="7" t="n">
        <v>1</v>
      </c>
      <c r="E8784" s="7" t="n">
        <v>12</v>
      </c>
    </row>
    <row r="8785" spans="1:6">
      <c r="A8785" t="s">
        <v>4</v>
      </c>
      <c r="B8785" s="4" t="s">
        <v>5</v>
      </c>
    </row>
    <row r="8786" spans="1:6">
      <c r="A8786" t="n">
        <v>62480</v>
      </c>
      <c r="B8786" s="5" t="n">
        <v>1</v>
      </c>
    </row>
    <row r="8787" spans="1:6">
      <c r="A8787" t="s">
        <v>4</v>
      </c>
      <c r="B8787" s="4" t="s">
        <v>5</v>
      </c>
      <c r="C8787" s="4" t="s">
        <v>13</v>
      </c>
      <c r="D8787" s="4" t="s">
        <v>10</v>
      </c>
      <c r="E8787" s="4" t="s">
        <v>13</v>
      </c>
      <c r="F8787" s="4" t="s">
        <v>24</v>
      </c>
    </row>
    <row r="8788" spans="1:6">
      <c r="A8788" t="n">
        <v>62481</v>
      </c>
      <c r="B8788" s="12" t="n">
        <v>5</v>
      </c>
      <c r="C8788" s="7" t="n">
        <v>30</v>
      </c>
      <c r="D8788" s="7" t="n">
        <v>9269</v>
      </c>
      <c r="E8788" s="7" t="n">
        <v>1</v>
      </c>
      <c r="F8788" s="13" t="n">
        <f t="normal" ca="1">A8794</f>
        <v>0</v>
      </c>
    </row>
    <row r="8789" spans="1:6">
      <c r="A8789" t="s">
        <v>4</v>
      </c>
      <c r="B8789" s="4" t="s">
        <v>5</v>
      </c>
      <c r="C8789" s="4" t="s">
        <v>10</v>
      </c>
    </row>
    <row r="8790" spans="1:6">
      <c r="A8790" t="n">
        <v>62490</v>
      </c>
      <c r="B8790" s="36" t="n">
        <v>12</v>
      </c>
      <c r="C8790" s="7" t="n">
        <v>9638</v>
      </c>
    </row>
    <row r="8791" spans="1:6">
      <c r="A8791" t="s">
        <v>4</v>
      </c>
      <c r="B8791" s="4" t="s">
        <v>5</v>
      </c>
      <c r="C8791" s="4" t="s">
        <v>24</v>
      </c>
    </row>
    <row r="8792" spans="1:6">
      <c r="A8792" t="n">
        <v>62493</v>
      </c>
      <c r="B8792" s="17" t="n">
        <v>3</v>
      </c>
      <c r="C8792" s="13" t="n">
        <f t="normal" ca="1">A8796</f>
        <v>0</v>
      </c>
    </row>
    <row r="8793" spans="1:6">
      <c r="A8793" t="s">
        <v>4</v>
      </c>
      <c r="B8793" s="4" t="s">
        <v>5</v>
      </c>
      <c r="C8793" s="4" t="s">
        <v>10</v>
      </c>
    </row>
    <row r="8794" spans="1:6">
      <c r="A8794" t="n">
        <v>62498</v>
      </c>
      <c r="B8794" s="57" t="n">
        <v>13</v>
      </c>
      <c r="C8794" s="7" t="n">
        <v>9638</v>
      </c>
    </row>
    <row r="8795" spans="1:6">
      <c r="A8795" t="s">
        <v>4</v>
      </c>
      <c r="B8795" s="4" t="s">
        <v>5</v>
      </c>
      <c r="C8795" s="4" t="s">
        <v>13</v>
      </c>
      <c r="D8795" s="4" t="s">
        <v>10</v>
      </c>
      <c r="E8795" s="4" t="s">
        <v>13</v>
      </c>
      <c r="F8795" s="4" t="s">
        <v>24</v>
      </c>
    </row>
    <row r="8796" spans="1:6">
      <c r="A8796" t="n">
        <v>62501</v>
      </c>
      <c r="B8796" s="12" t="n">
        <v>5</v>
      </c>
      <c r="C8796" s="7" t="n">
        <v>30</v>
      </c>
      <c r="D8796" s="7" t="n">
        <v>9270</v>
      </c>
      <c r="E8796" s="7" t="n">
        <v>1</v>
      </c>
      <c r="F8796" s="13" t="n">
        <f t="normal" ca="1">A8802</f>
        <v>0</v>
      </c>
    </row>
    <row r="8797" spans="1:6">
      <c r="A8797" t="s">
        <v>4</v>
      </c>
      <c r="B8797" s="4" t="s">
        <v>5</v>
      </c>
      <c r="C8797" s="4" t="s">
        <v>10</v>
      </c>
    </row>
    <row r="8798" spans="1:6">
      <c r="A8798" t="n">
        <v>62510</v>
      </c>
      <c r="B8798" s="36" t="n">
        <v>12</v>
      </c>
      <c r="C8798" s="7" t="n">
        <v>9639</v>
      </c>
    </row>
    <row r="8799" spans="1:6">
      <c r="A8799" t="s">
        <v>4</v>
      </c>
      <c r="B8799" s="4" t="s">
        <v>5</v>
      </c>
      <c r="C8799" s="4" t="s">
        <v>24</v>
      </c>
    </row>
    <row r="8800" spans="1:6">
      <c r="A8800" t="n">
        <v>62513</v>
      </c>
      <c r="B8800" s="17" t="n">
        <v>3</v>
      </c>
      <c r="C8800" s="13" t="n">
        <f t="normal" ca="1">A8804</f>
        <v>0</v>
      </c>
    </row>
    <row r="8801" spans="1:6">
      <c r="A8801" t="s">
        <v>4</v>
      </c>
      <c r="B8801" s="4" t="s">
        <v>5</v>
      </c>
      <c r="C8801" s="4" t="s">
        <v>10</v>
      </c>
    </row>
    <row r="8802" spans="1:6">
      <c r="A8802" t="n">
        <v>62518</v>
      </c>
      <c r="B8802" s="57" t="n">
        <v>13</v>
      </c>
      <c r="C8802" s="7" t="n">
        <v>9639</v>
      </c>
    </row>
    <row r="8803" spans="1:6">
      <c r="A8803" t="s">
        <v>4</v>
      </c>
      <c r="B8803" s="4" t="s">
        <v>5</v>
      </c>
      <c r="C8803" s="4" t="s">
        <v>13</v>
      </c>
      <c r="D8803" s="4" t="s">
        <v>10</v>
      </c>
      <c r="E8803" s="4" t="s">
        <v>13</v>
      </c>
      <c r="F8803" s="4" t="s">
        <v>24</v>
      </c>
    </row>
    <row r="8804" spans="1:6">
      <c r="A8804" t="n">
        <v>62521</v>
      </c>
      <c r="B8804" s="12" t="n">
        <v>5</v>
      </c>
      <c r="C8804" s="7" t="n">
        <v>30</v>
      </c>
      <c r="D8804" s="7" t="n">
        <v>9271</v>
      </c>
      <c r="E8804" s="7" t="n">
        <v>1</v>
      </c>
      <c r="F8804" s="13" t="n">
        <f t="normal" ca="1">A8810</f>
        <v>0</v>
      </c>
    </row>
    <row r="8805" spans="1:6">
      <c r="A8805" t="s">
        <v>4</v>
      </c>
      <c r="B8805" s="4" t="s">
        <v>5</v>
      </c>
      <c r="C8805" s="4" t="s">
        <v>10</v>
      </c>
    </row>
    <row r="8806" spans="1:6">
      <c r="A8806" t="n">
        <v>62530</v>
      </c>
      <c r="B8806" s="36" t="n">
        <v>12</v>
      </c>
      <c r="C8806" s="7" t="n">
        <v>9640</v>
      </c>
    </row>
    <row r="8807" spans="1:6">
      <c r="A8807" t="s">
        <v>4</v>
      </c>
      <c r="B8807" s="4" t="s">
        <v>5</v>
      </c>
      <c r="C8807" s="4" t="s">
        <v>24</v>
      </c>
    </row>
    <row r="8808" spans="1:6">
      <c r="A8808" t="n">
        <v>62533</v>
      </c>
      <c r="B8808" s="17" t="n">
        <v>3</v>
      </c>
      <c r="C8808" s="13" t="n">
        <f t="normal" ca="1">A8812</f>
        <v>0</v>
      </c>
    </row>
    <row r="8809" spans="1:6">
      <c r="A8809" t="s">
        <v>4</v>
      </c>
      <c r="B8809" s="4" t="s">
        <v>5</v>
      </c>
      <c r="C8809" s="4" t="s">
        <v>10</v>
      </c>
    </row>
    <row r="8810" spans="1:6">
      <c r="A8810" t="n">
        <v>62538</v>
      </c>
      <c r="B8810" s="57" t="n">
        <v>13</v>
      </c>
      <c r="C8810" s="7" t="n">
        <v>9640</v>
      </c>
    </row>
    <row r="8811" spans="1:6">
      <c r="A8811" t="s">
        <v>4</v>
      </c>
      <c r="B8811" s="4" t="s">
        <v>5</v>
      </c>
      <c r="C8811" s="4" t="s">
        <v>13</v>
      </c>
      <c r="D8811" s="4" t="s">
        <v>10</v>
      </c>
      <c r="E8811" s="4" t="s">
        <v>13</v>
      </c>
      <c r="F8811" s="4" t="s">
        <v>24</v>
      </c>
    </row>
    <row r="8812" spans="1:6">
      <c r="A8812" t="n">
        <v>62541</v>
      </c>
      <c r="B8812" s="12" t="n">
        <v>5</v>
      </c>
      <c r="C8812" s="7" t="n">
        <v>30</v>
      </c>
      <c r="D8812" s="7" t="n">
        <v>9272</v>
      </c>
      <c r="E8812" s="7" t="n">
        <v>1</v>
      </c>
      <c r="F8812" s="13" t="n">
        <f t="normal" ca="1">A8818</f>
        <v>0</v>
      </c>
    </row>
    <row r="8813" spans="1:6">
      <c r="A8813" t="s">
        <v>4</v>
      </c>
      <c r="B8813" s="4" t="s">
        <v>5</v>
      </c>
      <c r="C8813" s="4" t="s">
        <v>10</v>
      </c>
    </row>
    <row r="8814" spans="1:6">
      <c r="A8814" t="n">
        <v>62550</v>
      </c>
      <c r="B8814" s="36" t="n">
        <v>12</v>
      </c>
      <c r="C8814" s="7" t="n">
        <v>9641</v>
      </c>
    </row>
    <row r="8815" spans="1:6">
      <c r="A8815" t="s">
        <v>4</v>
      </c>
      <c r="B8815" s="4" t="s">
        <v>5</v>
      </c>
      <c r="C8815" s="4" t="s">
        <v>24</v>
      </c>
    </row>
    <row r="8816" spans="1:6">
      <c r="A8816" t="n">
        <v>62553</v>
      </c>
      <c r="B8816" s="17" t="n">
        <v>3</v>
      </c>
      <c r="C8816" s="13" t="n">
        <f t="normal" ca="1">A8820</f>
        <v>0</v>
      </c>
    </row>
    <row r="8817" spans="1:6">
      <c r="A8817" t="s">
        <v>4</v>
      </c>
      <c r="B8817" s="4" t="s">
        <v>5</v>
      </c>
      <c r="C8817" s="4" t="s">
        <v>10</v>
      </c>
    </row>
    <row r="8818" spans="1:6">
      <c r="A8818" t="n">
        <v>62558</v>
      </c>
      <c r="B8818" s="57" t="n">
        <v>13</v>
      </c>
      <c r="C8818" s="7" t="n">
        <v>9641</v>
      </c>
    </row>
    <row r="8819" spans="1:6">
      <c r="A8819" t="s">
        <v>4</v>
      </c>
      <c r="B8819" s="4" t="s">
        <v>5</v>
      </c>
      <c r="C8819" s="4" t="s">
        <v>10</v>
      </c>
    </row>
    <row r="8820" spans="1:6">
      <c r="A8820" t="n">
        <v>62561</v>
      </c>
      <c r="B8820" s="57" t="n">
        <v>13</v>
      </c>
      <c r="C8820" s="7" t="n">
        <v>6713</v>
      </c>
    </row>
    <row r="8821" spans="1:6">
      <c r="A8821" t="s">
        <v>4</v>
      </c>
      <c r="B8821" s="4" t="s">
        <v>5</v>
      </c>
      <c r="C8821" s="4" t="s">
        <v>13</v>
      </c>
      <c r="D8821" s="4" t="s">
        <v>10</v>
      </c>
      <c r="E8821" s="4" t="s">
        <v>13</v>
      </c>
    </row>
    <row r="8822" spans="1:6">
      <c r="A8822" t="n">
        <v>62564</v>
      </c>
      <c r="B8822" s="41" t="n">
        <v>36</v>
      </c>
      <c r="C8822" s="7" t="n">
        <v>9</v>
      </c>
      <c r="D8822" s="7" t="n">
        <v>3</v>
      </c>
      <c r="E8822" s="7" t="n">
        <v>0</v>
      </c>
    </row>
    <row r="8823" spans="1:6">
      <c r="A8823" t="s">
        <v>4</v>
      </c>
      <c r="B8823" s="4" t="s">
        <v>5</v>
      </c>
      <c r="C8823" s="4" t="s">
        <v>13</v>
      </c>
      <c r="D8823" s="4" t="s">
        <v>10</v>
      </c>
      <c r="E8823" s="4" t="s">
        <v>13</v>
      </c>
    </row>
    <row r="8824" spans="1:6">
      <c r="A8824" t="n">
        <v>62569</v>
      </c>
      <c r="B8824" s="41" t="n">
        <v>36</v>
      </c>
      <c r="C8824" s="7" t="n">
        <v>9</v>
      </c>
      <c r="D8824" s="7" t="n">
        <v>5</v>
      </c>
      <c r="E8824" s="7" t="n">
        <v>0</v>
      </c>
    </row>
    <row r="8825" spans="1:6">
      <c r="A8825" t="s">
        <v>4</v>
      </c>
      <c r="B8825" s="4" t="s">
        <v>5</v>
      </c>
      <c r="C8825" s="4" t="s">
        <v>10</v>
      </c>
      <c r="D8825" s="4" t="s">
        <v>23</v>
      </c>
      <c r="E8825" s="4" t="s">
        <v>23</v>
      </c>
      <c r="F8825" s="4" t="s">
        <v>23</v>
      </c>
      <c r="G8825" s="4" t="s">
        <v>23</v>
      </c>
    </row>
    <row r="8826" spans="1:6">
      <c r="A8826" t="n">
        <v>62574</v>
      </c>
      <c r="B8826" s="42" t="n">
        <v>46</v>
      </c>
      <c r="C8826" s="7" t="n">
        <v>61456</v>
      </c>
      <c r="D8826" s="7" t="n">
        <v>-2.09999990463257</v>
      </c>
      <c r="E8826" s="7" t="n">
        <v>23.3700008392334</v>
      </c>
      <c r="F8826" s="7" t="n">
        <v>-64.9499969482422</v>
      </c>
      <c r="G8826" s="7" t="n">
        <v>315</v>
      </c>
    </row>
    <row r="8827" spans="1:6">
      <c r="A8827" t="s">
        <v>4</v>
      </c>
      <c r="B8827" s="4" t="s">
        <v>5</v>
      </c>
      <c r="C8827" s="4" t="s">
        <v>13</v>
      </c>
      <c r="D8827" s="4" t="s">
        <v>13</v>
      </c>
      <c r="E8827" s="4" t="s">
        <v>23</v>
      </c>
      <c r="F8827" s="4" t="s">
        <v>23</v>
      </c>
      <c r="G8827" s="4" t="s">
        <v>23</v>
      </c>
      <c r="H8827" s="4" t="s">
        <v>10</v>
      </c>
      <c r="I8827" s="4" t="s">
        <v>13</v>
      </c>
    </row>
    <row r="8828" spans="1:6">
      <c r="A8828" t="n">
        <v>62593</v>
      </c>
      <c r="B8828" s="26" t="n">
        <v>45</v>
      </c>
      <c r="C8828" s="7" t="n">
        <v>4</v>
      </c>
      <c r="D8828" s="7" t="n">
        <v>3</v>
      </c>
      <c r="E8828" s="7" t="n">
        <v>1</v>
      </c>
      <c r="F8828" s="7" t="n">
        <v>297.890014648438</v>
      </c>
      <c r="G8828" s="7" t="n">
        <v>0</v>
      </c>
      <c r="H8828" s="7" t="n">
        <v>0</v>
      </c>
      <c r="I8828" s="7" t="n">
        <v>0</v>
      </c>
    </row>
    <row r="8829" spans="1:6">
      <c r="A8829" t="s">
        <v>4</v>
      </c>
      <c r="B8829" s="4" t="s">
        <v>5</v>
      </c>
      <c r="C8829" s="4" t="s">
        <v>13</v>
      </c>
      <c r="D8829" s="4" t="s">
        <v>6</v>
      </c>
    </row>
    <row r="8830" spans="1:6">
      <c r="A8830" t="n">
        <v>62611</v>
      </c>
      <c r="B8830" s="8" t="n">
        <v>2</v>
      </c>
      <c r="C8830" s="7" t="n">
        <v>10</v>
      </c>
      <c r="D8830" s="7" t="s">
        <v>111</v>
      </c>
    </row>
    <row r="8831" spans="1:6">
      <c r="A8831" t="s">
        <v>4</v>
      </c>
      <c r="B8831" s="4" t="s">
        <v>5</v>
      </c>
      <c r="C8831" s="4" t="s">
        <v>10</v>
      </c>
    </row>
    <row r="8832" spans="1:6">
      <c r="A8832" t="n">
        <v>62626</v>
      </c>
      <c r="B8832" s="35" t="n">
        <v>16</v>
      </c>
      <c r="C8832" s="7" t="n">
        <v>0</v>
      </c>
    </row>
    <row r="8833" spans="1:9">
      <c r="A8833" t="s">
        <v>4</v>
      </c>
      <c r="B8833" s="4" t="s">
        <v>5</v>
      </c>
      <c r="C8833" s="4" t="s">
        <v>13</v>
      </c>
      <c r="D8833" s="4" t="s">
        <v>10</v>
      </c>
    </row>
    <row r="8834" spans="1:9">
      <c r="A8834" t="n">
        <v>62629</v>
      </c>
      <c r="B8834" s="24" t="n">
        <v>58</v>
      </c>
      <c r="C8834" s="7" t="n">
        <v>105</v>
      </c>
      <c r="D8834" s="7" t="n">
        <v>300</v>
      </c>
    </row>
    <row r="8835" spans="1:9">
      <c r="A8835" t="s">
        <v>4</v>
      </c>
      <c r="B8835" s="4" t="s">
        <v>5</v>
      </c>
      <c r="C8835" s="4" t="s">
        <v>23</v>
      </c>
      <c r="D8835" s="4" t="s">
        <v>10</v>
      </c>
    </row>
    <row r="8836" spans="1:9">
      <c r="A8836" t="n">
        <v>62633</v>
      </c>
      <c r="B8836" s="32" t="n">
        <v>103</v>
      </c>
      <c r="C8836" s="7" t="n">
        <v>1</v>
      </c>
      <c r="D8836" s="7" t="n">
        <v>300</v>
      </c>
    </row>
    <row r="8837" spans="1:9">
      <c r="A8837" t="s">
        <v>4</v>
      </c>
      <c r="B8837" s="4" t="s">
        <v>5</v>
      </c>
      <c r="C8837" s="4" t="s">
        <v>13</v>
      </c>
      <c r="D8837" s="4" t="s">
        <v>10</v>
      </c>
    </row>
    <row r="8838" spans="1:9">
      <c r="A8838" t="n">
        <v>62640</v>
      </c>
      <c r="B8838" s="34" t="n">
        <v>72</v>
      </c>
      <c r="C8838" s="7" t="n">
        <v>4</v>
      </c>
      <c r="D8838" s="7" t="n">
        <v>0</v>
      </c>
    </row>
    <row r="8839" spans="1:9">
      <c r="A8839" t="s">
        <v>4</v>
      </c>
      <c r="B8839" s="4" t="s">
        <v>5</v>
      </c>
      <c r="C8839" s="4" t="s">
        <v>9</v>
      </c>
    </row>
    <row r="8840" spans="1:9">
      <c r="A8840" t="n">
        <v>62644</v>
      </c>
      <c r="B8840" s="60" t="n">
        <v>15</v>
      </c>
      <c r="C8840" s="7" t="n">
        <v>1073741824</v>
      </c>
    </row>
    <row r="8841" spans="1:9">
      <c r="A8841" t="s">
        <v>4</v>
      </c>
      <c r="B8841" s="4" t="s">
        <v>5</v>
      </c>
      <c r="C8841" s="4" t="s">
        <v>13</v>
      </c>
    </row>
    <row r="8842" spans="1:9">
      <c r="A8842" t="n">
        <v>62649</v>
      </c>
      <c r="B8842" s="33" t="n">
        <v>64</v>
      </c>
      <c r="C8842" s="7" t="n">
        <v>3</v>
      </c>
    </row>
    <row r="8843" spans="1:9">
      <c r="A8843" t="s">
        <v>4</v>
      </c>
      <c r="B8843" s="4" t="s">
        <v>5</v>
      </c>
      <c r="C8843" s="4" t="s">
        <v>13</v>
      </c>
    </row>
    <row r="8844" spans="1:9">
      <c r="A8844" t="n">
        <v>62651</v>
      </c>
      <c r="B8844" s="11" t="n">
        <v>74</v>
      </c>
      <c r="C8844" s="7" t="n">
        <v>67</v>
      </c>
    </row>
    <row r="8845" spans="1:9">
      <c r="A8845" t="s">
        <v>4</v>
      </c>
      <c r="B8845" s="4" t="s">
        <v>5</v>
      </c>
      <c r="C8845" s="4" t="s">
        <v>13</v>
      </c>
      <c r="D8845" s="4" t="s">
        <v>13</v>
      </c>
      <c r="E8845" s="4" t="s">
        <v>10</v>
      </c>
    </row>
    <row r="8846" spans="1:9">
      <c r="A8846" t="n">
        <v>62653</v>
      </c>
      <c r="B8846" s="26" t="n">
        <v>45</v>
      </c>
      <c r="C8846" s="7" t="n">
        <v>8</v>
      </c>
      <c r="D8846" s="7" t="n">
        <v>1</v>
      </c>
      <c r="E8846" s="7" t="n">
        <v>0</v>
      </c>
    </row>
    <row r="8847" spans="1:9">
      <c r="A8847" t="s">
        <v>4</v>
      </c>
      <c r="B8847" s="4" t="s">
        <v>5</v>
      </c>
      <c r="C8847" s="4" t="s">
        <v>10</v>
      </c>
    </row>
    <row r="8848" spans="1:9">
      <c r="A8848" t="n">
        <v>62658</v>
      </c>
      <c r="B8848" s="57" t="n">
        <v>13</v>
      </c>
      <c r="C8848" s="7" t="n">
        <v>6409</v>
      </c>
    </row>
    <row r="8849" spans="1:5">
      <c r="A8849" t="s">
        <v>4</v>
      </c>
      <c r="B8849" s="4" t="s">
        <v>5</v>
      </c>
      <c r="C8849" s="4" t="s">
        <v>10</v>
      </c>
    </row>
    <row r="8850" spans="1:5">
      <c r="A8850" t="n">
        <v>62661</v>
      </c>
      <c r="B8850" s="57" t="n">
        <v>13</v>
      </c>
      <c r="C8850" s="7" t="n">
        <v>6408</v>
      </c>
    </row>
    <row r="8851" spans="1:5">
      <c r="A8851" t="s">
        <v>4</v>
      </c>
      <c r="B8851" s="4" t="s">
        <v>5</v>
      </c>
      <c r="C8851" s="4" t="s">
        <v>10</v>
      </c>
    </row>
    <row r="8852" spans="1:5">
      <c r="A8852" t="n">
        <v>62664</v>
      </c>
      <c r="B8852" s="36" t="n">
        <v>12</v>
      </c>
      <c r="C8852" s="7" t="n">
        <v>6464</v>
      </c>
    </row>
    <row r="8853" spans="1:5">
      <c r="A8853" t="s">
        <v>4</v>
      </c>
      <c r="B8853" s="4" t="s">
        <v>5</v>
      </c>
      <c r="C8853" s="4" t="s">
        <v>10</v>
      </c>
    </row>
    <row r="8854" spans="1:5">
      <c r="A8854" t="n">
        <v>62667</v>
      </c>
      <c r="B8854" s="57" t="n">
        <v>13</v>
      </c>
      <c r="C8854" s="7" t="n">
        <v>6465</v>
      </c>
    </row>
    <row r="8855" spans="1:5">
      <c r="A8855" t="s">
        <v>4</v>
      </c>
      <c r="B8855" s="4" t="s">
        <v>5</v>
      </c>
      <c r="C8855" s="4" t="s">
        <v>10</v>
      </c>
    </row>
    <row r="8856" spans="1:5">
      <c r="A8856" t="n">
        <v>62670</v>
      </c>
      <c r="B8856" s="57" t="n">
        <v>13</v>
      </c>
      <c r="C8856" s="7" t="n">
        <v>6466</v>
      </c>
    </row>
    <row r="8857" spans="1:5">
      <c r="A8857" t="s">
        <v>4</v>
      </c>
      <c r="B8857" s="4" t="s">
        <v>5</v>
      </c>
      <c r="C8857" s="4" t="s">
        <v>10</v>
      </c>
    </row>
    <row r="8858" spans="1:5">
      <c r="A8858" t="n">
        <v>62673</v>
      </c>
      <c r="B8858" s="57" t="n">
        <v>13</v>
      </c>
      <c r="C8858" s="7" t="n">
        <v>6467</v>
      </c>
    </row>
    <row r="8859" spans="1:5">
      <c r="A8859" t="s">
        <v>4</v>
      </c>
      <c r="B8859" s="4" t="s">
        <v>5</v>
      </c>
      <c r="C8859" s="4" t="s">
        <v>10</v>
      </c>
    </row>
    <row r="8860" spans="1:5">
      <c r="A8860" t="n">
        <v>62676</v>
      </c>
      <c r="B8860" s="57" t="n">
        <v>13</v>
      </c>
      <c r="C8860" s="7" t="n">
        <v>6468</v>
      </c>
    </row>
    <row r="8861" spans="1:5">
      <c r="A8861" t="s">
        <v>4</v>
      </c>
      <c r="B8861" s="4" t="s">
        <v>5</v>
      </c>
      <c r="C8861" s="4" t="s">
        <v>10</v>
      </c>
    </row>
    <row r="8862" spans="1:5">
      <c r="A8862" t="n">
        <v>62679</v>
      </c>
      <c r="B8862" s="57" t="n">
        <v>13</v>
      </c>
      <c r="C8862" s="7" t="n">
        <v>6469</v>
      </c>
    </row>
    <row r="8863" spans="1:5">
      <c r="A8863" t="s">
        <v>4</v>
      </c>
      <c r="B8863" s="4" t="s">
        <v>5</v>
      </c>
      <c r="C8863" s="4" t="s">
        <v>10</v>
      </c>
    </row>
    <row r="8864" spans="1:5">
      <c r="A8864" t="n">
        <v>62682</v>
      </c>
      <c r="B8864" s="57" t="n">
        <v>13</v>
      </c>
      <c r="C8864" s="7" t="n">
        <v>6470</v>
      </c>
    </row>
    <row r="8865" spans="1:3">
      <c r="A8865" t="s">
        <v>4</v>
      </c>
      <c r="B8865" s="4" t="s">
        <v>5</v>
      </c>
      <c r="C8865" s="4" t="s">
        <v>10</v>
      </c>
    </row>
    <row r="8866" spans="1:3">
      <c r="A8866" t="n">
        <v>62685</v>
      </c>
      <c r="B8866" s="57" t="n">
        <v>13</v>
      </c>
      <c r="C8866" s="7" t="n">
        <v>6471</v>
      </c>
    </row>
    <row r="8867" spans="1:3">
      <c r="A8867" t="s">
        <v>4</v>
      </c>
      <c r="B8867" s="4" t="s">
        <v>5</v>
      </c>
      <c r="C8867" s="4" t="s">
        <v>13</v>
      </c>
    </row>
    <row r="8868" spans="1:3">
      <c r="A8868" t="n">
        <v>62688</v>
      </c>
      <c r="B8868" s="11" t="n">
        <v>74</v>
      </c>
      <c r="C8868" s="7" t="n">
        <v>18</v>
      </c>
    </row>
    <row r="8869" spans="1:3">
      <c r="A8869" t="s">
        <v>4</v>
      </c>
      <c r="B8869" s="4" t="s">
        <v>5</v>
      </c>
      <c r="C8869" s="4" t="s">
        <v>13</v>
      </c>
    </row>
    <row r="8870" spans="1:3">
      <c r="A8870" t="n">
        <v>62690</v>
      </c>
      <c r="B8870" s="11" t="n">
        <v>74</v>
      </c>
      <c r="C8870" s="7" t="n">
        <v>45</v>
      </c>
    </row>
    <row r="8871" spans="1:3">
      <c r="A8871" t="s">
        <v>4</v>
      </c>
      <c r="B8871" s="4" t="s">
        <v>5</v>
      </c>
      <c r="C8871" s="4" t="s">
        <v>10</v>
      </c>
    </row>
    <row r="8872" spans="1:3">
      <c r="A8872" t="n">
        <v>62692</v>
      </c>
      <c r="B8872" s="35" t="n">
        <v>16</v>
      </c>
      <c r="C8872" s="7" t="n">
        <v>0</v>
      </c>
    </row>
    <row r="8873" spans="1:3">
      <c r="A8873" t="s">
        <v>4</v>
      </c>
      <c r="B8873" s="4" t="s">
        <v>5</v>
      </c>
      <c r="C8873" s="4" t="s">
        <v>13</v>
      </c>
      <c r="D8873" s="4" t="s">
        <v>13</v>
      </c>
      <c r="E8873" s="4" t="s">
        <v>13</v>
      </c>
      <c r="F8873" s="4" t="s">
        <v>13</v>
      </c>
    </row>
    <row r="8874" spans="1:3">
      <c r="A8874" t="n">
        <v>62695</v>
      </c>
      <c r="B8874" s="19" t="n">
        <v>14</v>
      </c>
      <c r="C8874" s="7" t="n">
        <v>0</v>
      </c>
      <c r="D8874" s="7" t="n">
        <v>8</v>
      </c>
      <c r="E8874" s="7" t="n">
        <v>0</v>
      </c>
      <c r="F8874" s="7" t="n">
        <v>0</v>
      </c>
    </row>
    <row r="8875" spans="1:3">
      <c r="A8875" t="s">
        <v>4</v>
      </c>
      <c r="B8875" s="4" t="s">
        <v>5</v>
      </c>
      <c r="C8875" s="4" t="s">
        <v>13</v>
      </c>
      <c r="D8875" s="4" t="s">
        <v>6</v>
      </c>
    </row>
    <row r="8876" spans="1:3">
      <c r="A8876" t="n">
        <v>62700</v>
      </c>
      <c r="B8876" s="8" t="n">
        <v>2</v>
      </c>
      <c r="C8876" s="7" t="n">
        <v>11</v>
      </c>
      <c r="D8876" s="7" t="s">
        <v>25</v>
      </c>
    </row>
    <row r="8877" spans="1:3">
      <c r="A8877" t="s">
        <v>4</v>
      </c>
      <c r="B8877" s="4" t="s">
        <v>5</v>
      </c>
      <c r="C8877" s="4" t="s">
        <v>10</v>
      </c>
    </row>
    <row r="8878" spans="1:3">
      <c r="A8878" t="n">
        <v>62714</v>
      </c>
      <c r="B8878" s="35" t="n">
        <v>16</v>
      </c>
      <c r="C8878" s="7" t="n">
        <v>0</v>
      </c>
    </row>
    <row r="8879" spans="1:3">
      <c r="A8879" t="s">
        <v>4</v>
      </c>
      <c r="B8879" s="4" t="s">
        <v>5</v>
      </c>
      <c r="C8879" s="4" t="s">
        <v>13</v>
      </c>
      <c r="D8879" s="4" t="s">
        <v>6</v>
      </c>
    </row>
    <row r="8880" spans="1:3">
      <c r="A8880" t="n">
        <v>62717</v>
      </c>
      <c r="B8880" s="8" t="n">
        <v>2</v>
      </c>
      <c r="C8880" s="7" t="n">
        <v>11</v>
      </c>
      <c r="D8880" s="7" t="s">
        <v>112</v>
      </c>
    </row>
    <row r="8881" spans="1:6">
      <c r="A8881" t="s">
        <v>4</v>
      </c>
      <c r="B8881" s="4" t="s">
        <v>5</v>
      </c>
      <c r="C8881" s="4" t="s">
        <v>10</v>
      </c>
    </row>
    <row r="8882" spans="1:6">
      <c r="A8882" t="n">
        <v>62726</v>
      </c>
      <c r="B8882" s="35" t="n">
        <v>16</v>
      </c>
      <c r="C8882" s="7" t="n">
        <v>0</v>
      </c>
    </row>
    <row r="8883" spans="1:6">
      <c r="A8883" t="s">
        <v>4</v>
      </c>
      <c r="B8883" s="4" t="s">
        <v>5</v>
      </c>
      <c r="C8883" s="4" t="s">
        <v>9</v>
      </c>
    </row>
    <row r="8884" spans="1:6">
      <c r="A8884" t="n">
        <v>62729</v>
      </c>
      <c r="B8884" s="60" t="n">
        <v>15</v>
      </c>
      <c r="C8884" s="7" t="n">
        <v>2048</v>
      </c>
    </row>
    <row r="8885" spans="1:6">
      <c r="A8885" t="s">
        <v>4</v>
      </c>
      <c r="B8885" s="4" t="s">
        <v>5</v>
      </c>
      <c r="C8885" s="4" t="s">
        <v>13</v>
      </c>
      <c r="D8885" s="4" t="s">
        <v>6</v>
      </c>
    </row>
    <row r="8886" spans="1:6">
      <c r="A8886" t="n">
        <v>62734</v>
      </c>
      <c r="B8886" s="8" t="n">
        <v>2</v>
      </c>
      <c r="C8886" s="7" t="n">
        <v>10</v>
      </c>
      <c r="D8886" s="7" t="s">
        <v>113</v>
      </c>
    </row>
    <row r="8887" spans="1:6">
      <c r="A8887" t="s">
        <v>4</v>
      </c>
      <c r="B8887" s="4" t="s">
        <v>5</v>
      </c>
      <c r="C8887" s="4" t="s">
        <v>10</v>
      </c>
    </row>
    <row r="8888" spans="1:6">
      <c r="A8888" t="n">
        <v>62752</v>
      </c>
      <c r="B8888" s="35" t="n">
        <v>16</v>
      </c>
      <c r="C8888" s="7" t="n">
        <v>0</v>
      </c>
    </row>
    <row r="8889" spans="1:6">
      <c r="A8889" t="s">
        <v>4</v>
      </c>
      <c r="B8889" s="4" t="s">
        <v>5</v>
      </c>
      <c r="C8889" s="4" t="s">
        <v>13</v>
      </c>
      <c r="D8889" s="4" t="s">
        <v>6</v>
      </c>
    </row>
    <row r="8890" spans="1:6">
      <c r="A8890" t="n">
        <v>62755</v>
      </c>
      <c r="B8890" s="8" t="n">
        <v>2</v>
      </c>
      <c r="C8890" s="7" t="n">
        <v>10</v>
      </c>
      <c r="D8890" s="7" t="s">
        <v>114</v>
      </c>
    </row>
    <row r="8891" spans="1:6">
      <c r="A8891" t="s">
        <v>4</v>
      </c>
      <c r="B8891" s="4" t="s">
        <v>5</v>
      </c>
      <c r="C8891" s="4" t="s">
        <v>10</v>
      </c>
    </row>
    <row r="8892" spans="1:6">
      <c r="A8892" t="n">
        <v>62774</v>
      </c>
      <c r="B8892" s="35" t="n">
        <v>16</v>
      </c>
      <c r="C8892" s="7" t="n">
        <v>0</v>
      </c>
    </row>
    <row r="8893" spans="1:6">
      <c r="A8893" t="s">
        <v>4</v>
      </c>
      <c r="B8893" s="4" t="s">
        <v>5</v>
      </c>
      <c r="C8893" s="4" t="s">
        <v>13</v>
      </c>
      <c r="D8893" s="4" t="s">
        <v>10</v>
      </c>
      <c r="E8893" s="4" t="s">
        <v>23</v>
      </c>
    </row>
    <row r="8894" spans="1:6">
      <c r="A8894" t="n">
        <v>62777</v>
      </c>
      <c r="B8894" s="24" t="n">
        <v>58</v>
      </c>
      <c r="C8894" s="7" t="n">
        <v>100</v>
      </c>
      <c r="D8894" s="7" t="n">
        <v>300</v>
      </c>
      <c r="E8894" s="7" t="n">
        <v>1</v>
      </c>
    </row>
    <row r="8895" spans="1:6">
      <c r="A8895" t="s">
        <v>4</v>
      </c>
      <c r="B8895" s="4" t="s">
        <v>5</v>
      </c>
      <c r="C8895" s="4" t="s">
        <v>13</v>
      </c>
      <c r="D8895" s="4" t="s">
        <v>10</v>
      </c>
    </row>
    <row r="8896" spans="1:6">
      <c r="A8896" t="n">
        <v>62785</v>
      </c>
      <c r="B8896" s="24" t="n">
        <v>58</v>
      </c>
      <c r="C8896" s="7" t="n">
        <v>255</v>
      </c>
      <c r="D8896" s="7" t="n">
        <v>0</v>
      </c>
    </row>
    <row r="8897" spans="1:5">
      <c r="A8897" t="s">
        <v>4</v>
      </c>
      <c r="B8897" s="4" t="s">
        <v>5</v>
      </c>
      <c r="C8897" s="4" t="s">
        <v>13</v>
      </c>
    </row>
    <row r="8898" spans="1:5">
      <c r="A8898" t="n">
        <v>62789</v>
      </c>
      <c r="B8898" s="28" t="n">
        <v>23</v>
      </c>
      <c r="C8898" s="7" t="n">
        <v>0</v>
      </c>
    </row>
    <row r="8899" spans="1:5">
      <c r="A8899" t="s">
        <v>4</v>
      </c>
      <c r="B8899" s="4" t="s">
        <v>5</v>
      </c>
    </row>
    <row r="8900" spans="1:5">
      <c r="A8900" t="n">
        <v>62791</v>
      </c>
      <c r="B8900" s="5" t="n">
        <v>1</v>
      </c>
    </row>
    <row r="8901" spans="1:5" s="3" customFormat="1" customHeight="0">
      <c r="A8901" s="3" t="s">
        <v>2</v>
      </c>
      <c r="B8901" s="3" t="s">
        <v>482</v>
      </c>
    </row>
    <row r="8902" spans="1:5">
      <c r="A8902" t="s">
        <v>4</v>
      </c>
      <c r="B8902" s="4" t="s">
        <v>5</v>
      </c>
      <c r="C8902" s="4" t="s">
        <v>10</v>
      </c>
      <c r="D8902" s="4" t="s">
        <v>10</v>
      </c>
      <c r="E8902" s="4" t="s">
        <v>9</v>
      </c>
      <c r="F8902" s="4" t="s">
        <v>6</v>
      </c>
      <c r="G8902" s="4" t="s">
        <v>8</v>
      </c>
      <c r="H8902" s="4" t="s">
        <v>10</v>
      </c>
      <c r="I8902" s="4" t="s">
        <v>10</v>
      </c>
      <c r="J8902" s="4" t="s">
        <v>9</v>
      </c>
      <c r="K8902" s="4" t="s">
        <v>6</v>
      </c>
      <c r="L8902" s="4" t="s">
        <v>8</v>
      </c>
      <c r="M8902" s="4" t="s">
        <v>10</v>
      </c>
      <c r="N8902" s="4" t="s">
        <v>10</v>
      </c>
      <c r="O8902" s="4" t="s">
        <v>9</v>
      </c>
      <c r="P8902" s="4" t="s">
        <v>6</v>
      </c>
      <c r="Q8902" s="4" t="s">
        <v>8</v>
      </c>
      <c r="R8902" s="4" t="s">
        <v>10</v>
      </c>
      <c r="S8902" s="4" t="s">
        <v>10</v>
      </c>
      <c r="T8902" s="4" t="s">
        <v>9</v>
      </c>
      <c r="U8902" s="4" t="s">
        <v>6</v>
      </c>
      <c r="V8902" s="4" t="s">
        <v>8</v>
      </c>
      <c r="W8902" s="4" t="s">
        <v>10</v>
      </c>
      <c r="X8902" s="4" t="s">
        <v>10</v>
      </c>
      <c r="Y8902" s="4" t="s">
        <v>9</v>
      </c>
      <c r="Z8902" s="4" t="s">
        <v>6</v>
      </c>
      <c r="AA8902" s="4" t="s">
        <v>8</v>
      </c>
      <c r="AB8902" s="4" t="s">
        <v>10</v>
      </c>
      <c r="AC8902" s="4" t="s">
        <v>10</v>
      </c>
      <c r="AD8902" s="4" t="s">
        <v>9</v>
      </c>
      <c r="AE8902" s="4" t="s">
        <v>6</v>
      </c>
      <c r="AF8902" s="4" t="s">
        <v>8</v>
      </c>
      <c r="AG8902" s="4" t="s">
        <v>10</v>
      </c>
      <c r="AH8902" s="4" t="s">
        <v>10</v>
      </c>
      <c r="AI8902" s="4" t="s">
        <v>9</v>
      </c>
      <c r="AJ8902" s="4" t="s">
        <v>6</v>
      </c>
      <c r="AK8902" s="4" t="s">
        <v>8</v>
      </c>
      <c r="AL8902" s="4" t="s">
        <v>10</v>
      </c>
      <c r="AM8902" s="4" t="s">
        <v>10</v>
      </c>
      <c r="AN8902" s="4" t="s">
        <v>9</v>
      </c>
      <c r="AO8902" s="4" t="s">
        <v>6</v>
      </c>
      <c r="AP8902" s="4" t="s">
        <v>8</v>
      </c>
    </row>
    <row r="8903" spans="1:5">
      <c r="A8903" t="n">
        <v>62800</v>
      </c>
      <c r="B8903" s="76" t="n">
        <v>257</v>
      </c>
      <c r="C8903" s="7" t="n">
        <v>3</v>
      </c>
      <c r="D8903" s="7" t="n">
        <v>65533</v>
      </c>
      <c r="E8903" s="7" t="n">
        <v>0</v>
      </c>
      <c r="F8903" s="7" t="s">
        <v>39</v>
      </c>
      <c r="G8903" s="7" t="n">
        <f t="normal" ca="1">32-LENB(INDIRECT(ADDRESS(8903,6)))</f>
        <v>0</v>
      </c>
      <c r="H8903" s="7" t="n">
        <v>3</v>
      </c>
      <c r="I8903" s="7" t="n">
        <v>65533</v>
      </c>
      <c r="J8903" s="7" t="n">
        <v>0</v>
      </c>
      <c r="K8903" s="7" t="s">
        <v>40</v>
      </c>
      <c r="L8903" s="7" t="n">
        <f t="normal" ca="1">32-LENB(INDIRECT(ADDRESS(8903,11)))</f>
        <v>0</v>
      </c>
      <c r="M8903" s="7" t="n">
        <v>4</v>
      </c>
      <c r="N8903" s="7" t="n">
        <v>65533</v>
      </c>
      <c r="O8903" s="7" t="n">
        <v>2038</v>
      </c>
      <c r="P8903" s="7" t="s">
        <v>12</v>
      </c>
      <c r="Q8903" s="7" t="n">
        <f t="normal" ca="1">32-LENB(INDIRECT(ADDRESS(8903,16)))</f>
        <v>0</v>
      </c>
      <c r="R8903" s="7" t="n">
        <v>4</v>
      </c>
      <c r="S8903" s="7" t="n">
        <v>65533</v>
      </c>
      <c r="T8903" s="7" t="n">
        <v>2243</v>
      </c>
      <c r="U8903" s="7" t="s">
        <v>12</v>
      </c>
      <c r="V8903" s="7" t="n">
        <f t="normal" ca="1">32-LENB(INDIRECT(ADDRESS(8903,21)))</f>
        <v>0</v>
      </c>
      <c r="W8903" s="7" t="n">
        <v>4</v>
      </c>
      <c r="X8903" s="7" t="n">
        <v>65533</v>
      </c>
      <c r="Y8903" s="7" t="n">
        <v>2101</v>
      </c>
      <c r="Z8903" s="7" t="s">
        <v>12</v>
      </c>
      <c r="AA8903" s="7" t="n">
        <f t="normal" ca="1">32-LENB(INDIRECT(ADDRESS(8903,26)))</f>
        <v>0</v>
      </c>
      <c r="AB8903" s="7" t="n">
        <v>8</v>
      </c>
      <c r="AC8903" s="7" t="n">
        <v>65533</v>
      </c>
      <c r="AD8903" s="7" t="n">
        <v>0</v>
      </c>
      <c r="AE8903" s="7" t="s">
        <v>79</v>
      </c>
      <c r="AF8903" s="7" t="n">
        <f t="normal" ca="1">32-LENB(INDIRECT(ADDRESS(8903,31)))</f>
        <v>0</v>
      </c>
      <c r="AG8903" s="7" t="n">
        <v>4</v>
      </c>
      <c r="AH8903" s="7" t="n">
        <v>65533</v>
      </c>
      <c r="AI8903" s="7" t="n">
        <v>2134</v>
      </c>
      <c r="AJ8903" s="7" t="s">
        <v>12</v>
      </c>
      <c r="AK8903" s="7" t="n">
        <f t="normal" ca="1">32-LENB(INDIRECT(ADDRESS(8903,36)))</f>
        <v>0</v>
      </c>
      <c r="AL8903" s="7" t="n">
        <v>0</v>
      </c>
      <c r="AM8903" s="7" t="n">
        <v>65533</v>
      </c>
      <c r="AN8903" s="7" t="n">
        <v>0</v>
      </c>
      <c r="AO8903" s="7" t="s">
        <v>12</v>
      </c>
      <c r="AP8903" s="7" t="n">
        <f t="normal" ca="1">32-LENB(INDIRECT(ADDRESS(8903,41)))</f>
        <v>0</v>
      </c>
    </row>
    <row r="8904" spans="1:5">
      <c r="A8904" t="s">
        <v>4</v>
      </c>
      <c r="B8904" s="4" t="s">
        <v>5</v>
      </c>
    </row>
    <row r="8905" spans="1:5">
      <c r="A8905" t="n">
        <v>63120</v>
      </c>
      <c r="B8905" s="5" t="n">
        <v>1</v>
      </c>
    </row>
    <row r="8906" spans="1:5" s="3" customFormat="1" customHeight="0">
      <c r="A8906" s="3" t="s">
        <v>2</v>
      </c>
      <c r="B8906" s="3" t="s">
        <v>483</v>
      </c>
    </row>
    <row r="8907" spans="1:5">
      <c r="A8907" t="s">
        <v>4</v>
      </c>
      <c r="B8907" s="4" t="s">
        <v>5</v>
      </c>
      <c r="C8907" s="4" t="s">
        <v>10</v>
      </c>
      <c r="D8907" s="4" t="s">
        <v>10</v>
      </c>
      <c r="E8907" s="4" t="s">
        <v>9</v>
      </c>
      <c r="F8907" s="4" t="s">
        <v>6</v>
      </c>
      <c r="G8907" s="4" t="s">
        <v>8</v>
      </c>
      <c r="H8907" s="4" t="s">
        <v>10</v>
      </c>
      <c r="I8907" s="4" t="s">
        <v>10</v>
      </c>
      <c r="J8907" s="4" t="s">
        <v>9</v>
      </c>
      <c r="K8907" s="4" t="s">
        <v>6</v>
      </c>
      <c r="L8907" s="4" t="s">
        <v>8</v>
      </c>
    </row>
    <row r="8908" spans="1:5">
      <c r="A8908" t="n">
        <v>63136</v>
      </c>
      <c r="B8908" s="76" t="n">
        <v>257</v>
      </c>
      <c r="C8908" s="7" t="n">
        <v>4</v>
      </c>
      <c r="D8908" s="7" t="n">
        <v>65533</v>
      </c>
      <c r="E8908" s="7" t="n">
        <v>12010</v>
      </c>
      <c r="F8908" s="7" t="s">
        <v>12</v>
      </c>
      <c r="G8908" s="7" t="n">
        <f t="normal" ca="1">32-LENB(INDIRECT(ADDRESS(8908,6)))</f>
        <v>0</v>
      </c>
      <c r="H8908" s="7" t="n">
        <v>0</v>
      </c>
      <c r="I8908" s="7" t="n">
        <v>65533</v>
      </c>
      <c r="J8908" s="7" t="n">
        <v>0</v>
      </c>
      <c r="K8908" s="7" t="s">
        <v>12</v>
      </c>
      <c r="L8908" s="7" t="n">
        <f t="normal" ca="1">32-LENB(INDIRECT(ADDRESS(8908,11)))</f>
        <v>0</v>
      </c>
    </row>
    <row r="8909" spans="1:5">
      <c r="A8909" t="s">
        <v>4</v>
      </c>
      <c r="B8909" s="4" t="s">
        <v>5</v>
      </c>
    </row>
    <row r="8910" spans="1:5">
      <c r="A8910" t="n">
        <v>63216</v>
      </c>
      <c r="B8910" s="5" t="n">
        <v>1</v>
      </c>
    </row>
    <row r="8911" spans="1:5" s="3" customFormat="1" customHeight="0">
      <c r="A8911" s="3" t="s">
        <v>2</v>
      </c>
      <c r="B8911" s="3" t="s">
        <v>484</v>
      </c>
    </row>
    <row r="8912" spans="1:5">
      <c r="A8912" t="s">
        <v>4</v>
      </c>
      <c r="B8912" s="4" t="s">
        <v>5</v>
      </c>
      <c r="C8912" s="4" t="s">
        <v>10</v>
      </c>
      <c r="D8912" s="4" t="s">
        <v>10</v>
      </c>
      <c r="E8912" s="4" t="s">
        <v>9</v>
      </c>
      <c r="F8912" s="4" t="s">
        <v>6</v>
      </c>
      <c r="G8912" s="4" t="s">
        <v>8</v>
      </c>
      <c r="H8912" s="4" t="s">
        <v>10</v>
      </c>
      <c r="I8912" s="4" t="s">
        <v>10</v>
      </c>
      <c r="J8912" s="4" t="s">
        <v>9</v>
      </c>
      <c r="K8912" s="4" t="s">
        <v>6</v>
      </c>
      <c r="L8912" s="4" t="s">
        <v>8</v>
      </c>
      <c r="M8912" s="4" t="s">
        <v>10</v>
      </c>
      <c r="N8912" s="4" t="s">
        <v>10</v>
      </c>
      <c r="O8912" s="4" t="s">
        <v>9</v>
      </c>
      <c r="P8912" s="4" t="s">
        <v>6</v>
      </c>
      <c r="Q8912" s="4" t="s">
        <v>8</v>
      </c>
      <c r="R8912" s="4" t="s">
        <v>10</v>
      </c>
      <c r="S8912" s="4" t="s">
        <v>10</v>
      </c>
      <c r="T8912" s="4" t="s">
        <v>9</v>
      </c>
      <c r="U8912" s="4" t="s">
        <v>6</v>
      </c>
      <c r="V8912" s="4" t="s">
        <v>8</v>
      </c>
      <c r="W8912" s="4" t="s">
        <v>10</v>
      </c>
      <c r="X8912" s="4" t="s">
        <v>10</v>
      </c>
      <c r="Y8912" s="4" t="s">
        <v>9</v>
      </c>
      <c r="Z8912" s="4" t="s">
        <v>6</v>
      </c>
      <c r="AA8912" s="4" t="s">
        <v>8</v>
      </c>
      <c r="AB8912" s="4" t="s">
        <v>10</v>
      </c>
      <c r="AC8912" s="4" t="s">
        <v>10</v>
      </c>
      <c r="AD8912" s="4" t="s">
        <v>9</v>
      </c>
      <c r="AE8912" s="4" t="s">
        <v>6</v>
      </c>
      <c r="AF8912" s="4" t="s">
        <v>8</v>
      </c>
      <c r="AG8912" s="4" t="s">
        <v>10</v>
      </c>
      <c r="AH8912" s="4" t="s">
        <v>10</v>
      </c>
      <c r="AI8912" s="4" t="s">
        <v>9</v>
      </c>
      <c r="AJ8912" s="4" t="s">
        <v>6</v>
      </c>
      <c r="AK8912" s="4" t="s">
        <v>8</v>
      </c>
      <c r="AL8912" s="4" t="s">
        <v>10</v>
      </c>
      <c r="AM8912" s="4" t="s">
        <v>10</v>
      </c>
      <c r="AN8912" s="4" t="s">
        <v>9</v>
      </c>
      <c r="AO8912" s="4" t="s">
        <v>6</v>
      </c>
      <c r="AP8912" s="4" t="s">
        <v>8</v>
      </c>
    </row>
    <row r="8913" spans="1:42">
      <c r="A8913" t="n">
        <v>63232</v>
      </c>
      <c r="B8913" s="76" t="n">
        <v>257</v>
      </c>
      <c r="C8913" s="7" t="n">
        <v>3</v>
      </c>
      <c r="D8913" s="7" t="n">
        <v>65533</v>
      </c>
      <c r="E8913" s="7" t="n">
        <v>0</v>
      </c>
      <c r="F8913" s="7" t="s">
        <v>39</v>
      </c>
      <c r="G8913" s="7" t="n">
        <f t="normal" ca="1">32-LENB(INDIRECT(ADDRESS(8913,6)))</f>
        <v>0</v>
      </c>
      <c r="H8913" s="7" t="n">
        <v>3</v>
      </c>
      <c r="I8913" s="7" t="n">
        <v>65533</v>
      </c>
      <c r="J8913" s="7" t="n">
        <v>0</v>
      </c>
      <c r="K8913" s="7" t="s">
        <v>40</v>
      </c>
      <c r="L8913" s="7" t="n">
        <f t="normal" ca="1">32-LENB(INDIRECT(ADDRESS(8913,11)))</f>
        <v>0</v>
      </c>
      <c r="M8913" s="7" t="n">
        <v>4</v>
      </c>
      <c r="N8913" s="7" t="n">
        <v>65533</v>
      </c>
      <c r="O8913" s="7" t="n">
        <v>2038</v>
      </c>
      <c r="P8913" s="7" t="s">
        <v>12</v>
      </c>
      <c r="Q8913" s="7" t="n">
        <f t="normal" ca="1">32-LENB(INDIRECT(ADDRESS(8913,16)))</f>
        <v>0</v>
      </c>
      <c r="R8913" s="7" t="n">
        <v>4</v>
      </c>
      <c r="S8913" s="7" t="n">
        <v>65533</v>
      </c>
      <c r="T8913" s="7" t="n">
        <v>2243</v>
      </c>
      <c r="U8913" s="7" t="s">
        <v>12</v>
      </c>
      <c r="V8913" s="7" t="n">
        <f t="normal" ca="1">32-LENB(INDIRECT(ADDRESS(8913,21)))</f>
        <v>0</v>
      </c>
      <c r="W8913" s="7" t="n">
        <v>4</v>
      </c>
      <c r="X8913" s="7" t="n">
        <v>65533</v>
      </c>
      <c r="Y8913" s="7" t="n">
        <v>2101</v>
      </c>
      <c r="Z8913" s="7" t="s">
        <v>12</v>
      </c>
      <c r="AA8913" s="7" t="n">
        <f t="normal" ca="1">32-LENB(INDIRECT(ADDRESS(8913,26)))</f>
        <v>0</v>
      </c>
      <c r="AB8913" s="7" t="n">
        <v>8</v>
      </c>
      <c r="AC8913" s="7" t="n">
        <v>65533</v>
      </c>
      <c r="AD8913" s="7" t="n">
        <v>0</v>
      </c>
      <c r="AE8913" s="7" t="s">
        <v>145</v>
      </c>
      <c r="AF8913" s="7" t="n">
        <f t="normal" ca="1">32-LENB(INDIRECT(ADDRESS(8913,31)))</f>
        <v>0</v>
      </c>
      <c r="AG8913" s="7" t="n">
        <v>4</v>
      </c>
      <c r="AH8913" s="7" t="n">
        <v>65533</v>
      </c>
      <c r="AI8913" s="7" t="n">
        <v>2134</v>
      </c>
      <c r="AJ8913" s="7" t="s">
        <v>12</v>
      </c>
      <c r="AK8913" s="7" t="n">
        <f t="normal" ca="1">32-LENB(INDIRECT(ADDRESS(8913,36)))</f>
        <v>0</v>
      </c>
      <c r="AL8913" s="7" t="n">
        <v>0</v>
      </c>
      <c r="AM8913" s="7" t="n">
        <v>65533</v>
      </c>
      <c r="AN8913" s="7" t="n">
        <v>0</v>
      </c>
      <c r="AO8913" s="7" t="s">
        <v>12</v>
      </c>
      <c r="AP8913" s="7" t="n">
        <f t="normal" ca="1">32-LENB(INDIRECT(ADDRESS(8913,41)))</f>
        <v>0</v>
      </c>
    </row>
    <row r="8914" spans="1:42">
      <c r="A8914" t="s">
        <v>4</v>
      </c>
      <c r="B8914" s="4" t="s">
        <v>5</v>
      </c>
    </row>
    <row r="8915" spans="1:42">
      <c r="A8915" t="n">
        <v>63552</v>
      </c>
      <c r="B8915" s="5" t="n">
        <v>1</v>
      </c>
    </row>
    <row r="8916" spans="1:42" s="3" customFormat="1" customHeight="0">
      <c r="A8916" s="3" t="s">
        <v>2</v>
      </c>
      <c r="B8916" s="3" t="s">
        <v>485</v>
      </c>
    </row>
    <row r="8917" spans="1:42">
      <c r="A8917" t="s">
        <v>4</v>
      </c>
      <c r="B8917" s="4" t="s">
        <v>5</v>
      </c>
      <c r="C8917" s="4" t="s">
        <v>10</v>
      </c>
      <c r="D8917" s="4" t="s">
        <v>10</v>
      </c>
      <c r="E8917" s="4" t="s">
        <v>9</v>
      </c>
      <c r="F8917" s="4" t="s">
        <v>6</v>
      </c>
      <c r="G8917" s="4" t="s">
        <v>8</v>
      </c>
      <c r="H8917" s="4" t="s">
        <v>10</v>
      </c>
      <c r="I8917" s="4" t="s">
        <v>10</v>
      </c>
      <c r="J8917" s="4" t="s">
        <v>9</v>
      </c>
      <c r="K8917" s="4" t="s">
        <v>6</v>
      </c>
      <c r="L8917" s="4" t="s">
        <v>8</v>
      </c>
    </row>
    <row r="8918" spans="1:42">
      <c r="A8918" t="n">
        <v>63568</v>
      </c>
      <c r="B8918" s="76" t="n">
        <v>257</v>
      </c>
      <c r="C8918" s="7" t="n">
        <v>4</v>
      </c>
      <c r="D8918" s="7" t="n">
        <v>65533</v>
      </c>
      <c r="E8918" s="7" t="n">
        <v>12010</v>
      </c>
      <c r="F8918" s="7" t="s">
        <v>12</v>
      </c>
      <c r="G8918" s="7" t="n">
        <f t="normal" ca="1">32-LENB(INDIRECT(ADDRESS(8918,6)))</f>
        <v>0</v>
      </c>
      <c r="H8918" s="7" t="n">
        <v>0</v>
      </c>
      <c r="I8918" s="7" t="n">
        <v>65533</v>
      </c>
      <c r="J8918" s="7" t="n">
        <v>0</v>
      </c>
      <c r="K8918" s="7" t="s">
        <v>12</v>
      </c>
      <c r="L8918" s="7" t="n">
        <f t="normal" ca="1">32-LENB(INDIRECT(ADDRESS(8918,11)))</f>
        <v>0</v>
      </c>
    </row>
    <row r="8919" spans="1:42">
      <c r="A8919" t="s">
        <v>4</v>
      </c>
      <c r="B8919" s="4" t="s">
        <v>5</v>
      </c>
    </row>
    <row r="8920" spans="1:42">
      <c r="A8920" t="n">
        <v>63648</v>
      </c>
      <c r="B8920" s="5" t="n">
        <v>1</v>
      </c>
    </row>
    <row r="8921" spans="1:42" s="3" customFormat="1" customHeight="0">
      <c r="A8921" s="3" t="s">
        <v>2</v>
      </c>
      <c r="B8921" s="3" t="s">
        <v>486</v>
      </c>
    </row>
    <row r="8922" spans="1:42">
      <c r="A8922" t="s">
        <v>4</v>
      </c>
      <c r="B8922" s="4" t="s">
        <v>5</v>
      </c>
      <c r="C8922" s="4" t="s">
        <v>10</v>
      </c>
      <c r="D8922" s="4" t="s">
        <v>10</v>
      </c>
      <c r="E8922" s="4" t="s">
        <v>9</v>
      </c>
      <c r="F8922" s="4" t="s">
        <v>6</v>
      </c>
      <c r="G8922" s="4" t="s">
        <v>8</v>
      </c>
      <c r="H8922" s="4" t="s">
        <v>10</v>
      </c>
      <c r="I8922" s="4" t="s">
        <v>10</v>
      </c>
      <c r="J8922" s="4" t="s">
        <v>9</v>
      </c>
      <c r="K8922" s="4" t="s">
        <v>6</v>
      </c>
      <c r="L8922" s="4" t="s">
        <v>8</v>
      </c>
      <c r="M8922" s="4" t="s">
        <v>10</v>
      </c>
      <c r="N8922" s="4" t="s">
        <v>10</v>
      </c>
      <c r="O8922" s="4" t="s">
        <v>9</v>
      </c>
      <c r="P8922" s="4" t="s">
        <v>6</v>
      </c>
      <c r="Q8922" s="4" t="s">
        <v>8</v>
      </c>
      <c r="R8922" s="4" t="s">
        <v>10</v>
      </c>
      <c r="S8922" s="4" t="s">
        <v>10</v>
      </c>
      <c r="T8922" s="4" t="s">
        <v>9</v>
      </c>
      <c r="U8922" s="4" t="s">
        <v>6</v>
      </c>
      <c r="V8922" s="4" t="s">
        <v>8</v>
      </c>
      <c r="W8922" s="4" t="s">
        <v>10</v>
      </c>
      <c r="X8922" s="4" t="s">
        <v>10</v>
      </c>
      <c r="Y8922" s="4" t="s">
        <v>9</v>
      </c>
      <c r="Z8922" s="4" t="s">
        <v>6</v>
      </c>
      <c r="AA8922" s="4" t="s">
        <v>8</v>
      </c>
      <c r="AB8922" s="4" t="s">
        <v>10</v>
      </c>
      <c r="AC8922" s="4" t="s">
        <v>10</v>
      </c>
      <c r="AD8922" s="4" t="s">
        <v>9</v>
      </c>
      <c r="AE8922" s="4" t="s">
        <v>6</v>
      </c>
      <c r="AF8922" s="4" t="s">
        <v>8</v>
      </c>
      <c r="AG8922" s="4" t="s">
        <v>10</v>
      </c>
      <c r="AH8922" s="4" t="s">
        <v>10</v>
      </c>
      <c r="AI8922" s="4" t="s">
        <v>9</v>
      </c>
      <c r="AJ8922" s="4" t="s">
        <v>6</v>
      </c>
      <c r="AK8922" s="4" t="s">
        <v>8</v>
      </c>
      <c r="AL8922" s="4" t="s">
        <v>10</v>
      </c>
      <c r="AM8922" s="4" t="s">
        <v>10</v>
      </c>
      <c r="AN8922" s="4" t="s">
        <v>9</v>
      </c>
      <c r="AO8922" s="4" t="s">
        <v>6</v>
      </c>
      <c r="AP8922" s="4" t="s">
        <v>8</v>
      </c>
      <c r="AQ8922" s="4" t="s">
        <v>10</v>
      </c>
      <c r="AR8922" s="4" t="s">
        <v>10</v>
      </c>
      <c r="AS8922" s="4" t="s">
        <v>9</v>
      </c>
      <c r="AT8922" s="4" t="s">
        <v>6</v>
      </c>
      <c r="AU8922" s="4" t="s">
        <v>8</v>
      </c>
      <c r="AV8922" s="4" t="s">
        <v>10</v>
      </c>
      <c r="AW8922" s="4" t="s">
        <v>10</v>
      </c>
      <c r="AX8922" s="4" t="s">
        <v>9</v>
      </c>
      <c r="AY8922" s="4" t="s">
        <v>6</v>
      </c>
      <c r="AZ8922" s="4" t="s">
        <v>8</v>
      </c>
      <c r="BA8922" s="4" t="s">
        <v>10</v>
      </c>
      <c r="BB8922" s="4" t="s">
        <v>10</v>
      </c>
      <c r="BC8922" s="4" t="s">
        <v>9</v>
      </c>
      <c r="BD8922" s="4" t="s">
        <v>6</v>
      </c>
      <c r="BE8922" s="4" t="s">
        <v>8</v>
      </c>
    </row>
    <row r="8923" spans="1:42">
      <c r="A8923" t="n">
        <v>63664</v>
      </c>
      <c r="B8923" s="76" t="n">
        <v>257</v>
      </c>
      <c r="C8923" s="7" t="n">
        <v>3</v>
      </c>
      <c r="D8923" s="7" t="n">
        <v>65533</v>
      </c>
      <c r="E8923" s="7" t="n">
        <v>0</v>
      </c>
      <c r="F8923" s="7" t="s">
        <v>174</v>
      </c>
      <c r="G8923" s="7" t="n">
        <f t="normal" ca="1">32-LENB(INDIRECT(ADDRESS(8923,6)))</f>
        <v>0</v>
      </c>
      <c r="H8923" s="7" t="n">
        <v>3</v>
      </c>
      <c r="I8923" s="7" t="n">
        <v>65533</v>
      </c>
      <c r="J8923" s="7" t="n">
        <v>0</v>
      </c>
      <c r="K8923" s="7" t="s">
        <v>39</v>
      </c>
      <c r="L8923" s="7" t="n">
        <f t="normal" ca="1">32-LENB(INDIRECT(ADDRESS(8923,11)))</f>
        <v>0</v>
      </c>
      <c r="M8923" s="7" t="n">
        <v>3</v>
      </c>
      <c r="N8923" s="7" t="n">
        <v>65533</v>
      </c>
      <c r="O8923" s="7" t="n">
        <v>0</v>
      </c>
      <c r="P8923" s="7" t="s">
        <v>40</v>
      </c>
      <c r="Q8923" s="7" t="n">
        <f t="normal" ca="1">32-LENB(INDIRECT(ADDRESS(8923,16)))</f>
        <v>0</v>
      </c>
      <c r="R8923" s="7" t="n">
        <v>4</v>
      </c>
      <c r="S8923" s="7" t="n">
        <v>65533</v>
      </c>
      <c r="T8923" s="7" t="n">
        <v>2038</v>
      </c>
      <c r="U8923" s="7" t="s">
        <v>12</v>
      </c>
      <c r="V8923" s="7" t="n">
        <f t="normal" ca="1">32-LENB(INDIRECT(ADDRESS(8923,21)))</f>
        <v>0</v>
      </c>
      <c r="W8923" s="7" t="n">
        <v>4</v>
      </c>
      <c r="X8923" s="7" t="n">
        <v>65533</v>
      </c>
      <c r="Y8923" s="7" t="n">
        <v>2243</v>
      </c>
      <c r="Z8923" s="7" t="s">
        <v>12</v>
      </c>
      <c r="AA8923" s="7" t="n">
        <f t="normal" ca="1">32-LENB(INDIRECT(ADDRESS(8923,26)))</f>
        <v>0</v>
      </c>
      <c r="AB8923" s="7" t="n">
        <v>4</v>
      </c>
      <c r="AC8923" s="7" t="n">
        <v>65533</v>
      </c>
      <c r="AD8923" s="7" t="n">
        <v>2101</v>
      </c>
      <c r="AE8923" s="7" t="s">
        <v>12</v>
      </c>
      <c r="AF8923" s="7" t="n">
        <f t="normal" ca="1">32-LENB(INDIRECT(ADDRESS(8923,31)))</f>
        <v>0</v>
      </c>
      <c r="AG8923" s="7" t="n">
        <v>8</v>
      </c>
      <c r="AH8923" s="7" t="n">
        <v>65533</v>
      </c>
      <c r="AI8923" s="7" t="n">
        <v>0</v>
      </c>
      <c r="AJ8923" s="7" t="s">
        <v>185</v>
      </c>
      <c r="AK8923" s="7" t="n">
        <f t="normal" ca="1">32-LENB(INDIRECT(ADDRESS(8923,36)))</f>
        <v>0</v>
      </c>
      <c r="AL8923" s="7" t="n">
        <v>4</v>
      </c>
      <c r="AM8923" s="7" t="n">
        <v>65533</v>
      </c>
      <c r="AN8923" s="7" t="n">
        <v>2070</v>
      </c>
      <c r="AO8923" s="7" t="s">
        <v>12</v>
      </c>
      <c r="AP8923" s="7" t="n">
        <f t="normal" ca="1">32-LENB(INDIRECT(ADDRESS(8923,41)))</f>
        <v>0</v>
      </c>
      <c r="AQ8923" s="7" t="n">
        <v>4</v>
      </c>
      <c r="AR8923" s="7" t="n">
        <v>65533</v>
      </c>
      <c r="AS8923" s="7" t="n">
        <v>2204</v>
      </c>
      <c r="AT8923" s="7" t="s">
        <v>12</v>
      </c>
      <c r="AU8923" s="7" t="n">
        <f t="normal" ca="1">32-LENB(INDIRECT(ADDRESS(8923,46)))</f>
        <v>0</v>
      </c>
      <c r="AV8923" s="7" t="n">
        <v>4</v>
      </c>
      <c r="AW8923" s="7" t="n">
        <v>65533</v>
      </c>
      <c r="AX8923" s="7" t="n">
        <v>4400</v>
      </c>
      <c r="AY8923" s="7" t="s">
        <v>12</v>
      </c>
      <c r="AZ8923" s="7" t="n">
        <f t="normal" ca="1">32-LENB(INDIRECT(ADDRESS(8923,51)))</f>
        <v>0</v>
      </c>
      <c r="BA8923" s="7" t="n">
        <v>0</v>
      </c>
      <c r="BB8923" s="7" t="n">
        <v>65533</v>
      </c>
      <c r="BC8923" s="7" t="n">
        <v>0</v>
      </c>
      <c r="BD8923" s="7" t="s">
        <v>12</v>
      </c>
      <c r="BE8923" s="7" t="n">
        <f t="normal" ca="1">32-LENB(INDIRECT(ADDRESS(8923,56)))</f>
        <v>0</v>
      </c>
    </row>
    <row r="8924" spans="1:42">
      <c r="A8924" t="s">
        <v>4</v>
      </c>
      <c r="B8924" s="4" t="s">
        <v>5</v>
      </c>
    </row>
    <row r="8925" spans="1:42">
      <c r="A8925" t="n">
        <v>64104</v>
      </c>
      <c r="B8925" s="5" t="n">
        <v>1</v>
      </c>
    </row>
    <row r="8926" spans="1:42" s="3" customFormat="1" customHeight="0">
      <c r="A8926" s="3" t="s">
        <v>2</v>
      </c>
      <c r="B8926" s="3" t="s">
        <v>487</v>
      </c>
    </row>
    <row r="8927" spans="1:42">
      <c r="A8927" t="s">
        <v>4</v>
      </c>
      <c r="B8927" s="4" t="s">
        <v>5</v>
      </c>
      <c r="C8927" s="4" t="s">
        <v>10</v>
      </c>
      <c r="D8927" s="4" t="s">
        <v>10</v>
      </c>
      <c r="E8927" s="4" t="s">
        <v>9</v>
      </c>
      <c r="F8927" s="4" t="s">
        <v>6</v>
      </c>
      <c r="G8927" s="4" t="s">
        <v>8</v>
      </c>
      <c r="H8927" s="4" t="s">
        <v>10</v>
      </c>
      <c r="I8927" s="4" t="s">
        <v>10</v>
      </c>
      <c r="J8927" s="4" t="s">
        <v>9</v>
      </c>
      <c r="K8927" s="4" t="s">
        <v>6</v>
      </c>
      <c r="L8927" s="4" t="s">
        <v>8</v>
      </c>
    </row>
    <row r="8928" spans="1:42">
      <c r="A8928" t="n">
        <v>64112</v>
      </c>
      <c r="B8928" s="76" t="n">
        <v>257</v>
      </c>
      <c r="C8928" s="7" t="n">
        <v>4</v>
      </c>
      <c r="D8928" s="7" t="n">
        <v>65533</v>
      </c>
      <c r="E8928" s="7" t="n">
        <v>12010</v>
      </c>
      <c r="F8928" s="7" t="s">
        <v>12</v>
      </c>
      <c r="G8928" s="7" t="n">
        <f t="normal" ca="1">32-LENB(INDIRECT(ADDRESS(8928,6)))</f>
        <v>0</v>
      </c>
      <c r="H8928" s="7" t="n">
        <v>0</v>
      </c>
      <c r="I8928" s="7" t="n">
        <v>65533</v>
      </c>
      <c r="J8928" s="7" t="n">
        <v>0</v>
      </c>
      <c r="K8928" s="7" t="s">
        <v>12</v>
      </c>
      <c r="L8928" s="7" t="n">
        <f t="normal" ca="1">32-LENB(INDIRECT(ADDRESS(8928,11)))</f>
        <v>0</v>
      </c>
    </row>
    <row r="8929" spans="1:57">
      <c r="A8929" t="s">
        <v>4</v>
      </c>
      <c r="B8929" s="4" t="s">
        <v>5</v>
      </c>
    </row>
    <row r="8930" spans="1:57">
      <c r="A8930" t="n">
        <v>64192</v>
      </c>
      <c r="B8930" s="5" t="n">
        <v>1</v>
      </c>
    </row>
    <row r="8931" spans="1:57" s="3" customFormat="1" customHeight="0">
      <c r="A8931" s="3" t="s">
        <v>2</v>
      </c>
      <c r="B8931" s="3" t="s">
        <v>488</v>
      </c>
    </row>
    <row r="8932" spans="1:57">
      <c r="A8932" t="s">
        <v>4</v>
      </c>
      <c r="B8932" s="4" t="s">
        <v>5</v>
      </c>
      <c r="C8932" s="4" t="s">
        <v>10</v>
      </c>
      <c r="D8932" s="4" t="s">
        <v>10</v>
      </c>
      <c r="E8932" s="4" t="s">
        <v>9</v>
      </c>
      <c r="F8932" s="4" t="s">
        <v>6</v>
      </c>
      <c r="G8932" s="4" t="s">
        <v>8</v>
      </c>
      <c r="H8932" s="4" t="s">
        <v>10</v>
      </c>
      <c r="I8932" s="4" t="s">
        <v>10</v>
      </c>
      <c r="J8932" s="4" t="s">
        <v>9</v>
      </c>
      <c r="K8932" s="4" t="s">
        <v>6</v>
      </c>
      <c r="L8932" s="4" t="s">
        <v>8</v>
      </c>
      <c r="M8932" s="4" t="s">
        <v>10</v>
      </c>
      <c r="N8932" s="4" t="s">
        <v>10</v>
      </c>
      <c r="O8932" s="4" t="s">
        <v>9</v>
      </c>
      <c r="P8932" s="4" t="s">
        <v>6</v>
      </c>
      <c r="Q8932" s="4" t="s">
        <v>8</v>
      </c>
      <c r="R8932" s="4" t="s">
        <v>10</v>
      </c>
      <c r="S8932" s="4" t="s">
        <v>10</v>
      </c>
      <c r="T8932" s="4" t="s">
        <v>9</v>
      </c>
      <c r="U8932" s="4" t="s">
        <v>6</v>
      </c>
      <c r="V8932" s="4" t="s">
        <v>8</v>
      </c>
      <c r="W8932" s="4" t="s">
        <v>10</v>
      </c>
      <c r="X8932" s="4" t="s">
        <v>10</v>
      </c>
      <c r="Y8932" s="4" t="s">
        <v>9</v>
      </c>
      <c r="Z8932" s="4" t="s">
        <v>6</v>
      </c>
      <c r="AA8932" s="4" t="s">
        <v>8</v>
      </c>
      <c r="AB8932" s="4" t="s">
        <v>10</v>
      </c>
      <c r="AC8932" s="4" t="s">
        <v>10</v>
      </c>
      <c r="AD8932" s="4" t="s">
        <v>9</v>
      </c>
      <c r="AE8932" s="4" t="s">
        <v>6</v>
      </c>
      <c r="AF8932" s="4" t="s">
        <v>8</v>
      </c>
      <c r="AG8932" s="4" t="s">
        <v>10</v>
      </c>
      <c r="AH8932" s="4" t="s">
        <v>10</v>
      </c>
      <c r="AI8932" s="4" t="s">
        <v>9</v>
      </c>
      <c r="AJ8932" s="4" t="s">
        <v>6</v>
      </c>
      <c r="AK8932" s="4" t="s">
        <v>8</v>
      </c>
      <c r="AL8932" s="4" t="s">
        <v>10</v>
      </c>
      <c r="AM8932" s="4" t="s">
        <v>10</v>
      </c>
      <c r="AN8932" s="4" t="s">
        <v>9</v>
      </c>
      <c r="AO8932" s="4" t="s">
        <v>6</v>
      </c>
      <c r="AP8932" s="4" t="s">
        <v>8</v>
      </c>
      <c r="AQ8932" s="4" t="s">
        <v>10</v>
      </c>
      <c r="AR8932" s="4" t="s">
        <v>10</v>
      </c>
      <c r="AS8932" s="4" t="s">
        <v>9</v>
      </c>
      <c r="AT8932" s="4" t="s">
        <v>6</v>
      </c>
      <c r="AU8932" s="4" t="s">
        <v>8</v>
      </c>
      <c r="AV8932" s="4" t="s">
        <v>10</v>
      </c>
      <c r="AW8932" s="4" t="s">
        <v>10</v>
      </c>
      <c r="AX8932" s="4" t="s">
        <v>9</v>
      </c>
      <c r="AY8932" s="4" t="s">
        <v>6</v>
      </c>
      <c r="AZ8932" s="4" t="s">
        <v>8</v>
      </c>
      <c r="BA8932" s="4" t="s">
        <v>10</v>
      </c>
      <c r="BB8932" s="4" t="s">
        <v>10</v>
      </c>
      <c r="BC8932" s="4" t="s">
        <v>9</v>
      </c>
      <c r="BD8932" s="4" t="s">
        <v>6</v>
      </c>
      <c r="BE8932" s="4" t="s">
        <v>8</v>
      </c>
      <c r="BF8932" s="4" t="s">
        <v>10</v>
      </c>
      <c r="BG8932" s="4" t="s">
        <v>10</v>
      </c>
      <c r="BH8932" s="4" t="s">
        <v>9</v>
      </c>
      <c r="BI8932" s="4" t="s">
        <v>6</v>
      </c>
      <c r="BJ8932" s="4" t="s">
        <v>8</v>
      </c>
      <c r="BK8932" s="4" t="s">
        <v>10</v>
      </c>
      <c r="BL8932" s="4" t="s">
        <v>10</v>
      </c>
      <c r="BM8932" s="4" t="s">
        <v>9</v>
      </c>
      <c r="BN8932" s="4" t="s">
        <v>6</v>
      </c>
      <c r="BO8932" s="4" t="s">
        <v>8</v>
      </c>
      <c r="BP8932" s="4" t="s">
        <v>10</v>
      </c>
      <c r="BQ8932" s="4" t="s">
        <v>10</v>
      </c>
      <c r="BR8932" s="4" t="s">
        <v>9</v>
      </c>
      <c r="BS8932" s="4" t="s">
        <v>6</v>
      </c>
      <c r="BT8932" s="4" t="s">
        <v>8</v>
      </c>
      <c r="BU8932" s="4" t="s">
        <v>10</v>
      </c>
      <c r="BV8932" s="4" t="s">
        <v>10</v>
      </c>
      <c r="BW8932" s="4" t="s">
        <v>9</v>
      </c>
      <c r="BX8932" s="4" t="s">
        <v>6</v>
      </c>
      <c r="BY8932" s="4" t="s">
        <v>8</v>
      </c>
      <c r="BZ8932" s="4" t="s">
        <v>10</v>
      </c>
      <c r="CA8932" s="4" t="s">
        <v>10</v>
      </c>
      <c r="CB8932" s="4" t="s">
        <v>9</v>
      </c>
      <c r="CC8932" s="4" t="s">
        <v>6</v>
      </c>
      <c r="CD8932" s="4" t="s">
        <v>8</v>
      </c>
      <c r="CE8932" s="4" t="s">
        <v>10</v>
      </c>
      <c r="CF8932" s="4" t="s">
        <v>10</v>
      </c>
      <c r="CG8932" s="4" t="s">
        <v>9</v>
      </c>
      <c r="CH8932" s="4" t="s">
        <v>6</v>
      </c>
      <c r="CI8932" s="4" t="s">
        <v>8</v>
      </c>
      <c r="CJ8932" s="4" t="s">
        <v>10</v>
      </c>
      <c r="CK8932" s="4" t="s">
        <v>10</v>
      </c>
      <c r="CL8932" s="4" t="s">
        <v>9</v>
      </c>
      <c r="CM8932" s="4" t="s">
        <v>6</v>
      </c>
      <c r="CN8932" s="4" t="s">
        <v>8</v>
      </c>
      <c r="CO8932" s="4" t="s">
        <v>10</v>
      </c>
      <c r="CP8932" s="4" t="s">
        <v>10</v>
      </c>
      <c r="CQ8932" s="4" t="s">
        <v>9</v>
      </c>
      <c r="CR8932" s="4" t="s">
        <v>6</v>
      </c>
      <c r="CS8932" s="4" t="s">
        <v>8</v>
      </c>
      <c r="CT8932" s="4" t="s">
        <v>10</v>
      </c>
      <c r="CU8932" s="4" t="s">
        <v>10</v>
      </c>
      <c r="CV8932" s="4" t="s">
        <v>9</v>
      </c>
      <c r="CW8932" s="4" t="s">
        <v>6</v>
      </c>
      <c r="CX8932" s="4" t="s">
        <v>8</v>
      </c>
      <c r="CY8932" s="4" t="s">
        <v>10</v>
      </c>
      <c r="CZ8932" s="4" t="s">
        <v>10</v>
      </c>
      <c r="DA8932" s="4" t="s">
        <v>9</v>
      </c>
      <c r="DB8932" s="4" t="s">
        <v>6</v>
      </c>
      <c r="DC8932" s="4" t="s">
        <v>8</v>
      </c>
      <c r="DD8932" s="4" t="s">
        <v>10</v>
      </c>
      <c r="DE8932" s="4" t="s">
        <v>10</v>
      </c>
      <c r="DF8932" s="4" t="s">
        <v>9</v>
      </c>
      <c r="DG8932" s="4" t="s">
        <v>6</v>
      </c>
      <c r="DH8932" s="4" t="s">
        <v>8</v>
      </c>
      <c r="DI8932" s="4" t="s">
        <v>10</v>
      </c>
      <c r="DJ8932" s="4" t="s">
        <v>10</v>
      </c>
      <c r="DK8932" s="4" t="s">
        <v>9</v>
      </c>
      <c r="DL8932" s="4" t="s">
        <v>6</v>
      </c>
      <c r="DM8932" s="4" t="s">
        <v>8</v>
      </c>
      <c r="DN8932" s="4" t="s">
        <v>10</v>
      </c>
      <c r="DO8932" s="4" t="s">
        <v>10</v>
      </c>
      <c r="DP8932" s="4" t="s">
        <v>9</v>
      </c>
      <c r="DQ8932" s="4" t="s">
        <v>6</v>
      </c>
      <c r="DR8932" s="4" t="s">
        <v>8</v>
      </c>
      <c r="DS8932" s="4" t="s">
        <v>10</v>
      </c>
      <c r="DT8932" s="4" t="s">
        <v>10</v>
      </c>
      <c r="DU8932" s="4" t="s">
        <v>9</v>
      </c>
      <c r="DV8932" s="4" t="s">
        <v>6</v>
      </c>
      <c r="DW8932" s="4" t="s">
        <v>8</v>
      </c>
      <c r="DX8932" s="4" t="s">
        <v>10</v>
      </c>
      <c r="DY8932" s="4" t="s">
        <v>10</v>
      </c>
      <c r="DZ8932" s="4" t="s">
        <v>9</v>
      </c>
      <c r="EA8932" s="4" t="s">
        <v>6</v>
      </c>
      <c r="EB8932" s="4" t="s">
        <v>8</v>
      </c>
      <c r="EC8932" s="4" t="s">
        <v>10</v>
      </c>
      <c r="ED8932" s="4" t="s">
        <v>10</v>
      </c>
      <c r="EE8932" s="4" t="s">
        <v>9</v>
      </c>
      <c r="EF8932" s="4" t="s">
        <v>6</v>
      </c>
      <c r="EG8932" s="4" t="s">
        <v>8</v>
      </c>
      <c r="EH8932" s="4" t="s">
        <v>10</v>
      </c>
      <c r="EI8932" s="4" t="s">
        <v>10</v>
      </c>
      <c r="EJ8932" s="4" t="s">
        <v>9</v>
      </c>
      <c r="EK8932" s="4" t="s">
        <v>6</v>
      </c>
      <c r="EL8932" s="4" t="s">
        <v>8</v>
      </c>
      <c r="EM8932" s="4" t="s">
        <v>10</v>
      </c>
      <c r="EN8932" s="4" t="s">
        <v>10</v>
      </c>
      <c r="EO8932" s="4" t="s">
        <v>9</v>
      </c>
      <c r="EP8932" s="4" t="s">
        <v>6</v>
      </c>
      <c r="EQ8932" s="4" t="s">
        <v>8</v>
      </c>
      <c r="ER8932" s="4" t="s">
        <v>10</v>
      </c>
      <c r="ES8932" s="4" t="s">
        <v>10</v>
      </c>
      <c r="ET8932" s="4" t="s">
        <v>9</v>
      </c>
      <c r="EU8932" s="4" t="s">
        <v>6</v>
      </c>
      <c r="EV8932" s="4" t="s">
        <v>8</v>
      </c>
      <c r="EW8932" s="4" t="s">
        <v>10</v>
      </c>
      <c r="EX8932" s="4" t="s">
        <v>10</v>
      </c>
      <c r="EY8932" s="4" t="s">
        <v>9</v>
      </c>
      <c r="EZ8932" s="4" t="s">
        <v>6</v>
      </c>
      <c r="FA8932" s="4" t="s">
        <v>8</v>
      </c>
      <c r="FB8932" s="4" t="s">
        <v>10</v>
      </c>
      <c r="FC8932" s="4" t="s">
        <v>10</v>
      </c>
      <c r="FD8932" s="4" t="s">
        <v>9</v>
      </c>
      <c r="FE8932" s="4" t="s">
        <v>6</v>
      </c>
      <c r="FF8932" s="4" t="s">
        <v>8</v>
      </c>
      <c r="FG8932" s="4" t="s">
        <v>10</v>
      </c>
      <c r="FH8932" s="4" t="s">
        <v>10</v>
      </c>
      <c r="FI8932" s="4" t="s">
        <v>9</v>
      </c>
      <c r="FJ8932" s="4" t="s">
        <v>6</v>
      </c>
      <c r="FK8932" s="4" t="s">
        <v>8</v>
      </c>
      <c r="FL8932" s="4" t="s">
        <v>10</v>
      </c>
      <c r="FM8932" s="4" t="s">
        <v>10</v>
      </c>
      <c r="FN8932" s="4" t="s">
        <v>9</v>
      </c>
      <c r="FO8932" s="4" t="s">
        <v>6</v>
      </c>
      <c r="FP8932" s="4" t="s">
        <v>8</v>
      </c>
      <c r="FQ8932" s="4" t="s">
        <v>10</v>
      </c>
      <c r="FR8932" s="4" t="s">
        <v>10</v>
      </c>
      <c r="FS8932" s="4" t="s">
        <v>9</v>
      </c>
      <c r="FT8932" s="4" t="s">
        <v>6</v>
      </c>
      <c r="FU8932" s="4" t="s">
        <v>8</v>
      </c>
      <c r="FV8932" s="4" t="s">
        <v>10</v>
      </c>
      <c r="FW8932" s="4" t="s">
        <v>10</v>
      </c>
      <c r="FX8932" s="4" t="s">
        <v>9</v>
      </c>
      <c r="FY8932" s="4" t="s">
        <v>6</v>
      </c>
      <c r="FZ8932" s="4" t="s">
        <v>8</v>
      </c>
      <c r="GA8932" s="4" t="s">
        <v>10</v>
      </c>
      <c r="GB8932" s="4" t="s">
        <v>10</v>
      </c>
      <c r="GC8932" s="4" t="s">
        <v>9</v>
      </c>
      <c r="GD8932" s="4" t="s">
        <v>6</v>
      </c>
      <c r="GE8932" s="4" t="s">
        <v>8</v>
      </c>
      <c r="GF8932" s="4" t="s">
        <v>10</v>
      </c>
      <c r="GG8932" s="4" t="s">
        <v>10</v>
      </c>
      <c r="GH8932" s="4" t="s">
        <v>9</v>
      </c>
      <c r="GI8932" s="4" t="s">
        <v>6</v>
      </c>
      <c r="GJ8932" s="4" t="s">
        <v>8</v>
      </c>
      <c r="GK8932" s="4" t="s">
        <v>10</v>
      </c>
      <c r="GL8932" s="4" t="s">
        <v>10</v>
      </c>
      <c r="GM8932" s="4" t="s">
        <v>9</v>
      </c>
      <c r="GN8932" s="4" t="s">
        <v>6</v>
      </c>
      <c r="GO8932" s="4" t="s">
        <v>8</v>
      </c>
      <c r="GP8932" s="4" t="s">
        <v>10</v>
      </c>
      <c r="GQ8932" s="4" t="s">
        <v>10</v>
      </c>
      <c r="GR8932" s="4" t="s">
        <v>9</v>
      </c>
      <c r="GS8932" s="4" t="s">
        <v>6</v>
      </c>
      <c r="GT8932" s="4" t="s">
        <v>8</v>
      </c>
      <c r="GU8932" s="4" t="s">
        <v>10</v>
      </c>
      <c r="GV8932" s="4" t="s">
        <v>10</v>
      </c>
      <c r="GW8932" s="4" t="s">
        <v>9</v>
      </c>
      <c r="GX8932" s="4" t="s">
        <v>6</v>
      </c>
      <c r="GY8932" s="4" t="s">
        <v>8</v>
      </c>
      <c r="GZ8932" s="4" t="s">
        <v>10</v>
      </c>
      <c r="HA8932" s="4" t="s">
        <v>10</v>
      </c>
      <c r="HB8932" s="4" t="s">
        <v>9</v>
      </c>
      <c r="HC8932" s="4" t="s">
        <v>6</v>
      </c>
      <c r="HD8932" s="4" t="s">
        <v>8</v>
      </c>
      <c r="HE8932" s="4" t="s">
        <v>10</v>
      </c>
      <c r="HF8932" s="4" t="s">
        <v>10</v>
      </c>
      <c r="HG8932" s="4" t="s">
        <v>9</v>
      </c>
      <c r="HH8932" s="4" t="s">
        <v>6</v>
      </c>
      <c r="HI8932" s="4" t="s">
        <v>8</v>
      </c>
      <c r="HJ8932" s="4" t="s">
        <v>10</v>
      </c>
      <c r="HK8932" s="4" t="s">
        <v>10</v>
      </c>
      <c r="HL8932" s="4" t="s">
        <v>9</v>
      </c>
      <c r="HM8932" s="4" t="s">
        <v>6</v>
      </c>
      <c r="HN8932" s="4" t="s">
        <v>8</v>
      </c>
      <c r="HO8932" s="4" t="s">
        <v>10</v>
      </c>
      <c r="HP8932" s="4" t="s">
        <v>10</v>
      </c>
      <c r="HQ8932" s="4" t="s">
        <v>9</v>
      </c>
      <c r="HR8932" s="4" t="s">
        <v>6</v>
      </c>
      <c r="HS8932" s="4" t="s">
        <v>8</v>
      </c>
      <c r="HT8932" s="4" t="s">
        <v>10</v>
      </c>
      <c r="HU8932" s="4" t="s">
        <v>10</v>
      </c>
      <c r="HV8932" s="4" t="s">
        <v>9</v>
      </c>
      <c r="HW8932" s="4" t="s">
        <v>6</v>
      </c>
      <c r="HX8932" s="4" t="s">
        <v>8</v>
      </c>
      <c r="HY8932" s="4" t="s">
        <v>10</v>
      </c>
      <c r="HZ8932" s="4" t="s">
        <v>10</v>
      </c>
      <c r="IA8932" s="4" t="s">
        <v>9</v>
      </c>
      <c r="IB8932" s="4" t="s">
        <v>6</v>
      </c>
      <c r="IC8932" s="4" t="s">
        <v>8</v>
      </c>
      <c r="ID8932" s="4" t="s">
        <v>10</v>
      </c>
      <c r="IE8932" s="4" t="s">
        <v>10</v>
      </c>
      <c r="IF8932" s="4" t="s">
        <v>9</v>
      </c>
      <c r="IG8932" s="4" t="s">
        <v>6</v>
      </c>
      <c r="IH8932" s="4" t="s">
        <v>8</v>
      </c>
      <c r="II8932" s="4" t="s">
        <v>10</v>
      </c>
      <c r="IJ8932" s="4" t="s">
        <v>10</v>
      </c>
      <c r="IK8932" s="4" t="s">
        <v>9</v>
      </c>
      <c r="IL8932" s="4" t="s">
        <v>6</v>
      </c>
      <c r="IM8932" s="4" t="s">
        <v>8</v>
      </c>
      <c r="IN8932" s="4" t="s">
        <v>10</v>
      </c>
      <c r="IO8932" s="4" t="s">
        <v>10</v>
      </c>
      <c r="IP8932" s="4" t="s">
        <v>9</v>
      </c>
      <c r="IQ8932" s="4" t="s">
        <v>6</v>
      </c>
      <c r="IR8932" s="4" t="s">
        <v>8</v>
      </c>
      <c r="IS8932" s="4" t="s">
        <v>10</v>
      </c>
      <c r="IT8932" s="4" t="s">
        <v>10</v>
      </c>
      <c r="IU8932" s="4" t="s">
        <v>9</v>
      </c>
      <c r="IV8932" s="4" t="s">
        <v>6</v>
      </c>
      <c r="IW8932" s="4" t="s">
        <v>8</v>
      </c>
      <c r="IX8932" s="4" t="s">
        <v>10</v>
      </c>
      <c r="IY8932" s="4" t="s">
        <v>10</v>
      </c>
      <c r="IZ8932" s="4" t="s">
        <v>9</v>
      </c>
      <c r="JA8932" s="4" t="s">
        <v>6</v>
      </c>
      <c r="JB8932" s="4" t="s">
        <v>8</v>
      </c>
      <c r="JC8932" s="4" t="s">
        <v>10</v>
      </c>
      <c r="JD8932" s="4" t="s">
        <v>10</v>
      </c>
      <c r="JE8932" s="4" t="s">
        <v>9</v>
      </c>
      <c r="JF8932" s="4" t="s">
        <v>6</v>
      </c>
      <c r="JG8932" s="4" t="s">
        <v>8</v>
      </c>
      <c r="JH8932" s="4" t="s">
        <v>10</v>
      </c>
      <c r="JI8932" s="4" t="s">
        <v>10</v>
      </c>
      <c r="JJ8932" s="4" t="s">
        <v>9</v>
      </c>
      <c r="JK8932" s="4" t="s">
        <v>6</v>
      </c>
      <c r="JL8932" s="4" t="s">
        <v>8</v>
      </c>
      <c r="JM8932" s="4" t="s">
        <v>10</v>
      </c>
      <c r="JN8932" s="4" t="s">
        <v>10</v>
      </c>
      <c r="JO8932" s="4" t="s">
        <v>9</v>
      </c>
      <c r="JP8932" s="4" t="s">
        <v>6</v>
      </c>
      <c r="JQ8932" s="4" t="s">
        <v>8</v>
      </c>
      <c r="JR8932" s="4" t="s">
        <v>10</v>
      </c>
      <c r="JS8932" s="4" t="s">
        <v>10</v>
      </c>
      <c r="JT8932" s="4" t="s">
        <v>9</v>
      </c>
      <c r="JU8932" s="4" t="s">
        <v>6</v>
      </c>
      <c r="JV8932" s="4" t="s">
        <v>8</v>
      </c>
      <c r="JW8932" s="4" t="s">
        <v>10</v>
      </c>
      <c r="JX8932" s="4" t="s">
        <v>10</v>
      </c>
      <c r="JY8932" s="4" t="s">
        <v>9</v>
      </c>
      <c r="JZ8932" s="4" t="s">
        <v>6</v>
      </c>
      <c r="KA8932" s="4" t="s">
        <v>8</v>
      </c>
      <c r="KB8932" s="4" t="s">
        <v>10</v>
      </c>
      <c r="KC8932" s="4" t="s">
        <v>10</v>
      </c>
      <c r="KD8932" s="4" t="s">
        <v>9</v>
      </c>
      <c r="KE8932" s="4" t="s">
        <v>6</v>
      </c>
      <c r="KF8932" s="4" t="s">
        <v>8</v>
      </c>
      <c r="KG8932" s="4" t="s">
        <v>10</v>
      </c>
      <c r="KH8932" s="4" t="s">
        <v>10</v>
      </c>
      <c r="KI8932" s="4" t="s">
        <v>9</v>
      </c>
      <c r="KJ8932" s="4" t="s">
        <v>6</v>
      </c>
      <c r="KK8932" s="4" t="s">
        <v>8</v>
      </c>
      <c r="KL8932" s="4" t="s">
        <v>10</v>
      </c>
      <c r="KM8932" s="4" t="s">
        <v>10</v>
      </c>
      <c r="KN8932" s="4" t="s">
        <v>9</v>
      </c>
      <c r="KO8932" s="4" t="s">
        <v>6</v>
      </c>
      <c r="KP8932" s="4" t="s">
        <v>8</v>
      </c>
      <c r="KQ8932" s="4" t="s">
        <v>10</v>
      </c>
      <c r="KR8932" s="4" t="s">
        <v>10</v>
      </c>
      <c r="KS8932" s="4" t="s">
        <v>9</v>
      </c>
      <c r="KT8932" s="4" t="s">
        <v>6</v>
      </c>
      <c r="KU8932" s="4" t="s">
        <v>8</v>
      </c>
      <c r="KV8932" s="4" t="s">
        <v>10</v>
      </c>
      <c r="KW8932" s="4" t="s">
        <v>10</v>
      </c>
      <c r="KX8932" s="4" t="s">
        <v>9</v>
      </c>
      <c r="KY8932" s="4" t="s">
        <v>6</v>
      </c>
      <c r="KZ8932" s="4" t="s">
        <v>8</v>
      </c>
      <c r="LA8932" s="4" t="s">
        <v>10</v>
      </c>
      <c r="LB8932" s="4" t="s">
        <v>10</v>
      </c>
      <c r="LC8932" s="4" t="s">
        <v>9</v>
      </c>
      <c r="LD8932" s="4" t="s">
        <v>6</v>
      </c>
      <c r="LE8932" s="4" t="s">
        <v>8</v>
      </c>
      <c r="LF8932" s="4" t="s">
        <v>10</v>
      </c>
      <c r="LG8932" s="4" t="s">
        <v>10</v>
      </c>
      <c r="LH8932" s="4" t="s">
        <v>9</v>
      </c>
      <c r="LI8932" s="4" t="s">
        <v>6</v>
      </c>
      <c r="LJ8932" s="4" t="s">
        <v>8</v>
      </c>
      <c r="LK8932" s="4" t="s">
        <v>10</v>
      </c>
      <c r="LL8932" s="4" t="s">
        <v>10</v>
      </c>
      <c r="LM8932" s="4" t="s">
        <v>9</v>
      </c>
      <c r="LN8932" s="4" t="s">
        <v>6</v>
      </c>
      <c r="LO8932" s="4" t="s">
        <v>8</v>
      </c>
      <c r="LP8932" s="4" t="s">
        <v>10</v>
      </c>
      <c r="LQ8932" s="4" t="s">
        <v>10</v>
      </c>
      <c r="LR8932" s="4" t="s">
        <v>9</v>
      </c>
      <c r="LS8932" s="4" t="s">
        <v>6</v>
      </c>
      <c r="LT8932" s="4" t="s">
        <v>8</v>
      </c>
      <c r="LU8932" s="4" t="s">
        <v>10</v>
      </c>
      <c r="LV8932" s="4" t="s">
        <v>10</v>
      </c>
      <c r="LW8932" s="4" t="s">
        <v>9</v>
      </c>
      <c r="LX8932" s="4" t="s">
        <v>6</v>
      </c>
      <c r="LY8932" s="4" t="s">
        <v>8</v>
      </c>
      <c r="LZ8932" s="4" t="s">
        <v>10</v>
      </c>
      <c r="MA8932" s="4" t="s">
        <v>10</v>
      </c>
      <c r="MB8932" s="4" t="s">
        <v>9</v>
      </c>
      <c r="MC8932" s="4" t="s">
        <v>6</v>
      </c>
      <c r="MD8932" s="4" t="s">
        <v>8</v>
      </c>
      <c r="ME8932" s="4" t="s">
        <v>10</v>
      </c>
      <c r="MF8932" s="4" t="s">
        <v>10</v>
      </c>
      <c r="MG8932" s="4" t="s">
        <v>9</v>
      </c>
      <c r="MH8932" s="4" t="s">
        <v>6</v>
      </c>
      <c r="MI8932" s="4" t="s">
        <v>8</v>
      </c>
      <c r="MJ8932" s="4" t="s">
        <v>10</v>
      </c>
      <c r="MK8932" s="4" t="s">
        <v>10</v>
      </c>
      <c r="ML8932" s="4" t="s">
        <v>9</v>
      </c>
      <c r="MM8932" s="4" t="s">
        <v>6</v>
      </c>
      <c r="MN8932" s="4" t="s">
        <v>8</v>
      </c>
      <c r="MO8932" s="4" t="s">
        <v>10</v>
      </c>
      <c r="MP8932" s="4" t="s">
        <v>10</v>
      </c>
      <c r="MQ8932" s="4" t="s">
        <v>9</v>
      </c>
      <c r="MR8932" s="4" t="s">
        <v>6</v>
      </c>
      <c r="MS8932" s="4" t="s">
        <v>8</v>
      </c>
      <c r="MT8932" s="4" t="s">
        <v>10</v>
      </c>
      <c r="MU8932" s="4" t="s">
        <v>10</v>
      </c>
      <c r="MV8932" s="4" t="s">
        <v>9</v>
      </c>
      <c r="MW8932" s="4" t="s">
        <v>6</v>
      </c>
      <c r="MX8932" s="4" t="s">
        <v>8</v>
      </c>
      <c r="MY8932" s="4" t="s">
        <v>10</v>
      </c>
      <c r="MZ8932" s="4" t="s">
        <v>10</v>
      </c>
      <c r="NA8932" s="4" t="s">
        <v>9</v>
      </c>
      <c r="NB8932" s="4" t="s">
        <v>6</v>
      </c>
      <c r="NC8932" s="4" t="s">
        <v>8</v>
      </c>
      <c r="ND8932" s="4" t="s">
        <v>10</v>
      </c>
      <c r="NE8932" s="4" t="s">
        <v>10</v>
      </c>
      <c r="NF8932" s="4" t="s">
        <v>9</v>
      </c>
      <c r="NG8932" s="4" t="s">
        <v>6</v>
      </c>
      <c r="NH8932" s="4" t="s">
        <v>8</v>
      </c>
      <c r="NI8932" s="4" t="s">
        <v>10</v>
      </c>
      <c r="NJ8932" s="4" t="s">
        <v>10</v>
      </c>
      <c r="NK8932" s="4" t="s">
        <v>9</v>
      </c>
      <c r="NL8932" s="4" t="s">
        <v>6</v>
      </c>
      <c r="NM8932" s="4" t="s">
        <v>8</v>
      </c>
      <c r="NN8932" s="4" t="s">
        <v>10</v>
      </c>
      <c r="NO8932" s="4" t="s">
        <v>10</v>
      </c>
      <c r="NP8932" s="4" t="s">
        <v>9</v>
      </c>
      <c r="NQ8932" s="4" t="s">
        <v>6</v>
      </c>
      <c r="NR8932" s="4" t="s">
        <v>8</v>
      </c>
      <c r="NS8932" s="4" t="s">
        <v>10</v>
      </c>
      <c r="NT8932" s="4" t="s">
        <v>10</v>
      </c>
      <c r="NU8932" s="4" t="s">
        <v>9</v>
      </c>
      <c r="NV8932" s="4" t="s">
        <v>6</v>
      </c>
      <c r="NW8932" s="4" t="s">
        <v>8</v>
      </c>
      <c r="NX8932" s="4" t="s">
        <v>10</v>
      </c>
      <c r="NY8932" s="4" t="s">
        <v>10</v>
      </c>
      <c r="NZ8932" s="4" t="s">
        <v>9</v>
      </c>
      <c r="OA8932" s="4" t="s">
        <v>6</v>
      </c>
      <c r="OB8932" s="4" t="s">
        <v>8</v>
      </c>
      <c r="OC8932" s="4" t="s">
        <v>10</v>
      </c>
      <c r="OD8932" s="4" t="s">
        <v>10</v>
      </c>
      <c r="OE8932" s="4" t="s">
        <v>9</v>
      </c>
      <c r="OF8932" s="4" t="s">
        <v>6</v>
      </c>
      <c r="OG8932" s="4" t="s">
        <v>8</v>
      </c>
      <c r="OH8932" s="4" t="s">
        <v>10</v>
      </c>
      <c r="OI8932" s="4" t="s">
        <v>10</v>
      </c>
      <c r="OJ8932" s="4" t="s">
        <v>9</v>
      </c>
      <c r="OK8932" s="4" t="s">
        <v>6</v>
      </c>
      <c r="OL8932" s="4" t="s">
        <v>8</v>
      </c>
      <c r="OM8932" s="4" t="s">
        <v>10</v>
      </c>
      <c r="ON8932" s="4" t="s">
        <v>10</v>
      </c>
      <c r="OO8932" s="4" t="s">
        <v>9</v>
      </c>
      <c r="OP8932" s="4" t="s">
        <v>6</v>
      </c>
      <c r="OQ8932" s="4" t="s">
        <v>8</v>
      </c>
      <c r="OR8932" s="4" t="s">
        <v>10</v>
      </c>
      <c r="OS8932" s="4" t="s">
        <v>10</v>
      </c>
      <c r="OT8932" s="4" t="s">
        <v>9</v>
      </c>
      <c r="OU8932" s="4" t="s">
        <v>6</v>
      </c>
      <c r="OV8932" s="4" t="s">
        <v>8</v>
      </c>
      <c r="OW8932" s="4" t="s">
        <v>10</v>
      </c>
      <c r="OX8932" s="4" t="s">
        <v>10</v>
      </c>
      <c r="OY8932" s="4" t="s">
        <v>9</v>
      </c>
      <c r="OZ8932" s="4" t="s">
        <v>6</v>
      </c>
      <c r="PA8932" s="4" t="s">
        <v>8</v>
      </c>
      <c r="PB8932" s="4" t="s">
        <v>10</v>
      </c>
      <c r="PC8932" s="4" t="s">
        <v>10</v>
      </c>
      <c r="PD8932" s="4" t="s">
        <v>9</v>
      </c>
      <c r="PE8932" s="4" t="s">
        <v>6</v>
      </c>
      <c r="PF8932" s="4" t="s">
        <v>8</v>
      </c>
      <c r="PG8932" s="4" t="s">
        <v>10</v>
      </c>
      <c r="PH8932" s="4" t="s">
        <v>10</v>
      </c>
      <c r="PI8932" s="4" t="s">
        <v>9</v>
      </c>
      <c r="PJ8932" s="4" t="s">
        <v>6</v>
      </c>
      <c r="PK8932" s="4" t="s">
        <v>8</v>
      </c>
      <c r="PL8932" s="4" t="s">
        <v>10</v>
      </c>
      <c r="PM8932" s="4" t="s">
        <v>10</v>
      </c>
      <c r="PN8932" s="4" t="s">
        <v>9</v>
      </c>
      <c r="PO8932" s="4" t="s">
        <v>6</v>
      </c>
      <c r="PP8932" s="4" t="s">
        <v>8</v>
      </c>
      <c r="PQ8932" s="4" t="s">
        <v>10</v>
      </c>
      <c r="PR8932" s="4" t="s">
        <v>10</v>
      </c>
      <c r="PS8932" s="4" t="s">
        <v>9</v>
      </c>
      <c r="PT8932" s="4" t="s">
        <v>6</v>
      </c>
      <c r="PU8932" s="4" t="s">
        <v>8</v>
      </c>
      <c r="PV8932" s="4" t="s">
        <v>10</v>
      </c>
      <c r="PW8932" s="4" t="s">
        <v>10</v>
      </c>
      <c r="PX8932" s="4" t="s">
        <v>9</v>
      </c>
      <c r="PY8932" s="4" t="s">
        <v>6</v>
      </c>
      <c r="PZ8932" s="4" t="s">
        <v>8</v>
      </c>
      <c r="QA8932" s="4" t="s">
        <v>10</v>
      </c>
      <c r="QB8932" s="4" t="s">
        <v>10</v>
      </c>
      <c r="QC8932" s="4" t="s">
        <v>9</v>
      </c>
      <c r="QD8932" s="4" t="s">
        <v>6</v>
      </c>
      <c r="QE8932" s="4" t="s">
        <v>8</v>
      </c>
      <c r="QF8932" s="4" t="s">
        <v>10</v>
      </c>
      <c r="QG8932" s="4" t="s">
        <v>10</v>
      </c>
      <c r="QH8932" s="4" t="s">
        <v>9</v>
      </c>
      <c r="QI8932" s="4" t="s">
        <v>6</v>
      </c>
      <c r="QJ8932" s="4" t="s">
        <v>8</v>
      </c>
      <c r="QK8932" s="4" t="s">
        <v>10</v>
      </c>
      <c r="QL8932" s="4" t="s">
        <v>10</v>
      </c>
      <c r="QM8932" s="4" t="s">
        <v>9</v>
      </c>
      <c r="QN8932" s="4" t="s">
        <v>6</v>
      </c>
      <c r="QO8932" s="4" t="s">
        <v>8</v>
      </c>
      <c r="QP8932" s="4" t="s">
        <v>10</v>
      </c>
      <c r="QQ8932" s="4" t="s">
        <v>10</v>
      </c>
      <c r="QR8932" s="4" t="s">
        <v>9</v>
      </c>
      <c r="QS8932" s="4" t="s">
        <v>6</v>
      </c>
      <c r="QT8932" s="4" t="s">
        <v>8</v>
      </c>
      <c r="QU8932" s="4" t="s">
        <v>10</v>
      </c>
      <c r="QV8932" s="4" t="s">
        <v>10</v>
      </c>
      <c r="QW8932" s="4" t="s">
        <v>9</v>
      </c>
      <c r="QX8932" s="4" t="s">
        <v>6</v>
      </c>
      <c r="QY8932" s="4" t="s">
        <v>8</v>
      </c>
      <c r="QZ8932" s="4" t="s">
        <v>10</v>
      </c>
      <c r="RA8932" s="4" t="s">
        <v>10</v>
      </c>
      <c r="RB8932" s="4" t="s">
        <v>9</v>
      </c>
      <c r="RC8932" s="4" t="s">
        <v>6</v>
      </c>
      <c r="RD8932" s="4" t="s">
        <v>8</v>
      </c>
      <c r="RE8932" s="4" t="s">
        <v>10</v>
      </c>
      <c r="RF8932" s="4" t="s">
        <v>10</v>
      </c>
      <c r="RG8932" s="4" t="s">
        <v>9</v>
      </c>
      <c r="RH8932" s="4" t="s">
        <v>6</v>
      </c>
      <c r="RI8932" s="4" t="s">
        <v>8</v>
      </c>
      <c r="RJ8932" s="4" t="s">
        <v>10</v>
      </c>
      <c r="RK8932" s="4" t="s">
        <v>10</v>
      </c>
      <c r="RL8932" s="4" t="s">
        <v>9</v>
      </c>
      <c r="RM8932" s="4" t="s">
        <v>6</v>
      </c>
      <c r="RN8932" s="4" t="s">
        <v>8</v>
      </c>
      <c r="RO8932" s="4" t="s">
        <v>10</v>
      </c>
      <c r="RP8932" s="4" t="s">
        <v>10</v>
      </c>
      <c r="RQ8932" s="4" t="s">
        <v>9</v>
      </c>
      <c r="RR8932" s="4" t="s">
        <v>6</v>
      </c>
      <c r="RS8932" s="4" t="s">
        <v>8</v>
      </c>
      <c r="RT8932" s="4" t="s">
        <v>10</v>
      </c>
      <c r="RU8932" s="4" t="s">
        <v>10</v>
      </c>
      <c r="RV8932" s="4" t="s">
        <v>9</v>
      </c>
      <c r="RW8932" s="4" t="s">
        <v>6</v>
      </c>
      <c r="RX8932" s="4" t="s">
        <v>8</v>
      </c>
      <c r="RY8932" s="4" t="s">
        <v>10</v>
      </c>
      <c r="RZ8932" s="4" t="s">
        <v>10</v>
      </c>
      <c r="SA8932" s="4" t="s">
        <v>9</v>
      </c>
      <c r="SB8932" s="4" t="s">
        <v>6</v>
      </c>
      <c r="SC8932" s="4" t="s">
        <v>8</v>
      </c>
      <c r="SD8932" s="4" t="s">
        <v>10</v>
      </c>
      <c r="SE8932" s="4" t="s">
        <v>10</v>
      </c>
      <c r="SF8932" s="4" t="s">
        <v>9</v>
      </c>
      <c r="SG8932" s="4" t="s">
        <v>6</v>
      </c>
      <c r="SH8932" s="4" t="s">
        <v>8</v>
      </c>
      <c r="SI8932" s="4" t="s">
        <v>10</v>
      </c>
      <c r="SJ8932" s="4" t="s">
        <v>10</v>
      </c>
      <c r="SK8932" s="4" t="s">
        <v>9</v>
      </c>
      <c r="SL8932" s="4" t="s">
        <v>6</v>
      </c>
      <c r="SM8932" s="4" t="s">
        <v>8</v>
      </c>
      <c r="SN8932" s="4" t="s">
        <v>10</v>
      </c>
      <c r="SO8932" s="4" t="s">
        <v>10</v>
      </c>
      <c r="SP8932" s="4" t="s">
        <v>9</v>
      </c>
      <c r="SQ8932" s="4" t="s">
        <v>6</v>
      </c>
      <c r="SR8932" s="4" t="s">
        <v>8</v>
      </c>
      <c r="SS8932" s="4" t="s">
        <v>10</v>
      </c>
      <c r="ST8932" s="4" t="s">
        <v>10</v>
      </c>
      <c r="SU8932" s="4" t="s">
        <v>9</v>
      </c>
      <c r="SV8932" s="4" t="s">
        <v>6</v>
      </c>
      <c r="SW8932" s="4" t="s">
        <v>8</v>
      </c>
      <c r="SX8932" s="4" t="s">
        <v>10</v>
      </c>
      <c r="SY8932" s="4" t="s">
        <v>10</v>
      </c>
      <c r="SZ8932" s="4" t="s">
        <v>9</v>
      </c>
      <c r="TA8932" s="4" t="s">
        <v>6</v>
      </c>
      <c r="TB8932" s="4" t="s">
        <v>8</v>
      </c>
      <c r="TC8932" s="4" t="s">
        <v>10</v>
      </c>
      <c r="TD8932" s="4" t="s">
        <v>10</v>
      </c>
      <c r="TE8932" s="4" t="s">
        <v>9</v>
      </c>
      <c r="TF8932" s="4" t="s">
        <v>6</v>
      </c>
      <c r="TG8932" s="4" t="s">
        <v>8</v>
      </c>
      <c r="TH8932" s="4" t="s">
        <v>10</v>
      </c>
      <c r="TI8932" s="4" t="s">
        <v>10</v>
      </c>
      <c r="TJ8932" s="4" t="s">
        <v>9</v>
      </c>
      <c r="TK8932" s="4" t="s">
        <v>6</v>
      </c>
      <c r="TL8932" s="4" t="s">
        <v>8</v>
      </c>
      <c r="TM8932" s="4" t="s">
        <v>10</v>
      </c>
      <c r="TN8932" s="4" t="s">
        <v>10</v>
      </c>
      <c r="TO8932" s="4" t="s">
        <v>9</v>
      </c>
      <c r="TP8932" s="4" t="s">
        <v>6</v>
      </c>
      <c r="TQ8932" s="4" t="s">
        <v>8</v>
      </c>
      <c r="TR8932" s="4" t="s">
        <v>10</v>
      </c>
      <c r="TS8932" s="4" t="s">
        <v>10</v>
      </c>
      <c r="TT8932" s="4" t="s">
        <v>9</v>
      </c>
      <c r="TU8932" s="4" t="s">
        <v>6</v>
      </c>
      <c r="TV8932" s="4" t="s">
        <v>8</v>
      </c>
      <c r="TW8932" s="4" t="s">
        <v>10</v>
      </c>
      <c r="TX8932" s="4" t="s">
        <v>10</v>
      </c>
      <c r="TY8932" s="4" t="s">
        <v>9</v>
      </c>
      <c r="TZ8932" s="4" t="s">
        <v>6</v>
      </c>
      <c r="UA8932" s="4" t="s">
        <v>8</v>
      </c>
      <c r="UB8932" s="4" t="s">
        <v>10</v>
      </c>
      <c r="UC8932" s="4" t="s">
        <v>10</v>
      </c>
      <c r="UD8932" s="4" t="s">
        <v>9</v>
      </c>
      <c r="UE8932" s="4" t="s">
        <v>6</v>
      </c>
      <c r="UF8932" s="4" t="s">
        <v>8</v>
      </c>
      <c r="UG8932" s="4" t="s">
        <v>10</v>
      </c>
      <c r="UH8932" s="4" t="s">
        <v>10</v>
      </c>
      <c r="UI8932" s="4" t="s">
        <v>9</v>
      </c>
      <c r="UJ8932" s="4" t="s">
        <v>6</v>
      </c>
      <c r="UK8932" s="4" t="s">
        <v>8</v>
      </c>
      <c r="UL8932" s="4" t="s">
        <v>10</v>
      </c>
      <c r="UM8932" s="4" t="s">
        <v>10</v>
      </c>
      <c r="UN8932" s="4" t="s">
        <v>9</v>
      </c>
      <c r="UO8932" s="4" t="s">
        <v>6</v>
      </c>
      <c r="UP8932" s="4" t="s">
        <v>8</v>
      </c>
      <c r="UQ8932" s="4" t="s">
        <v>10</v>
      </c>
      <c r="UR8932" s="4" t="s">
        <v>10</v>
      </c>
      <c r="US8932" s="4" t="s">
        <v>9</v>
      </c>
      <c r="UT8932" s="4" t="s">
        <v>6</v>
      </c>
      <c r="UU8932" s="4" t="s">
        <v>8</v>
      </c>
      <c r="UV8932" s="4" t="s">
        <v>10</v>
      </c>
      <c r="UW8932" s="4" t="s">
        <v>10</v>
      </c>
      <c r="UX8932" s="4" t="s">
        <v>9</v>
      </c>
      <c r="UY8932" s="4" t="s">
        <v>6</v>
      </c>
      <c r="UZ8932" s="4" t="s">
        <v>8</v>
      </c>
      <c r="VA8932" s="4" t="s">
        <v>10</v>
      </c>
      <c r="VB8932" s="4" t="s">
        <v>10</v>
      </c>
      <c r="VC8932" s="4" t="s">
        <v>9</v>
      </c>
      <c r="VD8932" s="4" t="s">
        <v>6</v>
      </c>
      <c r="VE8932" s="4" t="s">
        <v>8</v>
      </c>
      <c r="VF8932" s="4" t="s">
        <v>10</v>
      </c>
      <c r="VG8932" s="4" t="s">
        <v>10</v>
      </c>
      <c r="VH8932" s="4" t="s">
        <v>9</v>
      </c>
      <c r="VI8932" s="4" t="s">
        <v>6</v>
      </c>
      <c r="VJ8932" s="4" t="s">
        <v>8</v>
      </c>
      <c r="VK8932" s="4" t="s">
        <v>10</v>
      </c>
      <c r="VL8932" s="4" t="s">
        <v>10</v>
      </c>
      <c r="VM8932" s="4" t="s">
        <v>9</v>
      </c>
      <c r="VN8932" s="4" t="s">
        <v>6</v>
      </c>
      <c r="VO8932" s="4" t="s">
        <v>8</v>
      </c>
      <c r="VP8932" s="4" t="s">
        <v>10</v>
      </c>
      <c r="VQ8932" s="4" t="s">
        <v>10</v>
      </c>
      <c r="VR8932" s="4" t="s">
        <v>9</v>
      </c>
      <c r="VS8932" s="4" t="s">
        <v>6</v>
      </c>
      <c r="VT8932" s="4" t="s">
        <v>8</v>
      </c>
      <c r="VU8932" s="4" t="s">
        <v>10</v>
      </c>
      <c r="VV8932" s="4" t="s">
        <v>10</v>
      </c>
      <c r="VW8932" s="4" t="s">
        <v>9</v>
      </c>
      <c r="VX8932" s="4" t="s">
        <v>6</v>
      </c>
      <c r="VY8932" s="4" t="s">
        <v>8</v>
      </c>
      <c r="VZ8932" s="4" t="s">
        <v>10</v>
      </c>
      <c r="WA8932" s="4" t="s">
        <v>10</v>
      </c>
      <c r="WB8932" s="4" t="s">
        <v>9</v>
      </c>
      <c r="WC8932" s="4" t="s">
        <v>6</v>
      </c>
      <c r="WD8932" s="4" t="s">
        <v>8</v>
      </c>
      <c r="WE8932" s="4" t="s">
        <v>10</v>
      </c>
      <c r="WF8932" s="4" t="s">
        <v>10</v>
      </c>
      <c r="WG8932" s="4" t="s">
        <v>9</v>
      </c>
      <c r="WH8932" s="4" t="s">
        <v>6</v>
      </c>
      <c r="WI8932" s="4" t="s">
        <v>8</v>
      </c>
      <c r="WJ8932" s="4" t="s">
        <v>10</v>
      </c>
      <c r="WK8932" s="4" t="s">
        <v>10</v>
      </c>
      <c r="WL8932" s="4" t="s">
        <v>9</v>
      </c>
      <c r="WM8932" s="4" t="s">
        <v>6</v>
      </c>
      <c r="WN8932" s="4" t="s">
        <v>8</v>
      </c>
      <c r="WO8932" s="4" t="s">
        <v>10</v>
      </c>
      <c r="WP8932" s="4" t="s">
        <v>10</v>
      </c>
      <c r="WQ8932" s="4" t="s">
        <v>9</v>
      </c>
      <c r="WR8932" s="4" t="s">
        <v>6</v>
      </c>
      <c r="WS8932" s="4" t="s">
        <v>8</v>
      </c>
      <c r="WT8932" s="4" t="s">
        <v>10</v>
      </c>
      <c r="WU8932" s="4" t="s">
        <v>10</v>
      </c>
      <c r="WV8932" s="4" t="s">
        <v>9</v>
      </c>
      <c r="WW8932" s="4" t="s">
        <v>6</v>
      </c>
      <c r="WX8932" s="4" t="s">
        <v>8</v>
      </c>
      <c r="WY8932" s="4" t="s">
        <v>10</v>
      </c>
      <c r="WZ8932" s="4" t="s">
        <v>10</v>
      </c>
      <c r="XA8932" s="4" t="s">
        <v>9</v>
      </c>
      <c r="XB8932" s="4" t="s">
        <v>6</v>
      </c>
      <c r="XC8932" s="4" t="s">
        <v>8</v>
      </c>
      <c r="XD8932" s="4" t="s">
        <v>10</v>
      </c>
      <c r="XE8932" s="4" t="s">
        <v>10</v>
      </c>
      <c r="XF8932" s="4" t="s">
        <v>9</v>
      </c>
      <c r="XG8932" s="4" t="s">
        <v>6</v>
      </c>
      <c r="XH8932" s="4" t="s">
        <v>8</v>
      </c>
      <c r="XI8932" s="4" t="s">
        <v>10</v>
      </c>
      <c r="XJ8932" s="4" t="s">
        <v>10</v>
      </c>
      <c r="XK8932" s="4" t="s">
        <v>9</v>
      </c>
      <c r="XL8932" s="4" t="s">
        <v>6</v>
      </c>
      <c r="XM8932" s="4" t="s">
        <v>8</v>
      </c>
      <c r="XN8932" s="4" t="s">
        <v>10</v>
      </c>
      <c r="XO8932" s="4" t="s">
        <v>10</v>
      </c>
      <c r="XP8932" s="4" t="s">
        <v>9</v>
      </c>
      <c r="XQ8932" s="4" t="s">
        <v>6</v>
      </c>
      <c r="XR8932" s="4" t="s">
        <v>8</v>
      </c>
      <c r="XS8932" s="4" t="s">
        <v>10</v>
      </c>
      <c r="XT8932" s="4" t="s">
        <v>10</v>
      </c>
      <c r="XU8932" s="4" t="s">
        <v>9</v>
      </c>
      <c r="XV8932" s="4" t="s">
        <v>6</v>
      </c>
      <c r="XW8932" s="4" t="s">
        <v>8</v>
      </c>
      <c r="XX8932" s="4" t="s">
        <v>10</v>
      </c>
      <c r="XY8932" s="4" t="s">
        <v>10</v>
      </c>
      <c r="XZ8932" s="4" t="s">
        <v>9</v>
      </c>
      <c r="YA8932" s="4" t="s">
        <v>6</v>
      </c>
      <c r="YB8932" s="4" t="s">
        <v>8</v>
      </c>
      <c r="YC8932" s="4" t="s">
        <v>10</v>
      </c>
      <c r="YD8932" s="4" t="s">
        <v>10</v>
      </c>
      <c r="YE8932" s="4" t="s">
        <v>9</v>
      </c>
      <c r="YF8932" s="4" t="s">
        <v>6</v>
      </c>
      <c r="YG8932" s="4" t="s">
        <v>8</v>
      </c>
      <c r="YH8932" s="4" t="s">
        <v>10</v>
      </c>
      <c r="YI8932" s="4" t="s">
        <v>10</v>
      </c>
      <c r="YJ8932" s="4" t="s">
        <v>9</v>
      </c>
      <c r="YK8932" s="4" t="s">
        <v>6</v>
      </c>
      <c r="YL8932" s="4" t="s">
        <v>8</v>
      </c>
      <c r="YM8932" s="4" t="s">
        <v>10</v>
      </c>
      <c r="YN8932" s="4" t="s">
        <v>10</v>
      </c>
      <c r="YO8932" s="4" t="s">
        <v>9</v>
      </c>
      <c r="YP8932" s="4" t="s">
        <v>6</v>
      </c>
      <c r="YQ8932" s="4" t="s">
        <v>8</v>
      </c>
      <c r="YR8932" s="4" t="s">
        <v>10</v>
      </c>
      <c r="YS8932" s="4" t="s">
        <v>10</v>
      </c>
      <c r="YT8932" s="4" t="s">
        <v>9</v>
      </c>
      <c r="YU8932" s="4" t="s">
        <v>6</v>
      </c>
      <c r="YV8932" s="4" t="s">
        <v>8</v>
      </c>
      <c r="YW8932" s="4" t="s">
        <v>10</v>
      </c>
      <c r="YX8932" s="4" t="s">
        <v>10</v>
      </c>
      <c r="YY8932" s="4" t="s">
        <v>9</v>
      </c>
      <c r="YZ8932" s="4" t="s">
        <v>6</v>
      </c>
      <c r="ZA8932" s="4" t="s">
        <v>8</v>
      </c>
      <c r="ZB8932" s="4" t="s">
        <v>10</v>
      </c>
      <c r="ZC8932" s="4" t="s">
        <v>10</v>
      </c>
      <c r="ZD8932" s="4" t="s">
        <v>9</v>
      </c>
      <c r="ZE8932" s="4" t="s">
        <v>6</v>
      </c>
      <c r="ZF8932" s="4" t="s">
        <v>8</v>
      </c>
      <c r="ZG8932" s="4" t="s">
        <v>10</v>
      </c>
      <c r="ZH8932" s="4" t="s">
        <v>10</v>
      </c>
      <c r="ZI8932" s="4" t="s">
        <v>9</v>
      </c>
      <c r="ZJ8932" s="4" t="s">
        <v>6</v>
      </c>
      <c r="ZK8932" s="4" t="s">
        <v>8</v>
      </c>
      <c r="ZL8932" s="4" t="s">
        <v>10</v>
      </c>
      <c r="ZM8932" s="4" t="s">
        <v>10</v>
      </c>
      <c r="ZN8932" s="4" t="s">
        <v>9</v>
      </c>
      <c r="ZO8932" s="4" t="s">
        <v>6</v>
      </c>
      <c r="ZP8932" s="4" t="s">
        <v>8</v>
      </c>
      <c r="ZQ8932" s="4" t="s">
        <v>10</v>
      </c>
      <c r="ZR8932" s="4" t="s">
        <v>10</v>
      </c>
      <c r="ZS8932" s="4" t="s">
        <v>9</v>
      </c>
      <c r="ZT8932" s="4" t="s">
        <v>6</v>
      </c>
      <c r="ZU8932" s="4" t="s">
        <v>8</v>
      </c>
      <c r="ZV8932" s="4" t="s">
        <v>10</v>
      </c>
      <c r="ZW8932" s="4" t="s">
        <v>10</v>
      </c>
      <c r="ZX8932" s="4" t="s">
        <v>9</v>
      </c>
      <c r="ZY8932" s="4" t="s">
        <v>6</v>
      </c>
      <c r="ZZ8932" s="4" t="s">
        <v>8</v>
      </c>
      <c r="AAA8932" s="4" t="s">
        <v>10</v>
      </c>
      <c r="AAB8932" s="4" t="s">
        <v>10</v>
      </c>
      <c r="AAC8932" s="4" t="s">
        <v>9</v>
      </c>
      <c r="AAD8932" s="4" t="s">
        <v>6</v>
      </c>
      <c r="AAE8932" s="4" t="s">
        <v>8</v>
      </c>
      <c r="AAF8932" s="4" t="s">
        <v>10</v>
      </c>
      <c r="AAG8932" s="4" t="s">
        <v>10</v>
      </c>
      <c r="AAH8932" s="4" t="s">
        <v>9</v>
      </c>
      <c r="AAI8932" s="4" t="s">
        <v>6</v>
      </c>
      <c r="AAJ8932" s="4" t="s">
        <v>8</v>
      </c>
      <c r="AAK8932" s="4" t="s">
        <v>10</v>
      </c>
      <c r="AAL8932" s="4" t="s">
        <v>10</v>
      </c>
      <c r="AAM8932" s="4" t="s">
        <v>9</v>
      </c>
      <c r="AAN8932" s="4" t="s">
        <v>6</v>
      </c>
      <c r="AAO8932" s="4" t="s">
        <v>8</v>
      </c>
      <c r="AAP8932" s="4" t="s">
        <v>10</v>
      </c>
      <c r="AAQ8932" s="4" t="s">
        <v>10</v>
      </c>
      <c r="AAR8932" s="4" t="s">
        <v>9</v>
      </c>
      <c r="AAS8932" s="4" t="s">
        <v>6</v>
      </c>
      <c r="AAT8932" s="4" t="s">
        <v>8</v>
      </c>
      <c r="AAU8932" s="4" t="s">
        <v>10</v>
      </c>
      <c r="AAV8932" s="4" t="s">
        <v>10</v>
      </c>
      <c r="AAW8932" s="4" t="s">
        <v>9</v>
      </c>
      <c r="AAX8932" s="4" t="s">
        <v>6</v>
      </c>
      <c r="AAY8932" s="4" t="s">
        <v>8</v>
      </c>
      <c r="AAZ8932" s="4" t="s">
        <v>10</v>
      </c>
      <c r="ABA8932" s="4" t="s">
        <v>10</v>
      </c>
      <c r="ABB8932" s="4" t="s">
        <v>9</v>
      </c>
      <c r="ABC8932" s="4" t="s">
        <v>6</v>
      </c>
      <c r="ABD8932" s="4" t="s">
        <v>8</v>
      </c>
      <c r="ABE8932" s="4" t="s">
        <v>10</v>
      </c>
      <c r="ABF8932" s="4" t="s">
        <v>10</v>
      </c>
      <c r="ABG8932" s="4" t="s">
        <v>9</v>
      </c>
      <c r="ABH8932" s="4" t="s">
        <v>6</v>
      </c>
      <c r="ABI8932" s="4" t="s">
        <v>8</v>
      </c>
      <c r="ABJ8932" s="4" t="s">
        <v>10</v>
      </c>
      <c r="ABK8932" s="4" t="s">
        <v>10</v>
      </c>
      <c r="ABL8932" s="4" t="s">
        <v>9</v>
      </c>
      <c r="ABM8932" s="4" t="s">
        <v>6</v>
      </c>
      <c r="ABN8932" s="4" t="s">
        <v>8</v>
      </c>
      <c r="ABO8932" s="4" t="s">
        <v>10</v>
      </c>
      <c r="ABP8932" s="4" t="s">
        <v>10</v>
      </c>
      <c r="ABQ8932" s="4" t="s">
        <v>9</v>
      </c>
      <c r="ABR8932" s="4" t="s">
        <v>6</v>
      </c>
      <c r="ABS8932" s="4" t="s">
        <v>8</v>
      </c>
      <c r="ABT8932" s="4" t="s">
        <v>10</v>
      </c>
      <c r="ABU8932" s="4" t="s">
        <v>10</v>
      </c>
      <c r="ABV8932" s="4" t="s">
        <v>9</v>
      </c>
      <c r="ABW8932" s="4" t="s">
        <v>6</v>
      </c>
      <c r="ABX8932" s="4" t="s">
        <v>8</v>
      </c>
      <c r="ABY8932" s="4" t="s">
        <v>10</v>
      </c>
      <c r="ABZ8932" s="4" t="s">
        <v>10</v>
      </c>
      <c r="ACA8932" s="4" t="s">
        <v>9</v>
      </c>
      <c r="ACB8932" s="4" t="s">
        <v>6</v>
      </c>
      <c r="ACC8932" s="4" t="s">
        <v>8</v>
      </c>
      <c r="ACD8932" s="4" t="s">
        <v>10</v>
      </c>
      <c r="ACE8932" s="4" t="s">
        <v>10</v>
      </c>
      <c r="ACF8932" s="4" t="s">
        <v>9</v>
      </c>
      <c r="ACG8932" s="4" t="s">
        <v>6</v>
      </c>
      <c r="ACH8932" s="4" t="s">
        <v>8</v>
      </c>
      <c r="ACI8932" s="4" t="s">
        <v>10</v>
      </c>
      <c r="ACJ8932" s="4" t="s">
        <v>10</v>
      </c>
      <c r="ACK8932" s="4" t="s">
        <v>9</v>
      </c>
      <c r="ACL8932" s="4" t="s">
        <v>6</v>
      </c>
      <c r="ACM8932" s="4" t="s">
        <v>8</v>
      </c>
      <c r="ACN8932" s="4" t="s">
        <v>10</v>
      </c>
      <c r="ACO8932" s="4" t="s">
        <v>10</v>
      </c>
      <c r="ACP8932" s="4" t="s">
        <v>9</v>
      </c>
      <c r="ACQ8932" s="4" t="s">
        <v>6</v>
      </c>
      <c r="ACR8932" s="4" t="s">
        <v>8</v>
      </c>
      <c r="ACS8932" s="4" t="s">
        <v>10</v>
      </c>
      <c r="ACT8932" s="4" t="s">
        <v>10</v>
      </c>
      <c r="ACU8932" s="4" t="s">
        <v>9</v>
      </c>
      <c r="ACV8932" s="4" t="s">
        <v>6</v>
      </c>
      <c r="ACW8932" s="4" t="s">
        <v>8</v>
      </c>
      <c r="ACX8932" s="4" t="s">
        <v>10</v>
      </c>
      <c r="ACY8932" s="4" t="s">
        <v>10</v>
      </c>
      <c r="ACZ8932" s="4" t="s">
        <v>9</v>
      </c>
      <c r="ADA8932" s="4" t="s">
        <v>6</v>
      </c>
      <c r="ADB8932" s="4" t="s">
        <v>8</v>
      </c>
      <c r="ADC8932" s="4" t="s">
        <v>10</v>
      </c>
      <c r="ADD8932" s="4" t="s">
        <v>10</v>
      </c>
      <c r="ADE8932" s="4" t="s">
        <v>9</v>
      </c>
      <c r="ADF8932" s="4" t="s">
        <v>6</v>
      </c>
      <c r="ADG8932" s="4" t="s">
        <v>8</v>
      </c>
      <c r="ADH8932" s="4" t="s">
        <v>10</v>
      </c>
      <c r="ADI8932" s="4" t="s">
        <v>10</v>
      </c>
      <c r="ADJ8932" s="4" t="s">
        <v>9</v>
      </c>
      <c r="ADK8932" s="4" t="s">
        <v>6</v>
      </c>
      <c r="ADL8932" s="4" t="s">
        <v>8</v>
      </c>
      <c r="ADM8932" s="4" t="s">
        <v>10</v>
      </c>
      <c r="ADN8932" s="4" t="s">
        <v>10</v>
      </c>
      <c r="ADO8932" s="4" t="s">
        <v>9</v>
      </c>
      <c r="ADP8932" s="4" t="s">
        <v>6</v>
      </c>
      <c r="ADQ8932" s="4" t="s">
        <v>8</v>
      </c>
      <c r="ADR8932" s="4" t="s">
        <v>10</v>
      </c>
      <c r="ADS8932" s="4" t="s">
        <v>10</v>
      </c>
      <c r="ADT8932" s="4" t="s">
        <v>9</v>
      </c>
      <c r="ADU8932" s="4" t="s">
        <v>6</v>
      </c>
      <c r="ADV8932" s="4" t="s">
        <v>8</v>
      </c>
      <c r="ADW8932" s="4" t="s">
        <v>10</v>
      </c>
      <c r="ADX8932" s="4" t="s">
        <v>10</v>
      </c>
      <c r="ADY8932" s="4" t="s">
        <v>9</v>
      </c>
      <c r="ADZ8932" s="4" t="s">
        <v>6</v>
      </c>
      <c r="AEA8932" s="4" t="s">
        <v>8</v>
      </c>
      <c r="AEB8932" s="4" t="s">
        <v>10</v>
      </c>
      <c r="AEC8932" s="4" t="s">
        <v>10</v>
      </c>
      <c r="AED8932" s="4" t="s">
        <v>9</v>
      </c>
      <c r="AEE8932" s="4" t="s">
        <v>6</v>
      </c>
      <c r="AEF8932" s="4" t="s">
        <v>8</v>
      </c>
      <c r="AEG8932" s="4" t="s">
        <v>10</v>
      </c>
      <c r="AEH8932" s="4" t="s">
        <v>10</v>
      </c>
      <c r="AEI8932" s="4" t="s">
        <v>9</v>
      </c>
      <c r="AEJ8932" s="4" t="s">
        <v>6</v>
      </c>
      <c r="AEK8932" s="4" t="s">
        <v>8</v>
      </c>
      <c r="AEL8932" s="4" t="s">
        <v>10</v>
      </c>
      <c r="AEM8932" s="4" t="s">
        <v>10</v>
      </c>
      <c r="AEN8932" s="4" t="s">
        <v>9</v>
      </c>
      <c r="AEO8932" s="4" t="s">
        <v>6</v>
      </c>
      <c r="AEP8932" s="4" t="s">
        <v>8</v>
      </c>
      <c r="AEQ8932" s="4" t="s">
        <v>10</v>
      </c>
      <c r="AER8932" s="4" t="s">
        <v>10</v>
      </c>
      <c r="AES8932" s="4" t="s">
        <v>9</v>
      </c>
      <c r="AET8932" s="4" t="s">
        <v>6</v>
      </c>
      <c r="AEU8932" s="4" t="s">
        <v>8</v>
      </c>
      <c r="AEV8932" s="4" t="s">
        <v>10</v>
      </c>
      <c r="AEW8932" s="4" t="s">
        <v>10</v>
      </c>
      <c r="AEX8932" s="4" t="s">
        <v>9</v>
      </c>
      <c r="AEY8932" s="4" t="s">
        <v>6</v>
      </c>
      <c r="AEZ8932" s="4" t="s">
        <v>8</v>
      </c>
      <c r="AFA8932" s="4" t="s">
        <v>10</v>
      </c>
      <c r="AFB8932" s="4" t="s">
        <v>10</v>
      </c>
      <c r="AFC8932" s="4" t="s">
        <v>9</v>
      </c>
      <c r="AFD8932" s="4" t="s">
        <v>6</v>
      </c>
      <c r="AFE8932" s="4" t="s">
        <v>8</v>
      </c>
      <c r="AFF8932" s="4" t="s">
        <v>10</v>
      </c>
      <c r="AFG8932" s="4" t="s">
        <v>10</v>
      </c>
      <c r="AFH8932" s="4" t="s">
        <v>9</v>
      </c>
      <c r="AFI8932" s="4" t="s">
        <v>6</v>
      </c>
      <c r="AFJ8932" s="4" t="s">
        <v>8</v>
      </c>
      <c r="AFK8932" s="4" t="s">
        <v>10</v>
      </c>
      <c r="AFL8932" s="4" t="s">
        <v>10</v>
      </c>
      <c r="AFM8932" s="4" t="s">
        <v>9</v>
      </c>
      <c r="AFN8932" s="4" t="s">
        <v>6</v>
      </c>
      <c r="AFO8932" s="4" t="s">
        <v>8</v>
      </c>
      <c r="AFP8932" s="4" t="s">
        <v>10</v>
      </c>
      <c r="AFQ8932" s="4" t="s">
        <v>10</v>
      </c>
      <c r="AFR8932" s="4" t="s">
        <v>9</v>
      </c>
      <c r="AFS8932" s="4" t="s">
        <v>6</v>
      </c>
      <c r="AFT8932" s="4" t="s">
        <v>8</v>
      </c>
      <c r="AFU8932" s="4" t="s">
        <v>10</v>
      </c>
      <c r="AFV8932" s="4" t="s">
        <v>10</v>
      </c>
      <c r="AFW8932" s="4" t="s">
        <v>9</v>
      </c>
      <c r="AFX8932" s="4" t="s">
        <v>6</v>
      </c>
      <c r="AFY8932" s="4" t="s">
        <v>8</v>
      </c>
      <c r="AFZ8932" s="4" t="s">
        <v>10</v>
      </c>
      <c r="AGA8932" s="4" t="s">
        <v>10</v>
      </c>
      <c r="AGB8932" s="4" t="s">
        <v>9</v>
      </c>
      <c r="AGC8932" s="4" t="s">
        <v>6</v>
      </c>
      <c r="AGD8932" s="4" t="s">
        <v>8</v>
      </c>
    </row>
    <row r="8933" spans="1:57">
      <c r="A8933" t="n">
        <v>64208</v>
      </c>
      <c r="B8933" s="76" t="n">
        <v>257</v>
      </c>
      <c r="C8933" s="7" t="n">
        <v>3</v>
      </c>
      <c r="D8933" s="7" t="n">
        <v>65533</v>
      </c>
      <c r="E8933" s="7" t="n">
        <v>0</v>
      </c>
      <c r="F8933" s="7" t="s">
        <v>174</v>
      </c>
      <c r="G8933" s="7" t="n">
        <f t="normal" ca="1">32-LENB(INDIRECT(ADDRESS(8933,6)))</f>
        <v>0</v>
      </c>
      <c r="H8933" s="7" t="n">
        <v>3</v>
      </c>
      <c r="I8933" s="7" t="n">
        <v>65533</v>
      </c>
      <c r="J8933" s="7" t="n">
        <v>0</v>
      </c>
      <c r="K8933" s="7" t="s">
        <v>39</v>
      </c>
      <c r="L8933" s="7" t="n">
        <f t="normal" ca="1">32-LENB(INDIRECT(ADDRESS(8933,11)))</f>
        <v>0</v>
      </c>
      <c r="M8933" s="7" t="n">
        <v>3</v>
      </c>
      <c r="N8933" s="7" t="n">
        <v>65533</v>
      </c>
      <c r="O8933" s="7" t="n">
        <v>0</v>
      </c>
      <c r="P8933" s="7" t="s">
        <v>40</v>
      </c>
      <c r="Q8933" s="7" t="n">
        <f t="normal" ca="1">32-LENB(INDIRECT(ADDRESS(8933,16)))</f>
        <v>0</v>
      </c>
      <c r="R8933" s="7" t="n">
        <v>3</v>
      </c>
      <c r="S8933" s="7" t="n">
        <v>65533</v>
      </c>
      <c r="T8933" s="7" t="n">
        <v>0</v>
      </c>
      <c r="U8933" s="7" t="s">
        <v>221</v>
      </c>
      <c r="V8933" s="7" t="n">
        <f t="normal" ca="1">32-LENB(INDIRECT(ADDRESS(8933,21)))</f>
        <v>0</v>
      </c>
      <c r="W8933" s="7" t="n">
        <v>3</v>
      </c>
      <c r="X8933" s="7" t="n">
        <v>65533</v>
      </c>
      <c r="Y8933" s="7" t="n">
        <v>0</v>
      </c>
      <c r="Z8933" s="7" t="s">
        <v>222</v>
      </c>
      <c r="AA8933" s="7" t="n">
        <f t="normal" ca="1">32-LENB(INDIRECT(ADDRESS(8933,26)))</f>
        <v>0</v>
      </c>
      <c r="AB8933" s="7" t="n">
        <v>3</v>
      </c>
      <c r="AC8933" s="7" t="n">
        <v>65533</v>
      </c>
      <c r="AD8933" s="7" t="n">
        <v>0</v>
      </c>
      <c r="AE8933" s="7" t="s">
        <v>223</v>
      </c>
      <c r="AF8933" s="7" t="n">
        <f t="normal" ca="1">32-LENB(INDIRECT(ADDRESS(8933,31)))</f>
        <v>0</v>
      </c>
      <c r="AG8933" s="7" t="n">
        <v>3</v>
      </c>
      <c r="AH8933" s="7" t="n">
        <v>65533</v>
      </c>
      <c r="AI8933" s="7" t="n">
        <v>0</v>
      </c>
      <c r="AJ8933" s="7" t="s">
        <v>224</v>
      </c>
      <c r="AK8933" s="7" t="n">
        <f t="normal" ca="1">32-LENB(INDIRECT(ADDRESS(8933,36)))</f>
        <v>0</v>
      </c>
      <c r="AL8933" s="7" t="n">
        <v>3</v>
      </c>
      <c r="AM8933" s="7" t="n">
        <v>65533</v>
      </c>
      <c r="AN8933" s="7" t="n">
        <v>0</v>
      </c>
      <c r="AO8933" s="7" t="s">
        <v>225</v>
      </c>
      <c r="AP8933" s="7" t="n">
        <f t="normal" ca="1">32-LENB(INDIRECT(ADDRESS(8933,41)))</f>
        <v>0</v>
      </c>
      <c r="AQ8933" s="7" t="n">
        <v>3</v>
      </c>
      <c r="AR8933" s="7" t="n">
        <v>65533</v>
      </c>
      <c r="AS8933" s="7" t="n">
        <v>0</v>
      </c>
      <c r="AT8933" s="7" t="s">
        <v>226</v>
      </c>
      <c r="AU8933" s="7" t="n">
        <f t="normal" ca="1">32-LENB(INDIRECT(ADDRESS(8933,46)))</f>
        <v>0</v>
      </c>
      <c r="AV8933" s="7" t="n">
        <v>3</v>
      </c>
      <c r="AW8933" s="7" t="n">
        <v>65533</v>
      </c>
      <c r="AX8933" s="7" t="n">
        <v>0</v>
      </c>
      <c r="AY8933" s="7" t="s">
        <v>227</v>
      </c>
      <c r="AZ8933" s="7" t="n">
        <f t="normal" ca="1">32-LENB(INDIRECT(ADDRESS(8933,51)))</f>
        <v>0</v>
      </c>
      <c r="BA8933" s="7" t="n">
        <v>4</v>
      </c>
      <c r="BB8933" s="7" t="n">
        <v>65533</v>
      </c>
      <c r="BC8933" s="7" t="n">
        <v>2038</v>
      </c>
      <c r="BD8933" s="7" t="s">
        <v>12</v>
      </c>
      <c r="BE8933" s="7" t="n">
        <f t="normal" ca="1">32-LENB(INDIRECT(ADDRESS(8933,56)))</f>
        <v>0</v>
      </c>
      <c r="BF8933" s="7" t="n">
        <v>4</v>
      </c>
      <c r="BG8933" s="7" t="n">
        <v>65533</v>
      </c>
      <c r="BH8933" s="7" t="n">
        <v>2243</v>
      </c>
      <c r="BI8933" s="7" t="s">
        <v>12</v>
      </c>
      <c r="BJ8933" s="7" t="n">
        <f t="normal" ca="1">32-LENB(INDIRECT(ADDRESS(8933,61)))</f>
        <v>0</v>
      </c>
      <c r="BK8933" s="7" t="n">
        <v>4</v>
      </c>
      <c r="BL8933" s="7" t="n">
        <v>65533</v>
      </c>
      <c r="BM8933" s="7" t="n">
        <v>2101</v>
      </c>
      <c r="BN8933" s="7" t="s">
        <v>12</v>
      </c>
      <c r="BO8933" s="7" t="n">
        <f t="normal" ca="1">32-LENB(INDIRECT(ADDRESS(8933,66)))</f>
        <v>0</v>
      </c>
      <c r="BP8933" s="7" t="n">
        <v>4</v>
      </c>
      <c r="BQ8933" s="7" t="n">
        <v>65533</v>
      </c>
      <c r="BR8933" s="7" t="n">
        <v>2070</v>
      </c>
      <c r="BS8933" s="7" t="s">
        <v>12</v>
      </c>
      <c r="BT8933" s="7" t="n">
        <f t="normal" ca="1">32-LENB(INDIRECT(ADDRESS(8933,71)))</f>
        <v>0</v>
      </c>
      <c r="BU8933" s="7" t="n">
        <v>4</v>
      </c>
      <c r="BV8933" s="7" t="n">
        <v>65533</v>
      </c>
      <c r="BW8933" s="7" t="n">
        <v>4124</v>
      </c>
      <c r="BX8933" s="7" t="s">
        <v>12</v>
      </c>
      <c r="BY8933" s="7" t="n">
        <f t="normal" ca="1">32-LENB(INDIRECT(ADDRESS(8933,76)))</f>
        <v>0</v>
      </c>
      <c r="BZ8933" s="7" t="n">
        <v>4</v>
      </c>
      <c r="CA8933" s="7" t="n">
        <v>65533</v>
      </c>
      <c r="CB8933" s="7" t="n">
        <v>4320</v>
      </c>
      <c r="CC8933" s="7" t="s">
        <v>12</v>
      </c>
      <c r="CD8933" s="7" t="n">
        <f t="normal" ca="1">32-LENB(INDIRECT(ADDRESS(8933,81)))</f>
        <v>0</v>
      </c>
      <c r="CE8933" s="7" t="n">
        <v>4</v>
      </c>
      <c r="CF8933" s="7" t="n">
        <v>65533</v>
      </c>
      <c r="CG8933" s="7" t="n">
        <v>4182</v>
      </c>
      <c r="CH8933" s="7" t="s">
        <v>12</v>
      </c>
      <c r="CI8933" s="7" t="n">
        <f t="normal" ca="1">32-LENB(INDIRECT(ADDRESS(8933,86)))</f>
        <v>0</v>
      </c>
      <c r="CJ8933" s="7" t="n">
        <v>4</v>
      </c>
      <c r="CK8933" s="7" t="n">
        <v>65533</v>
      </c>
      <c r="CL8933" s="7" t="n">
        <v>4238</v>
      </c>
      <c r="CM8933" s="7" t="s">
        <v>12</v>
      </c>
      <c r="CN8933" s="7" t="n">
        <f t="normal" ca="1">32-LENB(INDIRECT(ADDRESS(8933,91)))</f>
        <v>0</v>
      </c>
      <c r="CO8933" s="7" t="n">
        <v>4</v>
      </c>
      <c r="CP8933" s="7" t="n">
        <v>65533</v>
      </c>
      <c r="CQ8933" s="7" t="n">
        <v>4339</v>
      </c>
      <c r="CR8933" s="7" t="s">
        <v>12</v>
      </c>
      <c r="CS8933" s="7" t="n">
        <f t="normal" ca="1">32-LENB(INDIRECT(ADDRESS(8933,96)))</f>
        <v>0</v>
      </c>
      <c r="CT8933" s="7" t="n">
        <v>4</v>
      </c>
      <c r="CU8933" s="7" t="n">
        <v>65533</v>
      </c>
      <c r="CV8933" s="7" t="n">
        <v>4239</v>
      </c>
      <c r="CW8933" s="7" t="s">
        <v>12</v>
      </c>
      <c r="CX8933" s="7" t="n">
        <f t="normal" ca="1">32-LENB(INDIRECT(ADDRESS(8933,101)))</f>
        <v>0</v>
      </c>
      <c r="CY8933" s="7" t="n">
        <v>4</v>
      </c>
      <c r="CZ8933" s="7" t="n">
        <v>65533</v>
      </c>
      <c r="DA8933" s="7" t="n">
        <v>4339</v>
      </c>
      <c r="DB8933" s="7" t="s">
        <v>12</v>
      </c>
      <c r="DC8933" s="7" t="n">
        <f t="normal" ca="1">32-LENB(INDIRECT(ADDRESS(8933,106)))</f>
        <v>0</v>
      </c>
      <c r="DD8933" s="7" t="n">
        <v>4</v>
      </c>
      <c r="DE8933" s="7" t="n">
        <v>65533</v>
      </c>
      <c r="DF8933" s="7" t="n">
        <v>4239</v>
      </c>
      <c r="DG8933" s="7" t="s">
        <v>12</v>
      </c>
      <c r="DH8933" s="7" t="n">
        <f t="normal" ca="1">32-LENB(INDIRECT(ADDRESS(8933,111)))</f>
        <v>0</v>
      </c>
      <c r="DI8933" s="7" t="n">
        <v>4</v>
      </c>
      <c r="DJ8933" s="7" t="n">
        <v>65533</v>
      </c>
      <c r="DK8933" s="7" t="n">
        <v>4339</v>
      </c>
      <c r="DL8933" s="7" t="s">
        <v>12</v>
      </c>
      <c r="DM8933" s="7" t="n">
        <f t="normal" ca="1">32-LENB(INDIRECT(ADDRESS(8933,116)))</f>
        <v>0</v>
      </c>
      <c r="DN8933" s="7" t="n">
        <v>4</v>
      </c>
      <c r="DO8933" s="7" t="n">
        <v>65533</v>
      </c>
      <c r="DP8933" s="7" t="n">
        <v>4239</v>
      </c>
      <c r="DQ8933" s="7" t="s">
        <v>12</v>
      </c>
      <c r="DR8933" s="7" t="n">
        <f t="normal" ca="1">32-LENB(INDIRECT(ADDRESS(8933,121)))</f>
        <v>0</v>
      </c>
      <c r="DS8933" s="7" t="n">
        <v>4</v>
      </c>
      <c r="DT8933" s="7" t="n">
        <v>65533</v>
      </c>
      <c r="DU8933" s="7" t="n">
        <v>4339</v>
      </c>
      <c r="DV8933" s="7" t="s">
        <v>12</v>
      </c>
      <c r="DW8933" s="7" t="n">
        <f t="normal" ca="1">32-LENB(INDIRECT(ADDRESS(8933,126)))</f>
        <v>0</v>
      </c>
      <c r="DX8933" s="7" t="n">
        <v>4</v>
      </c>
      <c r="DY8933" s="7" t="n">
        <v>65533</v>
      </c>
      <c r="DZ8933" s="7" t="n">
        <v>4239</v>
      </c>
      <c r="EA8933" s="7" t="s">
        <v>12</v>
      </c>
      <c r="EB8933" s="7" t="n">
        <f t="normal" ca="1">32-LENB(INDIRECT(ADDRESS(8933,131)))</f>
        <v>0</v>
      </c>
      <c r="EC8933" s="7" t="n">
        <v>4</v>
      </c>
      <c r="ED8933" s="7" t="n">
        <v>65533</v>
      </c>
      <c r="EE8933" s="7" t="n">
        <v>4339</v>
      </c>
      <c r="EF8933" s="7" t="s">
        <v>12</v>
      </c>
      <c r="EG8933" s="7" t="n">
        <f t="normal" ca="1">32-LENB(INDIRECT(ADDRESS(8933,136)))</f>
        <v>0</v>
      </c>
      <c r="EH8933" s="7" t="n">
        <v>4</v>
      </c>
      <c r="EI8933" s="7" t="n">
        <v>65533</v>
      </c>
      <c r="EJ8933" s="7" t="n">
        <v>4239</v>
      </c>
      <c r="EK8933" s="7" t="s">
        <v>12</v>
      </c>
      <c r="EL8933" s="7" t="n">
        <f t="normal" ca="1">32-LENB(INDIRECT(ADDRESS(8933,141)))</f>
        <v>0</v>
      </c>
      <c r="EM8933" s="7" t="n">
        <v>4</v>
      </c>
      <c r="EN8933" s="7" t="n">
        <v>65533</v>
      </c>
      <c r="EO8933" s="7" t="n">
        <v>4339</v>
      </c>
      <c r="EP8933" s="7" t="s">
        <v>12</v>
      </c>
      <c r="EQ8933" s="7" t="n">
        <f t="normal" ca="1">32-LENB(INDIRECT(ADDRESS(8933,146)))</f>
        <v>0</v>
      </c>
      <c r="ER8933" s="7" t="n">
        <v>4</v>
      </c>
      <c r="ES8933" s="7" t="n">
        <v>65533</v>
      </c>
      <c r="ET8933" s="7" t="n">
        <v>4239</v>
      </c>
      <c r="EU8933" s="7" t="s">
        <v>12</v>
      </c>
      <c r="EV8933" s="7" t="n">
        <f t="normal" ca="1">32-LENB(INDIRECT(ADDRESS(8933,151)))</f>
        <v>0</v>
      </c>
      <c r="EW8933" s="7" t="n">
        <v>4</v>
      </c>
      <c r="EX8933" s="7" t="n">
        <v>65533</v>
      </c>
      <c r="EY8933" s="7" t="n">
        <v>4526</v>
      </c>
      <c r="EZ8933" s="7" t="s">
        <v>12</v>
      </c>
      <c r="FA8933" s="7" t="n">
        <f t="normal" ca="1">32-LENB(INDIRECT(ADDRESS(8933,156)))</f>
        <v>0</v>
      </c>
      <c r="FB8933" s="7" t="n">
        <v>7</v>
      </c>
      <c r="FC8933" s="7" t="n">
        <v>65533</v>
      </c>
      <c r="FD8933" s="7" t="n">
        <v>29385</v>
      </c>
      <c r="FE8933" s="7" t="s">
        <v>12</v>
      </c>
      <c r="FF8933" s="7" t="n">
        <f t="normal" ca="1">32-LENB(INDIRECT(ADDRESS(8933,161)))</f>
        <v>0</v>
      </c>
      <c r="FG8933" s="7" t="n">
        <v>7</v>
      </c>
      <c r="FH8933" s="7" t="n">
        <v>65533</v>
      </c>
      <c r="FI8933" s="7" t="n">
        <v>10380</v>
      </c>
      <c r="FJ8933" s="7" t="s">
        <v>12</v>
      </c>
      <c r="FK8933" s="7" t="n">
        <f t="normal" ca="1">32-LENB(INDIRECT(ADDRESS(8933,166)))</f>
        <v>0</v>
      </c>
      <c r="FL8933" s="7" t="n">
        <v>7</v>
      </c>
      <c r="FM8933" s="7" t="n">
        <v>65533</v>
      </c>
      <c r="FN8933" s="7" t="n">
        <v>3389</v>
      </c>
      <c r="FO8933" s="7" t="s">
        <v>12</v>
      </c>
      <c r="FP8933" s="7" t="n">
        <f t="normal" ca="1">32-LENB(INDIRECT(ADDRESS(8933,171)))</f>
        <v>0</v>
      </c>
      <c r="FQ8933" s="7" t="n">
        <v>7</v>
      </c>
      <c r="FR8933" s="7" t="n">
        <v>65533</v>
      </c>
      <c r="FS8933" s="7" t="n">
        <v>7408</v>
      </c>
      <c r="FT8933" s="7" t="s">
        <v>12</v>
      </c>
      <c r="FU8933" s="7" t="n">
        <f t="normal" ca="1">32-LENB(INDIRECT(ADDRESS(8933,176)))</f>
        <v>0</v>
      </c>
      <c r="FV8933" s="7" t="n">
        <v>7</v>
      </c>
      <c r="FW8933" s="7" t="n">
        <v>65533</v>
      </c>
      <c r="FX8933" s="7" t="n">
        <v>52929</v>
      </c>
      <c r="FY8933" s="7" t="s">
        <v>12</v>
      </c>
      <c r="FZ8933" s="7" t="n">
        <f t="normal" ca="1">32-LENB(INDIRECT(ADDRESS(8933,181)))</f>
        <v>0</v>
      </c>
      <c r="GA8933" s="7" t="n">
        <v>4</v>
      </c>
      <c r="GB8933" s="7" t="n">
        <v>65533</v>
      </c>
      <c r="GC8933" s="7" t="n">
        <v>2118</v>
      </c>
      <c r="GD8933" s="7" t="s">
        <v>12</v>
      </c>
      <c r="GE8933" s="7" t="n">
        <f t="normal" ca="1">32-LENB(INDIRECT(ADDRESS(8933,186)))</f>
        <v>0</v>
      </c>
      <c r="GF8933" s="7" t="n">
        <v>7</v>
      </c>
      <c r="GG8933" s="7" t="n">
        <v>65533</v>
      </c>
      <c r="GH8933" s="7" t="n">
        <v>29386</v>
      </c>
      <c r="GI8933" s="7" t="s">
        <v>12</v>
      </c>
      <c r="GJ8933" s="7" t="n">
        <f t="normal" ca="1">32-LENB(INDIRECT(ADDRESS(8933,191)))</f>
        <v>0</v>
      </c>
      <c r="GK8933" s="7" t="n">
        <v>7</v>
      </c>
      <c r="GL8933" s="7" t="n">
        <v>65533</v>
      </c>
      <c r="GM8933" s="7" t="n">
        <v>29387</v>
      </c>
      <c r="GN8933" s="7" t="s">
        <v>12</v>
      </c>
      <c r="GO8933" s="7" t="n">
        <f t="normal" ca="1">32-LENB(INDIRECT(ADDRESS(8933,196)))</f>
        <v>0</v>
      </c>
      <c r="GP8933" s="7" t="n">
        <v>7</v>
      </c>
      <c r="GQ8933" s="7" t="n">
        <v>65533</v>
      </c>
      <c r="GR8933" s="7" t="n">
        <v>29388</v>
      </c>
      <c r="GS8933" s="7" t="s">
        <v>12</v>
      </c>
      <c r="GT8933" s="7" t="n">
        <f t="normal" ca="1">32-LENB(INDIRECT(ADDRESS(8933,201)))</f>
        <v>0</v>
      </c>
      <c r="GU8933" s="7" t="n">
        <v>7</v>
      </c>
      <c r="GV8933" s="7" t="n">
        <v>65533</v>
      </c>
      <c r="GW8933" s="7" t="n">
        <v>2387</v>
      </c>
      <c r="GX8933" s="7" t="s">
        <v>12</v>
      </c>
      <c r="GY8933" s="7" t="n">
        <f t="normal" ca="1">32-LENB(INDIRECT(ADDRESS(8933,206)))</f>
        <v>0</v>
      </c>
      <c r="GZ8933" s="7" t="n">
        <v>7</v>
      </c>
      <c r="HA8933" s="7" t="n">
        <v>65533</v>
      </c>
      <c r="HB8933" s="7" t="n">
        <v>52930</v>
      </c>
      <c r="HC8933" s="7" t="s">
        <v>12</v>
      </c>
      <c r="HD8933" s="7" t="n">
        <f t="normal" ca="1">32-LENB(INDIRECT(ADDRESS(8933,211)))</f>
        <v>0</v>
      </c>
      <c r="HE8933" s="7" t="n">
        <v>7</v>
      </c>
      <c r="HF8933" s="7" t="n">
        <v>65533</v>
      </c>
      <c r="HG8933" s="7" t="n">
        <v>52931</v>
      </c>
      <c r="HH8933" s="7" t="s">
        <v>12</v>
      </c>
      <c r="HI8933" s="7" t="n">
        <f t="normal" ca="1">32-LENB(INDIRECT(ADDRESS(8933,216)))</f>
        <v>0</v>
      </c>
      <c r="HJ8933" s="7" t="n">
        <v>7</v>
      </c>
      <c r="HK8933" s="7" t="n">
        <v>65533</v>
      </c>
      <c r="HL8933" s="7" t="n">
        <v>29389</v>
      </c>
      <c r="HM8933" s="7" t="s">
        <v>12</v>
      </c>
      <c r="HN8933" s="7" t="n">
        <f t="normal" ca="1">32-LENB(INDIRECT(ADDRESS(8933,221)))</f>
        <v>0</v>
      </c>
      <c r="HO8933" s="7" t="n">
        <v>7</v>
      </c>
      <c r="HP8933" s="7" t="n">
        <v>65533</v>
      </c>
      <c r="HQ8933" s="7" t="n">
        <v>3390</v>
      </c>
      <c r="HR8933" s="7" t="s">
        <v>12</v>
      </c>
      <c r="HS8933" s="7" t="n">
        <f t="normal" ca="1">32-LENB(INDIRECT(ADDRESS(8933,226)))</f>
        <v>0</v>
      </c>
      <c r="HT8933" s="7" t="n">
        <v>7</v>
      </c>
      <c r="HU8933" s="7" t="n">
        <v>65533</v>
      </c>
      <c r="HV8933" s="7" t="n">
        <v>3391</v>
      </c>
      <c r="HW8933" s="7" t="s">
        <v>12</v>
      </c>
      <c r="HX8933" s="7" t="n">
        <f t="normal" ca="1">32-LENB(INDIRECT(ADDRESS(8933,231)))</f>
        <v>0</v>
      </c>
      <c r="HY8933" s="7" t="n">
        <v>7</v>
      </c>
      <c r="HZ8933" s="7" t="n">
        <v>65533</v>
      </c>
      <c r="IA8933" s="7" t="n">
        <v>29390</v>
      </c>
      <c r="IB8933" s="7" t="s">
        <v>12</v>
      </c>
      <c r="IC8933" s="7" t="n">
        <f t="normal" ca="1">32-LENB(INDIRECT(ADDRESS(8933,236)))</f>
        <v>0</v>
      </c>
      <c r="ID8933" s="7" t="n">
        <v>7</v>
      </c>
      <c r="IE8933" s="7" t="n">
        <v>65533</v>
      </c>
      <c r="IF8933" s="7" t="n">
        <v>29391</v>
      </c>
      <c r="IG8933" s="7" t="s">
        <v>12</v>
      </c>
      <c r="IH8933" s="7" t="n">
        <f t="normal" ca="1">32-LENB(INDIRECT(ADDRESS(8933,241)))</f>
        <v>0</v>
      </c>
      <c r="II8933" s="7" t="n">
        <v>7</v>
      </c>
      <c r="IJ8933" s="7" t="n">
        <v>65533</v>
      </c>
      <c r="IK8933" s="7" t="n">
        <v>29392</v>
      </c>
      <c r="IL8933" s="7" t="s">
        <v>12</v>
      </c>
      <c r="IM8933" s="7" t="n">
        <f t="normal" ca="1">32-LENB(INDIRECT(ADDRESS(8933,246)))</f>
        <v>0</v>
      </c>
      <c r="IN8933" s="7" t="n">
        <v>7</v>
      </c>
      <c r="IO8933" s="7" t="n">
        <v>65533</v>
      </c>
      <c r="IP8933" s="7" t="n">
        <v>3392</v>
      </c>
      <c r="IQ8933" s="7" t="s">
        <v>12</v>
      </c>
      <c r="IR8933" s="7" t="n">
        <f t="normal" ca="1">32-LENB(INDIRECT(ADDRESS(8933,251)))</f>
        <v>0</v>
      </c>
      <c r="IS8933" s="7" t="n">
        <v>7</v>
      </c>
      <c r="IT8933" s="7" t="n">
        <v>65533</v>
      </c>
      <c r="IU8933" s="7" t="n">
        <v>18481</v>
      </c>
      <c r="IV8933" s="7" t="s">
        <v>12</v>
      </c>
      <c r="IW8933" s="7" t="n">
        <f t="normal" ca="1">32-LENB(INDIRECT(ADDRESS(8933,256)))</f>
        <v>0</v>
      </c>
      <c r="IX8933" s="7" t="n">
        <v>7</v>
      </c>
      <c r="IY8933" s="7" t="n">
        <v>65533</v>
      </c>
      <c r="IZ8933" s="7" t="n">
        <v>29393</v>
      </c>
      <c r="JA8933" s="7" t="s">
        <v>12</v>
      </c>
      <c r="JB8933" s="7" t="n">
        <f t="normal" ca="1">32-LENB(INDIRECT(ADDRESS(8933,261)))</f>
        <v>0</v>
      </c>
      <c r="JC8933" s="7" t="n">
        <v>7</v>
      </c>
      <c r="JD8933" s="7" t="n">
        <v>65533</v>
      </c>
      <c r="JE8933" s="7" t="n">
        <v>29394</v>
      </c>
      <c r="JF8933" s="7" t="s">
        <v>12</v>
      </c>
      <c r="JG8933" s="7" t="n">
        <f t="normal" ca="1">32-LENB(INDIRECT(ADDRESS(8933,266)))</f>
        <v>0</v>
      </c>
      <c r="JH8933" s="7" t="n">
        <v>7</v>
      </c>
      <c r="JI8933" s="7" t="n">
        <v>65533</v>
      </c>
      <c r="JJ8933" s="7" t="n">
        <v>29395</v>
      </c>
      <c r="JK8933" s="7" t="s">
        <v>12</v>
      </c>
      <c r="JL8933" s="7" t="n">
        <f t="normal" ca="1">32-LENB(INDIRECT(ADDRESS(8933,271)))</f>
        <v>0</v>
      </c>
      <c r="JM8933" s="7" t="n">
        <v>4</v>
      </c>
      <c r="JN8933" s="7" t="n">
        <v>65533</v>
      </c>
      <c r="JO8933" s="7" t="n">
        <v>4428</v>
      </c>
      <c r="JP8933" s="7" t="s">
        <v>12</v>
      </c>
      <c r="JQ8933" s="7" t="n">
        <f t="normal" ca="1">32-LENB(INDIRECT(ADDRESS(8933,276)))</f>
        <v>0</v>
      </c>
      <c r="JR8933" s="7" t="n">
        <v>4</v>
      </c>
      <c r="JS8933" s="7" t="n">
        <v>65533</v>
      </c>
      <c r="JT8933" s="7" t="n">
        <v>5304</v>
      </c>
      <c r="JU8933" s="7" t="s">
        <v>12</v>
      </c>
      <c r="JV8933" s="7" t="n">
        <f t="normal" ca="1">32-LENB(INDIRECT(ADDRESS(8933,281)))</f>
        <v>0</v>
      </c>
      <c r="JW8933" s="7" t="n">
        <v>4</v>
      </c>
      <c r="JX8933" s="7" t="n">
        <v>65533</v>
      </c>
      <c r="JY8933" s="7" t="n">
        <v>4428</v>
      </c>
      <c r="JZ8933" s="7" t="s">
        <v>12</v>
      </c>
      <c r="KA8933" s="7" t="n">
        <f t="normal" ca="1">32-LENB(INDIRECT(ADDRESS(8933,286)))</f>
        <v>0</v>
      </c>
      <c r="KB8933" s="7" t="n">
        <v>7</v>
      </c>
      <c r="KC8933" s="7" t="n">
        <v>65533</v>
      </c>
      <c r="KD8933" s="7" t="n">
        <v>2388</v>
      </c>
      <c r="KE8933" s="7" t="s">
        <v>12</v>
      </c>
      <c r="KF8933" s="7" t="n">
        <f t="normal" ca="1">32-LENB(INDIRECT(ADDRESS(8933,291)))</f>
        <v>0</v>
      </c>
      <c r="KG8933" s="7" t="n">
        <v>7</v>
      </c>
      <c r="KH8933" s="7" t="n">
        <v>65533</v>
      </c>
      <c r="KI8933" s="7" t="n">
        <v>4409</v>
      </c>
      <c r="KJ8933" s="7" t="s">
        <v>12</v>
      </c>
      <c r="KK8933" s="7" t="n">
        <f t="normal" ca="1">32-LENB(INDIRECT(ADDRESS(8933,296)))</f>
        <v>0</v>
      </c>
      <c r="KL8933" s="7" t="n">
        <v>7</v>
      </c>
      <c r="KM8933" s="7" t="n">
        <v>65533</v>
      </c>
      <c r="KN8933" s="7" t="n">
        <v>3393</v>
      </c>
      <c r="KO8933" s="7" t="s">
        <v>12</v>
      </c>
      <c r="KP8933" s="7" t="n">
        <f t="normal" ca="1">32-LENB(INDIRECT(ADDRESS(8933,301)))</f>
        <v>0</v>
      </c>
      <c r="KQ8933" s="7" t="n">
        <v>7</v>
      </c>
      <c r="KR8933" s="7" t="n">
        <v>65533</v>
      </c>
      <c r="KS8933" s="7" t="n">
        <v>3394</v>
      </c>
      <c r="KT8933" s="7" t="s">
        <v>12</v>
      </c>
      <c r="KU8933" s="7" t="n">
        <f t="normal" ca="1">32-LENB(INDIRECT(ADDRESS(8933,306)))</f>
        <v>0</v>
      </c>
      <c r="KV8933" s="7" t="n">
        <v>7</v>
      </c>
      <c r="KW8933" s="7" t="n">
        <v>65533</v>
      </c>
      <c r="KX8933" s="7" t="n">
        <v>52932</v>
      </c>
      <c r="KY8933" s="7" t="s">
        <v>12</v>
      </c>
      <c r="KZ8933" s="7" t="n">
        <f t="normal" ca="1">32-LENB(INDIRECT(ADDRESS(8933,311)))</f>
        <v>0</v>
      </c>
      <c r="LA8933" s="7" t="n">
        <v>4</v>
      </c>
      <c r="LB8933" s="7" t="n">
        <v>65533</v>
      </c>
      <c r="LC8933" s="7" t="n">
        <v>5306</v>
      </c>
      <c r="LD8933" s="7" t="s">
        <v>12</v>
      </c>
      <c r="LE8933" s="7" t="n">
        <f t="normal" ca="1">32-LENB(INDIRECT(ADDRESS(8933,316)))</f>
        <v>0</v>
      </c>
      <c r="LF8933" s="7" t="n">
        <v>4</v>
      </c>
      <c r="LG8933" s="7" t="n">
        <v>65533</v>
      </c>
      <c r="LH8933" s="7" t="n">
        <v>5306</v>
      </c>
      <c r="LI8933" s="7" t="s">
        <v>12</v>
      </c>
      <c r="LJ8933" s="7" t="n">
        <f t="normal" ca="1">32-LENB(INDIRECT(ADDRESS(8933,321)))</f>
        <v>0</v>
      </c>
      <c r="LK8933" s="7" t="n">
        <v>7</v>
      </c>
      <c r="LL8933" s="7" t="n">
        <v>65533</v>
      </c>
      <c r="LM8933" s="7" t="n">
        <v>52933</v>
      </c>
      <c r="LN8933" s="7" t="s">
        <v>12</v>
      </c>
      <c r="LO8933" s="7" t="n">
        <f t="normal" ca="1">32-LENB(INDIRECT(ADDRESS(8933,326)))</f>
        <v>0</v>
      </c>
      <c r="LP8933" s="7" t="n">
        <v>7</v>
      </c>
      <c r="LQ8933" s="7" t="n">
        <v>65533</v>
      </c>
      <c r="LR8933" s="7" t="n">
        <v>52934</v>
      </c>
      <c r="LS8933" s="7" t="s">
        <v>12</v>
      </c>
      <c r="LT8933" s="7" t="n">
        <f t="normal" ca="1">32-LENB(INDIRECT(ADDRESS(8933,331)))</f>
        <v>0</v>
      </c>
      <c r="LU8933" s="7" t="n">
        <v>7</v>
      </c>
      <c r="LV8933" s="7" t="n">
        <v>65533</v>
      </c>
      <c r="LW8933" s="7" t="n">
        <v>2389</v>
      </c>
      <c r="LX8933" s="7" t="s">
        <v>12</v>
      </c>
      <c r="LY8933" s="7" t="n">
        <f t="normal" ca="1">32-LENB(INDIRECT(ADDRESS(8933,336)))</f>
        <v>0</v>
      </c>
      <c r="LZ8933" s="7" t="n">
        <v>7</v>
      </c>
      <c r="MA8933" s="7" t="n">
        <v>65533</v>
      </c>
      <c r="MB8933" s="7" t="n">
        <v>52935</v>
      </c>
      <c r="MC8933" s="7" t="s">
        <v>12</v>
      </c>
      <c r="MD8933" s="7" t="n">
        <f t="normal" ca="1">32-LENB(INDIRECT(ADDRESS(8933,341)))</f>
        <v>0</v>
      </c>
      <c r="ME8933" s="7" t="n">
        <v>7</v>
      </c>
      <c r="MF8933" s="7" t="n">
        <v>65533</v>
      </c>
      <c r="MG8933" s="7" t="n">
        <v>2391</v>
      </c>
      <c r="MH8933" s="7" t="s">
        <v>12</v>
      </c>
      <c r="MI8933" s="7" t="n">
        <f t="normal" ca="1">32-LENB(INDIRECT(ADDRESS(8933,346)))</f>
        <v>0</v>
      </c>
      <c r="MJ8933" s="7" t="n">
        <v>7</v>
      </c>
      <c r="MK8933" s="7" t="n">
        <v>65533</v>
      </c>
      <c r="ML8933" s="7" t="n">
        <v>2390</v>
      </c>
      <c r="MM8933" s="7" t="s">
        <v>12</v>
      </c>
      <c r="MN8933" s="7" t="n">
        <f t="normal" ca="1">32-LENB(INDIRECT(ADDRESS(8933,351)))</f>
        <v>0</v>
      </c>
      <c r="MO8933" s="7" t="n">
        <v>7</v>
      </c>
      <c r="MP8933" s="7" t="n">
        <v>65533</v>
      </c>
      <c r="MQ8933" s="7" t="n">
        <v>3395</v>
      </c>
      <c r="MR8933" s="7" t="s">
        <v>12</v>
      </c>
      <c r="MS8933" s="7" t="n">
        <f t="normal" ca="1">32-LENB(INDIRECT(ADDRESS(8933,356)))</f>
        <v>0</v>
      </c>
      <c r="MT8933" s="7" t="n">
        <v>7</v>
      </c>
      <c r="MU8933" s="7" t="n">
        <v>65533</v>
      </c>
      <c r="MV8933" s="7" t="n">
        <v>3396</v>
      </c>
      <c r="MW8933" s="7" t="s">
        <v>12</v>
      </c>
      <c r="MX8933" s="7" t="n">
        <f t="normal" ca="1">32-LENB(INDIRECT(ADDRESS(8933,361)))</f>
        <v>0</v>
      </c>
      <c r="MY8933" s="7" t="n">
        <v>7</v>
      </c>
      <c r="MZ8933" s="7" t="n">
        <v>65533</v>
      </c>
      <c r="NA8933" s="7" t="n">
        <v>29396</v>
      </c>
      <c r="NB8933" s="7" t="s">
        <v>12</v>
      </c>
      <c r="NC8933" s="7" t="n">
        <f t="normal" ca="1">32-LENB(INDIRECT(ADDRESS(8933,366)))</f>
        <v>0</v>
      </c>
      <c r="ND8933" s="7" t="n">
        <v>7</v>
      </c>
      <c r="NE8933" s="7" t="n">
        <v>65533</v>
      </c>
      <c r="NF8933" s="7" t="n">
        <v>29397</v>
      </c>
      <c r="NG8933" s="7" t="s">
        <v>12</v>
      </c>
      <c r="NH8933" s="7" t="n">
        <f t="normal" ca="1">32-LENB(INDIRECT(ADDRESS(8933,371)))</f>
        <v>0</v>
      </c>
      <c r="NI8933" s="7" t="n">
        <v>7</v>
      </c>
      <c r="NJ8933" s="7" t="n">
        <v>65533</v>
      </c>
      <c r="NK8933" s="7" t="n">
        <v>29398</v>
      </c>
      <c r="NL8933" s="7" t="s">
        <v>12</v>
      </c>
      <c r="NM8933" s="7" t="n">
        <f t="normal" ca="1">32-LENB(INDIRECT(ADDRESS(8933,376)))</f>
        <v>0</v>
      </c>
      <c r="NN8933" s="7" t="n">
        <v>7</v>
      </c>
      <c r="NO8933" s="7" t="n">
        <v>65533</v>
      </c>
      <c r="NP8933" s="7" t="n">
        <v>52936</v>
      </c>
      <c r="NQ8933" s="7" t="s">
        <v>12</v>
      </c>
      <c r="NR8933" s="7" t="n">
        <f t="normal" ca="1">32-LENB(INDIRECT(ADDRESS(8933,381)))</f>
        <v>0</v>
      </c>
      <c r="NS8933" s="7" t="n">
        <v>7</v>
      </c>
      <c r="NT8933" s="7" t="n">
        <v>65533</v>
      </c>
      <c r="NU8933" s="7" t="n">
        <v>52937</v>
      </c>
      <c r="NV8933" s="7" t="s">
        <v>12</v>
      </c>
      <c r="NW8933" s="7" t="n">
        <f t="normal" ca="1">32-LENB(INDIRECT(ADDRESS(8933,386)))</f>
        <v>0</v>
      </c>
      <c r="NX8933" s="7" t="n">
        <v>7</v>
      </c>
      <c r="NY8933" s="7" t="n">
        <v>65533</v>
      </c>
      <c r="NZ8933" s="7" t="n">
        <v>29399</v>
      </c>
      <c r="OA8933" s="7" t="s">
        <v>12</v>
      </c>
      <c r="OB8933" s="7" t="n">
        <f t="normal" ca="1">32-LENB(INDIRECT(ADDRESS(8933,391)))</f>
        <v>0</v>
      </c>
      <c r="OC8933" s="7" t="n">
        <v>7</v>
      </c>
      <c r="OD8933" s="7" t="n">
        <v>65533</v>
      </c>
      <c r="OE8933" s="7" t="n">
        <v>29400</v>
      </c>
      <c r="OF8933" s="7" t="s">
        <v>12</v>
      </c>
      <c r="OG8933" s="7" t="n">
        <f t="normal" ca="1">32-LENB(INDIRECT(ADDRESS(8933,396)))</f>
        <v>0</v>
      </c>
      <c r="OH8933" s="7" t="n">
        <v>7</v>
      </c>
      <c r="OI8933" s="7" t="n">
        <v>65533</v>
      </c>
      <c r="OJ8933" s="7" t="n">
        <v>29401</v>
      </c>
      <c r="OK8933" s="7" t="s">
        <v>12</v>
      </c>
      <c r="OL8933" s="7" t="n">
        <f t="normal" ca="1">32-LENB(INDIRECT(ADDRESS(8933,401)))</f>
        <v>0</v>
      </c>
      <c r="OM8933" s="7" t="n">
        <v>7</v>
      </c>
      <c r="ON8933" s="7" t="n">
        <v>65533</v>
      </c>
      <c r="OO8933" s="7" t="n">
        <v>29402</v>
      </c>
      <c r="OP8933" s="7" t="s">
        <v>12</v>
      </c>
      <c r="OQ8933" s="7" t="n">
        <f t="normal" ca="1">32-LENB(INDIRECT(ADDRESS(8933,406)))</f>
        <v>0</v>
      </c>
      <c r="OR8933" s="7" t="n">
        <v>7</v>
      </c>
      <c r="OS8933" s="7" t="n">
        <v>65533</v>
      </c>
      <c r="OT8933" s="7" t="n">
        <v>29403</v>
      </c>
      <c r="OU8933" s="7" t="s">
        <v>12</v>
      </c>
      <c r="OV8933" s="7" t="n">
        <f t="normal" ca="1">32-LENB(INDIRECT(ADDRESS(8933,411)))</f>
        <v>0</v>
      </c>
      <c r="OW8933" s="7" t="n">
        <v>7</v>
      </c>
      <c r="OX8933" s="7" t="n">
        <v>65533</v>
      </c>
      <c r="OY8933" s="7" t="n">
        <v>52938</v>
      </c>
      <c r="OZ8933" s="7" t="s">
        <v>12</v>
      </c>
      <c r="PA8933" s="7" t="n">
        <f t="normal" ca="1">32-LENB(INDIRECT(ADDRESS(8933,416)))</f>
        <v>0</v>
      </c>
      <c r="PB8933" s="7" t="n">
        <v>7</v>
      </c>
      <c r="PC8933" s="7" t="n">
        <v>65533</v>
      </c>
      <c r="PD8933" s="7" t="n">
        <v>8442</v>
      </c>
      <c r="PE8933" s="7" t="s">
        <v>12</v>
      </c>
      <c r="PF8933" s="7" t="n">
        <f t="normal" ca="1">32-LENB(INDIRECT(ADDRESS(8933,421)))</f>
        <v>0</v>
      </c>
      <c r="PG8933" s="7" t="n">
        <v>7</v>
      </c>
      <c r="PH8933" s="7" t="n">
        <v>65533</v>
      </c>
      <c r="PI8933" s="7" t="n">
        <v>2392</v>
      </c>
      <c r="PJ8933" s="7" t="s">
        <v>12</v>
      </c>
      <c r="PK8933" s="7" t="n">
        <f t="normal" ca="1">32-LENB(INDIRECT(ADDRESS(8933,426)))</f>
        <v>0</v>
      </c>
      <c r="PL8933" s="7" t="n">
        <v>7</v>
      </c>
      <c r="PM8933" s="7" t="n">
        <v>65533</v>
      </c>
      <c r="PN8933" s="7" t="n">
        <v>7409</v>
      </c>
      <c r="PO8933" s="7" t="s">
        <v>12</v>
      </c>
      <c r="PP8933" s="7" t="n">
        <f t="normal" ca="1">32-LENB(INDIRECT(ADDRESS(8933,431)))</f>
        <v>0</v>
      </c>
      <c r="PQ8933" s="7" t="n">
        <v>7</v>
      </c>
      <c r="PR8933" s="7" t="n">
        <v>65533</v>
      </c>
      <c r="PS8933" s="7" t="n">
        <v>3397</v>
      </c>
      <c r="PT8933" s="7" t="s">
        <v>12</v>
      </c>
      <c r="PU8933" s="7" t="n">
        <f t="normal" ca="1">32-LENB(INDIRECT(ADDRESS(8933,436)))</f>
        <v>0</v>
      </c>
      <c r="PV8933" s="7" t="n">
        <v>7</v>
      </c>
      <c r="PW8933" s="7" t="n">
        <v>65533</v>
      </c>
      <c r="PX8933" s="7" t="n">
        <v>3398</v>
      </c>
      <c r="PY8933" s="7" t="s">
        <v>12</v>
      </c>
      <c r="PZ8933" s="7" t="n">
        <f t="normal" ca="1">32-LENB(INDIRECT(ADDRESS(8933,441)))</f>
        <v>0</v>
      </c>
      <c r="QA8933" s="7" t="n">
        <v>7</v>
      </c>
      <c r="QB8933" s="7" t="n">
        <v>65533</v>
      </c>
      <c r="QC8933" s="7" t="n">
        <v>29404</v>
      </c>
      <c r="QD8933" s="7" t="s">
        <v>12</v>
      </c>
      <c r="QE8933" s="7" t="n">
        <f t="normal" ca="1">32-LENB(INDIRECT(ADDRESS(8933,446)))</f>
        <v>0</v>
      </c>
      <c r="QF8933" s="7" t="n">
        <v>7</v>
      </c>
      <c r="QG8933" s="7" t="n">
        <v>65533</v>
      </c>
      <c r="QH8933" s="7" t="n">
        <v>29405</v>
      </c>
      <c r="QI8933" s="7" t="s">
        <v>12</v>
      </c>
      <c r="QJ8933" s="7" t="n">
        <f t="normal" ca="1">32-LENB(INDIRECT(ADDRESS(8933,451)))</f>
        <v>0</v>
      </c>
      <c r="QK8933" s="7" t="n">
        <v>7</v>
      </c>
      <c r="QL8933" s="7" t="n">
        <v>65533</v>
      </c>
      <c r="QM8933" s="7" t="n">
        <v>29406</v>
      </c>
      <c r="QN8933" s="7" t="s">
        <v>12</v>
      </c>
      <c r="QO8933" s="7" t="n">
        <f t="normal" ca="1">32-LENB(INDIRECT(ADDRESS(8933,456)))</f>
        <v>0</v>
      </c>
      <c r="QP8933" s="7" t="n">
        <v>7</v>
      </c>
      <c r="QQ8933" s="7" t="n">
        <v>65533</v>
      </c>
      <c r="QR8933" s="7" t="n">
        <v>29407</v>
      </c>
      <c r="QS8933" s="7" t="s">
        <v>12</v>
      </c>
      <c r="QT8933" s="7" t="n">
        <f t="normal" ca="1">32-LENB(INDIRECT(ADDRESS(8933,461)))</f>
        <v>0</v>
      </c>
      <c r="QU8933" s="7" t="n">
        <v>7</v>
      </c>
      <c r="QV8933" s="7" t="n">
        <v>65533</v>
      </c>
      <c r="QW8933" s="7" t="n">
        <v>2393</v>
      </c>
      <c r="QX8933" s="7" t="s">
        <v>12</v>
      </c>
      <c r="QY8933" s="7" t="n">
        <f t="normal" ca="1">32-LENB(INDIRECT(ADDRESS(8933,466)))</f>
        <v>0</v>
      </c>
      <c r="QZ8933" s="7" t="n">
        <v>7</v>
      </c>
      <c r="RA8933" s="7" t="n">
        <v>65533</v>
      </c>
      <c r="RB8933" s="7" t="n">
        <v>52939</v>
      </c>
      <c r="RC8933" s="7" t="s">
        <v>12</v>
      </c>
      <c r="RD8933" s="7" t="n">
        <f t="normal" ca="1">32-LENB(INDIRECT(ADDRESS(8933,471)))</f>
        <v>0</v>
      </c>
      <c r="RE8933" s="7" t="n">
        <v>7</v>
      </c>
      <c r="RF8933" s="7" t="n">
        <v>65533</v>
      </c>
      <c r="RG8933" s="7" t="n">
        <v>29408</v>
      </c>
      <c r="RH8933" s="7" t="s">
        <v>12</v>
      </c>
      <c r="RI8933" s="7" t="n">
        <f t="normal" ca="1">32-LENB(INDIRECT(ADDRESS(8933,476)))</f>
        <v>0</v>
      </c>
      <c r="RJ8933" s="7" t="n">
        <v>7</v>
      </c>
      <c r="RK8933" s="7" t="n">
        <v>65533</v>
      </c>
      <c r="RL8933" s="7" t="n">
        <v>29409</v>
      </c>
      <c r="RM8933" s="7" t="s">
        <v>12</v>
      </c>
      <c r="RN8933" s="7" t="n">
        <f t="normal" ca="1">32-LENB(INDIRECT(ADDRESS(8933,481)))</f>
        <v>0</v>
      </c>
      <c r="RO8933" s="7" t="n">
        <v>7</v>
      </c>
      <c r="RP8933" s="7" t="n">
        <v>65533</v>
      </c>
      <c r="RQ8933" s="7" t="n">
        <v>18482</v>
      </c>
      <c r="RR8933" s="7" t="s">
        <v>12</v>
      </c>
      <c r="RS8933" s="7" t="n">
        <f t="normal" ca="1">32-LENB(INDIRECT(ADDRESS(8933,486)))</f>
        <v>0</v>
      </c>
      <c r="RT8933" s="7" t="n">
        <v>7</v>
      </c>
      <c r="RU8933" s="7" t="n">
        <v>65533</v>
      </c>
      <c r="RV8933" s="7" t="n">
        <v>29410</v>
      </c>
      <c r="RW8933" s="7" t="s">
        <v>12</v>
      </c>
      <c r="RX8933" s="7" t="n">
        <f t="normal" ca="1">32-LENB(INDIRECT(ADDRESS(8933,491)))</f>
        <v>0</v>
      </c>
      <c r="RY8933" s="7" t="n">
        <v>7</v>
      </c>
      <c r="RZ8933" s="7" t="n">
        <v>65533</v>
      </c>
      <c r="SA8933" s="7" t="n">
        <v>29411</v>
      </c>
      <c r="SB8933" s="7" t="s">
        <v>12</v>
      </c>
      <c r="SC8933" s="7" t="n">
        <f t="normal" ca="1">32-LENB(INDIRECT(ADDRESS(8933,496)))</f>
        <v>0</v>
      </c>
      <c r="SD8933" s="7" t="n">
        <v>7</v>
      </c>
      <c r="SE8933" s="7" t="n">
        <v>65533</v>
      </c>
      <c r="SF8933" s="7" t="n">
        <v>29412</v>
      </c>
      <c r="SG8933" s="7" t="s">
        <v>12</v>
      </c>
      <c r="SH8933" s="7" t="n">
        <f t="normal" ca="1">32-LENB(INDIRECT(ADDRESS(8933,501)))</f>
        <v>0</v>
      </c>
      <c r="SI8933" s="7" t="n">
        <v>7</v>
      </c>
      <c r="SJ8933" s="7" t="n">
        <v>65533</v>
      </c>
      <c r="SK8933" s="7" t="n">
        <v>3399</v>
      </c>
      <c r="SL8933" s="7" t="s">
        <v>12</v>
      </c>
      <c r="SM8933" s="7" t="n">
        <f t="normal" ca="1">32-LENB(INDIRECT(ADDRESS(8933,506)))</f>
        <v>0</v>
      </c>
      <c r="SN8933" s="7" t="n">
        <v>7</v>
      </c>
      <c r="SO8933" s="7" t="n">
        <v>65533</v>
      </c>
      <c r="SP8933" s="7" t="n">
        <v>29413</v>
      </c>
      <c r="SQ8933" s="7" t="s">
        <v>12</v>
      </c>
      <c r="SR8933" s="7" t="n">
        <f t="normal" ca="1">32-LENB(INDIRECT(ADDRESS(8933,511)))</f>
        <v>0</v>
      </c>
      <c r="SS8933" s="7" t="n">
        <v>7</v>
      </c>
      <c r="ST8933" s="7" t="n">
        <v>65533</v>
      </c>
      <c r="SU8933" s="7" t="n">
        <v>29414</v>
      </c>
      <c r="SV8933" s="7" t="s">
        <v>12</v>
      </c>
      <c r="SW8933" s="7" t="n">
        <f t="normal" ca="1">32-LENB(INDIRECT(ADDRESS(8933,516)))</f>
        <v>0</v>
      </c>
      <c r="SX8933" s="7" t="n">
        <v>7</v>
      </c>
      <c r="SY8933" s="7" t="n">
        <v>65533</v>
      </c>
      <c r="SZ8933" s="7" t="n">
        <v>29415</v>
      </c>
      <c r="TA8933" s="7" t="s">
        <v>12</v>
      </c>
      <c r="TB8933" s="7" t="n">
        <f t="normal" ca="1">32-LENB(INDIRECT(ADDRESS(8933,521)))</f>
        <v>0</v>
      </c>
      <c r="TC8933" s="7" t="n">
        <v>7</v>
      </c>
      <c r="TD8933" s="7" t="n">
        <v>65533</v>
      </c>
      <c r="TE8933" s="7" t="n">
        <v>3400</v>
      </c>
      <c r="TF8933" s="7" t="s">
        <v>12</v>
      </c>
      <c r="TG8933" s="7" t="n">
        <f t="normal" ca="1">32-LENB(INDIRECT(ADDRESS(8933,526)))</f>
        <v>0</v>
      </c>
      <c r="TH8933" s="7" t="n">
        <v>7</v>
      </c>
      <c r="TI8933" s="7" t="n">
        <v>65533</v>
      </c>
      <c r="TJ8933" s="7" t="n">
        <v>6423</v>
      </c>
      <c r="TK8933" s="7" t="s">
        <v>12</v>
      </c>
      <c r="TL8933" s="7" t="n">
        <f t="normal" ca="1">32-LENB(INDIRECT(ADDRESS(8933,531)))</f>
        <v>0</v>
      </c>
      <c r="TM8933" s="7" t="n">
        <v>7</v>
      </c>
      <c r="TN8933" s="7" t="n">
        <v>65533</v>
      </c>
      <c r="TO8933" s="7" t="n">
        <v>10381</v>
      </c>
      <c r="TP8933" s="7" t="s">
        <v>12</v>
      </c>
      <c r="TQ8933" s="7" t="n">
        <f t="normal" ca="1">32-LENB(INDIRECT(ADDRESS(8933,536)))</f>
        <v>0</v>
      </c>
      <c r="TR8933" s="7" t="n">
        <v>7</v>
      </c>
      <c r="TS8933" s="7" t="n">
        <v>65533</v>
      </c>
      <c r="TT8933" s="7" t="n">
        <v>52940</v>
      </c>
      <c r="TU8933" s="7" t="s">
        <v>12</v>
      </c>
      <c r="TV8933" s="7" t="n">
        <f t="normal" ca="1">32-LENB(INDIRECT(ADDRESS(8933,541)))</f>
        <v>0</v>
      </c>
      <c r="TW8933" s="7" t="n">
        <v>7</v>
      </c>
      <c r="TX8933" s="7" t="n">
        <v>65533</v>
      </c>
      <c r="TY8933" s="7" t="n">
        <v>52941</v>
      </c>
      <c r="TZ8933" s="7" t="s">
        <v>12</v>
      </c>
      <c r="UA8933" s="7" t="n">
        <f t="normal" ca="1">32-LENB(INDIRECT(ADDRESS(8933,546)))</f>
        <v>0</v>
      </c>
      <c r="UB8933" s="7" t="n">
        <v>7</v>
      </c>
      <c r="UC8933" s="7" t="n">
        <v>65533</v>
      </c>
      <c r="UD8933" s="7" t="n">
        <v>3401</v>
      </c>
      <c r="UE8933" s="7" t="s">
        <v>12</v>
      </c>
      <c r="UF8933" s="7" t="n">
        <f t="normal" ca="1">32-LENB(INDIRECT(ADDRESS(8933,551)))</f>
        <v>0</v>
      </c>
      <c r="UG8933" s="7" t="n">
        <v>7</v>
      </c>
      <c r="UH8933" s="7" t="n">
        <v>65533</v>
      </c>
      <c r="UI8933" s="7" t="n">
        <v>29416</v>
      </c>
      <c r="UJ8933" s="7" t="s">
        <v>12</v>
      </c>
      <c r="UK8933" s="7" t="n">
        <f t="normal" ca="1">32-LENB(INDIRECT(ADDRESS(8933,556)))</f>
        <v>0</v>
      </c>
      <c r="UL8933" s="7" t="n">
        <v>7</v>
      </c>
      <c r="UM8933" s="7" t="n">
        <v>65533</v>
      </c>
      <c r="UN8933" s="7" t="n">
        <v>52942</v>
      </c>
      <c r="UO8933" s="7" t="s">
        <v>12</v>
      </c>
      <c r="UP8933" s="7" t="n">
        <f t="normal" ca="1">32-LENB(INDIRECT(ADDRESS(8933,561)))</f>
        <v>0</v>
      </c>
      <c r="UQ8933" s="7" t="n">
        <v>7</v>
      </c>
      <c r="UR8933" s="7" t="n">
        <v>65533</v>
      </c>
      <c r="US8933" s="7" t="n">
        <v>52943</v>
      </c>
      <c r="UT8933" s="7" t="s">
        <v>12</v>
      </c>
      <c r="UU8933" s="7" t="n">
        <f t="normal" ca="1">32-LENB(INDIRECT(ADDRESS(8933,566)))</f>
        <v>0</v>
      </c>
      <c r="UV8933" s="7" t="n">
        <v>7</v>
      </c>
      <c r="UW8933" s="7" t="n">
        <v>65533</v>
      </c>
      <c r="UX8933" s="7" t="n">
        <v>52944</v>
      </c>
      <c r="UY8933" s="7" t="s">
        <v>12</v>
      </c>
      <c r="UZ8933" s="7" t="n">
        <f t="normal" ca="1">32-LENB(INDIRECT(ADDRESS(8933,571)))</f>
        <v>0</v>
      </c>
      <c r="VA8933" s="7" t="n">
        <v>7</v>
      </c>
      <c r="VB8933" s="7" t="n">
        <v>65533</v>
      </c>
      <c r="VC8933" s="7" t="n">
        <v>52945</v>
      </c>
      <c r="VD8933" s="7" t="s">
        <v>12</v>
      </c>
      <c r="VE8933" s="7" t="n">
        <f t="normal" ca="1">32-LENB(INDIRECT(ADDRESS(8933,576)))</f>
        <v>0</v>
      </c>
      <c r="VF8933" s="7" t="n">
        <v>7</v>
      </c>
      <c r="VG8933" s="7" t="n">
        <v>65533</v>
      </c>
      <c r="VH8933" s="7" t="n">
        <v>52946</v>
      </c>
      <c r="VI8933" s="7" t="s">
        <v>12</v>
      </c>
      <c r="VJ8933" s="7" t="n">
        <f t="normal" ca="1">32-LENB(INDIRECT(ADDRESS(8933,581)))</f>
        <v>0</v>
      </c>
      <c r="VK8933" s="7" t="n">
        <v>7</v>
      </c>
      <c r="VL8933" s="7" t="n">
        <v>65533</v>
      </c>
      <c r="VM8933" s="7" t="n">
        <v>3402</v>
      </c>
      <c r="VN8933" s="7" t="s">
        <v>12</v>
      </c>
      <c r="VO8933" s="7" t="n">
        <f t="normal" ca="1">32-LENB(INDIRECT(ADDRESS(8933,586)))</f>
        <v>0</v>
      </c>
      <c r="VP8933" s="7" t="n">
        <v>7</v>
      </c>
      <c r="VQ8933" s="7" t="n">
        <v>65533</v>
      </c>
      <c r="VR8933" s="7" t="n">
        <v>1416</v>
      </c>
      <c r="VS8933" s="7" t="s">
        <v>12</v>
      </c>
      <c r="VT8933" s="7" t="n">
        <f t="normal" ca="1">32-LENB(INDIRECT(ADDRESS(8933,591)))</f>
        <v>0</v>
      </c>
      <c r="VU8933" s="7" t="n">
        <v>7</v>
      </c>
      <c r="VV8933" s="7" t="n">
        <v>65533</v>
      </c>
      <c r="VW8933" s="7" t="n">
        <v>1417</v>
      </c>
      <c r="VX8933" s="7" t="s">
        <v>12</v>
      </c>
      <c r="VY8933" s="7" t="n">
        <f t="normal" ca="1">32-LENB(INDIRECT(ADDRESS(8933,596)))</f>
        <v>0</v>
      </c>
      <c r="VZ8933" s="7" t="n">
        <v>7</v>
      </c>
      <c r="WA8933" s="7" t="n">
        <v>65533</v>
      </c>
      <c r="WB8933" s="7" t="n">
        <v>5368</v>
      </c>
      <c r="WC8933" s="7" t="s">
        <v>12</v>
      </c>
      <c r="WD8933" s="7" t="n">
        <f t="normal" ca="1">32-LENB(INDIRECT(ADDRESS(8933,601)))</f>
        <v>0</v>
      </c>
      <c r="WE8933" s="7" t="n">
        <v>7</v>
      </c>
      <c r="WF8933" s="7" t="n">
        <v>65533</v>
      </c>
      <c r="WG8933" s="7" t="n">
        <v>4410</v>
      </c>
      <c r="WH8933" s="7" t="s">
        <v>12</v>
      </c>
      <c r="WI8933" s="7" t="n">
        <f t="normal" ca="1">32-LENB(INDIRECT(ADDRESS(8933,606)))</f>
        <v>0</v>
      </c>
      <c r="WJ8933" s="7" t="n">
        <v>7</v>
      </c>
      <c r="WK8933" s="7" t="n">
        <v>65533</v>
      </c>
      <c r="WL8933" s="7" t="n">
        <v>9369</v>
      </c>
      <c r="WM8933" s="7" t="s">
        <v>12</v>
      </c>
      <c r="WN8933" s="7" t="n">
        <f t="normal" ca="1">32-LENB(INDIRECT(ADDRESS(8933,611)))</f>
        <v>0</v>
      </c>
      <c r="WO8933" s="7" t="n">
        <v>7</v>
      </c>
      <c r="WP8933" s="7" t="n">
        <v>65533</v>
      </c>
      <c r="WQ8933" s="7" t="n">
        <v>9370</v>
      </c>
      <c r="WR8933" s="7" t="s">
        <v>12</v>
      </c>
      <c r="WS8933" s="7" t="n">
        <f t="normal" ca="1">32-LENB(INDIRECT(ADDRESS(8933,616)))</f>
        <v>0</v>
      </c>
      <c r="WT8933" s="7" t="n">
        <v>7</v>
      </c>
      <c r="WU8933" s="7" t="n">
        <v>65533</v>
      </c>
      <c r="WV8933" s="7" t="n">
        <v>2394</v>
      </c>
      <c r="WW8933" s="7" t="s">
        <v>12</v>
      </c>
      <c r="WX8933" s="7" t="n">
        <f t="normal" ca="1">32-LENB(INDIRECT(ADDRESS(8933,621)))</f>
        <v>0</v>
      </c>
      <c r="WY8933" s="7" t="n">
        <v>7</v>
      </c>
      <c r="WZ8933" s="7" t="n">
        <v>65533</v>
      </c>
      <c r="XA8933" s="7" t="n">
        <v>2395</v>
      </c>
      <c r="XB8933" s="7" t="s">
        <v>12</v>
      </c>
      <c r="XC8933" s="7" t="n">
        <f t="normal" ca="1">32-LENB(INDIRECT(ADDRESS(8933,626)))</f>
        <v>0</v>
      </c>
      <c r="XD8933" s="7" t="n">
        <v>7</v>
      </c>
      <c r="XE8933" s="7" t="n">
        <v>65533</v>
      </c>
      <c r="XF8933" s="7" t="n">
        <v>3403</v>
      </c>
      <c r="XG8933" s="7" t="s">
        <v>12</v>
      </c>
      <c r="XH8933" s="7" t="n">
        <f t="normal" ca="1">32-LENB(INDIRECT(ADDRESS(8933,631)))</f>
        <v>0</v>
      </c>
      <c r="XI8933" s="7" t="n">
        <v>7</v>
      </c>
      <c r="XJ8933" s="7" t="n">
        <v>65533</v>
      </c>
      <c r="XK8933" s="7" t="n">
        <v>29417</v>
      </c>
      <c r="XL8933" s="7" t="s">
        <v>12</v>
      </c>
      <c r="XM8933" s="7" t="n">
        <f t="normal" ca="1">32-LENB(INDIRECT(ADDRESS(8933,636)))</f>
        <v>0</v>
      </c>
      <c r="XN8933" s="7" t="n">
        <v>7</v>
      </c>
      <c r="XO8933" s="7" t="n">
        <v>65533</v>
      </c>
      <c r="XP8933" s="7" t="n">
        <v>3404</v>
      </c>
      <c r="XQ8933" s="7" t="s">
        <v>12</v>
      </c>
      <c r="XR8933" s="7" t="n">
        <f t="normal" ca="1">32-LENB(INDIRECT(ADDRESS(8933,641)))</f>
        <v>0</v>
      </c>
      <c r="XS8933" s="7" t="n">
        <v>7</v>
      </c>
      <c r="XT8933" s="7" t="n">
        <v>65533</v>
      </c>
      <c r="XU8933" s="7" t="n">
        <v>3405</v>
      </c>
      <c r="XV8933" s="7" t="s">
        <v>12</v>
      </c>
      <c r="XW8933" s="7" t="n">
        <f t="normal" ca="1">32-LENB(INDIRECT(ADDRESS(8933,646)))</f>
        <v>0</v>
      </c>
      <c r="XX8933" s="7" t="n">
        <v>7</v>
      </c>
      <c r="XY8933" s="7" t="n">
        <v>65533</v>
      </c>
      <c r="XZ8933" s="7" t="n">
        <v>29418</v>
      </c>
      <c r="YA8933" s="7" t="s">
        <v>12</v>
      </c>
      <c r="YB8933" s="7" t="n">
        <f t="normal" ca="1">32-LENB(INDIRECT(ADDRESS(8933,651)))</f>
        <v>0</v>
      </c>
      <c r="YC8933" s="7" t="n">
        <v>7</v>
      </c>
      <c r="YD8933" s="7" t="n">
        <v>65533</v>
      </c>
      <c r="YE8933" s="7" t="n">
        <v>3406</v>
      </c>
      <c r="YF8933" s="7" t="s">
        <v>12</v>
      </c>
      <c r="YG8933" s="7" t="n">
        <f t="normal" ca="1">32-LENB(INDIRECT(ADDRESS(8933,656)))</f>
        <v>0</v>
      </c>
      <c r="YH8933" s="7" t="n">
        <v>7</v>
      </c>
      <c r="YI8933" s="7" t="n">
        <v>65533</v>
      </c>
      <c r="YJ8933" s="7" t="n">
        <v>3407</v>
      </c>
      <c r="YK8933" s="7" t="s">
        <v>12</v>
      </c>
      <c r="YL8933" s="7" t="n">
        <f t="normal" ca="1">32-LENB(INDIRECT(ADDRESS(8933,661)))</f>
        <v>0</v>
      </c>
      <c r="YM8933" s="7" t="n">
        <v>7</v>
      </c>
      <c r="YN8933" s="7" t="n">
        <v>65533</v>
      </c>
      <c r="YO8933" s="7" t="n">
        <v>3408</v>
      </c>
      <c r="YP8933" s="7" t="s">
        <v>12</v>
      </c>
      <c r="YQ8933" s="7" t="n">
        <f t="normal" ca="1">32-LENB(INDIRECT(ADDRESS(8933,666)))</f>
        <v>0</v>
      </c>
      <c r="YR8933" s="7" t="n">
        <v>7</v>
      </c>
      <c r="YS8933" s="7" t="n">
        <v>65533</v>
      </c>
      <c r="YT8933" s="7" t="n">
        <v>3409</v>
      </c>
      <c r="YU8933" s="7" t="s">
        <v>12</v>
      </c>
      <c r="YV8933" s="7" t="n">
        <f t="normal" ca="1">32-LENB(INDIRECT(ADDRESS(8933,671)))</f>
        <v>0</v>
      </c>
      <c r="YW8933" s="7" t="n">
        <v>7</v>
      </c>
      <c r="YX8933" s="7" t="n">
        <v>65533</v>
      </c>
      <c r="YY8933" s="7" t="n">
        <v>3410</v>
      </c>
      <c r="YZ8933" s="7" t="s">
        <v>12</v>
      </c>
      <c r="ZA8933" s="7" t="n">
        <f t="normal" ca="1">32-LENB(INDIRECT(ADDRESS(8933,676)))</f>
        <v>0</v>
      </c>
      <c r="ZB8933" s="7" t="n">
        <v>7</v>
      </c>
      <c r="ZC8933" s="7" t="n">
        <v>65533</v>
      </c>
      <c r="ZD8933" s="7" t="n">
        <v>29419</v>
      </c>
      <c r="ZE8933" s="7" t="s">
        <v>12</v>
      </c>
      <c r="ZF8933" s="7" t="n">
        <f t="normal" ca="1">32-LENB(INDIRECT(ADDRESS(8933,681)))</f>
        <v>0</v>
      </c>
      <c r="ZG8933" s="7" t="n">
        <v>7</v>
      </c>
      <c r="ZH8933" s="7" t="n">
        <v>65533</v>
      </c>
      <c r="ZI8933" s="7" t="n">
        <v>18483</v>
      </c>
      <c r="ZJ8933" s="7" t="s">
        <v>12</v>
      </c>
      <c r="ZK8933" s="7" t="n">
        <f t="normal" ca="1">32-LENB(INDIRECT(ADDRESS(8933,686)))</f>
        <v>0</v>
      </c>
      <c r="ZL8933" s="7" t="n">
        <v>7</v>
      </c>
      <c r="ZM8933" s="7" t="n">
        <v>65533</v>
      </c>
      <c r="ZN8933" s="7" t="n">
        <v>10382</v>
      </c>
      <c r="ZO8933" s="7" t="s">
        <v>12</v>
      </c>
      <c r="ZP8933" s="7" t="n">
        <f t="normal" ca="1">32-LENB(INDIRECT(ADDRESS(8933,691)))</f>
        <v>0</v>
      </c>
      <c r="ZQ8933" s="7" t="n">
        <v>7</v>
      </c>
      <c r="ZR8933" s="7" t="n">
        <v>65533</v>
      </c>
      <c r="ZS8933" s="7" t="n">
        <v>8443</v>
      </c>
      <c r="ZT8933" s="7" t="s">
        <v>12</v>
      </c>
      <c r="ZU8933" s="7" t="n">
        <f t="normal" ca="1">32-LENB(INDIRECT(ADDRESS(8933,696)))</f>
        <v>0</v>
      </c>
      <c r="ZV8933" s="7" t="n">
        <v>7</v>
      </c>
      <c r="ZW8933" s="7" t="n">
        <v>65533</v>
      </c>
      <c r="ZX8933" s="7" t="n">
        <v>7410</v>
      </c>
      <c r="ZY8933" s="7" t="s">
        <v>12</v>
      </c>
      <c r="ZZ8933" s="7" t="n">
        <f t="normal" ca="1">32-LENB(INDIRECT(ADDRESS(8933,701)))</f>
        <v>0</v>
      </c>
      <c r="AAA8933" s="7" t="n">
        <v>7</v>
      </c>
      <c r="AAB8933" s="7" t="n">
        <v>65533</v>
      </c>
      <c r="AAC8933" s="7" t="n">
        <v>52947</v>
      </c>
      <c r="AAD8933" s="7" t="s">
        <v>12</v>
      </c>
      <c r="AAE8933" s="7" t="n">
        <f t="normal" ca="1">32-LENB(INDIRECT(ADDRESS(8933,706)))</f>
        <v>0</v>
      </c>
      <c r="AAF8933" s="7" t="n">
        <v>7</v>
      </c>
      <c r="AAG8933" s="7" t="n">
        <v>65533</v>
      </c>
      <c r="AAH8933" s="7" t="n">
        <v>6424</v>
      </c>
      <c r="AAI8933" s="7" t="s">
        <v>12</v>
      </c>
      <c r="AAJ8933" s="7" t="n">
        <f t="normal" ca="1">32-LENB(INDIRECT(ADDRESS(8933,711)))</f>
        <v>0</v>
      </c>
      <c r="AAK8933" s="7" t="n">
        <v>7</v>
      </c>
      <c r="AAL8933" s="7" t="n">
        <v>65533</v>
      </c>
      <c r="AAM8933" s="7" t="n">
        <v>29420</v>
      </c>
      <c r="AAN8933" s="7" t="s">
        <v>12</v>
      </c>
      <c r="AAO8933" s="7" t="n">
        <f t="normal" ca="1">32-LENB(INDIRECT(ADDRESS(8933,716)))</f>
        <v>0</v>
      </c>
      <c r="AAP8933" s="7" t="n">
        <v>7</v>
      </c>
      <c r="AAQ8933" s="7" t="n">
        <v>65533</v>
      </c>
      <c r="AAR8933" s="7" t="n">
        <v>29421</v>
      </c>
      <c r="AAS8933" s="7" t="s">
        <v>12</v>
      </c>
      <c r="AAT8933" s="7" t="n">
        <f t="normal" ca="1">32-LENB(INDIRECT(ADDRESS(8933,721)))</f>
        <v>0</v>
      </c>
      <c r="AAU8933" s="7" t="n">
        <v>7</v>
      </c>
      <c r="AAV8933" s="7" t="n">
        <v>65533</v>
      </c>
      <c r="AAW8933" s="7" t="n">
        <v>3411</v>
      </c>
      <c r="AAX8933" s="7" t="s">
        <v>12</v>
      </c>
      <c r="AAY8933" s="7" t="n">
        <f t="normal" ca="1">32-LENB(INDIRECT(ADDRESS(8933,726)))</f>
        <v>0</v>
      </c>
      <c r="AAZ8933" s="7" t="n">
        <v>7</v>
      </c>
      <c r="ABA8933" s="7" t="n">
        <v>65533</v>
      </c>
      <c r="ABB8933" s="7" t="n">
        <v>29422</v>
      </c>
      <c r="ABC8933" s="7" t="s">
        <v>12</v>
      </c>
      <c r="ABD8933" s="7" t="n">
        <f t="normal" ca="1">32-LENB(INDIRECT(ADDRESS(8933,731)))</f>
        <v>0</v>
      </c>
      <c r="ABE8933" s="7" t="n">
        <v>7</v>
      </c>
      <c r="ABF8933" s="7" t="n">
        <v>65533</v>
      </c>
      <c r="ABG8933" s="7" t="n">
        <v>29423</v>
      </c>
      <c r="ABH8933" s="7" t="s">
        <v>12</v>
      </c>
      <c r="ABI8933" s="7" t="n">
        <f t="normal" ca="1">32-LENB(INDIRECT(ADDRESS(8933,736)))</f>
        <v>0</v>
      </c>
      <c r="ABJ8933" s="7" t="n">
        <v>7</v>
      </c>
      <c r="ABK8933" s="7" t="n">
        <v>65533</v>
      </c>
      <c r="ABL8933" s="7" t="n">
        <v>29424</v>
      </c>
      <c r="ABM8933" s="7" t="s">
        <v>12</v>
      </c>
      <c r="ABN8933" s="7" t="n">
        <f t="normal" ca="1">32-LENB(INDIRECT(ADDRESS(8933,741)))</f>
        <v>0</v>
      </c>
      <c r="ABO8933" s="7" t="n">
        <v>7</v>
      </c>
      <c r="ABP8933" s="7" t="n">
        <v>65533</v>
      </c>
      <c r="ABQ8933" s="7" t="n">
        <v>29425</v>
      </c>
      <c r="ABR8933" s="7" t="s">
        <v>12</v>
      </c>
      <c r="ABS8933" s="7" t="n">
        <f t="normal" ca="1">32-LENB(INDIRECT(ADDRESS(8933,746)))</f>
        <v>0</v>
      </c>
      <c r="ABT8933" s="7" t="n">
        <v>7</v>
      </c>
      <c r="ABU8933" s="7" t="n">
        <v>65533</v>
      </c>
      <c r="ABV8933" s="7" t="n">
        <v>29426</v>
      </c>
      <c r="ABW8933" s="7" t="s">
        <v>12</v>
      </c>
      <c r="ABX8933" s="7" t="n">
        <f t="normal" ca="1">32-LENB(INDIRECT(ADDRESS(8933,751)))</f>
        <v>0</v>
      </c>
      <c r="ABY8933" s="7" t="n">
        <v>4</v>
      </c>
      <c r="ABZ8933" s="7" t="n">
        <v>65533</v>
      </c>
      <c r="ACA8933" s="7" t="n">
        <v>2118</v>
      </c>
      <c r="ACB8933" s="7" t="s">
        <v>12</v>
      </c>
      <c r="ACC8933" s="7" t="n">
        <f t="normal" ca="1">32-LENB(INDIRECT(ADDRESS(8933,756)))</f>
        <v>0</v>
      </c>
      <c r="ACD8933" s="7" t="n">
        <v>4</v>
      </c>
      <c r="ACE8933" s="7" t="n">
        <v>65533</v>
      </c>
      <c r="ACF8933" s="7" t="n">
        <v>4515</v>
      </c>
      <c r="ACG8933" s="7" t="s">
        <v>12</v>
      </c>
      <c r="ACH8933" s="7" t="n">
        <f t="normal" ca="1">32-LENB(INDIRECT(ADDRESS(8933,761)))</f>
        <v>0</v>
      </c>
      <c r="ACI8933" s="7" t="n">
        <v>7</v>
      </c>
      <c r="ACJ8933" s="7" t="n">
        <v>65533</v>
      </c>
      <c r="ACK8933" s="7" t="n">
        <v>52948</v>
      </c>
      <c r="ACL8933" s="7" t="s">
        <v>12</v>
      </c>
      <c r="ACM8933" s="7" t="n">
        <f t="normal" ca="1">32-LENB(INDIRECT(ADDRESS(8933,766)))</f>
        <v>0</v>
      </c>
      <c r="ACN8933" s="7" t="n">
        <v>7</v>
      </c>
      <c r="ACO8933" s="7" t="n">
        <v>65533</v>
      </c>
      <c r="ACP8933" s="7" t="n">
        <v>18484</v>
      </c>
      <c r="ACQ8933" s="7" t="s">
        <v>12</v>
      </c>
      <c r="ACR8933" s="7" t="n">
        <f t="normal" ca="1">32-LENB(INDIRECT(ADDRESS(8933,771)))</f>
        <v>0</v>
      </c>
      <c r="ACS8933" s="7" t="n">
        <v>4</v>
      </c>
      <c r="ACT8933" s="7" t="n">
        <v>65533</v>
      </c>
      <c r="ACU8933" s="7" t="n">
        <v>4405</v>
      </c>
      <c r="ACV8933" s="7" t="s">
        <v>12</v>
      </c>
      <c r="ACW8933" s="7" t="n">
        <f t="normal" ca="1">32-LENB(INDIRECT(ADDRESS(8933,776)))</f>
        <v>0</v>
      </c>
      <c r="ACX8933" s="7" t="n">
        <v>4</v>
      </c>
      <c r="ACY8933" s="7" t="n">
        <v>65533</v>
      </c>
      <c r="ACZ8933" s="7" t="n">
        <v>4428</v>
      </c>
      <c r="ADA8933" s="7" t="s">
        <v>12</v>
      </c>
      <c r="ADB8933" s="7" t="n">
        <f t="normal" ca="1">32-LENB(INDIRECT(ADDRESS(8933,781)))</f>
        <v>0</v>
      </c>
      <c r="ADC8933" s="7" t="n">
        <v>4</v>
      </c>
      <c r="ADD8933" s="7" t="n">
        <v>65533</v>
      </c>
      <c r="ADE8933" s="7" t="n">
        <v>5306</v>
      </c>
      <c r="ADF8933" s="7" t="s">
        <v>12</v>
      </c>
      <c r="ADG8933" s="7" t="n">
        <f t="normal" ca="1">32-LENB(INDIRECT(ADDRESS(8933,786)))</f>
        <v>0</v>
      </c>
      <c r="ADH8933" s="7" t="n">
        <v>8</v>
      </c>
      <c r="ADI8933" s="7" t="n">
        <v>65533</v>
      </c>
      <c r="ADJ8933" s="7" t="n">
        <v>0</v>
      </c>
      <c r="ADK8933" s="7" t="s">
        <v>416</v>
      </c>
      <c r="ADL8933" s="7" t="n">
        <f t="normal" ca="1">32-LENB(INDIRECT(ADDRESS(8933,791)))</f>
        <v>0</v>
      </c>
      <c r="ADM8933" s="7" t="n">
        <v>4</v>
      </c>
      <c r="ADN8933" s="7" t="n">
        <v>65533</v>
      </c>
      <c r="ADO8933" s="7" t="n">
        <v>4286</v>
      </c>
      <c r="ADP8933" s="7" t="s">
        <v>12</v>
      </c>
      <c r="ADQ8933" s="7" t="n">
        <f t="normal" ca="1">32-LENB(INDIRECT(ADDRESS(8933,796)))</f>
        <v>0</v>
      </c>
      <c r="ADR8933" s="7" t="n">
        <v>4</v>
      </c>
      <c r="ADS8933" s="7" t="n">
        <v>65533</v>
      </c>
      <c r="ADT8933" s="7" t="n">
        <v>4400</v>
      </c>
      <c r="ADU8933" s="7" t="s">
        <v>12</v>
      </c>
      <c r="ADV8933" s="7" t="n">
        <f t="normal" ca="1">32-LENB(INDIRECT(ADDRESS(8933,801)))</f>
        <v>0</v>
      </c>
      <c r="ADW8933" s="7" t="n">
        <v>7</v>
      </c>
      <c r="ADX8933" s="7" t="n">
        <v>65533</v>
      </c>
      <c r="ADY8933" s="7" t="n">
        <v>52949</v>
      </c>
      <c r="ADZ8933" s="7" t="s">
        <v>12</v>
      </c>
      <c r="AEA8933" s="7" t="n">
        <f t="normal" ca="1">32-LENB(INDIRECT(ADDRESS(8933,806)))</f>
        <v>0</v>
      </c>
      <c r="AEB8933" s="7" t="n">
        <v>7</v>
      </c>
      <c r="AEC8933" s="7" t="n">
        <v>65533</v>
      </c>
      <c r="AED8933" s="7" t="n">
        <v>2396</v>
      </c>
      <c r="AEE8933" s="7" t="s">
        <v>12</v>
      </c>
      <c r="AEF8933" s="7" t="n">
        <f t="normal" ca="1">32-LENB(INDIRECT(ADDRESS(8933,811)))</f>
        <v>0</v>
      </c>
      <c r="AEG8933" s="7" t="n">
        <v>7</v>
      </c>
      <c r="AEH8933" s="7" t="n">
        <v>65533</v>
      </c>
      <c r="AEI8933" s="7" t="n">
        <v>3412</v>
      </c>
      <c r="AEJ8933" s="7" t="s">
        <v>12</v>
      </c>
      <c r="AEK8933" s="7" t="n">
        <f t="normal" ca="1">32-LENB(INDIRECT(ADDRESS(8933,816)))</f>
        <v>0</v>
      </c>
      <c r="AEL8933" s="7" t="n">
        <v>7</v>
      </c>
      <c r="AEM8933" s="7" t="n">
        <v>65533</v>
      </c>
      <c r="AEN8933" s="7" t="n">
        <v>3413</v>
      </c>
      <c r="AEO8933" s="7" t="s">
        <v>12</v>
      </c>
      <c r="AEP8933" s="7" t="n">
        <f t="normal" ca="1">32-LENB(INDIRECT(ADDRESS(8933,821)))</f>
        <v>0</v>
      </c>
      <c r="AEQ8933" s="7" t="n">
        <v>7</v>
      </c>
      <c r="AER8933" s="7" t="n">
        <v>65533</v>
      </c>
      <c r="AES8933" s="7" t="n">
        <v>29427</v>
      </c>
      <c r="AET8933" s="7" t="s">
        <v>12</v>
      </c>
      <c r="AEU8933" s="7" t="n">
        <f t="normal" ca="1">32-LENB(INDIRECT(ADDRESS(8933,826)))</f>
        <v>0</v>
      </c>
      <c r="AEV8933" s="7" t="n">
        <v>7</v>
      </c>
      <c r="AEW8933" s="7" t="n">
        <v>65533</v>
      </c>
      <c r="AEX8933" s="7" t="n">
        <v>29428</v>
      </c>
      <c r="AEY8933" s="7" t="s">
        <v>12</v>
      </c>
      <c r="AEZ8933" s="7" t="n">
        <f t="normal" ca="1">32-LENB(INDIRECT(ADDRESS(8933,831)))</f>
        <v>0</v>
      </c>
      <c r="AFA8933" s="7" t="n">
        <v>7</v>
      </c>
      <c r="AFB8933" s="7" t="n">
        <v>65533</v>
      </c>
      <c r="AFC8933" s="7" t="n">
        <v>3414</v>
      </c>
      <c r="AFD8933" s="7" t="s">
        <v>12</v>
      </c>
      <c r="AFE8933" s="7" t="n">
        <f t="normal" ca="1">32-LENB(INDIRECT(ADDRESS(8933,836)))</f>
        <v>0</v>
      </c>
      <c r="AFF8933" s="7" t="n">
        <v>7</v>
      </c>
      <c r="AFG8933" s="7" t="n">
        <v>65533</v>
      </c>
      <c r="AFH8933" s="7" t="n">
        <v>52950</v>
      </c>
      <c r="AFI8933" s="7" t="s">
        <v>12</v>
      </c>
      <c r="AFJ8933" s="7" t="n">
        <f t="normal" ca="1">32-LENB(INDIRECT(ADDRESS(8933,841)))</f>
        <v>0</v>
      </c>
      <c r="AFK8933" s="7" t="n">
        <v>7</v>
      </c>
      <c r="AFL8933" s="7" t="n">
        <v>65533</v>
      </c>
      <c r="AFM8933" s="7" t="n">
        <v>2397</v>
      </c>
      <c r="AFN8933" s="7" t="s">
        <v>12</v>
      </c>
      <c r="AFO8933" s="7" t="n">
        <f t="normal" ca="1">32-LENB(INDIRECT(ADDRESS(8933,846)))</f>
        <v>0</v>
      </c>
      <c r="AFP8933" s="7" t="n">
        <v>4</v>
      </c>
      <c r="AFQ8933" s="7" t="n">
        <v>65533</v>
      </c>
      <c r="AFR8933" s="7" t="n">
        <v>4400</v>
      </c>
      <c r="AFS8933" s="7" t="s">
        <v>12</v>
      </c>
      <c r="AFT8933" s="7" t="n">
        <f t="normal" ca="1">32-LENB(INDIRECT(ADDRESS(8933,851)))</f>
        <v>0</v>
      </c>
      <c r="AFU8933" s="7" t="n">
        <v>4</v>
      </c>
      <c r="AFV8933" s="7" t="n">
        <v>65533</v>
      </c>
      <c r="AFW8933" s="7" t="n">
        <v>4286</v>
      </c>
      <c r="AFX8933" s="7" t="s">
        <v>12</v>
      </c>
      <c r="AFY8933" s="7" t="n">
        <f t="normal" ca="1">32-LENB(INDIRECT(ADDRESS(8933,856)))</f>
        <v>0</v>
      </c>
      <c r="AFZ8933" s="7" t="n">
        <v>0</v>
      </c>
      <c r="AGA8933" s="7" t="n">
        <v>65533</v>
      </c>
      <c r="AGB8933" s="7" t="n">
        <v>0</v>
      </c>
      <c r="AGC8933" s="7" t="s">
        <v>12</v>
      </c>
      <c r="AGD8933" s="7" t="n">
        <f t="normal" ca="1">32-LENB(INDIRECT(ADDRESS(8933,861)))</f>
        <v>0</v>
      </c>
    </row>
    <row r="8934" spans="1:57">
      <c r="A8934" t="s">
        <v>4</v>
      </c>
      <c r="B8934" s="4" t="s">
        <v>5</v>
      </c>
    </row>
    <row r="8935" spans="1:57">
      <c r="A8935" t="n">
        <v>71088</v>
      </c>
      <c r="B8935" s="5" t="n">
        <v>1</v>
      </c>
    </row>
    <row r="8936" spans="1:57" s="3" customFormat="1" customHeight="0">
      <c r="A8936" s="3" t="s">
        <v>2</v>
      </c>
      <c r="B8936" s="3" t="s">
        <v>489</v>
      </c>
    </row>
    <row r="8937" spans="1:57">
      <c r="A8937" t="s">
        <v>4</v>
      </c>
      <c r="B8937" s="4" t="s">
        <v>5</v>
      </c>
      <c r="C8937" s="4" t="s">
        <v>10</v>
      </c>
      <c r="D8937" s="4" t="s">
        <v>10</v>
      </c>
      <c r="E8937" s="4" t="s">
        <v>9</v>
      </c>
      <c r="F8937" s="4" t="s">
        <v>6</v>
      </c>
      <c r="G8937" s="4" t="s">
        <v>8</v>
      </c>
      <c r="H8937" s="4" t="s">
        <v>10</v>
      </c>
      <c r="I8937" s="4" t="s">
        <v>10</v>
      </c>
      <c r="J8937" s="4" t="s">
        <v>9</v>
      </c>
      <c r="K8937" s="4" t="s">
        <v>6</v>
      </c>
      <c r="L8937" s="4" t="s">
        <v>8</v>
      </c>
      <c r="M8937" s="4" t="s">
        <v>10</v>
      </c>
      <c r="N8937" s="4" t="s">
        <v>10</v>
      </c>
      <c r="O8937" s="4" t="s">
        <v>9</v>
      </c>
      <c r="P8937" s="4" t="s">
        <v>6</v>
      </c>
      <c r="Q8937" s="4" t="s">
        <v>8</v>
      </c>
    </row>
    <row r="8938" spans="1:57">
      <c r="A8938" t="n">
        <v>71104</v>
      </c>
      <c r="B8938" s="76" t="n">
        <v>257</v>
      </c>
      <c r="C8938" s="7" t="n">
        <v>4</v>
      </c>
      <c r="D8938" s="7" t="n">
        <v>65533</v>
      </c>
      <c r="E8938" s="7" t="n">
        <v>2209</v>
      </c>
      <c r="F8938" s="7" t="s">
        <v>12</v>
      </c>
      <c r="G8938" s="7" t="n">
        <f t="normal" ca="1">32-LENB(INDIRECT(ADDRESS(8938,6)))</f>
        <v>0</v>
      </c>
      <c r="H8938" s="7" t="n">
        <v>4</v>
      </c>
      <c r="I8938" s="7" t="n">
        <v>65533</v>
      </c>
      <c r="J8938" s="7" t="n">
        <v>2209</v>
      </c>
      <c r="K8938" s="7" t="s">
        <v>12</v>
      </c>
      <c r="L8938" s="7" t="n">
        <f t="normal" ca="1">32-LENB(INDIRECT(ADDRESS(8938,11)))</f>
        <v>0</v>
      </c>
      <c r="M8938" s="7" t="n">
        <v>0</v>
      </c>
      <c r="N8938" s="7" t="n">
        <v>65533</v>
      </c>
      <c r="O8938" s="7" t="n">
        <v>0</v>
      </c>
      <c r="P8938" s="7" t="s">
        <v>12</v>
      </c>
      <c r="Q8938" s="7" t="n">
        <f t="normal" ca="1">32-LENB(INDIRECT(ADDRESS(8938,16)))</f>
        <v>0</v>
      </c>
    </row>
    <row r="8939" spans="1:57">
      <c r="A8939" t="s">
        <v>4</v>
      </c>
      <c r="B8939" s="4" t="s">
        <v>5</v>
      </c>
    </row>
    <row r="8940" spans="1:57">
      <c r="A8940" t="n">
        <v>71224</v>
      </c>
      <c r="B8940" s="5" t="n">
        <v>1</v>
      </c>
    </row>
    <row r="8941" spans="1:57" s="3" customFormat="1" customHeight="0">
      <c r="A8941" s="3" t="s">
        <v>2</v>
      </c>
      <c r="B8941" s="3" t="s">
        <v>490</v>
      </c>
    </row>
    <row r="8942" spans="1:57">
      <c r="A8942" t="s">
        <v>4</v>
      </c>
      <c r="B8942" s="4" t="s">
        <v>5</v>
      </c>
      <c r="C8942" s="4" t="s">
        <v>10</v>
      </c>
      <c r="D8942" s="4" t="s">
        <v>10</v>
      </c>
      <c r="E8942" s="4" t="s">
        <v>9</v>
      </c>
      <c r="F8942" s="4" t="s">
        <v>6</v>
      </c>
      <c r="G8942" s="4" t="s">
        <v>8</v>
      </c>
      <c r="H8942" s="4" t="s">
        <v>10</v>
      </c>
      <c r="I8942" s="4" t="s">
        <v>10</v>
      </c>
      <c r="J8942" s="4" t="s">
        <v>9</v>
      </c>
      <c r="K8942" s="4" t="s">
        <v>6</v>
      </c>
      <c r="L8942" s="4" t="s">
        <v>8</v>
      </c>
      <c r="M8942" s="4" t="s">
        <v>10</v>
      </c>
      <c r="N8942" s="4" t="s">
        <v>10</v>
      </c>
      <c r="O8942" s="4" t="s">
        <v>9</v>
      </c>
      <c r="P8942" s="4" t="s">
        <v>6</v>
      </c>
      <c r="Q8942" s="4" t="s">
        <v>8</v>
      </c>
    </row>
    <row r="8943" spans="1:57">
      <c r="A8943" t="n">
        <v>71232</v>
      </c>
      <c r="B8943" s="76" t="n">
        <v>257</v>
      </c>
      <c r="C8943" s="7" t="n">
        <v>4</v>
      </c>
      <c r="D8943" s="7" t="n">
        <v>65533</v>
      </c>
      <c r="E8943" s="7" t="n">
        <v>2209</v>
      </c>
      <c r="F8943" s="7" t="s">
        <v>12</v>
      </c>
      <c r="G8943" s="7" t="n">
        <f t="normal" ca="1">32-LENB(INDIRECT(ADDRESS(8943,6)))</f>
        <v>0</v>
      </c>
      <c r="H8943" s="7" t="n">
        <v>4</v>
      </c>
      <c r="I8943" s="7" t="n">
        <v>65533</v>
      </c>
      <c r="J8943" s="7" t="n">
        <v>2209</v>
      </c>
      <c r="K8943" s="7" t="s">
        <v>12</v>
      </c>
      <c r="L8943" s="7" t="n">
        <f t="normal" ca="1">32-LENB(INDIRECT(ADDRESS(8943,11)))</f>
        <v>0</v>
      </c>
      <c r="M8943" s="7" t="n">
        <v>0</v>
      </c>
      <c r="N8943" s="7" t="n">
        <v>65533</v>
      </c>
      <c r="O8943" s="7" t="n">
        <v>0</v>
      </c>
      <c r="P8943" s="7" t="s">
        <v>12</v>
      </c>
      <c r="Q8943" s="7" t="n">
        <f t="normal" ca="1">32-LENB(INDIRECT(ADDRESS(8943,16)))</f>
        <v>0</v>
      </c>
    </row>
    <row r="8944" spans="1:57">
      <c r="A8944" t="s">
        <v>4</v>
      </c>
      <c r="B8944" s="4" t="s">
        <v>5</v>
      </c>
    </row>
    <row r="8945" spans="1:862">
      <c r="A8945" t="n">
        <v>71352</v>
      </c>
      <c r="B8945" s="5" t="n">
        <v>1</v>
      </c>
    </row>
    <row r="8946" spans="1:862" s="3" customFormat="1" customHeight="0">
      <c r="A8946" s="3" t="s">
        <v>2</v>
      </c>
      <c r="B8946" s="3" t="s">
        <v>491</v>
      </c>
    </row>
    <row r="8947" spans="1:862">
      <c r="A8947" t="s">
        <v>4</v>
      </c>
      <c r="B8947" s="4" t="s">
        <v>5</v>
      </c>
      <c r="C8947" s="4" t="s">
        <v>10</v>
      </c>
      <c r="D8947" s="4" t="s">
        <v>10</v>
      </c>
      <c r="E8947" s="4" t="s">
        <v>9</v>
      </c>
      <c r="F8947" s="4" t="s">
        <v>6</v>
      </c>
      <c r="G8947" s="4" t="s">
        <v>8</v>
      </c>
      <c r="H8947" s="4" t="s">
        <v>10</v>
      </c>
      <c r="I8947" s="4" t="s">
        <v>10</v>
      </c>
      <c r="J8947" s="4" t="s">
        <v>9</v>
      </c>
      <c r="K8947" s="4" t="s">
        <v>6</v>
      </c>
      <c r="L8947" s="4" t="s">
        <v>8</v>
      </c>
      <c r="M8947" s="4" t="s">
        <v>10</v>
      </c>
      <c r="N8947" s="4" t="s">
        <v>10</v>
      </c>
      <c r="O8947" s="4" t="s">
        <v>9</v>
      </c>
      <c r="P8947" s="4" t="s">
        <v>6</v>
      </c>
      <c r="Q8947" s="4" t="s">
        <v>8</v>
      </c>
    </row>
    <row r="8948" spans="1:862">
      <c r="A8948" t="n">
        <v>71360</v>
      </c>
      <c r="B8948" s="76" t="n">
        <v>257</v>
      </c>
      <c r="C8948" s="7" t="n">
        <v>4</v>
      </c>
      <c r="D8948" s="7" t="n">
        <v>65533</v>
      </c>
      <c r="E8948" s="7" t="n">
        <v>2209</v>
      </c>
      <c r="F8948" s="7" t="s">
        <v>12</v>
      </c>
      <c r="G8948" s="7" t="n">
        <f t="normal" ca="1">32-LENB(INDIRECT(ADDRESS(8948,6)))</f>
        <v>0</v>
      </c>
      <c r="H8948" s="7" t="n">
        <v>4</v>
      </c>
      <c r="I8948" s="7" t="n">
        <v>65533</v>
      </c>
      <c r="J8948" s="7" t="n">
        <v>2209</v>
      </c>
      <c r="K8948" s="7" t="s">
        <v>12</v>
      </c>
      <c r="L8948" s="7" t="n">
        <f t="normal" ca="1">32-LENB(INDIRECT(ADDRESS(8948,11)))</f>
        <v>0</v>
      </c>
      <c r="M8948" s="7" t="n">
        <v>0</v>
      </c>
      <c r="N8948" s="7" t="n">
        <v>65533</v>
      </c>
      <c r="O8948" s="7" t="n">
        <v>0</v>
      </c>
      <c r="P8948" s="7" t="s">
        <v>12</v>
      </c>
      <c r="Q8948" s="7" t="n">
        <f t="normal" ca="1">32-LENB(INDIRECT(ADDRESS(8948,16)))</f>
        <v>0</v>
      </c>
    </row>
    <row r="8949" spans="1:862">
      <c r="A8949" t="s">
        <v>4</v>
      </c>
      <c r="B8949" s="4" t="s">
        <v>5</v>
      </c>
    </row>
    <row r="8950" spans="1:862">
      <c r="A8950" t="n">
        <v>71480</v>
      </c>
      <c r="B8950" s="5" t="n">
        <v>1</v>
      </c>
    </row>
    <row r="8951" spans="1:862" s="3" customFormat="1" customHeight="0">
      <c r="A8951" s="3" t="s">
        <v>2</v>
      </c>
      <c r="B8951" s="3" t="s">
        <v>492</v>
      </c>
    </row>
    <row r="8952" spans="1:862">
      <c r="A8952" t="s">
        <v>4</v>
      </c>
      <c r="B8952" s="4" t="s">
        <v>5</v>
      </c>
      <c r="C8952" s="4" t="s">
        <v>10</v>
      </c>
      <c r="D8952" s="4" t="s">
        <v>10</v>
      </c>
      <c r="E8952" s="4" t="s">
        <v>9</v>
      </c>
      <c r="F8952" s="4" t="s">
        <v>6</v>
      </c>
      <c r="G8952" s="4" t="s">
        <v>8</v>
      </c>
      <c r="H8952" s="4" t="s">
        <v>10</v>
      </c>
      <c r="I8952" s="4" t="s">
        <v>10</v>
      </c>
      <c r="J8952" s="4" t="s">
        <v>9</v>
      </c>
      <c r="K8952" s="4" t="s">
        <v>6</v>
      </c>
      <c r="L8952" s="4" t="s">
        <v>8</v>
      </c>
      <c r="M8952" s="4" t="s">
        <v>10</v>
      </c>
      <c r="N8952" s="4" t="s">
        <v>10</v>
      </c>
      <c r="O8952" s="4" t="s">
        <v>9</v>
      </c>
      <c r="P8952" s="4" t="s">
        <v>6</v>
      </c>
      <c r="Q8952" s="4" t="s">
        <v>8</v>
      </c>
      <c r="R8952" s="4" t="s">
        <v>10</v>
      </c>
      <c r="S8952" s="4" t="s">
        <v>10</v>
      </c>
      <c r="T8952" s="4" t="s">
        <v>9</v>
      </c>
      <c r="U8952" s="4" t="s">
        <v>6</v>
      </c>
      <c r="V8952" s="4" t="s">
        <v>8</v>
      </c>
      <c r="W8952" s="4" t="s">
        <v>10</v>
      </c>
      <c r="X8952" s="4" t="s">
        <v>10</v>
      </c>
      <c r="Y8952" s="4" t="s">
        <v>9</v>
      </c>
      <c r="Z8952" s="4" t="s">
        <v>6</v>
      </c>
      <c r="AA8952" s="4" t="s">
        <v>8</v>
      </c>
      <c r="AB8952" s="4" t="s">
        <v>10</v>
      </c>
      <c r="AC8952" s="4" t="s">
        <v>10</v>
      </c>
      <c r="AD8952" s="4" t="s">
        <v>9</v>
      </c>
      <c r="AE8952" s="4" t="s">
        <v>6</v>
      </c>
      <c r="AF8952" s="4" t="s">
        <v>8</v>
      </c>
      <c r="AG8952" s="4" t="s">
        <v>10</v>
      </c>
      <c r="AH8952" s="4" t="s">
        <v>10</v>
      </c>
      <c r="AI8952" s="4" t="s">
        <v>9</v>
      </c>
      <c r="AJ8952" s="4" t="s">
        <v>6</v>
      </c>
      <c r="AK8952" s="4" t="s">
        <v>8</v>
      </c>
      <c r="AL8952" s="4" t="s">
        <v>10</v>
      </c>
      <c r="AM8952" s="4" t="s">
        <v>10</v>
      </c>
      <c r="AN8952" s="4" t="s">
        <v>9</v>
      </c>
      <c r="AO8952" s="4" t="s">
        <v>6</v>
      </c>
      <c r="AP8952" s="4" t="s">
        <v>8</v>
      </c>
      <c r="AQ8952" s="4" t="s">
        <v>10</v>
      </c>
      <c r="AR8952" s="4" t="s">
        <v>10</v>
      </c>
      <c r="AS8952" s="4" t="s">
        <v>9</v>
      </c>
      <c r="AT8952" s="4" t="s">
        <v>6</v>
      </c>
      <c r="AU8952" s="4" t="s">
        <v>8</v>
      </c>
      <c r="AV8952" s="4" t="s">
        <v>10</v>
      </c>
      <c r="AW8952" s="4" t="s">
        <v>10</v>
      </c>
      <c r="AX8952" s="4" t="s">
        <v>9</v>
      </c>
      <c r="AY8952" s="4" t="s">
        <v>6</v>
      </c>
      <c r="AZ8952" s="4" t="s">
        <v>8</v>
      </c>
      <c r="BA8952" s="4" t="s">
        <v>10</v>
      </c>
      <c r="BB8952" s="4" t="s">
        <v>10</v>
      </c>
      <c r="BC8952" s="4" t="s">
        <v>9</v>
      </c>
      <c r="BD8952" s="4" t="s">
        <v>6</v>
      </c>
      <c r="BE8952" s="4" t="s">
        <v>8</v>
      </c>
      <c r="BF8952" s="4" t="s">
        <v>10</v>
      </c>
      <c r="BG8952" s="4" t="s">
        <v>10</v>
      </c>
      <c r="BH8952" s="4" t="s">
        <v>9</v>
      </c>
      <c r="BI8952" s="4" t="s">
        <v>6</v>
      </c>
      <c r="BJ8952" s="4" t="s">
        <v>8</v>
      </c>
      <c r="BK8952" s="4" t="s">
        <v>10</v>
      </c>
      <c r="BL8952" s="4" t="s">
        <v>10</v>
      </c>
      <c r="BM8952" s="4" t="s">
        <v>9</v>
      </c>
      <c r="BN8952" s="4" t="s">
        <v>6</v>
      </c>
      <c r="BO8952" s="4" t="s">
        <v>8</v>
      </c>
      <c r="BP8952" s="4" t="s">
        <v>10</v>
      </c>
      <c r="BQ8952" s="4" t="s">
        <v>10</v>
      </c>
      <c r="BR8952" s="4" t="s">
        <v>9</v>
      </c>
      <c r="BS8952" s="4" t="s">
        <v>6</v>
      </c>
      <c r="BT8952" s="4" t="s">
        <v>8</v>
      </c>
      <c r="BU8952" s="4" t="s">
        <v>10</v>
      </c>
      <c r="BV8952" s="4" t="s">
        <v>10</v>
      </c>
      <c r="BW8952" s="4" t="s">
        <v>9</v>
      </c>
      <c r="BX8952" s="4" t="s">
        <v>6</v>
      </c>
      <c r="BY8952" s="4" t="s">
        <v>8</v>
      </c>
      <c r="BZ8952" s="4" t="s">
        <v>10</v>
      </c>
      <c r="CA8952" s="4" t="s">
        <v>10</v>
      </c>
      <c r="CB8952" s="4" t="s">
        <v>9</v>
      </c>
      <c r="CC8952" s="4" t="s">
        <v>6</v>
      </c>
      <c r="CD8952" s="4" t="s">
        <v>8</v>
      </c>
      <c r="CE8952" s="4" t="s">
        <v>10</v>
      </c>
      <c r="CF8952" s="4" t="s">
        <v>10</v>
      </c>
      <c r="CG8952" s="4" t="s">
        <v>9</v>
      </c>
      <c r="CH8952" s="4" t="s">
        <v>6</v>
      </c>
      <c r="CI8952" s="4" t="s">
        <v>8</v>
      </c>
      <c r="CJ8952" s="4" t="s">
        <v>10</v>
      </c>
      <c r="CK8952" s="4" t="s">
        <v>10</v>
      </c>
      <c r="CL8952" s="4" t="s">
        <v>9</v>
      </c>
      <c r="CM8952" s="4" t="s">
        <v>6</v>
      </c>
      <c r="CN8952" s="4" t="s">
        <v>8</v>
      </c>
      <c r="CO8952" s="4" t="s">
        <v>10</v>
      </c>
      <c r="CP8952" s="4" t="s">
        <v>10</v>
      </c>
      <c r="CQ8952" s="4" t="s">
        <v>9</v>
      </c>
      <c r="CR8952" s="4" t="s">
        <v>6</v>
      </c>
      <c r="CS8952" s="4" t="s">
        <v>8</v>
      </c>
      <c r="CT8952" s="4" t="s">
        <v>10</v>
      </c>
      <c r="CU8952" s="4" t="s">
        <v>10</v>
      </c>
      <c r="CV8952" s="4" t="s">
        <v>9</v>
      </c>
      <c r="CW8952" s="4" t="s">
        <v>6</v>
      </c>
      <c r="CX8952" s="4" t="s">
        <v>8</v>
      </c>
      <c r="CY8952" s="4" t="s">
        <v>10</v>
      </c>
      <c r="CZ8952" s="4" t="s">
        <v>10</v>
      </c>
      <c r="DA8952" s="4" t="s">
        <v>9</v>
      </c>
      <c r="DB8952" s="4" t="s">
        <v>6</v>
      </c>
      <c r="DC8952" s="4" t="s">
        <v>8</v>
      </c>
      <c r="DD8952" s="4" t="s">
        <v>10</v>
      </c>
      <c r="DE8952" s="4" t="s">
        <v>10</v>
      </c>
      <c r="DF8952" s="4" t="s">
        <v>9</v>
      </c>
      <c r="DG8952" s="4" t="s">
        <v>6</v>
      </c>
      <c r="DH8952" s="4" t="s">
        <v>8</v>
      </c>
      <c r="DI8952" s="4" t="s">
        <v>10</v>
      </c>
      <c r="DJ8952" s="4" t="s">
        <v>10</v>
      </c>
      <c r="DK8952" s="4" t="s">
        <v>9</v>
      </c>
      <c r="DL8952" s="4" t="s">
        <v>6</v>
      </c>
      <c r="DM8952" s="4" t="s">
        <v>8</v>
      </c>
      <c r="DN8952" s="4" t="s">
        <v>10</v>
      </c>
      <c r="DO8952" s="4" t="s">
        <v>10</v>
      </c>
      <c r="DP8952" s="4" t="s">
        <v>9</v>
      </c>
      <c r="DQ8952" s="4" t="s">
        <v>6</v>
      </c>
      <c r="DR8952" s="4" t="s">
        <v>8</v>
      </c>
      <c r="DS8952" s="4" t="s">
        <v>10</v>
      </c>
      <c r="DT8952" s="4" t="s">
        <v>10</v>
      </c>
      <c r="DU8952" s="4" t="s">
        <v>9</v>
      </c>
      <c r="DV8952" s="4" t="s">
        <v>6</v>
      </c>
      <c r="DW8952" s="4" t="s">
        <v>8</v>
      </c>
      <c r="DX8952" s="4" t="s">
        <v>10</v>
      </c>
      <c r="DY8952" s="4" t="s">
        <v>10</v>
      </c>
      <c r="DZ8952" s="4" t="s">
        <v>9</v>
      </c>
      <c r="EA8952" s="4" t="s">
        <v>6</v>
      </c>
      <c r="EB8952" s="4" t="s">
        <v>8</v>
      </c>
      <c r="EC8952" s="4" t="s">
        <v>10</v>
      </c>
      <c r="ED8952" s="4" t="s">
        <v>10</v>
      </c>
      <c r="EE8952" s="4" t="s">
        <v>9</v>
      </c>
      <c r="EF8952" s="4" t="s">
        <v>6</v>
      </c>
      <c r="EG8952" s="4" t="s">
        <v>8</v>
      </c>
      <c r="EH8952" s="4" t="s">
        <v>10</v>
      </c>
      <c r="EI8952" s="4" t="s">
        <v>10</v>
      </c>
      <c r="EJ8952" s="4" t="s">
        <v>9</v>
      </c>
      <c r="EK8952" s="4" t="s">
        <v>6</v>
      </c>
      <c r="EL8952" s="4" t="s">
        <v>8</v>
      </c>
      <c r="EM8952" s="4" t="s">
        <v>10</v>
      </c>
      <c r="EN8952" s="4" t="s">
        <v>10</v>
      </c>
      <c r="EO8952" s="4" t="s">
        <v>9</v>
      </c>
      <c r="EP8952" s="4" t="s">
        <v>6</v>
      </c>
      <c r="EQ8952" s="4" t="s">
        <v>8</v>
      </c>
      <c r="ER8952" s="4" t="s">
        <v>10</v>
      </c>
      <c r="ES8952" s="4" t="s">
        <v>10</v>
      </c>
      <c r="ET8952" s="4" t="s">
        <v>9</v>
      </c>
      <c r="EU8952" s="4" t="s">
        <v>6</v>
      </c>
      <c r="EV8952" s="4" t="s">
        <v>8</v>
      </c>
      <c r="EW8952" s="4" t="s">
        <v>10</v>
      </c>
      <c r="EX8952" s="4" t="s">
        <v>10</v>
      </c>
      <c r="EY8952" s="4" t="s">
        <v>9</v>
      </c>
      <c r="EZ8952" s="4" t="s">
        <v>6</v>
      </c>
      <c r="FA8952" s="4" t="s">
        <v>8</v>
      </c>
    </row>
    <row r="8953" spans="1:862">
      <c r="A8953" t="n">
        <v>71488</v>
      </c>
      <c r="B8953" s="76" t="n">
        <v>257</v>
      </c>
      <c r="C8953" s="7" t="n">
        <v>3</v>
      </c>
      <c r="D8953" s="7" t="n">
        <v>65533</v>
      </c>
      <c r="E8953" s="7" t="n">
        <v>0</v>
      </c>
      <c r="F8953" s="7" t="s">
        <v>437</v>
      </c>
      <c r="G8953" s="7" t="n">
        <f t="normal" ca="1">32-LENB(INDIRECT(ADDRESS(8953,6)))</f>
        <v>0</v>
      </c>
      <c r="H8953" s="7" t="n">
        <v>3</v>
      </c>
      <c r="I8953" s="7" t="n">
        <v>65533</v>
      </c>
      <c r="J8953" s="7" t="n">
        <v>0</v>
      </c>
      <c r="K8953" s="7" t="s">
        <v>223</v>
      </c>
      <c r="L8953" s="7" t="n">
        <f t="normal" ca="1">32-LENB(INDIRECT(ADDRESS(8953,11)))</f>
        <v>0</v>
      </c>
      <c r="M8953" s="7" t="n">
        <v>3</v>
      </c>
      <c r="N8953" s="7" t="n">
        <v>65533</v>
      </c>
      <c r="O8953" s="7" t="n">
        <v>0</v>
      </c>
      <c r="P8953" s="7" t="s">
        <v>438</v>
      </c>
      <c r="Q8953" s="7" t="n">
        <f t="normal" ca="1">32-LENB(INDIRECT(ADDRESS(8953,16)))</f>
        <v>0</v>
      </c>
      <c r="R8953" s="7" t="n">
        <v>7</v>
      </c>
      <c r="S8953" s="7" t="n">
        <v>65533</v>
      </c>
      <c r="T8953" s="7" t="n">
        <v>52951</v>
      </c>
      <c r="U8953" s="7" t="s">
        <v>12</v>
      </c>
      <c r="V8953" s="7" t="n">
        <f t="normal" ca="1">32-LENB(INDIRECT(ADDRESS(8953,21)))</f>
        <v>0</v>
      </c>
      <c r="W8953" s="7" t="n">
        <v>7</v>
      </c>
      <c r="X8953" s="7" t="n">
        <v>65533</v>
      </c>
      <c r="Y8953" s="7" t="n">
        <v>2398</v>
      </c>
      <c r="Z8953" s="7" t="s">
        <v>12</v>
      </c>
      <c r="AA8953" s="7" t="n">
        <f t="normal" ca="1">32-LENB(INDIRECT(ADDRESS(8953,26)))</f>
        <v>0</v>
      </c>
      <c r="AB8953" s="7" t="n">
        <v>7</v>
      </c>
      <c r="AC8953" s="7" t="n">
        <v>65533</v>
      </c>
      <c r="AD8953" s="7" t="n">
        <v>29429</v>
      </c>
      <c r="AE8953" s="7" t="s">
        <v>12</v>
      </c>
      <c r="AF8953" s="7" t="n">
        <f t="normal" ca="1">32-LENB(INDIRECT(ADDRESS(8953,31)))</f>
        <v>0</v>
      </c>
      <c r="AG8953" s="7" t="n">
        <v>7</v>
      </c>
      <c r="AH8953" s="7" t="n">
        <v>65533</v>
      </c>
      <c r="AI8953" s="7" t="n">
        <v>6425</v>
      </c>
      <c r="AJ8953" s="7" t="s">
        <v>12</v>
      </c>
      <c r="AK8953" s="7" t="n">
        <f t="normal" ca="1">32-LENB(INDIRECT(ADDRESS(8953,36)))</f>
        <v>0</v>
      </c>
      <c r="AL8953" s="7" t="n">
        <v>7</v>
      </c>
      <c r="AM8953" s="7" t="n">
        <v>65533</v>
      </c>
      <c r="AN8953" s="7" t="n">
        <v>5369</v>
      </c>
      <c r="AO8953" s="7" t="s">
        <v>12</v>
      </c>
      <c r="AP8953" s="7" t="n">
        <f t="normal" ca="1">32-LENB(INDIRECT(ADDRESS(8953,41)))</f>
        <v>0</v>
      </c>
      <c r="AQ8953" s="7" t="n">
        <v>7</v>
      </c>
      <c r="AR8953" s="7" t="n">
        <v>65533</v>
      </c>
      <c r="AS8953" s="7" t="n">
        <v>4411</v>
      </c>
      <c r="AT8953" s="7" t="s">
        <v>12</v>
      </c>
      <c r="AU8953" s="7" t="n">
        <f t="normal" ca="1">32-LENB(INDIRECT(ADDRESS(8953,46)))</f>
        <v>0</v>
      </c>
      <c r="AV8953" s="7" t="n">
        <v>7</v>
      </c>
      <c r="AW8953" s="7" t="n">
        <v>65533</v>
      </c>
      <c r="AX8953" s="7" t="n">
        <v>18485</v>
      </c>
      <c r="AY8953" s="7" t="s">
        <v>12</v>
      </c>
      <c r="AZ8953" s="7" t="n">
        <f t="normal" ca="1">32-LENB(INDIRECT(ADDRESS(8953,51)))</f>
        <v>0</v>
      </c>
      <c r="BA8953" s="7" t="n">
        <v>7</v>
      </c>
      <c r="BB8953" s="7" t="n">
        <v>65533</v>
      </c>
      <c r="BC8953" s="7" t="n">
        <v>18486</v>
      </c>
      <c r="BD8953" s="7" t="s">
        <v>12</v>
      </c>
      <c r="BE8953" s="7" t="n">
        <f t="normal" ca="1">32-LENB(INDIRECT(ADDRESS(8953,56)))</f>
        <v>0</v>
      </c>
      <c r="BF8953" s="7" t="n">
        <v>4</v>
      </c>
      <c r="BG8953" s="7" t="n">
        <v>65533</v>
      </c>
      <c r="BH8953" s="7" t="n">
        <v>2118</v>
      </c>
      <c r="BI8953" s="7" t="s">
        <v>12</v>
      </c>
      <c r="BJ8953" s="7" t="n">
        <f t="normal" ca="1">32-LENB(INDIRECT(ADDRESS(8953,61)))</f>
        <v>0</v>
      </c>
      <c r="BK8953" s="7" t="n">
        <v>7</v>
      </c>
      <c r="BL8953" s="7" t="n">
        <v>65533</v>
      </c>
      <c r="BM8953" s="7" t="n">
        <v>29430</v>
      </c>
      <c r="BN8953" s="7" t="s">
        <v>12</v>
      </c>
      <c r="BO8953" s="7" t="n">
        <f t="normal" ca="1">32-LENB(INDIRECT(ADDRESS(8953,66)))</f>
        <v>0</v>
      </c>
      <c r="BP8953" s="7" t="n">
        <v>7</v>
      </c>
      <c r="BQ8953" s="7" t="n">
        <v>65533</v>
      </c>
      <c r="BR8953" s="7" t="n">
        <v>29431</v>
      </c>
      <c r="BS8953" s="7" t="s">
        <v>12</v>
      </c>
      <c r="BT8953" s="7" t="n">
        <f t="normal" ca="1">32-LENB(INDIRECT(ADDRESS(8953,71)))</f>
        <v>0</v>
      </c>
      <c r="BU8953" s="7" t="n">
        <v>7</v>
      </c>
      <c r="BV8953" s="7" t="n">
        <v>65533</v>
      </c>
      <c r="BW8953" s="7" t="n">
        <v>3415</v>
      </c>
      <c r="BX8953" s="7" t="s">
        <v>12</v>
      </c>
      <c r="BY8953" s="7" t="n">
        <f t="normal" ca="1">32-LENB(INDIRECT(ADDRESS(8953,76)))</f>
        <v>0</v>
      </c>
      <c r="BZ8953" s="7" t="n">
        <v>7</v>
      </c>
      <c r="CA8953" s="7" t="n">
        <v>65533</v>
      </c>
      <c r="CB8953" s="7" t="n">
        <v>29432</v>
      </c>
      <c r="CC8953" s="7" t="s">
        <v>12</v>
      </c>
      <c r="CD8953" s="7" t="n">
        <f t="normal" ca="1">32-LENB(INDIRECT(ADDRESS(8953,81)))</f>
        <v>0</v>
      </c>
      <c r="CE8953" s="7" t="n">
        <v>7</v>
      </c>
      <c r="CF8953" s="7" t="n">
        <v>65533</v>
      </c>
      <c r="CG8953" s="7" t="n">
        <v>29433</v>
      </c>
      <c r="CH8953" s="7" t="s">
        <v>12</v>
      </c>
      <c r="CI8953" s="7" t="n">
        <f t="normal" ca="1">32-LENB(INDIRECT(ADDRESS(8953,86)))</f>
        <v>0</v>
      </c>
      <c r="CJ8953" s="7" t="n">
        <v>7</v>
      </c>
      <c r="CK8953" s="7" t="n">
        <v>65533</v>
      </c>
      <c r="CL8953" s="7" t="n">
        <v>29434</v>
      </c>
      <c r="CM8953" s="7" t="s">
        <v>12</v>
      </c>
      <c r="CN8953" s="7" t="n">
        <f t="normal" ca="1">32-LENB(INDIRECT(ADDRESS(8953,91)))</f>
        <v>0</v>
      </c>
      <c r="CO8953" s="7" t="n">
        <v>7</v>
      </c>
      <c r="CP8953" s="7" t="n">
        <v>65533</v>
      </c>
      <c r="CQ8953" s="7" t="n">
        <v>3416</v>
      </c>
      <c r="CR8953" s="7" t="s">
        <v>12</v>
      </c>
      <c r="CS8953" s="7" t="n">
        <f t="normal" ca="1">32-LENB(INDIRECT(ADDRESS(8953,96)))</f>
        <v>0</v>
      </c>
      <c r="CT8953" s="7" t="n">
        <v>7</v>
      </c>
      <c r="CU8953" s="7" t="n">
        <v>65533</v>
      </c>
      <c r="CV8953" s="7" t="n">
        <v>3417</v>
      </c>
      <c r="CW8953" s="7" t="s">
        <v>12</v>
      </c>
      <c r="CX8953" s="7" t="n">
        <f t="normal" ca="1">32-LENB(INDIRECT(ADDRESS(8953,101)))</f>
        <v>0</v>
      </c>
      <c r="CY8953" s="7" t="n">
        <v>7</v>
      </c>
      <c r="CZ8953" s="7" t="n">
        <v>65533</v>
      </c>
      <c r="DA8953" s="7" t="n">
        <v>3418</v>
      </c>
      <c r="DB8953" s="7" t="s">
        <v>12</v>
      </c>
      <c r="DC8953" s="7" t="n">
        <f t="normal" ca="1">32-LENB(INDIRECT(ADDRESS(8953,106)))</f>
        <v>0</v>
      </c>
      <c r="DD8953" s="7" t="n">
        <v>7</v>
      </c>
      <c r="DE8953" s="7" t="n">
        <v>65533</v>
      </c>
      <c r="DF8953" s="7" t="n">
        <v>1418</v>
      </c>
      <c r="DG8953" s="7" t="s">
        <v>12</v>
      </c>
      <c r="DH8953" s="7" t="n">
        <f t="normal" ca="1">32-LENB(INDIRECT(ADDRESS(8953,111)))</f>
        <v>0</v>
      </c>
      <c r="DI8953" s="7" t="n">
        <v>7</v>
      </c>
      <c r="DJ8953" s="7" t="n">
        <v>65533</v>
      </c>
      <c r="DK8953" s="7" t="n">
        <v>7411</v>
      </c>
      <c r="DL8953" s="7" t="s">
        <v>12</v>
      </c>
      <c r="DM8953" s="7" t="n">
        <f t="normal" ca="1">32-LENB(INDIRECT(ADDRESS(8953,116)))</f>
        <v>0</v>
      </c>
      <c r="DN8953" s="7" t="n">
        <v>7</v>
      </c>
      <c r="DO8953" s="7" t="n">
        <v>65533</v>
      </c>
      <c r="DP8953" s="7" t="n">
        <v>8444</v>
      </c>
      <c r="DQ8953" s="7" t="s">
        <v>12</v>
      </c>
      <c r="DR8953" s="7" t="n">
        <f t="normal" ca="1">32-LENB(INDIRECT(ADDRESS(8953,121)))</f>
        <v>0</v>
      </c>
      <c r="DS8953" s="7" t="n">
        <v>7</v>
      </c>
      <c r="DT8953" s="7" t="n">
        <v>65533</v>
      </c>
      <c r="DU8953" s="7" t="n">
        <v>29435</v>
      </c>
      <c r="DV8953" s="7" t="s">
        <v>12</v>
      </c>
      <c r="DW8953" s="7" t="n">
        <f t="normal" ca="1">32-LENB(INDIRECT(ADDRESS(8953,126)))</f>
        <v>0</v>
      </c>
      <c r="DX8953" s="7" t="n">
        <v>7</v>
      </c>
      <c r="DY8953" s="7" t="n">
        <v>65533</v>
      </c>
      <c r="DZ8953" s="7" t="n">
        <v>29436</v>
      </c>
      <c r="EA8953" s="7" t="s">
        <v>12</v>
      </c>
      <c r="EB8953" s="7" t="n">
        <f t="normal" ca="1">32-LENB(INDIRECT(ADDRESS(8953,131)))</f>
        <v>0</v>
      </c>
      <c r="EC8953" s="7" t="n">
        <v>7</v>
      </c>
      <c r="ED8953" s="7" t="n">
        <v>65533</v>
      </c>
      <c r="EE8953" s="7" t="n">
        <v>29437</v>
      </c>
      <c r="EF8953" s="7" t="s">
        <v>12</v>
      </c>
      <c r="EG8953" s="7" t="n">
        <f t="normal" ca="1">32-LENB(INDIRECT(ADDRESS(8953,136)))</f>
        <v>0</v>
      </c>
      <c r="EH8953" s="7" t="n">
        <v>4</v>
      </c>
      <c r="EI8953" s="7" t="n">
        <v>65533</v>
      </c>
      <c r="EJ8953" s="7" t="n">
        <v>5306</v>
      </c>
      <c r="EK8953" s="7" t="s">
        <v>12</v>
      </c>
      <c r="EL8953" s="7" t="n">
        <f t="normal" ca="1">32-LENB(INDIRECT(ADDRESS(8953,141)))</f>
        <v>0</v>
      </c>
      <c r="EM8953" s="7" t="n">
        <v>4</v>
      </c>
      <c r="EN8953" s="7" t="n">
        <v>65533</v>
      </c>
      <c r="EO8953" s="7" t="n">
        <v>2118</v>
      </c>
      <c r="EP8953" s="7" t="s">
        <v>12</v>
      </c>
      <c r="EQ8953" s="7" t="n">
        <f t="normal" ca="1">32-LENB(INDIRECT(ADDRESS(8953,146)))</f>
        <v>0</v>
      </c>
      <c r="ER8953" s="7" t="n">
        <v>4</v>
      </c>
      <c r="ES8953" s="7" t="n">
        <v>65533</v>
      </c>
      <c r="ET8953" s="7" t="n">
        <v>4120</v>
      </c>
      <c r="EU8953" s="7" t="s">
        <v>12</v>
      </c>
      <c r="EV8953" s="7" t="n">
        <f t="normal" ca="1">32-LENB(INDIRECT(ADDRESS(8953,151)))</f>
        <v>0</v>
      </c>
      <c r="EW8953" s="7" t="n">
        <v>0</v>
      </c>
      <c r="EX8953" s="7" t="n">
        <v>65533</v>
      </c>
      <c r="EY8953" s="7" t="n">
        <v>0</v>
      </c>
      <c r="EZ8953" s="7" t="s">
        <v>12</v>
      </c>
      <c r="FA8953" s="7" t="n">
        <f t="normal" ca="1">32-LENB(INDIRECT(ADDRESS(8953,156)))</f>
        <v>0</v>
      </c>
    </row>
    <row r="8954" spans="1:862">
      <c r="A8954" t="s">
        <v>4</v>
      </c>
      <c r="B8954" s="4" t="s">
        <v>5</v>
      </c>
    </row>
    <row r="8955" spans="1:862">
      <c r="A8955" t="n">
        <v>72728</v>
      </c>
      <c r="B8955" s="5" t="n">
        <v>1</v>
      </c>
    </row>
    <row r="8956" spans="1:862" s="3" customFormat="1" customHeight="0">
      <c r="A8956" s="3" t="s">
        <v>2</v>
      </c>
      <c r="B8956" s="3" t="s">
        <v>493</v>
      </c>
    </row>
    <row r="8957" spans="1:862">
      <c r="A8957" t="s">
        <v>4</v>
      </c>
      <c r="B8957" s="4" t="s">
        <v>5</v>
      </c>
      <c r="C8957" s="4" t="s">
        <v>10</v>
      </c>
      <c r="D8957" s="4" t="s">
        <v>10</v>
      </c>
      <c r="E8957" s="4" t="s">
        <v>9</v>
      </c>
      <c r="F8957" s="4" t="s">
        <v>6</v>
      </c>
      <c r="G8957" s="4" t="s">
        <v>8</v>
      </c>
      <c r="H8957" s="4" t="s">
        <v>10</v>
      </c>
      <c r="I8957" s="4" t="s">
        <v>10</v>
      </c>
      <c r="J8957" s="4" t="s">
        <v>9</v>
      </c>
      <c r="K8957" s="4" t="s">
        <v>6</v>
      </c>
      <c r="L8957" s="4" t="s">
        <v>8</v>
      </c>
    </row>
    <row r="8958" spans="1:862">
      <c r="A8958" t="n">
        <v>72736</v>
      </c>
      <c r="B8958" s="76" t="n">
        <v>257</v>
      </c>
      <c r="C8958" s="7" t="n">
        <v>4</v>
      </c>
      <c r="D8958" s="7" t="n">
        <v>65533</v>
      </c>
      <c r="E8958" s="7" t="n">
        <v>12010</v>
      </c>
      <c r="F8958" s="7" t="s">
        <v>12</v>
      </c>
      <c r="G8958" s="7" t="n">
        <f t="normal" ca="1">32-LENB(INDIRECT(ADDRESS(8958,6)))</f>
        <v>0</v>
      </c>
      <c r="H8958" s="7" t="n">
        <v>0</v>
      </c>
      <c r="I8958" s="7" t="n">
        <v>65533</v>
      </c>
      <c r="J8958" s="7" t="n">
        <v>0</v>
      </c>
      <c r="K8958" s="7" t="s">
        <v>12</v>
      </c>
      <c r="L8958" s="7" t="n">
        <f t="normal" ca="1">32-LENB(INDIRECT(ADDRESS(8958,11)))</f>
        <v>0</v>
      </c>
    </row>
    <row r="8959" spans="1:862">
      <c r="A8959" t="s">
        <v>4</v>
      </c>
      <c r="B8959" s="4" t="s">
        <v>5</v>
      </c>
    </row>
    <row r="8960" spans="1:862">
      <c r="A8960" t="n">
        <v>72816</v>
      </c>
      <c r="B896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2025-09-06T21:46:33</dcterms:created>
  <dcterms:modified xsi:type="dcterms:W3CDTF">2025-09-06T21:46:33</dcterms:modified>
</cp:coreProperties>
</file>