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FFCE73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FFBE73"/>
      </patternFill>
    </fill>
    <fill>
      <patternFill patternType="solid">
        <fgColor rgb="FFB7F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FF9873"/>
      </patternFill>
    </fill>
    <fill>
      <patternFill patternType="solid">
        <fgColor rgb="FFFFC073"/>
      </patternFill>
    </fill>
    <fill>
      <patternFill patternType="solid">
        <fgColor rgb="FFFFFA73"/>
      </patternFill>
    </fill>
    <fill>
      <patternFill patternType="solid">
        <fgColor rgb="FFF6FF73"/>
      </patternFill>
    </fill>
    <fill>
      <patternFill patternType="solid">
        <fgColor rgb="FF9F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973"/>
      </patternFill>
    </fill>
    <fill>
      <patternFill patternType="solid">
        <fgColor rgb="FF9BFF73"/>
      </patternFill>
    </fill>
    <fill>
      <patternFill patternType="solid">
        <fgColor rgb="FFFFDC73"/>
      </patternFill>
    </fill>
    <fill>
      <patternFill patternType="solid">
        <fgColor rgb="FFFF0000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5" fillId="0" borderId="2" xfId="0" applyFont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0" xfId="0" applyFill="1" applyAlignment="1">
      <alignment horizontal="center" vertical="center" wrapText="1"/>
    </xf>
    <xf numFmtId="0" fontId="0" fillId="3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<sst xmlns="http://schemas.openxmlformats.org/spreadsheetml/2006/main" count="2454" uniqueCount="80">
  <si>
    <t>CS2</t>
  </si>
  <si>
    <t>m4511</t>
  </si>
  <si>
    <t>FUNCTION</t>
  </si>
  <si>
    <t/>
  </si>
  <si>
    <t>Location</t>
  </si>
  <si>
    <t>OP Code</t>
  </si>
  <si>
    <t>string</t>
  </si>
  <si>
    <t>bm4510</t>
  </si>
  <si>
    <t>fill</t>
  </si>
  <si>
    <t>int</t>
  </si>
  <si>
    <t>short</t>
  </si>
  <si>
    <t>mon242</t>
  </si>
  <si>
    <t>byte</t>
  </si>
  <si>
    <t>bytearray</t>
  </si>
  <si>
    <t>mon032_c00</t>
  </si>
  <si>
    <t>mon015_c01</t>
  </si>
  <si>
    <t>mon249</t>
  </si>
  <si>
    <t>mon019_c00</t>
  </si>
  <si>
    <t>mon227</t>
  </si>
  <si>
    <t>mon050</t>
  </si>
  <si>
    <t>mon205</t>
  </si>
  <si>
    <t/>
  </si>
  <si>
    <t>PreInit</t>
  </si>
  <si>
    <t>FC_Change_MapColor</t>
  </si>
  <si>
    <t>Init</t>
  </si>
  <si>
    <t>event/ev2ko010.eff</t>
  </si>
  <si>
    <t>event/ev2ko013.eff</t>
  </si>
  <si>
    <t>float</t>
  </si>
  <si>
    <t>tbox00</t>
  </si>
  <si>
    <t>LP_tbox00</t>
  </si>
  <si>
    <t>tbox01</t>
  </si>
  <si>
    <t>tbox02</t>
  </si>
  <si>
    <t>LP_mbox00</t>
  </si>
  <si>
    <t>EV_AVoice_Treasure01</t>
  </si>
  <si>
    <t>EV_AVoice_Treasure02</t>
  </si>
  <si>
    <t>sw01</t>
  </si>
  <si>
    <t>EV_switch_01</t>
  </si>
  <si>
    <t>sw02_Z</t>
  </si>
  <si>
    <t>EV_switch_02</t>
  </si>
  <si>
    <t>EV_AVoice_BigEnemy01</t>
  </si>
  <si>
    <t>EV_AVoice_BigEnemy02</t>
  </si>
  <si>
    <t>mon006</t>
  </si>
  <si>
    <t>ResetShiningPom</t>
  </si>
  <si>
    <t>Init_Replay</t>
  </si>
  <si>
    <t>Init_Replay</t>
  </si>
  <si>
    <t>pointer</t>
  </si>
  <si>
    <t>open1_c</t>
  </si>
  <si>
    <t>gm01</t>
  </si>
  <si>
    <t>gm02</t>
  </si>
  <si>
    <t>__mmp__</t>
  </si>
  <si>
    <t>mini_ev01</t>
  </si>
  <si>
    <t>wait</t>
  </si>
  <si>
    <t>gm03</t>
  </si>
  <si>
    <t>mk01</t>
  </si>
  <si>
    <t>mini_ev02</t>
  </si>
  <si>
    <t>Reinit</t>
  </si>
  <si>
    <t>LP_mbox00_Get</t>
  </si>
  <si>
    <t>Npc_Table</t>
  </si>
  <si>
    <t>LP_mbox00</t>
  </si>
  <si>
    <t>open</t>
  </si>
  <si>
    <t>LP_mbox00_Get</t>
  </si>
  <si>
    <t>open_c</t>
  </si>
  <si>
    <t>dialog</t>
  </si>
  <si>
    <t xml:space="preserve">Obtained </t>
  </si>
  <si>
    <t>.</t>
  </si>
  <si>
    <t>LP_tbox00</t>
  </si>
  <si>
    <t>Obtained:
#3C#87IEarth Sepith#0C x500
#3C#88IWater Sepith#0C x500
#3C#89IFire Sepith#0C x500
#3C#90IWind Sepith#0C x500
#3C#91ITime Sepith#0C x500
#3C#92ISpace Sepith#0C x500
#3C#93IMirage Sepith#0C x500.</t>
  </si>
  <si>
    <t>FC_Party_Face_Reset2</t>
  </si>
  <si>
    <t>FC_MapJumpState</t>
  </si>
  <si>
    <t>FC_MapJumpState2</t>
  </si>
  <si>
    <t>Npc_Table</t>
  </si>
  <si>
    <t>EV_switch_01</t>
  </si>
  <si>
    <t>open1</t>
  </si>
  <si>
    <t>EV_switch_02</t>
  </si>
  <si>
    <t>Start</t>
  </si>
  <si>
    <t>End</t>
  </si>
  <si>
    <t>_LP_mbox00_Get</t>
  </si>
  <si>
    <t>_LP_tbox00</t>
  </si>
  <si>
    <t>_EV_switch_01</t>
  </si>
  <si>
    <t>_EV_switch_02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</si>
</sst>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FFCE73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FFBE73"/>
      </patternFill>
    </fill>
    <fill>
      <patternFill patternType="solid">
        <fgColor rgb="FFB7F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FF9873"/>
      </patternFill>
    </fill>
    <fill>
      <patternFill patternType="solid">
        <fgColor rgb="FFFFC073"/>
      </patternFill>
    </fill>
    <fill>
      <patternFill patternType="solid">
        <fgColor rgb="FFFFFA73"/>
      </patternFill>
    </fill>
    <fill>
      <patternFill patternType="solid">
        <fgColor rgb="FFF6FF73"/>
      </patternFill>
    </fill>
    <fill>
      <patternFill patternType="solid">
        <fgColor rgb="FF9F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973"/>
      </patternFill>
    </fill>
    <fill>
      <patternFill patternType="solid">
        <fgColor rgb="FF9BFF73"/>
      </patternFill>
    </fill>
    <fill>
      <patternFill patternType="solid">
        <fgColor rgb="FFFFDC73"/>
      </patternFill>
    </fill>
    <fill>
      <patternFill patternType="solid">
        <fgColor rgb="FFFF0000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5" fillId="0" borderId="2" xfId="0" applyFont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0" xfId="0" applyFill="1" applyAlignment="1">
      <alignment horizontal="center" vertical="center" wrapText="1"/>
    </xf>
    <xf numFmtId="0" fontId="0" fillId="3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53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300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 t="s">
        <v>12</v>
      </c>
      <c r="AI8" s="4" t="s">
        <v>12</v>
      </c>
      <c r="AJ8" s="4" t="s">
        <v>12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  <c r="AQ8" s="4" t="s">
        <v>13</v>
      </c>
      <c r="AR8" s="4" t="s">
        <v>13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12</v>
      </c>
      <c r="BK8" s="4" t="s">
        <v>12</v>
      </c>
      <c r="BL8" s="4" t="s">
        <v>12</v>
      </c>
      <c r="BM8" s="4" t="s">
        <v>12</v>
      </c>
      <c r="BN8" s="4" t="s">
        <v>12</v>
      </c>
      <c r="BO8" s="4" t="s">
        <v>12</v>
      </c>
      <c r="BP8" s="4" t="s">
        <v>12</v>
      </c>
      <c r="BQ8" s="4" t="s">
        <v>12</v>
      </c>
      <c r="BR8" s="4" t="s">
        <v>13</v>
      </c>
      <c r="BS8" s="4" t="s">
        <v>13</v>
      </c>
      <c r="BT8" s="4" t="s">
        <v>13</v>
      </c>
      <c r="BU8" s="4" t="s">
        <v>13</v>
      </c>
      <c r="BV8" s="4" t="s">
        <v>13</v>
      </c>
      <c r="BW8" s="4" t="s">
        <v>13</v>
      </c>
      <c r="BX8" s="4" t="s">
        <v>13</v>
      </c>
      <c r="BY8" s="4" t="s">
        <v>13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12</v>
      </c>
      <c r="CR8" s="4" t="s">
        <v>12</v>
      </c>
      <c r="CS8" s="4" t="s">
        <v>12</v>
      </c>
      <c r="CT8" s="4" t="s">
        <v>12</v>
      </c>
      <c r="CU8" s="4" t="s">
        <v>12</v>
      </c>
      <c r="CV8" s="4" t="s">
        <v>12</v>
      </c>
      <c r="CW8" s="4" t="s">
        <v>12</v>
      </c>
      <c r="CX8" s="4" t="s">
        <v>12</v>
      </c>
      <c r="CY8" s="4" t="s">
        <v>13</v>
      </c>
      <c r="CZ8" s="4" t="s">
        <v>13</v>
      </c>
      <c r="DA8" s="4" t="s">
        <v>13</v>
      </c>
      <c r="DB8" s="4" t="s">
        <v>13</v>
      </c>
      <c r="DC8" s="4" t="s">
        <v>13</v>
      </c>
      <c r="DD8" s="4" t="s">
        <v>13</v>
      </c>
      <c r="DE8" s="4" t="s">
        <v>13</v>
      </c>
      <c r="DF8" s="4" t="s">
        <v>13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12</v>
      </c>
      <c r="DY8" s="4" t="s">
        <v>12</v>
      </c>
      <c r="DZ8" s="4" t="s">
        <v>12</v>
      </c>
      <c r="EA8" s="4" t="s">
        <v>12</v>
      </c>
      <c r="EB8" s="4" t="s">
        <v>12</v>
      </c>
      <c r="EC8" s="4" t="s">
        <v>12</v>
      </c>
      <c r="ED8" s="4" t="s">
        <v>12</v>
      </c>
      <c r="EE8" s="4" t="s">
        <v>12</v>
      </c>
      <c r="EF8" s="4" t="s">
        <v>13</v>
      </c>
      <c r="EG8" s="4" t="s">
        <v>13</v>
      </c>
      <c r="EH8" s="4" t="s">
        <v>13</v>
      </c>
      <c r="EI8" s="4" t="s">
        <v>13</v>
      </c>
      <c r="EJ8" s="4" t="s">
        <v>13</v>
      </c>
      <c r="EK8" s="4" t="s">
        <v>13</v>
      </c>
      <c r="EL8" s="4" t="s">
        <v>13</v>
      </c>
      <c r="EM8" s="4" t="s">
        <v>13</v>
      </c>
      <c r="EN8" s="4" t="s">
        <v>9</v>
      </c>
      <c r="EO8" s="4" t="s">
        <v>6</v>
      </c>
      <c r="EP8" s="4" t="s">
        <v>8</v>
      </c>
      <c r="EQ8" s="4" t="s">
        <v>6</v>
      </c>
      <c r="ER8" s="4" t="s">
        <v>8</v>
      </c>
      <c r="ES8" s="4" t="s">
        <v>6</v>
      </c>
      <c r="ET8" s="4" t="s">
        <v>8</v>
      </c>
      <c r="EU8" s="4" t="s">
        <v>6</v>
      </c>
      <c r="EV8" s="4" t="s">
        <v>8</v>
      </c>
      <c r="EW8" s="4" t="s">
        <v>6</v>
      </c>
      <c r="EX8" s="4" t="s">
        <v>8</v>
      </c>
      <c r="EY8" s="4" t="s">
        <v>6</v>
      </c>
      <c r="EZ8" s="4" t="s">
        <v>8</v>
      </c>
      <c r="FA8" s="4" t="s">
        <v>6</v>
      </c>
      <c r="FB8" s="4" t="s">
        <v>8</v>
      </c>
      <c r="FC8" s="4" t="s">
        <v>6</v>
      </c>
      <c r="FD8" s="4" t="s">
        <v>8</v>
      </c>
      <c r="FE8" s="4" t="s">
        <v>12</v>
      </c>
      <c r="FF8" s="4" t="s">
        <v>12</v>
      </c>
      <c r="FG8" s="4" t="s">
        <v>12</v>
      </c>
      <c r="FH8" s="4" t="s">
        <v>12</v>
      </c>
      <c r="FI8" s="4" t="s">
        <v>12</v>
      </c>
      <c r="FJ8" s="4" t="s">
        <v>12</v>
      </c>
      <c r="FK8" s="4" t="s">
        <v>12</v>
      </c>
      <c r="FL8" s="4" t="s">
        <v>12</v>
      </c>
      <c r="FM8" s="4" t="s">
        <v>13</v>
      </c>
      <c r="FN8" s="4" t="s">
        <v>13</v>
      </c>
      <c r="FO8" s="4" t="s">
        <v>13</v>
      </c>
      <c r="FP8" s="4" t="s">
        <v>13</v>
      </c>
      <c r="FQ8" s="4" t="s">
        <v>13</v>
      </c>
      <c r="FR8" s="4" t="s">
        <v>13</v>
      </c>
      <c r="FS8" s="4" t="s">
        <v>13</v>
      </c>
      <c r="FT8" s="4" t="s">
        <v>13</v>
      </c>
      <c r="FU8" s="4" t="s">
        <v>9</v>
      </c>
      <c r="FV8" s="4" t="s">
        <v>6</v>
      </c>
      <c r="FW8" s="4" t="s">
        <v>8</v>
      </c>
      <c r="FX8" s="4" t="s">
        <v>6</v>
      </c>
      <c r="FY8" s="4" t="s">
        <v>8</v>
      </c>
      <c r="FZ8" s="4" t="s">
        <v>6</v>
      </c>
      <c r="GA8" s="4" t="s">
        <v>8</v>
      </c>
      <c r="GB8" s="4" t="s">
        <v>6</v>
      </c>
      <c r="GC8" s="4" t="s">
        <v>8</v>
      </c>
      <c r="GD8" s="4" t="s">
        <v>6</v>
      </c>
      <c r="GE8" s="4" t="s">
        <v>8</v>
      </c>
      <c r="GF8" s="4" t="s">
        <v>6</v>
      </c>
      <c r="GG8" s="4" t="s">
        <v>8</v>
      </c>
      <c r="GH8" s="4" t="s">
        <v>6</v>
      </c>
      <c r="GI8" s="4" t="s">
        <v>8</v>
      </c>
      <c r="GJ8" s="4" t="s">
        <v>6</v>
      </c>
      <c r="GK8" s="4" t="s">
        <v>8</v>
      </c>
      <c r="GL8" s="4" t="s">
        <v>12</v>
      </c>
      <c r="GM8" s="4" t="s">
        <v>12</v>
      </c>
      <c r="GN8" s="4" t="s">
        <v>12</v>
      </c>
      <c r="GO8" s="4" t="s">
        <v>12</v>
      </c>
      <c r="GP8" s="4" t="s">
        <v>12</v>
      </c>
      <c r="GQ8" s="4" t="s">
        <v>12</v>
      </c>
      <c r="GR8" s="4" t="s">
        <v>12</v>
      </c>
      <c r="GS8" s="4" t="s">
        <v>12</v>
      </c>
      <c r="GT8" s="4" t="s">
        <v>13</v>
      </c>
      <c r="GU8" s="4" t="s">
        <v>13</v>
      </c>
      <c r="GV8" s="4" t="s">
        <v>13</v>
      </c>
      <c r="GW8" s="4" t="s">
        <v>13</v>
      </c>
      <c r="GX8" s="4" t="s">
        <v>13</v>
      </c>
      <c r="GY8" s="4" t="s">
        <v>13</v>
      </c>
      <c r="GZ8" s="4" t="s">
        <v>13</v>
      </c>
      <c r="HA8" s="4" t="s">
        <v>13</v>
      </c>
      <c r="HB8" s="4" t="s">
        <v>9</v>
      </c>
      <c r="HC8" s="4" t="s">
        <v>6</v>
      </c>
      <c r="HD8" s="4" t="s">
        <v>8</v>
      </c>
      <c r="HE8" s="4" t="s">
        <v>6</v>
      </c>
      <c r="HF8" s="4" t="s">
        <v>8</v>
      </c>
      <c r="HG8" s="4" t="s">
        <v>6</v>
      </c>
      <c r="HH8" s="4" t="s">
        <v>8</v>
      </c>
      <c r="HI8" s="4" t="s">
        <v>6</v>
      </c>
      <c r="HJ8" s="4" t="s">
        <v>8</v>
      </c>
      <c r="HK8" s="4" t="s">
        <v>6</v>
      </c>
      <c r="HL8" s="4" t="s">
        <v>8</v>
      </c>
      <c r="HM8" s="4" t="s">
        <v>6</v>
      </c>
      <c r="HN8" s="4" t="s">
        <v>8</v>
      </c>
      <c r="HO8" s="4" t="s">
        <v>6</v>
      </c>
      <c r="HP8" s="4" t="s">
        <v>8</v>
      </c>
      <c r="HQ8" s="4" t="s">
        <v>6</v>
      </c>
      <c r="HR8" s="4" t="s">
        <v>8</v>
      </c>
      <c r="HS8" s="4" t="s">
        <v>12</v>
      </c>
      <c r="HT8" s="4" t="s">
        <v>12</v>
      </c>
      <c r="HU8" s="4" t="s">
        <v>12</v>
      </c>
      <c r="HV8" s="4" t="s">
        <v>12</v>
      </c>
      <c r="HW8" s="4" t="s">
        <v>12</v>
      </c>
      <c r="HX8" s="4" t="s">
        <v>12</v>
      </c>
      <c r="HY8" s="4" t="s">
        <v>12</v>
      </c>
      <c r="HZ8" s="4" t="s">
        <v>12</v>
      </c>
      <c r="IA8" s="4" t="s">
        <v>13</v>
      </c>
      <c r="IB8" s="4" t="s">
        <v>13</v>
      </c>
      <c r="IC8" s="4" t="s">
        <v>13</v>
      </c>
      <c r="ID8" s="4" t="s">
        <v>13</v>
      </c>
      <c r="IE8" s="4" t="s">
        <v>13</v>
      </c>
      <c r="IF8" s="4" t="s">
        <v>13</v>
      </c>
      <c r="IG8" s="4" t="s">
        <v>13</v>
      </c>
      <c r="IH8" s="4" t="s">
        <v>13</v>
      </c>
      <c r="II8" s="4" t="s">
        <v>9</v>
      </c>
      <c r="IJ8" s="4" t="s">
        <v>6</v>
      </c>
      <c r="IK8" s="4" t="s">
        <v>8</v>
      </c>
      <c r="IL8" s="4" t="s">
        <v>6</v>
      </c>
      <c r="IM8" s="4" t="s">
        <v>8</v>
      </c>
      <c r="IN8" s="4" t="s">
        <v>6</v>
      </c>
      <c r="IO8" s="4" t="s">
        <v>8</v>
      </c>
      <c r="IP8" s="4" t="s">
        <v>6</v>
      </c>
      <c r="IQ8" s="4" t="s">
        <v>8</v>
      </c>
      <c r="IR8" s="4" t="s">
        <v>6</v>
      </c>
      <c r="IS8" s="4" t="s">
        <v>8</v>
      </c>
      <c r="IT8" s="4" t="s">
        <v>6</v>
      </c>
      <c r="IU8" s="4" t="s">
        <v>8</v>
      </c>
      <c r="IV8" s="4" t="s">
        <v>6</v>
      </c>
      <c r="IW8" s="4" t="s">
        <v>8</v>
      </c>
      <c r="IX8" s="4" t="s">
        <v>6</v>
      </c>
      <c r="IY8" s="4" t="s">
        <v>8</v>
      </c>
      <c r="IZ8" s="4" t="s">
        <v>12</v>
      </c>
      <c r="JA8" s="4" t="s">
        <v>12</v>
      </c>
      <c r="JB8" s="4" t="s">
        <v>12</v>
      </c>
      <c r="JC8" s="4" t="s">
        <v>12</v>
      </c>
      <c r="JD8" s="4" t="s">
        <v>12</v>
      </c>
      <c r="JE8" s="4" t="s">
        <v>12</v>
      </c>
      <c r="JF8" s="4" t="s">
        <v>12</v>
      </c>
      <c r="JG8" s="4" t="s">
        <v>12</v>
      </c>
      <c r="JH8" s="4" t="s">
        <v>13</v>
      </c>
      <c r="JI8" s="4" t="s">
        <v>13</v>
      </c>
      <c r="JJ8" s="4" t="s">
        <v>13</v>
      </c>
      <c r="JK8" s="4" t="s">
        <v>13</v>
      </c>
      <c r="JL8" s="4" t="s">
        <v>13</v>
      </c>
      <c r="JM8" s="4" t="s">
        <v>13</v>
      </c>
      <c r="JN8" s="4" t="s">
        <v>13</v>
      </c>
      <c r="JO8" s="4" t="s">
        <v>13</v>
      </c>
      <c r="JP8" s="4" t="s">
        <v>13</v>
      </c>
      <c r="JQ8" s="4" t="s">
        <v>13</v>
      </c>
      <c r="JR8" s="4" t="s">
        <v>13</v>
      </c>
      <c r="JS8" s="4" t="s">
        <v>13</v>
      </c>
      <c r="JT8" s="4" t="s">
        <v>13</v>
      </c>
      <c r="JU8" s="4" t="s">
        <v>13</v>
      </c>
      <c r="JV8" s="4" t="s">
        <v>13</v>
      </c>
      <c r="JW8" s="4" t="s">
        <v>13</v>
      </c>
      <c r="JX8" s="4" t="s">
        <v>13</v>
      </c>
      <c r="JY8" s="4" t="s">
        <v>13</v>
      </c>
      <c r="JZ8" s="4" t="s">
        <v>13</v>
      </c>
      <c r="KA8" s="4" t="s">
        <v>13</v>
      </c>
      <c r="KB8" s="4" t="s">
        <v>13</v>
      </c>
      <c r="KC8" s="4" t="s">
        <v>13</v>
      </c>
      <c r="KD8" s="4" t="s">
        <v>13</v>
      </c>
      <c r="KE8" s="4" t="s">
        <v>13</v>
      </c>
      <c r="KF8" s="4" t="s">
        <v>13</v>
      </c>
      <c r="KG8" s="4" t="s">
        <v>13</v>
      </c>
      <c r="KH8" s="4" t="s">
        <v>13</v>
      </c>
      <c r="KI8" s="4" t="s">
        <v>13</v>
      </c>
      <c r="KJ8" s="4" t="s">
        <v>13</v>
      </c>
      <c r="KK8" s="4" t="s">
        <v>13</v>
      </c>
      <c r="KL8" s="4" t="s">
        <v>13</v>
      </c>
      <c r="KM8" s="4" t="s">
        <v>13</v>
      </c>
      <c r="KN8" s="4" t="s">
        <v>13</v>
      </c>
      <c r="KO8" s="4" t="s">
        <v>13</v>
      </c>
      <c r="KP8" s="4" t="s">
        <v>13</v>
      </c>
      <c r="KQ8" s="4" t="s">
        <v>13</v>
      </c>
    </row>
    <row r="9">
      <c r="A9" t="n">
        <v>304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131072</v>
      </c>
      <c r="F9" s="7" t="n">
        <v>312</v>
      </c>
      <c r="G9" s="7" t="n">
        <v>312</v>
      </c>
      <c r="H9" s="7" t="n">
        <v>0</v>
      </c>
      <c r="I9" s="7" t="n">
        <v>0</v>
      </c>
      <c r="J9" s="7" t="n">
        <v>2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11</v>
      </c>
      <c r="P9" s="7" t="n">
        <f t="normal" ca="1">16-LENB(INDIRECT(ADDRESS(9,15)))</f>
        <v>0</v>
      </c>
      <c r="Q9" s="7" t="s">
        <v>11</v>
      </c>
      <c r="R9" s="7" t="n">
        <f t="normal" ca="1">16-LENB(INDIRECT(ADDRESS(9,17)))</f>
        <v>0</v>
      </c>
      <c r="S9" s="7" t="s">
        <v>11</v>
      </c>
      <c r="T9" s="7" t="n">
        <f t="normal" ca="1">16-LENB(INDIRECT(ADDRESS(9,19)))</f>
        <v>0</v>
      </c>
      <c r="U9" s="7" t="s">
        <v>11</v>
      </c>
      <c r="V9" s="7" t="n">
        <f t="normal" ca="1">16-LENB(INDIRECT(ADDRESS(9,21)))</f>
        <v>0</v>
      </c>
      <c r="W9" s="7" t="s">
        <v>11</v>
      </c>
      <c r="X9" s="7" t="n">
        <f t="normal" ca="1">16-LENB(INDIRECT(ADDRESS(9,23)))</f>
        <v>0</v>
      </c>
      <c r="Y9" s="7" t="s">
        <v>11</v>
      </c>
      <c r="Z9" s="7" t="n">
        <f t="normal" ca="1">16-LENB(INDIRECT(ADDRESS(9,25)))</f>
        <v>0</v>
      </c>
      <c r="AA9" s="7" t="s">
        <v>11</v>
      </c>
      <c r="AB9" s="7" t="n">
        <f t="normal" ca="1">16-LENB(INDIRECT(ADDRESS(9,27)))</f>
        <v>0</v>
      </c>
      <c r="AC9" s="7" t="n">
        <v>100</v>
      </c>
      <c r="AD9" s="7" t="n">
        <v>80</v>
      </c>
      <c r="AE9" s="7" t="n">
        <v>60</v>
      </c>
      <c r="AF9" s="7" t="n">
        <v>30</v>
      </c>
      <c r="AG9" s="7" t="n">
        <v>20</v>
      </c>
      <c r="AH9" s="7" t="n">
        <v>15</v>
      </c>
      <c r="AI9" s="7" t="n">
        <v>10</v>
      </c>
      <c r="AJ9" s="7" t="n">
        <v>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14</v>
      </c>
      <c r="AU9" s="7" t="n">
        <f t="normal" ca="1">16-LENB(INDIRECT(ADDRESS(9,46)))</f>
        <v>0</v>
      </c>
      <c r="AV9" s="7" t="s">
        <v>14</v>
      </c>
      <c r="AW9" s="7" t="n">
        <f t="normal" ca="1">16-LENB(INDIRECT(ADDRESS(9,48)))</f>
        <v>0</v>
      </c>
      <c r="AX9" s="7" t="s">
        <v>14</v>
      </c>
      <c r="AY9" s="7" t="n">
        <f t="normal" ca="1">16-LENB(INDIRECT(ADDRESS(9,50)))</f>
        <v>0</v>
      </c>
      <c r="AZ9" s="7" t="s">
        <v>14</v>
      </c>
      <c r="BA9" s="7" t="n">
        <f t="normal" ca="1">16-LENB(INDIRECT(ADDRESS(9,52)))</f>
        <v>0</v>
      </c>
      <c r="BB9" s="7" t="s">
        <v>15</v>
      </c>
      <c r="BC9" s="7" t="n">
        <f t="normal" ca="1">16-LENB(INDIRECT(ADDRESS(9,54)))</f>
        <v>0</v>
      </c>
      <c r="BD9" s="7" t="s">
        <v>15</v>
      </c>
      <c r="BE9" s="7" t="n">
        <f t="normal" ca="1">16-LENB(INDIRECT(ADDRESS(9,56)))</f>
        <v>0</v>
      </c>
      <c r="BF9" s="7" t="s">
        <v>15</v>
      </c>
      <c r="BG9" s="7" t="n">
        <f t="normal" ca="1">16-LENB(INDIRECT(ADDRESS(9,58)))</f>
        <v>0</v>
      </c>
      <c r="BH9" s="7" t="s">
        <v>15</v>
      </c>
      <c r="BI9" s="7" t="n">
        <f t="normal" ca="1">16-LENB(INDIRECT(ADDRESS(9,60)))</f>
        <v>0</v>
      </c>
      <c r="BJ9" s="7" t="n">
        <v>100</v>
      </c>
      <c r="BK9" s="7" t="n">
        <v>80</v>
      </c>
      <c r="BL9" s="7" t="n">
        <v>60</v>
      </c>
      <c r="BM9" s="7" t="n">
        <v>30</v>
      </c>
      <c r="BN9" s="7" t="n">
        <v>20</v>
      </c>
      <c r="BO9" s="7" t="n">
        <v>15</v>
      </c>
      <c r="BP9" s="7" t="n">
        <v>10</v>
      </c>
      <c r="BQ9" s="7" t="n">
        <v>5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15</v>
      </c>
      <c r="CB9" s="7" t="n">
        <f t="normal" ca="1">16-LENB(INDIRECT(ADDRESS(9,79)))</f>
        <v>0</v>
      </c>
      <c r="CC9" s="7" t="s">
        <v>15</v>
      </c>
      <c r="CD9" s="7" t="n">
        <f t="normal" ca="1">16-LENB(INDIRECT(ADDRESS(9,81)))</f>
        <v>0</v>
      </c>
      <c r="CE9" s="7" t="s">
        <v>15</v>
      </c>
      <c r="CF9" s="7" t="n">
        <f t="normal" ca="1">16-LENB(INDIRECT(ADDRESS(9,83)))</f>
        <v>0</v>
      </c>
      <c r="CG9" s="7" t="s">
        <v>15</v>
      </c>
      <c r="CH9" s="7" t="n">
        <f t="normal" ca="1">16-LENB(INDIRECT(ADDRESS(9,85)))</f>
        <v>0</v>
      </c>
      <c r="CI9" s="7" t="s">
        <v>11</v>
      </c>
      <c r="CJ9" s="7" t="n">
        <f t="normal" ca="1">16-LENB(INDIRECT(ADDRESS(9,87)))</f>
        <v>0</v>
      </c>
      <c r="CK9" s="7" t="s">
        <v>11</v>
      </c>
      <c r="CL9" s="7" t="n">
        <f t="normal" ca="1">16-LENB(INDIRECT(ADDRESS(9,89)))</f>
        <v>0</v>
      </c>
      <c r="CM9" s="7" t="s">
        <v>11</v>
      </c>
      <c r="CN9" s="7" t="n">
        <f t="normal" ca="1">16-LENB(INDIRECT(ADDRESS(9,91)))</f>
        <v>0</v>
      </c>
      <c r="CO9" s="7" t="s">
        <v>11</v>
      </c>
      <c r="CP9" s="7" t="n">
        <f t="normal" ca="1">16-LENB(INDIRECT(ADDRESS(9,93)))</f>
        <v>0</v>
      </c>
      <c r="CQ9" s="7" t="n">
        <v>100</v>
      </c>
      <c r="CR9" s="7" t="n">
        <v>80</v>
      </c>
      <c r="CS9" s="7" t="n">
        <v>60</v>
      </c>
      <c r="CT9" s="7" t="n">
        <v>30</v>
      </c>
      <c r="CU9" s="7" t="n">
        <v>20</v>
      </c>
      <c r="CV9" s="7" t="n">
        <v>15</v>
      </c>
      <c r="CW9" s="7" t="n">
        <v>10</v>
      </c>
      <c r="CX9" s="7" t="n">
        <v>5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16</v>
      </c>
      <c r="DI9" s="7" t="n">
        <f t="normal" ca="1">16-LENB(INDIRECT(ADDRESS(9,112)))</f>
        <v>0</v>
      </c>
      <c r="DJ9" s="7" t="s">
        <v>16</v>
      </c>
      <c r="DK9" s="7" t="n">
        <f t="normal" ca="1">16-LENB(INDIRECT(ADDRESS(9,114)))</f>
        <v>0</v>
      </c>
      <c r="DL9" s="7" t="s">
        <v>16</v>
      </c>
      <c r="DM9" s="7" t="n">
        <f t="normal" ca="1">16-LENB(INDIRECT(ADDRESS(9,116)))</f>
        <v>0</v>
      </c>
      <c r="DN9" s="7" t="s">
        <v>16</v>
      </c>
      <c r="DO9" s="7" t="n">
        <f t="normal" ca="1">16-LENB(INDIRECT(ADDRESS(9,118)))</f>
        <v>0</v>
      </c>
      <c r="DP9" s="7" t="s">
        <v>15</v>
      </c>
      <c r="DQ9" s="7" t="n">
        <f t="normal" ca="1">16-LENB(INDIRECT(ADDRESS(9,120)))</f>
        <v>0</v>
      </c>
      <c r="DR9" s="7" t="s">
        <v>15</v>
      </c>
      <c r="DS9" s="7" t="n">
        <f t="normal" ca="1">16-LENB(INDIRECT(ADDRESS(9,122)))</f>
        <v>0</v>
      </c>
      <c r="DT9" s="7" t="s">
        <v>15</v>
      </c>
      <c r="DU9" s="7" t="n">
        <f t="normal" ca="1">16-LENB(INDIRECT(ADDRESS(9,124)))</f>
        <v>0</v>
      </c>
      <c r="DV9" s="7" t="s">
        <v>15</v>
      </c>
      <c r="DW9" s="7" t="n">
        <f t="normal" ca="1">16-LENB(INDIRECT(ADDRESS(9,126)))</f>
        <v>0</v>
      </c>
      <c r="DX9" s="7" t="n">
        <v>100</v>
      </c>
      <c r="DY9" s="7" t="n">
        <v>80</v>
      </c>
      <c r="DZ9" s="7" t="n">
        <v>60</v>
      </c>
      <c r="EA9" s="7" t="n">
        <v>30</v>
      </c>
      <c r="EB9" s="7" t="n">
        <v>20</v>
      </c>
      <c r="EC9" s="7" t="n">
        <v>15</v>
      </c>
      <c r="ED9" s="7" t="n">
        <v>10</v>
      </c>
      <c r="EE9" s="7" t="n">
        <v>5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4</v>
      </c>
      <c r="EO9" s="7" t="s">
        <v>17</v>
      </c>
      <c r="EP9" s="7" t="n">
        <f t="normal" ca="1">16-LENB(INDIRECT(ADDRESS(9,145)))</f>
        <v>0</v>
      </c>
      <c r="EQ9" s="7" t="s">
        <v>17</v>
      </c>
      <c r="ER9" s="7" t="n">
        <f t="normal" ca="1">16-LENB(INDIRECT(ADDRESS(9,147)))</f>
        <v>0</v>
      </c>
      <c r="ES9" s="7" t="s">
        <v>15</v>
      </c>
      <c r="ET9" s="7" t="n">
        <f t="normal" ca="1">16-LENB(INDIRECT(ADDRESS(9,149)))</f>
        <v>0</v>
      </c>
      <c r="EU9" s="7" t="s">
        <v>15</v>
      </c>
      <c r="EV9" s="7" t="n">
        <f t="normal" ca="1">16-LENB(INDIRECT(ADDRESS(9,151)))</f>
        <v>0</v>
      </c>
      <c r="EW9" s="7" t="s">
        <v>15</v>
      </c>
      <c r="EX9" s="7" t="n">
        <f t="normal" ca="1">16-LENB(INDIRECT(ADDRESS(9,153)))</f>
        <v>0</v>
      </c>
      <c r="EY9" s="7" t="s">
        <v>15</v>
      </c>
      <c r="EZ9" s="7" t="n">
        <f t="normal" ca="1">16-LENB(INDIRECT(ADDRESS(9,155)))</f>
        <v>0</v>
      </c>
      <c r="FA9" s="7" t="s">
        <v>15</v>
      </c>
      <c r="FB9" s="7" t="n">
        <f t="normal" ca="1">16-LENB(INDIRECT(ADDRESS(9,157)))</f>
        <v>0</v>
      </c>
      <c r="FC9" s="7" t="s">
        <v>15</v>
      </c>
      <c r="FD9" s="7" t="n">
        <f t="normal" ca="1">16-LENB(INDIRECT(ADDRESS(9,159)))</f>
        <v>0</v>
      </c>
      <c r="FE9" s="7" t="n">
        <v>100</v>
      </c>
      <c r="FF9" s="7" t="n">
        <v>30</v>
      </c>
      <c r="FG9" s="7" t="n">
        <v>30</v>
      </c>
      <c r="FH9" s="7" t="n">
        <v>30</v>
      </c>
      <c r="FI9" s="7" t="n">
        <v>20</v>
      </c>
      <c r="FJ9" s="7" t="n">
        <v>15</v>
      </c>
      <c r="FK9" s="7" t="n">
        <v>10</v>
      </c>
      <c r="FL9" s="7" t="n">
        <v>5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0</v>
      </c>
      <c r="FR9" s="7" t="n">
        <v>0</v>
      </c>
      <c r="FS9" s="7" t="n">
        <v>0</v>
      </c>
      <c r="FT9" s="7" t="n">
        <v>0</v>
      </c>
      <c r="FU9" s="7" t="n">
        <v>5</v>
      </c>
      <c r="FV9" s="7" t="s">
        <v>18</v>
      </c>
      <c r="FW9" s="7" t="n">
        <f t="normal" ca="1">16-LENB(INDIRECT(ADDRESS(9,178)))</f>
        <v>0</v>
      </c>
      <c r="FX9" s="7" t="s">
        <v>18</v>
      </c>
      <c r="FY9" s="7" t="n">
        <f t="normal" ca="1">16-LENB(INDIRECT(ADDRESS(9,180)))</f>
        <v>0</v>
      </c>
      <c r="FZ9" s="7" t="s">
        <v>11</v>
      </c>
      <c r="GA9" s="7" t="n">
        <f t="normal" ca="1">16-LENB(INDIRECT(ADDRESS(9,182)))</f>
        <v>0</v>
      </c>
      <c r="GB9" s="7" t="s">
        <v>11</v>
      </c>
      <c r="GC9" s="7" t="n">
        <f t="normal" ca="1">16-LENB(INDIRECT(ADDRESS(9,184)))</f>
        <v>0</v>
      </c>
      <c r="GD9" s="7" t="s">
        <v>11</v>
      </c>
      <c r="GE9" s="7" t="n">
        <f t="normal" ca="1">16-LENB(INDIRECT(ADDRESS(9,186)))</f>
        <v>0</v>
      </c>
      <c r="GF9" s="7" t="s">
        <v>11</v>
      </c>
      <c r="GG9" s="7" t="n">
        <f t="normal" ca="1">16-LENB(INDIRECT(ADDRESS(9,188)))</f>
        <v>0</v>
      </c>
      <c r="GH9" s="7" t="s">
        <v>11</v>
      </c>
      <c r="GI9" s="7" t="n">
        <f t="normal" ca="1">16-LENB(INDIRECT(ADDRESS(9,190)))</f>
        <v>0</v>
      </c>
      <c r="GJ9" s="7" t="s">
        <v>11</v>
      </c>
      <c r="GK9" s="7" t="n">
        <f t="normal" ca="1">16-LENB(INDIRECT(ADDRESS(9,192)))</f>
        <v>0</v>
      </c>
      <c r="GL9" s="7" t="n">
        <v>100</v>
      </c>
      <c r="GM9" s="7" t="n">
        <v>30</v>
      </c>
      <c r="GN9" s="7" t="n">
        <v>30</v>
      </c>
      <c r="GO9" s="7" t="n">
        <v>30</v>
      </c>
      <c r="GP9" s="7" t="n">
        <v>20</v>
      </c>
      <c r="GQ9" s="7" t="n">
        <v>15</v>
      </c>
      <c r="GR9" s="7" t="n">
        <v>10</v>
      </c>
      <c r="GS9" s="7" t="n">
        <v>5</v>
      </c>
      <c r="GT9" s="7" t="n">
        <v>0</v>
      </c>
      <c r="GU9" s="7" t="n">
        <v>0</v>
      </c>
      <c r="GV9" s="7" t="n">
        <v>0</v>
      </c>
      <c r="GW9" s="7" t="n">
        <v>0</v>
      </c>
      <c r="GX9" s="7" t="n">
        <v>0</v>
      </c>
      <c r="GY9" s="7" t="n">
        <v>0</v>
      </c>
      <c r="GZ9" s="7" t="n">
        <v>0</v>
      </c>
      <c r="HA9" s="7" t="n">
        <v>0</v>
      </c>
      <c r="HB9" s="7" t="n">
        <v>6</v>
      </c>
      <c r="HC9" s="7" t="s">
        <v>19</v>
      </c>
      <c r="HD9" s="7" t="n">
        <f t="normal" ca="1">16-LENB(INDIRECT(ADDRESS(9,211)))</f>
        <v>0</v>
      </c>
      <c r="HE9" s="7" t="s">
        <v>15</v>
      </c>
      <c r="HF9" s="7" t="n">
        <f t="normal" ca="1">16-LENB(INDIRECT(ADDRESS(9,213)))</f>
        <v>0</v>
      </c>
      <c r="HG9" s="7" t="s">
        <v>15</v>
      </c>
      <c r="HH9" s="7" t="n">
        <f t="normal" ca="1">16-LENB(INDIRECT(ADDRESS(9,215)))</f>
        <v>0</v>
      </c>
      <c r="HI9" s="7" t="s">
        <v>16</v>
      </c>
      <c r="HJ9" s="7" t="n">
        <f t="normal" ca="1">16-LENB(INDIRECT(ADDRESS(9,217)))</f>
        <v>0</v>
      </c>
      <c r="HK9" s="7" t="s">
        <v>16</v>
      </c>
      <c r="HL9" s="7" t="n">
        <f t="normal" ca="1">16-LENB(INDIRECT(ADDRESS(9,219)))</f>
        <v>0</v>
      </c>
      <c r="HM9" s="7" t="s">
        <v>16</v>
      </c>
      <c r="HN9" s="7" t="n">
        <f t="normal" ca="1">16-LENB(INDIRECT(ADDRESS(9,221)))</f>
        <v>0</v>
      </c>
      <c r="HO9" s="7" t="s">
        <v>16</v>
      </c>
      <c r="HP9" s="7" t="n">
        <f t="normal" ca="1">16-LENB(INDIRECT(ADDRESS(9,223)))</f>
        <v>0</v>
      </c>
      <c r="HQ9" s="7" t="s">
        <v>16</v>
      </c>
      <c r="HR9" s="7" t="n">
        <f t="normal" ca="1">16-LENB(INDIRECT(ADDRESS(9,225)))</f>
        <v>0</v>
      </c>
      <c r="HS9" s="7" t="n">
        <v>100</v>
      </c>
      <c r="HT9" s="7" t="n">
        <v>50</v>
      </c>
      <c r="HU9" s="7" t="n">
        <v>60</v>
      </c>
      <c r="HV9" s="7" t="n">
        <v>30</v>
      </c>
      <c r="HW9" s="7" t="n">
        <v>20</v>
      </c>
      <c r="HX9" s="7" t="n">
        <v>15</v>
      </c>
      <c r="HY9" s="7" t="n">
        <v>10</v>
      </c>
      <c r="HZ9" s="7" t="n">
        <v>5</v>
      </c>
      <c r="IA9" s="7" t="n">
        <v>0</v>
      </c>
      <c r="IB9" s="7" t="n">
        <v>0</v>
      </c>
      <c r="IC9" s="7" t="n">
        <v>0</v>
      </c>
      <c r="ID9" s="7" t="n">
        <v>0</v>
      </c>
      <c r="IE9" s="7" t="n">
        <v>0</v>
      </c>
      <c r="IF9" s="7" t="n">
        <v>0</v>
      </c>
      <c r="IG9" s="7" t="n">
        <v>0</v>
      </c>
      <c r="IH9" s="7" t="n">
        <v>0</v>
      </c>
      <c r="II9" s="7" t="n">
        <v>7</v>
      </c>
      <c r="IJ9" s="7" t="s">
        <v>20</v>
      </c>
      <c r="IK9" s="7" t="n">
        <f t="normal" ca="1">16-LENB(INDIRECT(ADDRESS(9,244)))</f>
        <v>0</v>
      </c>
      <c r="IL9" s="7" t="s">
        <v>20</v>
      </c>
      <c r="IM9" s="7" t="n">
        <f t="normal" ca="1">16-LENB(INDIRECT(ADDRESS(9,246)))</f>
        <v>0</v>
      </c>
      <c r="IN9" s="7" t="s">
        <v>15</v>
      </c>
      <c r="IO9" s="7" t="n">
        <f t="normal" ca="1">16-LENB(INDIRECT(ADDRESS(9,248)))</f>
        <v>0</v>
      </c>
      <c r="IP9" s="7" t="s">
        <v>15</v>
      </c>
      <c r="IQ9" s="7" t="n">
        <f t="normal" ca="1">16-LENB(INDIRECT(ADDRESS(9,250)))</f>
        <v>0</v>
      </c>
      <c r="IR9" s="7" t="s">
        <v>11</v>
      </c>
      <c r="IS9" s="7" t="n">
        <f t="normal" ca="1">16-LENB(INDIRECT(ADDRESS(9,252)))</f>
        <v>0</v>
      </c>
      <c r="IT9" s="7" t="s">
        <v>11</v>
      </c>
      <c r="IU9" s="7" t="n">
        <f t="normal" ca="1">16-LENB(INDIRECT(ADDRESS(9,254)))</f>
        <v>0</v>
      </c>
      <c r="IV9" s="7" t="s">
        <v>11</v>
      </c>
      <c r="IW9" s="7" t="n">
        <f t="normal" ca="1">16-LENB(INDIRECT(ADDRESS(9,256)))</f>
        <v>0</v>
      </c>
      <c r="IX9" s="7" t="s">
        <v>11</v>
      </c>
      <c r="IY9" s="7" t="n">
        <f t="normal" ca="1">16-LENB(INDIRECT(ADDRESS(9,258)))</f>
        <v>0</v>
      </c>
      <c r="IZ9" s="7" t="n">
        <v>100</v>
      </c>
      <c r="JA9" s="7" t="n">
        <v>50</v>
      </c>
      <c r="JB9" s="7" t="n">
        <v>60</v>
      </c>
      <c r="JC9" s="7" t="n">
        <v>30</v>
      </c>
      <c r="JD9" s="7" t="n">
        <v>20</v>
      </c>
      <c r="JE9" s="7" t="n">
        <v>15</v>
      </c>
      <c r="JF9" s="7" t="n">
        <v>10</v>
      </c>
      <c r="JG9" s="7" t="n">
        <v>5</v>
      </c>
      <c r="JH9" s="7" t="n">
        <v>0</v>
      </c>
      <c r="JI9" s="7" t="n">
        <v>0</v>
      </c>
      <c r="JJ9" s="7" t="n">
        <v>0</v>
      </c>
      <c r="JK9" s="7" t="n">
        <v>0</v>
      </c>
      <c r="JL9" s="7" t="n">
        <v>0</v>
      </c>
      <c r="JM9" s="7" t="n">
        <v>0</v>
      </c>
      <c r="JN9" s="7" t="n">
        <v>0</v>
      </c>
      <c r="JO9" s="7" t="n">
        <v>0</v>
      </c>
      <c r="JP9" s="7" t="n">
        <v>255</v>
      </c>
      <c r="JQ9" s="7" t="n">
        <v>255</v>
      </c>
      <c r="JR9" s="7" t="n">
        <v>255</v>
      </c>
      <c r="JS9" s="7" t="n">
        <v>255</v>
      </c>
      <c r="JT9" s="7" t="n">
        <v>0</v>
      </c>
      <c r="JU9" s="7" t="n">
        <v>0</v>
      </c>
      <c r="JV9" s="7" t="n">
        <v>0</v>
      </c>
      <c r="JW9" s="7" t="n">
        <v>0</v>
      </c>
      <c r="JX9" s="7" t="n">
        <v>0</v>
      </c>
      <c r="JY9" s="7" t="n">
        <v>0</v>
      </c>
      <c r="JZ9" s="7" t="n">
        <v>0</v>
      </c>
      <c r="KA9" s="7" t="n">
        <v>0</v>
      </c>
      <c r="KB9" s="7" t="n">
        <v>0</v>
      </c>
      <c r="KC9" s="7" t="n">
        <v>0</v>
      </c>
      <c r="KD9" s="7" t="n">
        <v>0</v>
      </c>
      <c r="KE9" s="7" t="n">
        <v>0</v>
      </c>
      <c r="KF9" s="7" t="n">
        <v>0</v>
      </c>
      <c r="KG9" s="7" t="n">
        <v>0</v>
      </c>
      <c r="KH9" s="7" t="n">
        <v>0</v>
      </c>
      <c r="KI9" s="7" t="n">
        <v>0</v>
      </c>
      <c r="KJ9" s="7" t="n">
        <v>0</v>
      </c>
      <c r="KK9" s="7" t="n">
        <v>0</v>
      </c>
      <c r="KL9" s="7" t="n">
        <v>0</v>
      </c>
      <c r="KM9" s="7" t="n">
        <v>0</v>
      </c>
      <c r="KN9" s="7" t="n">
        <v>0</v>
      </c>
      <c r="KO9" s="7" t="n">
        <v>0</v>
      </c>
      <c r="KP9" s="7" t="n">
        <v>0</v>
      </c>
      <c r="KQ9" s="7" t="n">
        <v>0</v>
      </c>
    </row>
    <row r="10">
      <c r="A10" t="s">
        <v>4</v>
      </c>
      <c r="B10" s="4" t="s">
        <v>5</v>
      </c>
    </row>
    <row r="11">
      <c r="A11" t="n">
        <v>1548</v>
      </c>
      <c r="B11" s="5" t="n">
        <v>1</v>
      </c>
    </row>
    <row r="12" s="3" customFormat="1" customHeight="0">
      <c r="A12" s="3" t="s">
        <v>2</v>
      </c>
      <c r="B12" s="3" t="s">
        <v>3</v>
      </c>
    </row>
    <row r="13">
      <c r="A13" t="s">
        <v>4</v>
      </c>
      <c r="B13" s="4" t="s">
        <v>5</v>
      </c>
      <c r="C13" s="4" t="s">
        <v>6</v>
      </c>
      <c r="D13" s="4" t="s">
        <v>8</v>
      </c>
      <c r="E13" s="4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9</v>
      </c>
      <c r="M13" s="4" t="s">
        <v>6</v>
      </c>
      <c r="N13" s="4" t="s">
        <v>8</v>
      </c>
      <c r="O13" s="4" t="s">
        <v>6</v>
      </c>
      <c r="P13" s="4" t="s">
        <v>8</v>
      </c>
      <c r="Q13" s="4" t="s">
        <v>6</v>
      </c>
      <c r="R13" s="4" t="s">
        <v>8</v>
      </c>
      <c r="S13" s="4" t="s">
        <v>6</v>
      </c>
      <c r="T13" s="4" t="s">
        <v>8</v>
      </c>
      <c r="U13" s="4" t="s">
        <v>6</v>
      </c>
      <c r="V13" s="4" t="s">
        <v>8</v>
      </c>
      <c r="W13" s="4" t="s">
        <v>6</v>
      </c>
      <c r="X13" s="4" t="s">
        <v>8</v>
      </c>
      <c r="Y13" s="4" t="s">
        <v>6</v>
      </c>
      <c r="Z13" s="4" t="s">
        <v>8</v>
      </c>
      <c r="AA13" s="4" t="s">
        <v>6</v>
      </c>
      <c r="AB13" s="4" t="s">
        <v>8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 t="s">
        <v>12</v>
      </c>
      <c r="AI13" s="4" t="s">
        <v>12</v>
      </c>
      <c r="AJ13" s="4" t="s">
        <v>12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13</v>
      </c>
      <c r="AT13" s="4" t="s">
        <v>13</v>
      </c>
      <c r="AU13" s="4" t="s">
        <v>13</v>
      </c>
      <c r="AV13" s="4" t="s">
        <v>13</v>
      </c>
      <c r="AW13" s="4" t="s">
        <v>13</v>
      </c>
      <c r="AX13" s="4" t="s">
        <v>13</v>
      </c>
      <c r="AY13" s="4" t="s">
        <v>13</v>
      </c>
      <c r="AZ13" s="4" t="s">
        <v>13</v>
      </c>
      <c r="BA13" s="4" t="s">
        <v>13</v>
      </c>
      <c r="BB13" s="4" t="s">
        <v>13</v>
      </c>
      <c r="BC13" s="4" t="s">
        <v>13</v>
      </c>
      <c r="BD13" s="4" t="s">
        <v>13</v>
      </c>
      <c r="BE13" s="4" t="s">
        <v>13</v>
      </c>
      <c r="BF13" s="4" t="s">
        <v>13</v>
      </c>
      <c r="BG13" s="4" t="s">
        <v>13</v>
      </c>
      <c r="BH13" s="4" t="s">
        <v>13</v>
      </c>
      <c r="BI13" s="4" t="s">
        <v>13</v>
      </c>
      <c r="BJ13" s="4" t="s">
        <v>13</v>
      </c>
      <c r="BK13" s="4" t="s">
        <v>13</v>
      </c>
      <c r="BL13" s="4" t="s">
        <v>13</v>
      </c>
      <c r="BM13" s="4" t="s">
        <v>13</v>
      </c>
      <c r="BN13" s="4" t="s">
        <v>13</v>
      </c>
      <c r="BO13" s="4" t="s">
        <v>13</v>
      </c>
      <c r="BP13" s="4" t="s">
        <v>13</v>
      </c>
      <c r="BQ13" s="4" t="s">
        <v>13</v>
      </c>
      <c r="BR13" s="4" t="s">
        <v>13</v>
      </c>
      <c r="BS13" s="4" t="s">
        <v>13</v>
      </c>
      <c r="BT13" s="4" t="s">
        <v>13</v>
      </c>
    </row>
    <row r="14">
      <c r="A14" t="n">
        <v>1552</v>
      </c>
      <c r="B14" s="6" t="n">
        <v>256</v>
      </c>
      <c r="C14" s="7" t="s">
        <v>7</v>
      </c>
      <c r="D14" s="7" t="n">
        <f t="normal" ca="1">16-LENB(INDIRECT(ADDRESS(14,3)))</f>
        <v>0</v>
      </c>
      <c r="E14" s="7" t="n">
        <v>131152</v>
      </c>
      <c r="F14" s="7" t="n">
        <v>312</v>
      </c>
      <c r="G14" s="7" t="n">
        <v>312</v>
      </c>
      <c r="H14" s="7" t="n">
        <v>0</v>
      </c>
      <c r="I14" s="7" t="n">
        <v>0</v>
      </c>
      <c r="J14" s="7" t="n">
        <v>1</v>
      </c>
      <c r="K14" s="7" t="n">
        <v>0</v>
      </c>
      <c r="L14" s="7" t="n">
        <v>0</v>
      </c>
      <c r="M14" s="7" t="s">
        <v>19</v>
      </c>
      <c r="N14" s="7" t="n">
        <f t="normal" ca="1">16-LENB(INDIRECT(ADDRESS(14,13)))</f>
        <v>0</v>
      </c>
      <c r="O14" s="7" t="s">
        <v>19</v>
      </c>
      <c r="P14" s="7" t="n">
        <f t="normal" ca="1">16-LENB(INDIRECT(ADDRESS(14,15)))</f>
        <v>0</v>
      </c>
      <c r="Q14" s="7" t="s">
        <v>19</v>
      </c>
      <c r="R14" s="7" t="n">
        <f t="normal" ca="1">16-LENB(INDIRECT(ADDRESS(14,17)))</f>
        <v>0</v>
      </c>
      <c r="S14" s="7" t="s">
        <v>21</v>
      </c>
      <c r="T14" s="7" t="n">
        <f t="normal" ca="1">16-LENB(INDIRECT(ADDRESS(14,19)))</f>
        <v>0</v>
      </c>
      <c r="U14" s="7" t="s">
        <v>21</v>
      </c>
      <c r="V14" s="7" t="n">
        <f t="normal" ca="1">16-LENB(INDIRECT(ADDRESS(14,21)))</f>
        <v>0</v>
      </c>
      <c r="W14" s="7" t="s">
        <v>21</v>
      </c>
      <c r="X14" s="7" t="n">
        <f t="normal" ca="1">16-LENB(INDIRECT(ADDRESS(14,23)))</f>
        <v>0</v>
      </c>
      <c r="Y14" s="7" t="s">
        <v>21</v>
      </c>
      <c r="Z14" s="7" t="n">
        <f t="normal" ca="1">16-LENB(INDIRECT(ADDRESS(14,25)))</f>
        <v>0</v>
      </c>
      <c r="AA14" s="7" t="s">
        <v>21</v>
      </c>
      <c r="AB14" s="7" t="n">
        <f t="normal" ca="1">16-LENB(INDIRECT(ADDRESS(14,27)))</f>
        <v>0</v>
      </c>
      <c r="AC14" s="7" t="n">
        <v>100</v>
      </c>
      <c r="AD14" s="7" t="n">
        <v>100</v>
      </c>
      <c r="AE14" s="7" t="n">
        <v>100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s">
        <v>4</v>
      </c>
      <c r="B15" s="4" t="s">
        <v>5</v>
      </c>
    </row>
    <row r="16">
      <c r="A16" t="n">
        <v>1760</v>
      </c>
      <c r="B16" s="5" t="n">
        <v>1</v>
      </c>
    </row>
    <row r="17" spans="1:303" s="3" customFormat="1" customHeight="0">
      <c r="A17" s="3" t="s">
        <v>2</v>
      </c>
      <c r="B17" s="3" t="s">
        <v>22</v>
      </c>
    </row>
    <row r="18" spans="1:303">
      <c r="A18" t="s">
        <v>4</v>
      </c>
      <c r="B18" s="4" t="s">
        <v>5</v>
      </c>
      <c r="C18" s="4" t="s">
        <v>12</v>
      </c>
      <c r="D18" s="4" t="s">
        <v>6</v>
      </c>
    </row>
    <row r="19" spans="1:303">
      <c r="A19" t="n">
        <v>1764</v>
      </c>
      <c r="B19" s="8" t="n">
        <v>2</v>
      </c>
      <c r="C19" s="7" t="n">
        <v>10</v>
      </c>
      <c r="D19" s="7" t="s">
        <v>23</v>
      </c>
    </row>
    <row r="20" spans="1:303">
      <c r="A20" t="s">
        <v>4</v>
      </c>
      <c r="B20" s="4" t="s">
        <v>5</v>
      </c>
    </row>
    <row r="21" spans="1:303">
      <c r="A21" t="n">
        <v>1785</v>
      </c>
      <c r="B21" s="5" t="n">
        <v>1</v>
      </c>
    </row>
    <row r="22" spans="1:303" s="3" customFormat="1" customHeight="0">
      <c r="A22" s="3" t="s">
        <v>2</v>
      </c>
      <c r="B22" s="3" t="s">
        <v>24</v>
      </c>
    </row>
    <row r="23" spans="1:303">
      <c r="A23" t="s">
        <v>4</v>
      </c>
      <c r="B23" s="4" t="s">
        <v>5</v>
      </c>
      <c r="C23" s="4" t="s">
        <v>12</v>
      </c>
      <c r="D23" s="4" t="s">
        <v>10</v>
      </c>
      <c r="E23" s="4" t="s">
        <v>12</v>
      </c>
      <c r="F23" s="4" t="s">
        <v>6</v>
      </c>
    </row>
    <row r="24" spans="1:303">
      <c r="A24" t="n">
        <v>1788</v>
      </c>
      <c r="B24" s="9" t="n">
        <v>39</v>
      </c>
      <c r="C24" s="7" t="n">
        <v>10</v>
      </c>
      <c r="D24" s="7" t="n">
        <v>65533</v>
      </c>
      <c r="E24" s="7" t="n">
        <v>224</v>
      </c>
      <c r="F24" s="7" t="s">
        <v>25</v>
      </c>
    </row>
    <row r="25" spans="1:303">
      <c r="A25" t="s">
        <v>4</v>
      </c>
      <c r="B25" s="4" t="s">
        <v>5</v>
      </c>
      <c r="C25" s="4" t="s">
        <v>12</v>
      </c>
      <c r="D25" s="4" t="s">
        <v>10</v>
      </c>
      <c r="E25" s="4" t="s">
        <v>12</v>
      </c>
      <c r="F25" s="4" t="s">
        <v>6</v>
      </c>
    </row>
    <row r="26" spans="1:303">
      <c r="A26" t="n">
        <v>1812</v>
      </c>
      <c r="B26" s="9" t="n">
        <v>39</v>
      </c>
      <c r="C26" s="7" t="n">
        <v>10</v>
      </c>
      <c r="D26" s="7" t="n">
        <v>65533</v>
      </c>
      <c r="E26" s="7" t="n">
        <v>227</v>
      </c>
      <c r="F26" s="7" t="s">
        <v>26</v>
      </c>
    </row>
    <row r="27" spans="1:303">
      <c r="A27" t="s">
        <v>4</v>
      </c>
      <c r="B27" s="4" t="s">
        <v>5</v>
      </c>
      <c r="C27" s="4" t="s">
        <v>12</v>
      </c>
      <c r="D27" s="4" t="s">
        <v>10</v>
      </c>
      <c r="E27" s="4" t="s">
        <v>27</v>
      </c>
      <c r="F27" s="4" t="s">
        <v>10</v>
      </c>
      <c r="G27" s="4" t="s">
        <v>9</v>
      </c>
      <c r="H27" s="4" t="s">
        <v>9</v>
      </c>
      <c r="I27" s="4" t="s">
        <v>10</v>
      </c>
      <c r="J27" s="4" t="s">
        <v>10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6</v>
      </c>
    </row>
    <row r="28" spans="1:303">
      <c r="A28" t="n">
        <v>1836</v>
      </c>
      <c r="B28" s="10" t="n">
        <v>50</v>
      </c>
      <c r="C28" s="7" t="n">
        <v>0</v>
      </c>
      <c r="D28" s="7" t="n">
        <v>8200</v>
      </c>
      <c r="E28" s="7" t="n">
        <v>0.800000011920929</v>
      </c>
      <c r="F28" s="7" t="n">
        <v>1000</v>
      </c>
      <c r="G28" s="7" t="n">
        <v>0</v>
      </c>
      <c r="H28" s="7" t="n">
        <v>-1061158912</v>
      </c>
      <c r="I28" s="7" t="n">
        <v>0</v>
      </c>
      <c r="J28" s="7" t="n">
        <v>65533</v>
      </c>
      <c r="K28" s="7" t="n">
        <v>0</v>
      </c>
      <c r="L28" s="7" t="n">
        <v>0</v>
      </c>
      <c r="M28" s="7" t="n">
        <v>0</v>
      </c>
      <c r="N28" s="7" t="n">
        <v>0</v>
      </c>
      <c r="O28" s="7" t="s">
        <v>21</v>
      </c>
    </row>
    <row r="29" spans="1:303">
      <c r="A29" t="s">
        <v>4</v>
      </c>
      <c r="B29" s="4" t="s">
        <v>5</v>
      </c>
      <c r="C29" s="4" t="s">
        <v>12</v>
      </c>
      <c r="D29" s="4" t="s">
        <v>6</v>
      </c>
      <c r="E29" s="4" t="s">
        <v>6</v>
      </c>
      <c r="F29" s="4" t="s">
        <v>10</v>
      </c>
      <c r="G29" s="4" t="s">
        <v>10</v>
      </c>
    </row>
    <row r="30" spans="1:303">
      <c r="A30" t="n">
        <v>1875</v>
      </c>
      <c r="B30" s="11" t="n">
        <v>74</v>
      </c>
      <c r="C30" s="7" t="n">
        <v>13</v>
      </c>
      <c r="D30" s="7" t="s">
        <v>28</v>
      </c>
      <c r="E30" s="7" t="s">
        <v>29</v>
      </c>
      <c r="F30" s="7" t="n">
        <v>6084</v>
      </c>
      <c r="G30" s="7" t="n">
        <v>9999</v>
      </c>
    </row>
    <row r="31" spans="1:303">
      <c r="A31" t="s">
        <v>4</v>
      </c>
      <c r="B31" s="4" t="s">
        <v>5</v>
      </c>
      <c r="C31" s="4" t="s">
        <v>12</v>
      </c>
      <c r="D31" s="4" t="s">
        <v>6</v>
      </c>
      <c r="E31" s="4" t="s">
        <v>6</v>
      </c>
      <c r="F31" s="4" t="s">
        <v>10</v>
      </c>
      <c r="G31" s="4" t="s">
        <v>10</v>
      </c>
    </row>
    <row r="32" spans="1:303">
      <c r="A32" t="n">
        <v>1898</v>
      </c>
      <c r="B32" s="11" t="n">
        <v>74</v>
      </c>
      <c r="C32" s="7" t="n">
        <v>13</v>
      </c>
      <c r="D32" s="7" t="s">
        <v>30</v>
      </c>
      <c r="E32" s="7" t="s">
        <v>21</v>
      </c>
      <c r="F32" s="7" t="n">
        <v>6086</v>
      </c>
      <c r="G32" s="7" t="n">
        <v>419</v>
      </c>
    </row>
    <row r="33" spans="1:15">
      <c r="A33" t="s">
        <v>4</v>
      </c>
      <c r="B33" s="4" t="s">
        <v>5</v>
      </c>
      <c r="C33" s="4" t="s">
        <v>12</v>
      </c>
      <c r="D33" s="4" t="s">
        <v>6</v>
      </c>
      <c r="E33" s="4" t="s">
        <v>6</v>
      </c>
      <c r="F33" s="4" t="s">
        <v>10</v>
      </c>
      <c r="G33" s="4" t="s">
        <v>10</v>
      </c>
    </row>
    <row r="34" spans="1:15">
      <c r="A34" t="n">
        <v>1912</v>
      </c>
      <c r="B34" s="11" t="n">
        <v>74</v>
      </c>
      <c r="C34" s="7" t="n">
        <v>13</v>
      </c>
      <c r="D34" s="7" t="s">
        <v>31</v>
      </c>
      <c r="E34" s="7" t="s">
        <v>32</v>
      </c>
      <c r="F34" s="7" t="n">
        <v>6088</v>
      </c>
      <c r="G34" s="7" t="n">
        <v>3579</v>
      </c>
    </row>
    <row r="35" spans="1:15">
      <c r="A35" t="s">
        <v>4</v>
      </c>
      <c r="B35" s="4" t="s">
        <v>5</v>
      </c>
      <c r="C35" s="4" t="s">
        <v>10</v>
      </c>
      <c r="D35" s="4" t="s">
        <v>12</v>
      </c>
      <c r="E35" s="4" t="s">
        <v>6</v>
      </c>
      <c r="F35" s="4" t="s">
        <v>9</v>
      </c>
      <c r="G35" s="4" t="s">
        <v>10</v>
      </c>
      <c r="H35" s="4" t="s">
        <v>10</v>
      </c>
      <c r="I35" s="4" t="s">
        <v>6</v>
      </c>
      <c r="J35" s="4" t="s">
        <v>27</v>
      </c>
    </row>
    <row r="36" spans="1:15">
      <c r="A36" t="n">
        <v>1935</v>
      </c>
      <c r="B36" s="12" t="n">
        <v>106</v>
      </c>
      <c r="C36" s="7" t="n">
        <v>0</v>
      </c>
      <c r="D36" s="7" t="n">
        <v>3</v>
      </c>
      <c r="E36" s="7" t="s">
        <v>30</v>
      </c>
      <c r="F36" s="7" t="n">
        <v>1091567616</v>
      </c>
      <c r="G36" s="7" t="n">
        <v>7424</v>
      </c>
      <c r="H36" s="7" t="n">
        <v>6086</v>
      </c>
      <c r="I36" s="7" t="s">
        <v>33</v>
      </c>
      <c r="J36" s="7" t="n">
        <v>2</v>
      </c>
    </row>
    <row r="37" spans="1:15">
      <c r="A37" t="s">
        <v>4</v>
      </c>
      <c r="B37" s="4" t="s">
        <v>5</v>
      </c>
      <c r="C37" s="4" t="s">
        <v>10</v>
      </c>
      <c r="D37" s="4" t="s">
        <v>12</v>
      </c>
      <c r="E37" s="4" t="s">
        <v>6</v>
      </c>
      <c r="F37" s="4" t="s">
        <v>9</v>
      </c>
      <c r="G37" s="4" t="s">
        <v>10</v>
      </c>
      <c r="H37" s="4" t="s">
        <v>10</v>
      </c>
      <c r="I37" s="4" t="s">
        <v>6</v>
      </c>
      <c r="J37" s="4" t="s">
        <v>27</v>
      </c>
    </row>
    <row r="38" spans="1:15">
      <c r="A38" t="n">
        <v>1979</v>
      </c>
      <c r="B38" s="12" t="n">
        <v>106</v>
      </c>
      <c r="C38" s="7" t="n">
        <v>0</v>
      </c>
      <c r="D38" s="7" t="n">
        <v>3</v>
      </c>
      <c r="E38" s="7" t="s">
        <v>31</v>
      </c>
      <c r="F38" s="7" t="n">
        <v>1091567616</v>
      </c>
      <c r="G38" s="7" t="n">
        <v>7425</v>
      </c>
      <c r="H38" s="7" t="n">
        <v>6088</v>
      </c>
      <c r="I38" s="7" t="s">
        <v>34</v>
      </c>
      <c r="J38" s="7" t="n">
        <v>2</v>
      </c>
    </row>
    <row r="39" spans="1:15">
      <c r="A39" t="s">
        <v>4</v>
      </c>
      <c r="B39" s="4" t="s">
        <v>5</v>
      </c>
      <c r="C39" s="4" t="s">
        <v>12</v>
      </c>
      <c r="D39" s="4" t="s">
        <v>6</v>
      </c>
      <c r="E39" s="4" t="s">
        <v>6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5">
      <c r="A40" t="n">
        <v>2023</v>
      </c>
      <c r="B40" s="11" t="n">
        <v>74</v>
      </c>
      <c r="C40" s="7" t="n">
        <v>20</v>
      </c>
      <c r="D40" s="7" t="s">
        <v>35</v>
      </c>
      <c r="E40" s="7" t="s">
        <v>36</v>
      </c>
      <c r="F40" s="7" t="n">
        <v>1</v>
      </c>
      <c r="G40" s="7" t="n">
        <v>0</v>
      </c>
      <c r="H40" s="7" t="n">
        <v>128</v>
      </c>
      <c r="I40" s="7" t="n">
        <v>0</v>
      </c>
      <c r="J40" s="7" t="n">
        <v>0</v>
      </c>
    </row>
    <row r="41" spans="1:15">
      <c r="A41" t="s">
        <v>4</v>
      </c>
      <c r="B41" s="4" t="s">
        <v>5</v>
      </c>
      <c r="C41" s="4" t="s">
        <v>12</v>
      </c>
      <c r="D41" s="4" t="s">
        <v>6</v>
      </c>
      <c r="E41" s="4" t="s">
        <v>6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5">
      <c r="A42" t="n">
        <v>2053</v>
      </c>
      <c r="B42" s="11" t="n">
        <v>74</v>
      </c>
      <c r="C42" s="7" t="n">
        <v>20</v>
      </c>
      <c r="D42" s="7" t="s">
        <v>37</v>
      </c>
      <c r="E42" s="7" t="s">
        <v>38</v>
      </c>
      <c r="F42" s="7" t="n">
        <v>1</v>
      </c>
      <c r="G42" s="7" t="n">
        <v>0</v>
      </c>
      <c r="H42" s="7" t="n">
        <v>128</v>
      </c>
      <c r="I42" s="7" t="n">
        <v>0</v>
      </c>
      <c r="J42" s="7" t="n">
        <v>0</v>
      </c>
    </row>
    <row r="43" spans="1:15">
      <c r="A43" t="s">
        <v>4</v>
      </c>
      <c r="B43" s="4" t="s">
        <v>5</v>
      </c>
      <c r="C43" s="4" t="s">
        <v>10</v>
      </c>
      <c r="D43" s="4" t="s">
        <v>6</v>
      </c>
      <c r="E43" s="4" t="s">
        <v>6</v>
      </c>
      <c r="F43" s="4" t="s">
        <v>6</v>
      </c>
      <c r="G43" s="4" t="s">
        <v>12</v>
      </c>
      <c r="H43" s="4" t="s">
        <v>9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6</v>
      </c>
      <c r="Q43" s="4" t="s">
        <v>6</v>
      </c>
      <c r="R43" s="4" t="s">
        <v>9</v>
      </c>
      <c r="S43" s="4" t="s">
        <v>12</v>
      </c>
      <c r="T43" s="4" t="s">
        <v>9</v>
      </c>
      <c r="U43" s="4" t="s">
        <v>9</v>
      </c>
      <c r="V43" s="4" t="s">
        <v>10</v>
      </c>
    </row>
    <row r="44" spans="1:15">
      <c r="A44" t="n">
        <v>2085</v>
      </c>
      <c r="B44" s="13" t="n">
        <v>19</v>
      </c>
      <c r="C44" s="7" t="n">
        <v>2000</v>
      </c>
      <c r="D44" s="7" t="s">
        <v>21</v>
      </c>
      <c r="E44" s="7" t="s">
        <v>21</v>
      </c>
      <c r="F44" s="7" t="s">
        <v>16</v>
      </c>
      <c r="G44" s="7" t="n">
        <v>2</v>
      </c>
      <c r="H44" s="7" t="n">
        <v>0</v>
      </c>
      <c r="I44" s="7" t="n">
        <v>65.0400009155273</v>
      </c>
      <c r="J44" s="7" t="n">
        <v>-1.12000000476837</v>
      </c>
      <c r="K44" s="7" t="n">
        <v>-0.959999978542328</v>
      </c>
      <c r="L44" s="7" t="n">
        <v>266</v>
      </c>
      <c r="M44" s="7" t="n">
        <v>-1</v>
      </c>
      <c r="N44" s="7" t="n">
        <v>0</v>
      </c>
      <c r="O44" s="7" t="n">
        <v>0</v>
      </c>
      <c r="P44" s="7" t="s">
        <v>21</v>
      </c>
      <c r="Q44" s="7" t="s">
        <v>21</v>
      </c>
      <c r="R44" s="7" t="n">
        <v>1</v>
      </c>
      <c r="S44" s="7" t="n">
        <v>3</v>
      </c>
      <c r="T44" s="7" t="n">
        <v>1109393408</v>
      </c>
      <c r="U44" s="7" t="n">
        <v>1101004800</v>
      </c>
      <c r="V44" s="7" t="n">
        <v>0</v>
      </c>
    </row>
    <row r="45" spans="1:15">
      <c r="A45" t="s">
        <v>4</v>
      </c>
      <c r="B45" s="4" t="s">
        <v>5</v>
      </c>
      <c r="C45" s="4" t="s">
        <v>10</v>
      </c>
      <c r="D45" s="4" t="s">
        <v>6</v>
      </c>
      <c r="E45" s="4" t="s">
        <v>6</v>
      </c>
      <c r="F45" s="4" t="s">
        <v>6</v>
      </c>
      <c r="G45" s="4" t="s">
        <v>12</v>
      </c>
      <c r="H45" s="4" t="s">
        <v>9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6</v>
      </c>
      <c r="Q45" s="4" t="s">
        <v>6</v>
      </c>
      <c r="R45" s="4" t="s">
        <v>9</v>
      </c>
      <c r="S45" s="4" t="s">
        <v>12</v>
      </c>
      <c r="T45" s="4" t="s">
        <v>9</v>
      </c>
      <c r="U45" s="4" t="s">
        <v>9</v>
      </c>
      <c r="V45" s="4" t="s">
        <v>10</v>
      </c>
    </row>
    <row r="46" spans="1:15">
      <c r="A46" t="n">
        <v>2147</v>
      </c>
      <c r="B46" s="13" t="n">
        <v>19</v>
      </c>
      <c r="C46" s="7" t="n">
        <v>2001</v>
      </c>
      <c r="D46" s="7" t="s">
        <v>21</v>
      </c>
      <c r="E46" s="7" t="s">
        <v>21</v>
      </c>
      <c r="F46" s="7" t="s">
        <v>15</v>
      </c>
      <c r="G46" s="7" t="n">
        <v>2</v>
      </c>
      <c r="H46" s="7" t="n">
        <v>0</v>
      </c>
      <c r="I46" s="7" t="n">
        <v>66.6800003051758</v>
      </c>
      <c r="J46" s="7" t="n">
        <v>0</v>
      </c>
      <c r="K46" s="7" t="n">
        <v>27.3899993896484</v>
      </c>
      <c r="L46" s="7" t="n">
        <v>156.800003051758</v>
      </c>
      <c r="M46" s="7" t="n">
        <v>-1</v>
      </c>
      <c r="N46" s="7" t="n">
        <v>0</v>
      </c>
      <c r="O46" s="7" t="n">
        <v>0</v>
      </c>
      <c r="P46" s="7" t="s">
        <v>21</v>
      </c>
      <c r="Q46" s="7" t="s">
        <v>21</v>
      </c>
      <c r="R46" s="7" t="n">
        <v>1</v>
      </c>
      <c r="S46" s="7" t="n">
        <v>2</v>
      </c>
      <c r="T46" s="7" t="n">
        <v>1109393408</v>
      </c>
      <c r="U46" s="7" t="n">
        <v>1101004800</v>
      </c>
      <c r="V46" s="7" t="n">
        <v>0</v>
      </c>
    </row>
    <row r="47" spans="1:15">
      <c r="A47" t="s">
        <v>4</v>
      </c>
      <c r="B47" s="4" t="s">
        <v>5</v>
      </c>
      <c r="C47" s="4" t="s">
        <v>10</v>
      </c>
      <c r="D47" s="4" t="s">
        <v>6</v>
      </c>
      <c r="E47" s="4" t="s">
        <v>6</v>
      </c>
      <c r="F47" s="4" t="s">
        <v>6</v>
      </c>
      <c r="G47" s="4" t="s">
        <v>12</v>
      </c>
      <c r="H47" s="4" t="s">
        <v>9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6</v>
      </c>
      <c r="Q47" s="4" t="s">
        <v>6</v>
      </c>
      <c r="R47" s="4" t="s">
        <v>9</v>
      </c>
      <c r="S47" s="4" t="s">
        <v>12</v>
      </c>
      <c r="T47" s="4" t="s">
        <v>9</v>
      </c>
      <c r="U47" s="4" t="s">
        <v>9</v>
      </c>
      <c r="V47" s="4" t="s">
        <v>10</v>
      </c>
    </row>
    <row r="48" spans="1:15">
      <c r="A48" t="n">
        <v>2213</v>
      </c>
      <c r="B48" s="13" t="n">
        <v>19</v>
      </c>
      <c r="C48" s="7" t="n">
        <v>2002</v>
      </c>
      <c r="D48" s="7" t="s">
        <v>21</v>
      </c>
      <c r="E48" s="7" t="s">
        <v>21</v>
      </c>
      <c r="F48" s="7" t="s">
        <v>18</v>
      </c>
      <c r="G48" s="7" t="n">
        <v>2</v>
      </c>
      <c r="H48" s="7" t="n">
        <v>0</v>
      </c>
      <c r="I48" s="7" t="n">
        <v>122.580001831055</v>
      </c>
      <c r="J48" s="7" t="n">
        <v>0</v>
      </c>
      <c r="K48" s="7" t="n">
        <v>30.3999996185303</v>
      </c>
      <c r="L48" s="7" t="n">
        <v>212.300003051758</v>
      </c>
      <c r="M48" s="7" t="n">
        <v>-1</v>
      </c>
      <c r="N48" s="7" t="n">
        <v>0</v>
      </c>
      <c r="O48" s="7" t="n">
        <v>0</v>
      </c>
      <c r="P48" s="7" t="s">
        <v>21</v>
      </c>
      <c r="Q48" s="7" t="s">
        <v>21</v>
      </c>
      <c r="R48" s="7" t="n">
        <v>1</v>
      </c>
      <c r="S48" s="7" t="n">
        <v>5</v>
      </c>
      <c r="T48" s="7" t="n">
        <v>1109393408</v>
      </c>
      <c r="U48" s="7" t="n">
        <v>1101004800</v>
      </c>
      <c r="V48" s="7" t="n">
        <v>0</v>
      </c>
    </row>
    <row r="49" spans="1:22">
      <c r="A49" t="s">
        <v>4</v>
      </c>
      <c r="B49" s="4" t="s">
        <v>5</v>
      </c>
      <c r="C49" s="4" t="s">
        <v>10</v>
      </c>
      <c r="D49" s="4" t="s">
        <v>6</v>
      </c>
      <c r="E49" s="4" t="s">
        <v>6</v>
      </c>
      <c r="F49" s="4" t="s">
        <v>6</v>
      </c>
      <c r="G49" s="4" t="s">
        <v>12</v>
      </c>
      <c r="H49" s="4" t="s">
        <v>9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6</v>
      </c>
      <c r="Q49" s="4" t="s">
        <v>6</v>
      </c>
      <c r="R49" s="4" t="s">
        <v>9</v>
      </c>
      <c r="S49" s="4" t="s">
        <v>12</v>
      </c>
      <c r="T49" s="4" t="s">
        <v>9</v>
      </c>
      <c r="U49" s="4" t="s">
        <v>9</v>
      </c>
      <c r="V49" s="4" t="s">
        <v>10</v>
      </c>
    </row>
    <row r="50" spans="1:22">
      <c r="A50" t="n">
        <v>2275</v>
      </c>
      <c r="B50" s="13" t="n">
        <v>19</v>
      </c>
      <c r="C50" s="7" t="n">
        <v>2003</v>
      </c>
      <c r="D50" s="7" t="s">
        <v>21</v>
      </c>
      <c r="E50" s="7" t="s">
        <v>21</v>
      </c>
      <c r="F50" s="7" t="s">
        <v>18</v>
      </c>
      <c r="G50" s="7" t="n">
        <v>2</v>
      </c>
      <c r="H50" s="7" t="n">
        <v>0</v>
      </c>
      <c r="I50" s="7" t="n">
        <v>121.800003051758</v>
      </c>
      <c r="J50" s="7" t="n">
        <v>0</v>
      </c>
      <c r="K50" s="7" t="n">
        <v>-16.1299991607666</v>
      </c>
      <c r="L50" s="7" t="n">
        <v>11.5</v>
      </c>
      <c r="M50" s="7" t="n">
        <v>-1</v>
      </c>
      <c r="N50" s="7" t="n">
        <v>0</v>
      </c>
      <c r="O50" s="7" t="n">
        <v>0</v>
      </c>
      <c r="P50" s="7" t="s">
        <v>21</v>
      </c>
      <c r="Q50" s="7" t="s">
        <v>21</v>
      </c>
      <c r="R50" s="7" t="n">
        <v>1</v>
      </c>
      <c r="S50" s="7" t="n">
        <v>5</v>
      </c>
      <c r="T50" s="7" t="n">
        <v>1109393408</v>
      </c>
      <c r="U50" s="7" t="n">
        <v>1101004800</v>
      </c>
      <c r="V50" s="7" t="n">
        <v>0</v>
      </c>
    </row>
    <row r="51" spans="1:22">
      <c r="A51" t="s">
        <v>4</v>
      </c>
      <c r="B51" s="4" t="s">
        <v>5</v>
      </c>
      <c r="C51" s="4" t="s">
        <v>10</v>
      </c>
      <c r="D51" s="4" t="s">
        <v>6</v>
      </c>
      <c r="E51" s="4" t="s">
        <v>6</v>
      </c>
      <c r="F51" s="4" t="s">
        <v>6</v>
      </c>
      <c r="G51" s="4" t="s">
        <v>12</v>
      </c>
      <c r="H51" s="4" t="s">
        <v>9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6</v>
      </c>
      <c r="Q51" s="4" t="s">
        <v>6</v>
      </c>
      <c r="R51" s="4" t="s">
        <v>9</v>
      </c>
      <c r="S51" s="4" t="s">
        <v>12</v>
      </c>
      <c r="T51" s="4" t="s">
        <v>9</v>
      </c>
      <c r="U51" s="4" t="s">
        <v>9</v>
      </c>
      <c r="V51" s="4" t="s">
        <v>10</v>
      </c>
    </row>
    <row r="52" spans="1:22">
      <c r="A52" t="n">
        <v>2337</v>
      </c>
      <c r="B52" s="13" t="n">
        <v>19</v>
      </c>
      <c r="C52" s="7" t="n">
        <v>2004</v>
      </c>
      <c r="D52" s="7" t="s">
        <v>21</v>
      </c>
      <c r="E52" s="7" t="s">
        <v>21</v>
      </c>
      <c r="F52" s="7" t="s">
        <v>18</v>
      </c>
      <c r="G52" s="7" t="n">
        <v>2</v>
      </c>
      <c r="H52" s="7" t="n">
        <v>0</v>
      </c>
      <c r="I52" s="7" t="n">
        <v>128.580001831055</v>
      </c>
      <c r="J52" s="7" t="n">
        <v>0</v>
      </c>
      <c r="K52" s="7" t="n">
        <v>-38.5999984741211</v>
      </c>
      <c r="L52" s="7" t="n">
        <v>282.100006103516</v>
      </c>
      <c r="M52" s="7" t="n">
        <v>-1</v>
      </c>
      <c r="N52" s="7" t="n">
        <v>0</v>
      </c>
      <c r="O52" s="7" t="n">
        <v>0</v>
      </c>
      <c r="P52" s="7" t="s">
        <v>21</v>
      </c>
      <c r="Q52" s="7" t="s">
        <v>21</v>
      </c>
      <c r="R52" s="7" t="n">
        <v>1</v>
      </c>
      <c r="S52" s="7" t="n">
        <v>5</v>
      </c>
      <c r="T52" s="7" t="n">
        <v>1109393408</v>
      </c>
      <c r="U52" s="7" t="n">
        <v>1101004800</v>
      </c>
      <c r="V52" s="7" t="n">
        <v>0</v>
      </c>
    </row>
    <row r="53" spans="1:22">
      <c r="A53" t="s">
        <v>4</v>
      </c>
      <c r="B53" s="4" t="s">
        <v>5</v>
      </c>
      <c r="C53" s="4" t="s">
        <v>10</v>
      </c>
      <c r="D53" s="4" t="s">
        <v>6</v>
      </c>
      <c r="E53" s="4" t="s">
        <v>6</v>
      </c>
      <c r="F53" s="4" t="s">
        <v>6</v>
      </c>
      <c r="G53" s="4" t="s">
        <v>12</v>
      </c>
      <c r="H53" s="4" t="s">
        <v>9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6</v>
      </c>
      <c r="Q53" s="4" t="s">
        <v>6</v>
      </c>
      <c r="R53" s="4" t="s">
        <v>9</v>
      </c>
      <c r="S53" s="4" t="s">
        <v>12</v>
      </c>
      <c r="T53" s="4" t="s">
        <v>9</v>
      </c>
      <c r="U53" s="4" t="s">
        <v>9</v>
      </c>
      <c r="V53" s="4" t="s">
        <v>10</v>
      </c>
    </row>
    <row r="54" spans="1:22">
      <c r="A54" t="n">
        <v>2399</v>
      </c>
      <c r="B54" s="13" t="n">
        <v>19</v>
      </c>
      <c r="C54" s="7" t="n">
        <v>2005</v>
      </c>
      <c r="D54" s="7" t="s">
        <v>21</v>
      </c>
      <c r="E54" s="7" t="s">
        <v>21</v>
      </c>
      <c r="F54" s="7" t="s">
        <v>18</v>
      </c>
      <c r="G54" s="7" t="n">
        <v>2</v>
      </c>
      <c r="H54" s="7" t="n">
        <v>0</v>
      </c>
      <c r="I54" s="7" t="n">
        <v>121.819999694824</v>
      </c>
      <c r="J54" s="7" t="n">
        <v>0</v>
      </c>
      <c r="K54" s="7" t="n">
        <v>-61.9099998474121</v>
      </c>
      <c r="L54" s="7" t="n">
        <v>13</v>
      </c>
      <c r="M54" s="7" t="n">
        <v>-1</v>
      </c>
      <c r="N54" s="7" t="n">
        <v>0</v>
      </c>
      <c r="O54" s="7" t="n">
        <v>0</v>
      </c>
      <c r="P54" s="7" t="s">
        <v>21</v>
      </c>
      <c r="Q54" s="7" t="s">
        <v>21</v>
      </c>
      <c r="R54" s="7" t="n">
        <v>1</v>
      </c>
      <c r="S54" s="7" t="n">
        <v>5</v>
      </c>
      <c r="T54" s="7" t="n">
        <v>1109393408</v>
      </c>
      <c r="U54" s="7" t="n">
        <v>1101004800</v>
      </c>
      <c r="V54" s="7" t="n">
        <v>0</v>
      </c>
    </row>
    <row r="55" spans="1:22">
      <c r="A55" t="s">
        <v>4</v>
      </c>
      <c r="B55" s="4" t="s">
        <v>5</v>
      </c>
      <c r="C55" s="4" t="s">
        <v>10</v>
      </c>
      <c r="D55" s="4" t="s">
        <v>6</v>
      </c>
      <c r="E55" s="4" t="s">
        <v>6</v>
      </c>
      <c r="F55" s="4" t="s">
        <v>6</v>
      </c>
      <c r="G55" s="4" t="s">
        <v>12</v>
      </c>
      <c r="H55" s="4" t="s">
        <v>9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6</v>
      </c>
      <c r="Q55" s="4" t="s">
        <v>6</v>
      </c>
      <c r="R55" s="4" t="s">
        <v>9</v>
      </c>
      <c r="S55" s="4" t="s">
        <v>12</v>
      </c>
      <c r="T55" s="4" t="s">
        <v>9</v>
      </c>
      <c r="U55" s="4" t="s">
        <v>9</v>
      </c>
      <c r="V55" s="4" t="s">
        <v>10</v>
      </c>
    </row>
    <row r="56" spans="1:22">
      <c r="A56" t="n">
        <v>2461</v>
      </c>
      <c r="B56" s="13" t="n">
        <v>19</v>
      </c>
      <c r="C56" s="7" t="n">
        <v>2006</v>
      </c>
      <c r="D56" s="7" t="s">
        <v>21</v>
      </c>
      <c r="E56" s="7" t="s">
        <v>21</v>
      </c>
      <c r="F56" s="7" t="s">
        <v>16</v>
      </c>
      <c r="G56" s="7" t="n">
        <v>2</v>
      </c>
      <c r="H56" s="7" t="n">
        <v>0</v>
      </c>
      <c r="I56" s="7" t="n">
        <v>82.2900009155273</v>
      </c>
      <c r="J56" s="7" t="n">
        <v>-4</v>
      </c>
      <c r="K56" s="7" t="n">
        <v>-64.1900024414063</v>
      </c>
      <c r="L56" s="7" t="n">
        <v>129.399993896484</v>
      </c>
      <c r="M56" s="7" t="n">
        <v>-1</v>
      </c>
      <c r="N56" s="7" t="n">
        <v>0</v>
      </c>
      <c r="O56" s="7" t="n">
        <v>0</v>
      </c>
      <c r="P56" s="7" t="s">
        <v>21</v>
      </c>
      <c r="Q56" s="7" t="s">
        <v>21</v>
      </c>
      <c r="R56" s="7" t="n">
        <v>1</v>
      </c>
      <c r="S56" s="7" t="n">
        <v>3</v>
      </c>
      <c r="T56" s="7" t="n">
        <v>1109393408</v>
      </c>
      <c r="U56" s="7" t="n">
        <v>1101004800</v>
      </c>
      <c r="V56" s="7" t="n">
        <v>0</v>
      </c>
    </row>
    <row r="57" spans="1:22">
      <c r="A57" t="s">
        <v>4</v>
      </c>
      <c r="B57" s="4" t="s">
        <v>5</v>
      </c>
      <c r="C57" s="4" t="s">
        <v>10</v>
      </c>
      <c r="D57" s="4" t="s">
        <v>6</v>
      </c>
      <c r="E57" s="4" t="s">
        <v>6</v>
      </c>
      <c r="F57" s="4" t="s">
        <v>6</v>
      </c>
      <c r="G57" s="4" t="s">
        <v>12</v>
      </c>
      <c r="H57" s="4" t="s">
        <v>9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6</v>
      </c>
      <c r="Q57" s="4" t="s">
        <v>6</v>
      </c>
      <c r="R57" s="4" t="s">
        <v>9</v>
      </c>
      <c r="S57" s="4" t="s">
        <v>12</v>
      </c>
      <c r="T57" s="4" t="s">
        <v>9</v>
      </c>
      <c r="U57" s="4" t="s">
        <v>9</v>
      </c>
      <c r="V57" s="4" t="s">
        <v>10</v>
      </c>
    </row>
    <row r="58" spans="1:22">
      <c r="A58" t="n">
        <v>2523</v>
      </c>
      <c r="B58" s="13" t="n">
        <v>19</v>
      </c>
      <c r="C58" s="7" t="n">
        <v>2007</v>
      </c>
      <c r="D58" s="7" t="s">
        <v>21</v>
      </c>
      <c r="E58" s="7" t="s">
        <v>21</v>
      </c>
      <c r="F58" s="7" t="s">
        <v>16</v>
      </c>
      <c r="G58" s="7" t="n">
        <v>2</v>
      </c>
      <c r="H58" s="7" t="n">
        <v>0</v>
      </c>
      <c r="I58" s="7" t="n">
        <v>77.2799987792969</v>
      </c>
      <c r="J58" s="7" t="n">
        <v>-4</v>
      </c>
      <c r="K58" s="7" t="n">
        <v>-76.9199981689453</v>
      </c>
      <c r="L58" s="7" t="n">
        <v>77.3000030517578</v>
      </c>
      <c r="M58" s="7" t="n">
        <v>-1</v>
      </c>
      <c r="N58" s="7" t="n">
        <v>0</v>
      </c>
      <c r="O58" s="7" t="n">
        <v>0</v>
      </c>
      <c r="P58" s="7" t="s">
        <v>21</v>
      </c>
      <c r="Q58" s="7" t="s">
        <v>21</v>
      </c>
      <c r="R58" s="7" t="n">
        <v>1</v>
      </c>
      <c r="S58" s="7" t="n">
        <v>3</v>
      </c>
      <c r="T58" s="7" t="n">
        <v>1109393408</v>
      </c>
      <c r="U58" s="7" t="n">
        <v>1101004800</v>
      </c>
      <c r="V58" s="7" t="n">
        <v>0</v>
      </c>
    </row>
    <row r="59" spans="1:22">
      <c r="A59" t="s">
        <v>4</v>
      </c>
      <c r="B59" s="4" t="s">
        <v>5</v>
      </c>
      <c r="C59" s="4" t="s">
        <v>10</v>
      </c>
      <c r="D59" s="4" t="s">
        <v>6</v>
      </c>
      <c r="E59" s="4" t="s">
        <v>6</v>
      </c>
      <c r="F59" s="4" t="s">
        <v>6</v>
      </c>
      <c r="G59" s="4" t="s">
        <v>12</v>
      </c>
      <c r="H59" s="4" t="s">
        <v>9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4" t="s">
        <v>6</v>
      </c>
      <c r="Q59" s="4" t="s">
        <v>6</v>
      </c>
      <c r="R59" s="4" t="s">
        <v>9</v>
      </c>
      <c r="S59" s="4" t="s">
        <v>12</v>
      </c>
      <c r="T59" s="4" t="s">
        <v>9</v>
      </c>
      <c r="U59" s="4" t="s">
        <v>9</v>
      </c>
      <c r="V59" s="4" t="s">
        <v>10</v>
      </c>
    </row>
    <row r="60" spans="1:22">
      <c r="A60" t="n">
        <v>2585</v>
      </c>
      <c r="B60" s="13" t="n">
        <v>19</v>
      </c>
      <c r="C60" s="7" t="n">
        <v>2008</v>
      </c>
      <c r="D60" s="7" t="s">
        <v>21</v>
      </c>
      <c r="E60" s="7" t="s">
        <v>21</v>
      </c>
      <c r="F60" s="7" t="s">
        <v>19</v>
      </c>
      <c r="G60" s="7" t="n">
        <v>2</v>
      </c>
      <c r="H60" s="7" t="n">
        <v>0</v>
      </c>
      <c r="I60" s="7" t="n">
        <v>71.4000015258789</v>
      </c>
      <c r="J60" s="7" t="n">
        <v>-4</v>
      </c>
      <c r="K60" s="7" t="n">
        <v>-68.4499969482422</v>
      </c>
      <c r="L60" s="7" t="n">
        <v>77.4000015258789</v>
      </c>
      <c r="M60" s="7" t="n">
        <v>-1</v>
      </c>
      <c r="N60" s="7" t="n">
        <v>0</v>
      </c>
      <c r="O60" s="7" t="n">
        <v>0</v>
      </c>
      <c r="P60" s="7" t="s">
        <v>21</v>
      </c>
      <c r="Q60" s="7" t="s">
        <v>21</v>
      </c>
      <c r="R60" s="7" t="n">
        <v>1</v>
      </c>
      <c r="S60" s="7" t="n">
        <v>6</v>
      </c>
      <c r="T60" s="7" t="n">
        <v>1117782016</v>
      </c>
      <c r="U60" s="7" t="n">
        <v>1101004800</v>
      </c>
      <c r="V60" s="7" t="n">
        <v>7430</v>
      </c>
    </row>
    <row r="61" spans="1:22">
      <c r="A61" t="s">
        <v>4</v>
      </c>
      <c r="B61" s="4" t="s">
        <v>5</v>
      </c>
      <c r="C61" s="4" t="s">
        <v>10</v>
      </c>
      <c r="D61" s="4" t="s">
        <v>6</v>
      </c>
      <c r="E61" s="4" t="s">
        <v>6</v>
      </c>
      <c r="F61" s="4" t="s">
        <v>6</v>
      </c>
      <c r="G61" s="4" t="s">
        <v>12</v>
      </c>
      <c r="H61" s="4" t="s">
        <v>9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6</v>
      </c>
      <c r="Q61" s="4" t="s">
        <v>6</v>
      </c>
      <c r="R61" s="4" t="s">
        <v>9</v>
      </c>
      <c r="S61" s="4" t="s">
        <v>12</v>
      </c>
      <c r="T61" s="4" t="s">
        <v>9</v>
      </c>
      <c r="U61" s="4" t="s">
        <v>9</v>
      </c>
      <c r="V61" s="4" t="s">
        <v>10</v>
      </c>
    </row>
    <row r="62" spans="1:22">
      <c r="A62" t="n">
        <v>2647</v>
      </c>
      <c r="B62" s="13" t="n">
        <v>19</v>
      </c>
      <c r="C62" s="7" t="n">
        <v>2009</v>
      </c>
      <c r="D62" s="7" t="s">
        <v>21</v>
      </c>
      <c r="E62" s="7" t="s">
        <v>21</v>
      </c>
      <c r="F62" s="7" t="s">
        <v>19</v>
      </c>
      <c r="G62" s="7" t="n">
        <v>2</v>
      </c>
      <c r="H62" s="7" t="n">
        <v>0</v>
      </c>
      <c r="I62" s="7" t="n">
        <v>71.75</v>
      </c>
      <c r="J62" s="7" t="n">
        <v>0</v>
      </c>
      <c r="K62" s="7" t="n">
        <v>-43.3499984741211</v>
      </c>
      <c r="L62" s="7" t="n">
        <v>185.5</v>
      </c>
      <c r="M62" s="7" t="n">
        <v>-1</v>
      </c>
      <c r="N62" s="7" t="n">
        <v>0</v>
      </c>
      <c r="O62" s="7" t="n">
        <v>0</v>
      </c>
      <c r="P62" s="7" t="s">
        <v>21</v>
      </c>
      <c r="Q62" s="7" t="s">
        <v>21</v>
      </c>
      <c r="R62" s="7" t="n">
        <v>1</v>
      </c>
      <c r="S62" s="7" t="n">
        <v>6</v>
      </c>
      <c r="T62" s="7" t="n">
        <v>1117782016</v>
      </c>
      <c r="U62" s="7" t="n">
        <v>1101004800</v>
      </c>
      <c r="V62" s="7" t="n">
        <v>7431</v>
      </c>
    </row>
    <row r="63" spans="1:22">
      <c r="A63" t="s">
        <v>4</v>
      </c>
      <c r="B63" s="4" t="s">
        <v>5</v>
      </c>
      <c r="C63" s="4" t="s">
        <v>10</v>
      </c>
      <c r="D63" s="4" t="s">
        <v>6</v>
      </c>
      <c r="E63" s="4" t="s">
        <v>6</v>
      </c>
      <c r="F63" s="4" t="s">
        <v>6</v>
      </c>
      <c r="G63" s="4" t="s">
        <v>12</v>
      </c>
      <c r="H63" s="4" t="s">
        <v>9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6</v>
      </c>
      <c r="Q63" s="4" t="s">
        <v>6</v>
      </c>
      <c r="R63" s="4" t="s">
        <v>9</v>
      </c>
      <c r="S63" s="4" t="s">
        <v>12</v>
      </c>
      <c r="T63" s="4" t="s">
        <v>9</v>
      </c>
      <c r="U63" s="4" t="s">
        <v>9</v>
      </c>
      <c r="V63" s="4" t="s">
        <v>10</v>
      </c>
    </row>
    <row r="64" spans="1:22">
      <c r="A64" t="n">
        <v>2709</v>
      </c>
      <c r="B64" s="13" t="n">
        <v>19</v>
      </c>
      <c r="C64" s="7" t="n">
        <v>2010</v>
      </c>
      <c r="D64" s="7" t="s">
        <v>21</v>
      </c>
      <c r="E64" s="7" t="s">
        <v>21</v>
      </c>
      <c r="F64" s="7" t="s">
        <v>17</v>
      </c>
      <c r="G64" s="7" t="n">
        <v>2</v>
      </c>
      <c r="H64" s="7" t="n">
        <v>0</v>
      </c>
      <c r="I64" s="7" t="n">
        <v>76.9899978637695</v>
      </c>
      <c r="J64" s="7" t="n">
        <v>0</v>
      </c>
      <c r="K64" s="7" t="n">
        <v>98.4199981689453</v>
      </c>
      <c r="L64" s="7" t="n">
        <v>189.899993896484</v>
      </c>
      <c r="M64" s="7" t="n">
        <v>-1</v>
      </c>
      <c r="N64" s="7" t="n">
        <v>0</v>
      </c>
      <c r="O64" s="7" t="n">
        <v>0</v>
      </c>
      <c r="P64" s="7" t="s">
        <v>21</v>
      </c>
      <c r="Q64" s="7" t="s">
        <v>21</v>
      </c>
      <c r="R64" s="7" t="n">
        <v>1</v>
      </c>
      <c r="S64" s="7" t="n">
        <v>4</v>
      </c>
      <c r="T64" s="7" t="n">
        <v>1109393408</v>
      </c>
      <c r="U64" s="7" t="n">
        <v>1101004800</v>
      </c>
      <c r="V64" s="7" t="n">
        <v>0</v>
      </c>
    </row>
    <row r="65" spans="1:22">
      <c r="A65" t="s">
        <v>4</v>
      </c>
      <c r="B65" s="4" t="s">
        <v>5</v>
      </c>
      <c r="C65" s="4" t="s">
        <v>10</v>
      </c>
      <c r="D65" s="4" t="s">
        <v>6</v>
      </c>
      <c r="E65" s="4" t="s">
        <v>6</v>
      </c>
      <c r="F65" s="4" t="s">
        <v>6</v>
      </c>
      <c r="G65" s="4" t="s">
        <v>12</v>
      </c>
      <c r="H65" s="4" t="s">
        <v>9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4" t="s">
        <v>6</v>
      </c>
      <c r="Q65" s="4" t="s">
        <v>6</v>
      </c>
      <c r="R65" s="4" t="s">
        <v>9</v>
      </c>
      <c r="S65" s="4" t="s">
        <v>12</v>
      </c>
      <c r="T65" s="4" t="s">
        <v>9</v>
      </c>
      <c r="U65" s="4" t="s">
        <v>9</v>
      </c>
      <c r="V65" s="4" t="s">
        <v>10</v>
      </c>
    </row>
    <row r="66" spans="1:22">
      <c r="A66" t="n">
        <v>2775</v>
      </c>
      <c r="B66" s="13" t="n">
        <v>19</v>
      </c>
      <c r="C66" s="7" t="n">
        <v>2011</v>
      </c>
      <c r="D66" s="7" t="s">
        <v>21</v>
      </c>
      <c r="E66" s="7" t="s">
        <v>21</v>
      </c>
      <c r="F66" s="7" t="s">
        <v>17</v>
      </c>
      <c r="G66" s="7" t="n">
        <v>2</v>
      </c>
      <c r="H66" s="7" t="n">
        <v>0</v>
      </c>
      <c r="I66" s="7" t="n">
        <v>63.7799987792969</v>
      </c>
      <c r="J66" s="7" t="n">
        <v>0</v>
      </c>
      <c r="K66" s="7" t="n">
        <v>88.2600021362305</v>
      </c>
      <c r="L66" s="7" t="n">
        <v>128.699996948242</v>
      </c>
      <c r="M66" s="7" t="n">
        <v>-1</v>
      </c>
      <c r="N66" s="7" t="n">
        <v>0</v>
      </c>
      <c r="O66" s="7" t="n">
        <v>0</v>
      </c>
      <c r="P66" s="7" t="s">
        <v>21</v>
      </c>
      <c r="Q66" s="7" t="s">
        <v>21</v>
      </c>
      <c r="R66" s="7" t="n">
        <v>1</v>
      </c>
      <c r="S66" s="7" t="n">
        <v>4</v>
      </c>
      <c r="T66" s="7" t="n">
        <v>1109393408</v>
      </c>
      <c r="U66" s="7" t="n">
        <v>1101004800</v>
      </c>
      <c r="V66" s="7" t="n">
        <v>0</v>
      </c>
    </row>
    <row r="67" spans="1:22">
      <c r="A67" t="s">
        <v>4</v>
      </c>
      <c r="B67" s="4" t="s">
        <v>5</v>
      </c>
      <c r="C67" s="4" t="s">
        <v>10</v>
      </c>
      <c r="D67" s="4" t="s">
        <v>6</v>
      </c>
      <c r="E67" s="4" t="s">
        <v>6</v>
      </c>
      <c r="F67" s="4" t="s">
        <v>6</v>
      </c>
      <c r="G67" s="4" t="s">
        <v>12</v>
      </c>
      <c r="H67" s="4" t="s">
        <v>9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6</v>
      </c>
      <c r="Q67" s="4" t="s">
        <v>6</v>
      </c>
      <c r="R67" s="4" t="s">
        <v>9</v>
      </c>
      <c r="S67" s="4" t="s">
        <v>12</v>
      </c>
      <c r="T67" s="4" t="s">
        <v>9</v>
      </c>
      <c r="U67" s="4" t="s">
        <v>9</v>
      </c>
      <c r="V67" s="4" t="s">
        <v>10</v>
      </c>
    </row>
    <row r="68" spans="1:22">
      <c r="A68" t="n">
        <v>2841</v>
      </c>
      <c r="B68" s="13" t="n">
        <v>19</v>
      </c>
      <c r="C68" s="7" t="n">
        <v>2012</v>
      </c>
      <c r="D68" s="7" t="s">
        <v>21</v>
      </c>
      <c r="E68" s="7" t="s">
        <v>21</v>
      </c>
      <c r="F68" s="7" t="s">
        <v>17</v>
      </c>
      <c r="G68" s="7" t="n">
        <v>2</v>
      </c>
      <c r="H68" s="7" t="n">
        <v>0</v>
      </c>
      <c r="I68" s="7" t="n">
        <v>73.7699966430664</v>
      </c>
      <c r="J68" s="7" t="n">
        <v>0</v>
      </c>
      <c r="K68" s="7" t="n">
        <v>72.8000030517578</v>
      </c>
      <c r="L68" s="7" t="n">
        <v>207.100006103516</v>
      </c>
      <c r="M68" s="7" t="n">
        <v>-1</v>
      </c>
      <c r="N68" s="7" t="n">
        <v>0</v>
      </c>
      <c r="O68" s="7" t="n">
        <v>0</v>
      </c>
      <c r="P68" s="7" t="s">
        <v>21</v>
      </c>
      <c r="Q68" s="7" t="s">
        <v>21</v>
      </c>
      <c r="R68" s="7" t="n">
        <v>1</v>
      </c>
      <c r="S68" s="7" t="n">
        <v>4</v>
      </c>
      <c r="T68" s="7" t="n">
        <v>1109393408</v>
      </c>
      <c r="U68" s="7" t="n">
        <v>1101004800</v>
      </c>
      <c r="V68" s="7" t="n">
        <v>0</v>
      </c>
    </row>
    <row r="69" spans="1:22">
      <c r="A69" t="s">
        <v>4</v>
      </c>
      <c r="B69" s="4" t="s">
        <v>5</v>
      </c>
      <c r="C69" s="4" t="s">
        <v>10</v>
      </c>
      <c r="D69" s="4" t="s">
        <v>12</v>
      </c>
      <c r="E69" s="4" t="s">
        <v>10</v>
      </c>
      <c r="F69" s="4" t="s">
        <v>27</v>
      </c>
      <c r="G69" s="4" t="s">
        <v>10</v>
      </c>
      <c r="H69" s="4" t="s">
        <v>10</v>
      </c>
      <c r="I69" s="4" t="s">
        <v>6</v>
      </c>
      <c r="J69" s="4" t="s">
        <v>27</v>
      </c>
    </row>
    <row r="70" spans="1:22">
      <c r="A70" t="n">
        <v>2907</v>
      </c>
      <c r="B70" s="12" t="n">
        <v>106</v>
      </c>
      <c r="C70" s="7" t="n">
        <v>0</v>
      </c>
      <c r="D70" s="7" t="n">
        <v>2</v>
      </c>
      <c r="E70" s="7" t="n">
        <v>2008</v>
      </c>
      <c r="F70" s="7" t="n">
        <v>16</v>
      </c>
      <c r="G70" s="7" t="n">
        <v>7430</v>
      </c>
      <c r="H70" s="7" t="n">
        <v>0</v>
      </c>
      <c r="I70" s="7" t="s">
        <v>39</v>
      </c>
      <c r="J70" s="7" t="n">
        <v>2</v>
      </c>
    </row>
    <row r="71" spans="1:22">
      <c r="A71" t="s">
        <v>4</v>
      </c>
      <c r="B71" s="4" t="s">
        <v>5</v>
      </c>
      <c r="C71" s="4" t="s">
        <v>10</v>
      </c>
      <c r="D71" s="4" t="s">
        <v>12</v>
      </c>
      <c r="E71" s="4" t="s">
        <v>10</v>
      </c>
      <c r="F71" s="4" t="s">
        <v>27</v>
      </c>
      <c r="G71" s="4" t="s">
        <v>10</v>
      </c>
      <c r="H71" s="4" t="s">
        <v>10</v>
      </c>
      <c r="I71" s="4" t="s">
        <v>6</v>
      </c>
      <c r="J71" s="4" t="s">
        <v>27</v>
      </c>
    </row>
    <row r="72" spans="1:22">
      <c r="A72" t="n">
        <v>2946</v>
      </c>
      <c r="B72" s="12" t="n">
        <v>106</v>
      </c>
      <c r="C72" s="7" t="n">
        <v>0</v>
      </c>
      <c r="D72" s="7" t="n">
        <v>2</v>
      </c>
      <c r="E72" s="7" t="n">
        <v>2009</v>
      </c>
      <c r="F72" s="7" t="n">
        <v>16</v>
      </c>
      <c r="G72" s="7" t="n">
        <v>7431</v>
      </c>
      <c r="H72" s="7" t="n">
        <v>0</v>
      </c>
      <c r="I72" s="7" t="s">
        <v>40</v>
      </c>
      <c r="J72" s="7" t="n">
        <v>2</v>
      </c>
    </row>
    <row r="73" spans="1:22">
      <c r="A73" t="s">
        <v>4</v>
      </c>
      <c r="B73" s="4" t="s">
        <v>5</v>
      </c>
      <c r="C73" s="4" t="s">
        <v>10</v>
      </c>
    </row>
    <row r="74" spans="1:22">
      <c r="A74" t="n">
        <v>2985</v>
      </c>
      <c r="B74" s="14" t="n">
        <v>12</v>
      </c>
      <c r="C74" s="7" t="n">
        <v>6272</v>
      </c>
    </row>
    <row r="75" spans="1:22">
      <c r="A75" t="s">
        <v>4</v>
      </c>
      <c r="B75" s="4" t="s">
        <v>5</v>
      </c>
      <c r="C75" s="4" t="s">
        <v>12</v>
      </c>
      <c r="D75" s="4" t="s">
        <v>10</v>
      </c>
      <c r="E75" s="4" t="s">
        <v>10</v>
      </c>
    </row>
    <row r="76" spans="1:22">
      <c r="A76" t="n">
        <v>2988</v>
      </c>
      <c r="B76" s="15" t="n">
        <v>179</v>
      </c>
      <c r="C76" s="7" t="n">
        <v>10</v>
      </c>
      <c r="D76" s="7" t="n">
        <v>6340</v>
      </c>
      <c r="E76" s="7" t="n">
        <v>6341</v>
      </c>
    </row>
    <row r="77" spans="1:22">
      <c r="A77" t="s">
        <v>4</v>
      </c>
      <c r="B77" s="4" t="s">
        <v>5</v>
      </c>
      <c r="C77" s="4" t="s">
        <v>10</v>
      </c>
      <c r="D77" s="4" t="s">
        <v>6</v>
      </c>
      <c r="E77" s="4" t="s">
        <v>6</v>
      </c>
      <c r="F77" s="4" t="s">
        <v>6</v>
      </c>
      <c r="G77" s="4" t="s">
        <v>12</v>
      </c>
      <c r="H77" s="4" t="s">
        <v>9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6</v>
      </c>
      <c r="Q77" s="4" t="s">
        <v>6</v>
      </c>
      <c r="R77" s="4" t="s">
        <v>9</v>
      </c>
      <c r="S77" s="4" t="s">
        <v>12</v>
      </c>
      <c r="T77" s="4" t="s">
        <v>9</v>
      </c>
      <c r="U77" s="4" t="s">
        <v>9</v>
      </c>
      <c r="V77" s="4" t="s">
        <v>10</v>
      </c>
    </row>
    <row r="78" spans="1:22">
      <c r="A78" t="n">
        <v>2994</v>
      </c>
      <c r="B78" s="13" t="n">
        <v>19</v>
      </c>
      <c r="C78" s="7" t="n">
        <v>2099</v>
      </c>
      <c r="D78" s="7" t="s">
        <v>21</v>
      </c>
      <c r="E78" s="7" t="s">
        <v>21</v>
      </c>
      <c r="F78" s="7" t="s">
        <v>41</v>
      </c>
      <c r="G78" s="7" t="n">
        <v>2</v>
      </c>
      <c r="H78" s="7" t="n">
        <v>805306368</v>
      </c>
      <c r="I78" s="7" t="n">
        <v>93.8199996948242</v>
      </c>
      <c r="J78" s="7" t="n">
        <v>0</v>
      </c>
      <c r="K78" s="7" t="n">
        <v>24.8600006103516</v>
      </c>
      <c r="L78" s="7" t="n">
        <v>161.5</v>
      </c>
      <c r="M78" s="7" t="n">
        <v>1</v>
      </c>
      <c r="N78" s="7" t="n">
        <v>0</v>
      </c>
      <c r="O78" s="7" t="n">
        <v>0</v>
      </c>
      <c r="P78" s="7" t="s">
        <v>21</v>
      </c>
      <c r="Q78" s="7" t="s">
        <v>21</v>
      </c>
      <c r="R78" s="7" t="n">
        <v>9999</v>
      </c>
      <c r="S78" s="7" t="n">
        <v>255</v>
      </c>
      <c r="T78" s="7" t="n">
        <v>0</v>
      </c>
      <c r="U78" s="7" t="n">
        <v>0</v>
      </c>
      <c r="V78" s="7" t="n">
        <v>7429</v>
      </c>
    </row>
    <row r="79" spans="1:22">
      <c r="A79" t="s">
        <v>4</v>
      </c>
      <c r="B79" s="4" t="s">
        <v>5</v>
      </c>
      <c r="C79" s="4" t="s">
        <v>12</v>
      </c>
      <c r="D79" s="4" t="s">
        <v>6</v>
      </c>
    </row>
    <row r="80" spans="1:22">
      <c r="A80" t="n">
        <v>3056</v>
      </c>
      <c r="B80" s="8" t="n">
        <v>2</v>
      </c>
      <c r="C80" s="7" t="n">
        <v>10</v>
      </c>
      <c r="D80" s="7" t="s">
        <v>42</v>
      </c>
    </row>
    <row r="81" spans="1:22">
      <c r="A81" t="s">
        <v>4</v>
      </c>
      <c r="B81" s="4" t="s">
        <v>5</v>
      </c>
      <c r="C81" s="4" t="s">
        <v>12</v>
      </c>
      <c r="D81" s="4" t="s">
        <v>6</v>
      </c>
    </row>
    <row r="82" spans="1:22">
      <c r="A82" t="n">
        <v>3074</v>
      </c>
      <c r="B82" s="8" t="n">
        <v>2</v>
      </c>
      <c r="C82" s="7" t="n">
        <v>11</v>
      </c>
      <c r="D82" s="7" t="s">
        <v>43</v>
      </c>
    </row>
    <row r="83" spans="1:22">
      <c r="A83" t="s">
        <v>4</v>
      </c>
      <c r="B83" s="4" t="s">
        <v>5</v>
      </c>
      <c r="C83" s="4" t="s">
        <v>12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9</v>
      </c>
      <c r="K83" s="4" t="s">
        <v>9</v>
      </c>
      <c r="L83" s="4" t="s">
        <v>9</v>
      </c>
      <c r="M83" s="4" t="s">
        <v>6</v>
      </c>
    </row>
    <row r="84" spans="1:22">
      <c r="A84" t="n">
        <v>3088</v>
      </c>
      <c r="B84" s="16" t="n">
        <v>124</v>
      </c>
      <c r="C84" s="7" t="n">
        <v>255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65535</v>
      </c>
      <c r="J84" s="7" t="n">
        <v>0</v>
      </c>
      <c r="K84" s="7" t="n">
        <v>0</v>
      </c>
      <c r="L84" s="7" t="n">
        <v>0</v>
      </c>
      <c r="M84" s="7" t="s">
        <v>21</v>
      </c>
    </row>
    <row r="85" spans="1:22">
      <c r="A85" t="s">
        <v>4</v>
      </c>
      <c r="B85" s="4" t="s">
        <v>5</v>
      </c>
    </row>
    <row r="86" spans="1:22">
      <c r="A86" t="n">
        <v>3115</v>
      </c>
      <c r="B86" s="5" t="n">
        <v>1</v>
      </c>
    </row>
    <row r="87" spans="1:22" s="3" customFormat="1" customHeight="0">
      <c r="A87" s="3" t="s">
        <v>2</v>
      </c>
      <c r="B87" s="3" t="s">
        <v>44</v>
      </c>
    </row>
    <row r="88" spans="1:22">
      <c r="A88" t="s">
        <v>4</v>
      </c>
      <c r="B88" s="4" t="s">
        <v>5</v>
      </c>
      <c r="C88" s="4" t="s">
        <v>12</v>
      </c>
      <c r="D88" s="4" t="s">
        <v>12</v>
      </c>
      <c r="E88" s="4" t="s">
        <v>12</v>
      </c>
      <c r="F88" s="4" t="s">
        <v>9</v>
      </c>
      <c r="G88" s="4" t="s">
        <v>12</v>
      </c>
      <c r="H88" s="4" t="s">
        <v>12</v>
      </c>
      <c r="I88" s="4" t="s">
        <v>45</v>
      </c>
    </row>
    <row r="89" spans="1:22">
      <c r="A89" t="n">
        <v>3116</v>
      </c>
      <c r="B89" s="17" t="n">
        <v>5</v>
      </c>
      <c r="C89" s="7" t="n">
        <v>35</v>
      </c>
      <c r="D89" s="7" t="n">
        <v>3</v>
      </c>
      <c r="E89" s="7" t="n">
        <v>0</v>
      </c>
      <c r="F89" s="7" t="n">
        <v>0</v>
      </c>
      <c r="G89" s="7" t="n">
        <v>2</v>
      </c>
      <c r="H89" s="7" t="n">
        <v>1</v>
      </c>
      <c r="I89" s="18" t="n">
        <f t="normal" ca="1">A93</f>
        <v>0</v>
      </c>
    </row>
    <row r="90" spans="1:22">
      <c r="A90" t="s">
        <v>4</v>
      </c>
      <c r="B90" s="4" t="s">
        <v>5</v>
      </c>
      <c r="C90" s="4" t="s">
        <v>45</v>
      </c>
    </row>
    <row r="91" spans="1:22">
      <c r="A91" t="n">
        <v>3130</v>
      </c>
      <c r="B91" s="19" t="n">
        <v>3</v>
      </c>
      <c r="C91" s="18" t="n">
        <f t="normal" ca="1">A115</f>
        <v>0</v>
      </c>
    </row>
    <row r="92" spans="1:22">
      <c r="A92" t="s">
        <v>4</v>
      </c>
      <c r="B92" s="4" t="s">
        <v>5</v>
      </c>
      <c r="C92" s="4" t="s">
        <v>12</v>
      </c>
      <c r="D92" s="4" t="s">
        <v>12</v>
      </c>
      <c r="E92" s="4" t="s">
        <v>12</v>
      </c>
      <c r="F92" s="4" t="s">
        <v>9</v>
      </c>
      <c r="G92" s="4" t="s">
        <v>12</v>
      </c>
      <c r="H92" s="4" t="s">
        <v>12</v>
      </c>
      <c r="I92" s="4" t="s">
        <v>45</v>
      </c>
    </row>
    <row r="93" spans="1:22">
      <c r="A93" t="n">
        <v>3135</v>
      </c>
      <c r="B93" s="17" t="n">
        <v>5</v>
      </c>
      <c r="C93" s="7" t="n">
        <v>35</v>
      </c>
      <c r="D93" s="7" t="n">
        <v>3</v>
      </c>
      <c r="E93" s="7" t="n">
        <v>0</v>
      </c>
      <c r="F93" s="7" t="n">
        <v>1</v>
      </c>
      <c r="G93" s="7" t="n">
        <v>2</v>
      </c>
      <c r="H93" s="7" t="n">
        <v>1</v>
      </c>
      <c r="I93" s="18" t="n">
        <f t="normal" ca="1">A97</f>
        <v>0</v>
      </c>
    </row>
    <row r="94" spans="1:22">
      <c r="A94" t="s">
        <v>4</v>
      </c>
      <c r="B94" s="4" t="s">
        <v>5</v>
      </c>
      <c r="C94" s="4" t="s">
        <v>45</v>
      </c>
    </row>
    <row r="95" spans="1:22">
      <c r="A95" t="n">
        <v>3149</v>
      </c>
      <c r="B95" s="19" t="n">
        <v>3</v>
      </c>
      <c r="C95" s="18" t="n">
        <f t="normal" ca="1">A115</f>
        <v>0</v>
      </c>
    </row>
    <row r="96" spans="1:22">
      <c r="A96" t="s">
        <v>4</v>
      </c>
      <c r="B96" s="4" t="s">
        <v>5</v>
      </c>
      <c r="C96" s="4" t="s">
        <v>12</v>
      </c>
      <c r="D96" s="4" t="s">
        <v>12</v>
      </c>
      <c r="E96" s="4" t="s">
        <v>12</v>
      </c>
      <c r="F96" s="4" t="s">
        <v>9</v>
      </c>
      <c r="G96" s="4" t="s">
        <v>12</v>
      </c>
      <c r="H96" s="4" t="s">
        <v>12</v>
      </c>
      <c r="I96" s="4" t="s">
        <v>45</v>
      </c>
    </row>
    <row r="97" spans="1:13">
      <c r="A97" t="n">
        <v>3154</v>
      </c>
      <c r="B97" s="17" t="n">
        <v>5</v>
      </c>
      <c r="C97" s="7" t="n">
        <v>35</v>
      </c>
      <c r="D97" s="7" t="n">
        <v>3</v>
      </c>
      <c r="E97" s="7" t="n">
        <v>0</v>
      </c>
      <c r="F97" s="7" t="n">
        <v>2</v>
      </c>
      <c r="G97" s="7" t="n">
        <v>2</v>
      </c>
      <c r="H97" s="7" t="n">
        <v>1</v>
      </c>
      <c r="I97" s="18" t="n">
        <f t="normal" ca="1">A101</f>
        <v>0</v>
      </c>
    </row>
    <row r="98" spans="1:13">
      <c r="A98" t="s">
        <v>4</v>
      </c>
      <c r="B98" s="4" t="s">
        <v>5</v>
      </c>
      <c r="C98" s="4" t="s">
        <v>45</v>
      </c>
    </row>
    <row r="99" spans="1:13">
      <c r="A99" t="n">
        <v>3168</v>
      </c>
      <c r="B99" s="19" t="n">
        <v>3</v>
      </c>
      <c r="C99" s="18" t="n">
        <f t="normal" ca="1">A115</f>
        <v>0</v>
      </c>
    </row>
    <row r="100" spans="1:13">
      <c r="A100" t="s">
        <v>4</v>
      </c>
      <c r="B100" s="4" t="s">
        <v>5</v>
      </c>
      <c r="C100" s="4" t="s">
        <v>12</v>
      </c>
      <c r="D100" s="4" t="s">
        <v>12</v>
      </c>
      <c r="E100" s="4" t="s">
        <v>12</v>
      </c>
      <c r="F100" s="4" t="s">
        <v>9</v>
      </c>
      <c r="G100" s="4" t="s">
        <v>12</v>
      </c>
      <c r="H100" s="4" t="s">
        <v>12</v>
      </c>
      <c r="I100" s="4" t="s">
        <v>45</v>
      </c>
    </row>
    <row r="101" spans="1:13">
      <c r="A101" t="n">
        <v>3173</v>
      </c>
      <c r="B101" s="17" t="n">
        <v>5</v>
      </c>
      <c r="C101" s="7" t="n">
        <v>35</v>
      </c>
      <c r="D101" s="7" t="n">
        <v>3</v>
      </c>
      <c r="E101" s="7" t="n">
        <v>0</v>
      </c>
      <c r="F101" s="7" t="n">
        <v>3</v>
      </c>
      <c r="G101" s="7" t="n">
        <v>2</v>
      </c>
      <c r="H101" s="7" t="n">
        <v>1</v>
      </c>
      <c r="I101" s="18" t="n">
        <f t="normal" ca="1">A105</f>
        <v>0</v>
      </c>
    </row>
    <row r="102" spans="1:13">
      <c r="A102" t="s">
        <v>4</v>
      </c>
      <c r="B102" s="4" t="s">
        <v>5</v>
      </c>
      <c r="C102" s="4" t="s">
        <v>45</v>
      </c>
    </row>
    <row r="103" spans="1:13">
      <c r="A103" t="n">
        <v>3187</v>
      </c>
      <c r="B103" s="19" t="n">
        <v>3</v>
      </c>
      <c r="C103" s="18" t="n">
        <f t="normal" ca="1">A115</f>
        <v>0</v>
      </c>
    </row>
    <row r="104" spans="1:13">
      <c r="A104" t="s">
        <v>4</v>
      </c>
      <c r="B104" s="4" t="s">
        <v>5</v>
      </c>
      <c r="C104" s="4" t="s">
        <v>12</v>
      </c>
      <c r="D104" s="4" t="s">
        <v>12</v>
      </c>
      <c r="E104" s="4" t="s">
        <v>12</v>
      </c>
      <c r="F104" s="4" t="s">
        <v>9</v>
      </c>
      <c r="G104" s="4" t="s">
        <v>12</v>
      </c>
      <c r="H104" s="4" t="s">
        <v>12</v>
      </c>
      <c r="I104" s="4" t="s">
        <v>45</v>
      </c>
    </row>
    <row r="105" spans="1:13">
      <c r="A105" t="n">
        <v>3192</v>
      </c>
      <c r="B105" s="17" t="n">
        <v>5</v>
      </c>
      <c r="C105" s="7" t="n">
        <v>35</v>
      </c>
      <c r="D105" s="7" t="n">
        <v>3</v>
      </c>
      <c r="E105" s="7" t="n">
        <v>0</v>
      </c>
      <c r="F105" s="7" t="n">
        <v>4</v>
      </c>
      <c r="G105" s="7" t="n">
        <v>2</v>
      </c>
      <c r="H105" s="7" t="n">
        <v>1</v>
      </c>
      <c r="I105" s="18" t="n">
        <f t="normal" ca="1">A109</f>
        <v>0</v>
      </c>
    </row>
    <row r="106" spans="1:13">
      <c r="A106" t="s">
        <v>4</v>
      </c>
      <c r="B106" s="4" t="s">
        <v>5</v>
      </c>
      <c r="C106" s="4" t="s">
        <v>45</v>
      </c>
    </row>
    <row r="107" spans="1:13">
      <c r="A107" t="n">
        <v>3206</v>
      </c>
      <c r="B107" s="19" t="n">
        <v>3</v>
      </c>
      <c r="C107" s="18" t="n">
        <f t="normal" ca="1">A115</f>
        <v>0</v>
      </c>
    </row>
    <row r="108" spans="1:13">
      <c r="A108" t="s">
        <v>4</v>
      </c>
      <c r="B108" s="4" t="s">
        <v>5</v>
      </c>
      <c r="C108" s="4" t="s">
        <v>12</v>
      </c>
      <c r="D108" s="4" t="s">
        <v>12</v>
      </c>
      <c r="E108" s="4" t="s">
        <v>12</v>
      </c>
      <c r="F108" s="4" t="s">
        <v>9</v>
      </c>
      <c r="G108" s="4" t="s">
        <v>12</v>
      </c>
      <c r="H108" s="4" t="s">
        <v>12</v>
      </c>
      <c r="I108" s="4" t="s">
        <v>45</v>
      </c>
    </row>
    <row r="109" spans="1:13">
      <c r="A109" t="n">
        <v>3211</v>
      </c>
      <c r="B109" s="17" t="n">
        <v>5</v>
      </c>
      <c r="C109" s="7" t="n">
        <v>35</v>
      </c>
      <c r="D109" s="7" t="n">
        <v>3</v>
      </c>
      <c r="E109" s="7" t="n">
        <v>0</v>
      </c>
      <c r="F109" s="7" t="n">
        <v>5</v>
      </c>
      <c r="G109" s="7" t="n">
        <v>2</v>
      </c>
      <c r="H109" s="7" t="n">
        <v>1</v>
      </c>
      <c r="I109" s="18" t="n">
        <f t="normal" ca="1">A113</f>
        <v>0</v>
      </c>
    </row>
    <row r="110" spans="1:13">
      <c r="A110" t="s">
        <v>4</v>
      </c>
      <c r="B110" s="4" t="s">
        <v>5</v>
      </c>
      <c r="C110" s="4" t="s">
        <v>45</v>
      </c>
    </row>
    <row r="111" spans="1:13">
      <c r="A111" t="n">
        <v>3225</v>
      </c>
      <c r="B111" s="19" t="n">
        <v>3</v>
      </c>
      <c r="C111" s="18" t="n">
        <f t="normal" ca="1">A115</f>
        <v>0</v>
      </c>
    </row>
    <row r="112" spans="1:13">
      <c r="A112" t="s">
        <v>4</v>
      </c>
      <c r="B112" s="4" t="s">
        <v>5</v>
      </c>
      <c r="C112" s="4" t="s">
        <v>12</v>
      </c>
      <c r="D112" s="4" t="s">
        <v>12</v>
      </c>
      <c r="E112" s="4" t="s">
        <v>12</v>
      </c>
      <c r="F112" s="4" t="s">
        <v>9</v>
      </c>
      <c r="G112" s="4" t="s">
        <v>12</v>
      </c>
      <c r="H112" s="4" t="s">
        <v>12</v>
      </c>
      <c r="I112" s="4" t="s">
        <v>45</v>
      </c>
    </row>
    <row r="113" spans="1:9">
      <c r="A113" t="n">
        <v>3230</v>
      </c>
      <c r="B113" s="17" t="n">
        <v>5</v>
      </c>
      <c r="C113" s="7" t="n">
        <v>35</v>
      </c>
      <c r="D113" s="7" t="n">
        <v>3</v>
      </c>
      <c r="E113" s="7" t="n">
        <v>0</v>
      </c>
      <c r="F113" s="7" t="n">
        <v>6</v>
      </c>
      <c r="G113" s="7" t="n">
        <v>2</v>
      </c>
      <c r="H113" s="7" t="n">
        <v>1</v>
      </c>
      <c r="I113" s="18" t="n">
        <f t="normal" ca="1">A115</f>
        <v>0</v>
      </c>
    </row>
    <row r="114" spans="1:9">
      <c r="A114" t="s">
        <v>4</v>
      </c>
      <c r="B114" s="4" t="s">
        <v>5</v>
      </c>
      <c r="C114" s="4" t="s">
        <v>12</v>
      </c>
      <c r="D114" s="4" t="s">
        <v>10</v>
      </c>
      <c r="E114" s="4" t="s">
        <v>12</v>
      </c>
      <c r="F114" s="4" t="s">
        <v>45</v>
      </c>
    </row>
    <row r="115" spans="1:9">
      <c r="A115" t="n">
        <v>3244</v>
      </c>
      <c r="B115" s="17" t="n">
        <v>5</v>
      </c>
      <c r="C115" s="7" t="n">
        <v>30</v>
      </c>
      <c r="D115" s="7" t="n">
        <v>11106</v>
      </c>
      <c r="E115" s="7" t="n">
        <v>1</v>
      </c>
      <c r="F115" s="18" t="n">
        <f t="normal" ca="1">A129</f>
        <v>0</v>
      </c>
    </row>
    <row r="116" spans="1:9">
      <c r="A116" t="s">
        <v>4</v>
      </c>
      <c r="B116" s="4" t="s">
        <v>5</v>
      </c>
      <c r="C116" s="4" t="s">
        <v>6</v>
      </c>
      <c r="D116" s="4" t="s">
        <v>6</v>
      </c>
    </row>
    <row r="117" spans="1:9">
      <c r="A117" t="n">
        <v>3253</v>
      </c>
      <c r="B117" s="20" t="n">
        <v>70</v>
      </c>
      <c r="C117" s="7" t="s">
        <v>35</v>
      </c>
      <c r="D117" s="7" t="s">
        <v>46</v>
      </c>
    </row>
    <row r="118" spans="1:9">
      <c r="A118" t="s">
        <v>4</v>
      </c>
      <c r="B118" s="4" t="s">
        <v>5</v>
      </c>
      <c r="C118" s="4" t="s">
        <v>12</v>
      </c>
      <c r="D118" s="4" t="s">
        <v>6</v>
      </c>
      <c r="E118" s="4" t="s">
        <v>10</v>
      </c>
    </row>
    <row r="119" spans="1:9">
      <c r="A119" t="n">
        <v>3267</v>
      </c>
      <c r="B119" s="21" t="n">
        <v>94</v>
      </c>
      <c r="C119" s="7" t="n">
        <v>1</v>
      </c>
      <c r="D119" s="7" t="s">
        <v>35</v>
      </c>
      <c r="E119" s="7" t="n">
        <v>2048</v>
      </c>
    </row>
    <row r="120" spans="1:9">
      <c r="A120" t="s">
        <v>4</v>
      </c>
      <c r="B120" s="4" t="s">
        <v>5</v>
      </c>
      <c r="C120" s="4" t="s">
        <v>6</v>
      </c>
      <c r="D120" s="4" t="s">
        <v>6</v>
      </c>
    </row>
    <row r="121" spans="1:9">
      <c r="A121" t="n">
        <v>3276</v>
      </c>
      <c r="B121" s="20" t="n">
        <v>70</v>
      </c>
      <c r="C121" s="7" t="s">
        <v>47</v>
      </c>
      <c r="D121" s="7" t="s">
        <v>46</v>
      </c>
    </row>
    <row r="122" spans="1:9">
      <c r="A122" t="s">
        <v>4</v>
      </c>
      <c r="B122" s="4" t="s">
        <v>5</v>
      </c>
      <c r="C122" s="4" t="s">
        <v>6</v>
      </c>
      <c r="D122" s="4" t="s">
        <v>6</v>
      </c>
    </row>
    <row r="123" spans="1:9">
      <c r="A123" t="n">
        <v>3290</v>
      </c>
      <c r="B123" s="20" t="n">
        <v>70</v>
      </c>
      <c r="C123" s="7" t="s">
        <v>48</v>
      </c>
      <c r="D123" s="7" t="s">
        <v>46</v>
      </c>
    </row>
    <row r="124" spans="1:9">
      <c r="A124" t="s">
        <v>4</v>
      </c>
      <c r="B124" s="4" t="s">
        <v>5</v>
      </c>
      <c r="C124" s="4" t="s">
        <v>12</v>
      </c>
      <c r="D124" s="4" t="s">
        <v>10</v>
      </c>
      <c r="E124" s="4" t="s">
        <v>6</v>
      </c>
      <c r="F124" s="4" t="s">
        <v>6</v>
      </c>
      <c r="G124" s="4" t="s">
        <v>12</v>
      </c>
    </row>
    <row r="125" spans="1:9">
      <c r="A125" t="n">
        <v>3304</v>
      </c>
      <c r="B125" s="22" t="n">
        <v>32</v>
      </c>
      <c r="C125" s="7" t="n">
        <v>0</v>
      </c>
      <c r="D125" s="7" t="n">
        <v>65533</v>
      </c>
      <c r="E125" s="7" t="s">
        <v>49</v>
      </c>
      <c r="F125" s="7" t="s">
        <v>50</v>
      </c>
      <c r="G125" s="7" t="n">
        <v>1</v>
      </c>
    </row>
    <row r="126" spans="1:9">
      <c r="A126" t="s">
        <v>4</v>
      </c>
      <c r="B126" s="4" t="s">
        <v>5</v>
      </c>
      <c r="C126" s="4" t="s">
        <v>45</v>
      </c>
    </row>
    <row r="127" spans="1:9">
      <c r="A127" t="n">
        <v>3327</v>
      </c>
      <c r="B127" s="19" t="n">
        <v>3</v>
      </c>
      <c r="C127" s="18" t="n">
        <f t="normal" ca="1">A139</f>
        <v>0</v>
      </c>
    </row>
    <row r="128" spans="1:9">
      <c r="A128" t="s">
        <v>4</v>
      </c>
      <c r="B128" s="4" t="s">
        <v>5</v>
      </c>
      <c r="C128" s="4" t="s">
        <v>6</v>
      </c>
      <c r="D128" s="4" t="s">
        <v>6</v>
      </c>
    </row>
    <row r="129" spans="1:9">
      <c r="A129" t="n">
        <v>3332</v>
      </c>
      <c r="B129" s="20" t="n">
        <v>70</v>
      </c>
      <c r="C129" s="7" t="s">
        <v>35</v>
      </c>
      <c r="D129" s="7" t="s">
        <v>51</v>
      </c>
    </row>
    <row r="130" spans="1:9">
      <c r="A130" t="s">
        <v>4</v>
      </c>
      <c r="B130" s="4" t="s">
        <v>5</v>
      </c>
      <c r="C130" s="4" t="s">
        <v>12</v>
      </c>
      <c r="D130" s="4" t="s">
        <v>6</v>
      </c>
      <c r="E130" s="4" t="s">
        <v>10</v>
      </c>
    </row>
    <row r="131" spans="1:9">
      <c r="A131" t="n">
        <v>3343</v>
      </c>
      <c r="B131" s="21" t="n">
        <v>94</v>
      </c>
      <c r="C131" s="7" t="n">
        <v>0</v>
      </c>
      <c r="D131" s="7" t="s">
        <v>35</v>
      </c>
      <c r="E131" s="7" t="n">
        <v>2048</v>
      </c>
    </row>
    <row r="132" spans="1:9">
      <c r="A132" t="s">
        <v>4</v>
      </c>
      <c r="B132" s="4" t="s">
        <v>5</v>
      </c>
      <c r="C132" s="4" t="s">
        <v>6</v>
      </c>
      <c r="D132" s="4" t="s">
        <v>6</v>
      </c>
    </row>
    <row r="133" spans="1:9">
      <c r="A133" t="n">
        <v>3352</v>
      </c>
      <c r="B133" s="20" t="n">
        <v>70</v>
      </c>
      <c r="C133" s="7" t="s">
        <v>47</v>
      </c>
      <c r="D133" s="7" t="s">
        <v>51</v>
      </c>
    </row>
    <row r="134" spans="1:9">
      <c r="A134" t="s">
        <v>4</v>
      </c>
      <c r="B134" s="4" t="s">
        <v>5</v>
      </c>
      <c r="C134" s="4" t="s">
        <v>6</v>
      </c>
      <c r="D134" s="4" t="s">
        <v>6</v>
      </c>
    </row>
    <row r="135" spans="1:9">
      <c r="A135" t="n">
        <v>3363</v>
      </c>
      <c r="B135" s="20" t="n">
        <v>70</v>
      </c>
      <c r="C135" s="7" t="s">
        <v>48</v>
      </c>
      <c r="D135" s="7" t="s">
        <v>51</v>
      </c>
    </row>
    <row r="136" spans="1:9">
      <c r="A136" t="s">
        <v>4</v>
      </c>
      <c r="B136" s="4" t="s">
        <v>5</v>
      </c>
      <c r="C136" s="4" t="s">
        <v>12</v>
      </c>
      <c r="D136" s="4" t="s">
        <v>10</v>
      </c>
      <c r="E136" s="4" t="s">
        <v>6</v>
      </c>
      <c r="F136" s="4" t="s">
        <v>6</v>
      </c>
      <c r="G136" s="4" t="s">
        <v>12</v>
      </c>
    </row>
    <row r="137" spans="1:9">
      <c r="A137" t="n">
        <v>3374</v>
      </c>
      <c r="B137" s="22" t="n">
        <v>32</v>
      </c>
      <c r="C137" s="7" t="n">
        <v>0</v>
      </c>
      <c r="D137" s="7" t="n">
        <v>65533</v>
      </c>
      <c r="E137" s="7" t="s">
        <v>49</v>
      </c>
      <c r="F137" s="7" t="s">
        <v>50</v>
      </c>
      <c r="G137" s="7" t="n">
        <v>0</v>
      </c>
    </row>
    <row r="138" spans="1:9">
      <c r="A138" t="s">
        <v>4</v>
      </c>
      <c r="B138" s="4" t="s">
        <v>5</v>
      </c>
      <c r="C138" s="4" t="s">
        <v>12</v>
      </c>
      <c r="D138" s="4" t="s">
        <v>10</v>
      </c>
      <c r="E138" s="4" t="s">
        <v>12</v>
      </c>
      <c r="F138" s="4" t="s">
        <v>45</v>
      </c>
    </row>
    <row r="139" spans="1:9">
      <c r="A139" t="n">
        <v>3397</v>
      </c>
      <c r="B139" s="17" t="n">
        <v>5</v>
      </c>
      <c r="C139" s="7" t="n">
        <v>30</v>
      </c>
      <c r="D139" s="7" t="n">
        <v>11107</v>
      </c>
      <c r="E139" s="7" t="n">
        <v>1</v>
      </c>
      <c r="F139" s="18" t="n">
        <f t="normal" ca="1">A157</f>
        <v>0</v>
      </c>
    </row>
    <row r="140" spans="1:9">
      <c r="A140" t="s">
        <v>4</v>
      </c>
      <c r="B140" s="4" t="s">
        <v>5</v>
      </c>
      <c r="C140" s="4" t="s">
        <v>6</v>
      </c>
      <c r="D140" s="4" t="s">
        <v>6</v>
      </c>
    </row>
    <row r="141" spans="1:9">
      <c r="A141" t="n">
        <v>3406</v>
      </c>
      <c r="B141" s="20" t="n">
        <v>70</v>
      </c>
      <c r="C141" s="7" t="s">
        <v>37</v>
      </c>
      <c r="D141" s="7" t="s">
        <v>46</v>
      </c>
    </row>
    <row r="142" spans="1:9">
      <c r="A142" t="s">
        <v>4</v>
      </c>
      <c r="B142" s="4" t="s">
        <v>5</v>
      </c>
      <c r="C142" s="4" t="s">
        <v>12</v>
      </c>
      <c r="D142" s="4" t="s">
        <v>6</v>
      </c>
      <c r="E142" s="4" t="s">
        <v>10</v>
      </c>
    </row>
    <row r="143" spans="1:9">
      <c r="A143" t="n">
        <v>3422</v>
      </c>
      <c r="B143" s="21" t="n">
        <v>94</v>
      </c>
      <c r="C143" s="7" t="n">
        <v>1</v>
      </c>
      <c r="D143" s="7" t="s">
        <v>37</v>
      </c>
      <c r="E143" s="7" t="n">
        <v>2048</v>
      </c>
    </row>
    <row r="144" spans="1:9">
      <c r="A144" t="s">
        <v>4</v>
      </c>
      <c r="B144" s="4" t="s">
        <v>5</v>
      </c>
      <c r="C144" s="4" t="s">
        <v>6</v>
      </c>
      <c r="D144" s="4" t="s">
        <v>6</v>
      </c>
    </row>
    <row r="145" spans="1:7">
      <c r="A145" t="n">
        <v>3433</v>
      </c>
      <c r="B145" s="20" t="n">
        <v>70</v>
      </c>
      <c r="C145" s="7" t="s">
        <v>52</v>
      </c>
      <c r="D145" s="7" t="s">
        <v>46</v>
      </c>
    </row>
    <row r="146" spans="1:7">
      <c r="A146" t="s">
        <v>4</v>
      </c>
      <c r="B146" s="4" t="s">
        <v>5</v>
      </c>
      <c r="C146" s="4" t="s">
        <v>12</v>
      </c>
      <c r="D146" s="4" t="s">
        <v>6</v>
      </c>
      <c r="E146" s="4" t="s">
        <v>10</v>
      </c>
    </row>
    <row r="147" spans="1:7">
      <c r="A147" t="n">
        <v>3447</v>
      </c>
      <c r="B147" s="21" t="n">
        <v>94</v>
      </c>
      <c r="C147" s="7" t="n">
        <v>1</v>
      </c>
      <c r="D147" s="7" t="s">
        <v>53</v>
      </c>
      <c r="E147" s="7" t="n">
        <v>1</v>
      </c>
    </row>
    <row r="148" spans="1:7">
      <c r="A148" t="s">
        <v>4</v>
      </c>
      <c r="B148" s="4" t="s">
        <v>5</v>
      </c>
      <c r="C148" s="4" t="s">
        <v>12</v>
      </c>
      <c r="D148" s="4" t="s">
        <v>6</v>
      </c>
      <c r="E148" s="4" t="s">
        <v>10</v>
      </c>
    </row>
    <row r="149" spans="1:7">
      <c r="A149" t="n">
        <v>3456</v>
      </c>
      <c r="B149" s="21" t="n">
        <v>94</v>
      </c>
      <c r="C149" s="7" t="n">
        <v>1</v>
      </c>
      <c r="D149" s="7" t="s">
        <v>53</v>
      </c>
      <c r="E149" s="7" t="n">
        <v>2</v>
      </c>
    </row>
    <row r="150" spans="1:7">
      <c r="A150" t="s">
        <v>4</v>
      </c>
      <c r="B150" s="4" t="s">
        <v>5</v>
      </c>
      <c r="C150" s="4" t="s">
        <v>12</v>
      </c>
      <c r="D150" s="4" t="s">
        <v>6</v>
      </c>
      <c r="E150" s="4" t="s">
        <v>10</v>
      </c>
    </row>
    <row r="151" spans="1:7">
      <c r="A151" t="n">
        <v>3465</v>
      </c>
      <c r="B151" s="21" t="n">
        <v>94</v>
      </c>
      <c r="C151" s="7" t="n">
        <v>0</v>
      </c>
      <c r="D151" s="7" t="s">
        <v>53</v>
      </c>
      <c r="E151" s="7" t="n">
        <v>4</v>
      </c>
    </row>
    <row r="152" spans="1:7">
      <c r="A152" t="s">
        <v>4</v>
      </c>
      <c r="B152" s="4" t="s">
        <v>5</v>
      </c>
      <c r="C152" s="4" t="s">
        <v>12</v>
      </c>
      <c r="D152" s="4" t="s">
        <v>10</v>
      </c>
      <c r="E152" s="4" t="s">
        <v>6</v>
      </c>
      <c r="F152" s="4" t="s">
        <v>6</v>
      </c>
      <c r="G152" s="4" t="s">
        <v>12</v>
      </c>
    </row>
    <row r="153" spans="1:7">
      <c r="A153" t="n">
        <v>3474</v>
      </c>
      <c r="B153" s="22" t="n">
        <v>32</v>
      </c>
      <c r="C153" s="7" t="n">
        <v>0</v>
      </c>
      <c r="D153" s="7" t="n">
        <v>65533</v>
      </c>
      <c r="E153" s="7" t="s">
        <v>49</v>
      </c>
      <c r="F153" s="7" t="s">
        <v>54</v>
      </c>
      <c r="G153" s="7" t="n">
        <v>1</v>
      </c>
    </row>
    <row r="154" spans="1:7">
      <c r="A154" t="s">
        <v>4</v>
      </c>
      <c r="B154" s="4" t="s">
        <v>5</v>
      </c>
      <c r="C154" s="4" t="s">
        <v>45</v>
      </c>
    </row>
    <row r="155" spans="1:7">
      <c r="A155" t="n">
        <v>3497</v>
      </c>
      <c r="B155" s="19" t="n">
        <v>3</v>
      </c>
      <c r="C155" s="18" t="n">
        <f t="normal" ca="1">A171</f>
        <v>0</v>
      </c>
    </row>
    <row r="156" spans="1:7">
      <c r="A156" t="s">
        <v>4</v>
      </c>
      <c r="B156" s="4" t="s">
        <v>5</v>
      </c>
      <c r="C156" s="4" t="s">
        <v>6</v>
      </c>
      <c r="D156" s="4" t="s">
        <v>6</v>
      </c>
    </row>
    <row r="157" spans="1:7">
      <c r="A157" t="n">
        <v>3502</v>
      </c>
      <c r="B157" s="20" t="n">
        <v>70</v>
      </c>
      <c r="C157" s="7" t="s">
        <v>37</v>
      </c>
      <c r="D157" s="7" t="s">
        <v>51</v>
      </c>
    </row>
    <row r="158" spans="1:7">
      <c r="A158" t="s">
        <v>4</v>
      </c>
      <c r="B158" s="4" t="s">
        <v>5</v>
      </c>
      <c r="C158" s="4" t="s">
        <v>12</v>
      </c>
      <c r="D158" s="4" t="s">
        <v>6</v>
      </c>
      <c r="E158" s="4" t="s">
        <v>10</v>
      </c>
    </row>
    <row r="159" spans="1:7">
      <c r="A159" t="n">
        <v>3515</v>
      </c>
      <c r="B159" s="21" t="n">
        <v>94</v>
      </c>
      <c r="C159" s="7" t="n">
        <v>0</v>
      </c>
      <c r="D159" s="7" t="s">
        <v>37</v>
      </c>
      <c r="E159" s="7" t="n">
        <v>2048</v>
      </c>
    </row>
    <row r="160" spans="1:7">
      <c r="A160" t="s">
        <v>4</v>
      </c>
      <c r="B160" s="4" t="s">
        <v>5</v>
      </c>
      <c r="C160" s="4" t="s">
        <v>6</v>
      </c>
      <c r="D160" s="4" t="s">
        <v>6</v>
      </c>
    </row>
    <row r="161" spans="1:7">
      <c r="A161" t="n">
        <v>3526</v>
      </c>
      <c r="B161" s="20" t="n">
        <v>70</v>
      </c>
      <c r="C161" s="7" t="s">
        <v>52</v>
      </c>
      <c r="D161" s="7" t="s">
        <v>51</v>
      </c>
    </row>
    <row r="162" spans="1:7">
      <c r="A162" t="s">
        <v>4</v>
      </c>
      <c r="B162" s="4" t="s">
        <v>5</v>
      </c>
      <c r="C162" s="4" t="s">
        <v>12</v>
      </c>
      <c r="D162" s="4" t="s">
        <v>6</v>
      </c>
      <c r="E162" s="4" t="s">
        <v>10</v>
      </c>
    </row>
    <row r="163" spans="1:7">
      <c r="A163" t="n">
        <v>3537</v>
      </c>
      <c r="B163" s="21" t="n">
        <v>94</v>
      </c>
      <c r="C163" s="7" t="n">
        <v>0</v>
      </c>
      <c r="D163" s="7" t="s">
        <v>53</v>
      </c>
      <c r="E163" s="7" t="n">
        <v>1</v>
      </c>
    </row>
    <row r="164" spans="1:7">
      <c r="A164" t="s">
        <v>4</v>
      </c>
      <c r="B164" s="4" t="s">
        <v>5</v>
      </c>
      <c r="C164" s="4" t="s">
        <v>12</v>
      </c>
      <c r="D164" s="4" t="s">
        <v>6</v>
      </c>
      <c r="E164" s="4" t="s">
        <v>10</v>
      </c>
    </row>
    <row r="165" spans="1:7">
      <c r="A165" t="n">
        <v>3546</v>
      </c>
      <c r="B165" s="21" t="n">
        <v>94</v>
      </c>
      <c r="C165" s="7" t="n">
        <v>0</v>
      </c>
      <c r="D165" s="7" t="s">
        <v>53</v>
      </c>
      <c r="E165" s="7" t="n">
        <v>2</v>
      </c>
    </row>
    <row r="166" spans="1:7">
      <c r="A166" t="s">
        <v>4</v>
      </c>
      <c r="B166" s="4" t="s">
        <v>5</v>
      </c>
      <c r="C166" s="4" t="s">
        <v>12</v>
      </c>
      <c r="D166" s="4" t="s">
        <v>6</v>
      </c>
      <c r="E166" s="4" t="s">
        <v>10</v>
      </c>
    </row>
    <row r="167" spans="1:7">
      <c r="A167" t="n">
        <v>3555</v>
      </c>
      <c r="B167" s="21" t="n">
        <v>94</v>
      </c>
      <c r="C167" s="7" t="n">
        <v>1</v>
      </c>
      <c r="D167" s="7" t="s">
        <v>53</v>
      </c>
      <c r="E167" s="7" t="n">
        <v>4</v>
      </c>
    </row>
    <row r="168" spans="1:7">
      <c r="A168" t="s">
        <v>4</v>
      </c>
      <c r="B168" s="4" t="s">
        <v>5</v>
      </c>
      <c r="C168" s="4" t="s">
        <v>12</v>
      </c>
      <c r="D168" s="4" t="s">
        <v>10</v>
      </c>
      <c r="E168" s="4" t="s">
        <v>6</v>
      </c>
      <c r="F168" s="4" t="s">
        <v>6</v>
      </c>
      <c r="G168" s="4" t="s">
        <v>12</v>
      </c>
    </row>
    <row r="169" spans="1:7">
      <c r="A169" t="n">
        <v>3564</v>
      </c>
      <c r="B169" s="22" t="n">
        <v>32</v>
      </c>
      <c r="C169" s="7" t="n">
        <v>0</v>
      </c>
      <c r="D169" s="7" t="n">
        <v>65533</v>
      </c>
      <c r="E169" s="7" t="s">
        <v>49</v>
      </c>
      <c r="F169" s="7" t="s">
        <v>54</v>
      </c>
      <c r="G169" s="7" t="n">
        <v>0</v>
      </c>
    </row>
    <row r="170" spans="1:7">
      <c r="A170" t="s">
        <v>4</v>
      </c>
      <c r="B170" s="4" t="s">
        <v>5</v>
      </c>
    </row>
    <row r="171" spans="1:7">
      <c r="A171" t="n">
        <v>3587</v>
      </c>
      <c r="B171" s="5" t="n">
        <v>1</v>
      </c>
    </row>
    <row r="172" spans="1:7" s="3" customFormat="1" customHeight="0">
      <c r="A172" s="3" t="s">
        <v>2</v>
      </c>
      <c r="B172" s="3" t="s">
        <v>55</v>
      </c>
    </row>
    <row r="173" spans="1:7">
      <c r="A173" t="s">
        <v>4</v>
      </c>
      <c r="B173" s="4" t="s">
        <v>5</v>
      </c>
      <c r="C173" s="4" t="s">
        <v>12</v>
      </c>
      <c r="D173" s="4" t="s">
        <v>12</v>
      </c>
      <c r="E173" s="4" t="s">
        <v>12</v>
      </c>
      <c r="F173" s="4" t="s">
        <v>9</v>
      </c>
      <c r="G173" s="4" t="s">
        <v>12</v>
      </c>
      <c r="H173" s="4" t="s">
        <v>12</v>
      </c>
      <c r="I173" s="4" t="s">
        <v>45</v>
      </c>
    </row>
    <row r="174" spans="1:7">
      <c r="A174" t="n">
        <v>3588</v>
      </c>
      <c r="B174" s="17" t="n">
        <v>5</v>
      </c>
      <c r="C174" s="7" t="n">
        <v>32</v>
      </c>
      <c r="D174" s="7" t="n">
        <v>3</v>
      </c>
      <c r="E174" s="7" t="n">
        <v>0</v>
      </c>
      <c r="F174" s="7" t="n">
        <v>80</v>
      </c>
      <c r="G174" s="7" t="n">
        <v>2</v>
      </c>
      <c r="H174" s="7" t="n">
        <v>1</v>
      </c>
      <c r="I174" s="18" t="n">
        <f t="normal" ca="1">A186</f>
        <v>0</v>
      </c>
    </row>
    <row r="175" spans="1:7">
      <c r="A175" t="s">
        <v>4</v>
      </c>
      <c r="B175" s="4" t="s">
        <v>5</v>
      </c>
      <c r="C175" s="4" t="s">
        <v>12</v>
      </c>
      <c r="D175" s="4" t="s">
        <v>12</v>
      </c>
      <c r="E175" s="4" t="s">
        <v>12</v>
      </c>
      <c r="F175" s="4" t="s">
        <v>9</v>
      </c>
      <c r="G175" s="4" t="s">
        <v>12</v>
      </c>
      <c r="H175" s="4" t="s">
        <v>12</v>
      </c>
      <c r="I175" s="4" t="s">
        <v>45</v>
      </c>
    </row>
    <row r="176" spans="1:7">
      <c r="A176" t="n">
        <v>3602</v>
      </c>
      <c r="B176" s="17" t="n">
        <v>5</v>
      </c>
      <c r="C176" s="7" t="n">
        <v>32</v>
      </c>
      <c r="D176" s="7" t="n">
        <v>4</v>
      </c>
      <c r="E176" s="7" t="n">
        <v>0</v>
      </c>
      <c r="F176" s="7" t="n">
        <v>1</v>
      </c>
      <c r="G176" s="7" t="n">
        <v>2</v>
      </c>
      <c r="H176" s="7" t="n">
        <v>1</v>
      </c>
      <c r="I176" s="18" t="n">
        <f t="normal" ca="1">A184</f>
        <v>0</v>
      </c>
    </row>
    <row r="177" spans="1:9">
      <c r="A177" t="s">
        <v>4</v>
      </c>
      <c r="B177" s="4" t="s">
        <v>5</v>
      </c>
      <c r="C177" s="4" t="s">
        <v>10</v>
      </c>
    </row>
    <row r="178" spans="1:9">
      <c r="A178" t="n">
        <v>3616</v>
      </c>
      <c r="B178" s="14" t="n">
        <v>12</v>
      </c>
      <c r="C178" s="7" t="n">
        <v>6088</v>
      </c>
    </row>
    <row r="179" spans="1:9">
      <c r="A179" t="s">
        <v>4</v>
      </c>
      <c r="B179" s="4" t="s">
        <v>5</v>
      </c>
      <c r="C179" s="4" t="s">
        <v>12</v>
      </c>
      <c r="D179" s="4" t="s">
        <v>6</v>
      </c>
      <c r="E179" s="4" t="s">
        <v>10</v>
      </c>
    </row>
    <row r="180" spans="1:9">
      <c r="A180" t="n">
        <v>3619</v>
      </c>
      <c r="B180" s="23" t="n">
        <v>91</v>
      </c>
      <c r="C180" s="7" t="n">
        <v>1</v>
      </c>
      <c r="D180" s="7" t="s">
        <v>32</v>
      </c>
      <c r="E180" s="7" t="n">
        <v>1</v>
      </c>
    </row>
    <row r="181" spans="1:9">
      <c r="A181" t="s">
        <v>4</v>
      </c>
      <c r="B181" s="4" t="s">
        <v>5</v>
      </c>
      <c r="C181" s="4" t="s">
        <v>10</v>
      </c>
      <c r="D181" s="4" t="s">
        <v>12</v>
      </c>
      <c r="E181" s="4" t="s">
        <v>12</v>
      </c>
      <c r="F181" s="4" t="s">
        <v>6</v>
      </c>
    </row>
    <row r="182" spans="1:9">
      <c r="A182" t="n">
        <v>3633</v>
      </c>
      <c r="B182" s="24" t="n">
        <v>20</v>
      </c>
      <c r="C182" s="7" t="n">
        <v>65533</v>
      </c>
      <c r="D182" s="7" t="n">
        <v>0</v>
      </c>
      <c r="E182" s="7" t="n">
        <v>11</v>
      </c>
      <c r="F182" s="7" t="s">
        <v>56</v>
      </c>
    </row>
    <row r="183" spans="1:9">
      <c r="A183" t="s">
        <v>4</v>
      </c>
      <c r="B183" s="4" t="s">
        <v>5</v>
      </c>
      <c r="C183" s="4" t="s">
        <v>12</v>
      </c>
      <c r="D183" s="4" t="s">
        <v>12</v>
      </c>
      <c r="E183" s="4" t="s">
        <v>9</v>
      </c>
      <c r="F183" s="4" t="s">
        <v>12</v>
      </c>
      <c r="G183" s="4" t="s">
        <v>12</v>
      </c>
    </row>
    <row r="184" spans="1:9">
      <c r="A184" t="n">
        <v>3652</v>
      </c>
      <c r="B184" s="25" t="n">
        <v>8</v>
      </c>
      <c r="C184" s="7" t="n">
        <v>3</v>
      </c>
      <c r="D184" s="7" t="n">
        <v>0</v>
      </c>
      <c r="E184" s="7" t="n">
        <v>0</v>
      </c>
      <c r="F184" s="7" t="n">
        <v>19</v>
      </c>
      <c r="G184" s="7" t="n">
        <v>1</v>
      </c>
    </row>
    <row r="185" spans="1:9">
      <c r="A185" t="s">
        <v>4</v>
      </c>
      <c r="B185" s="4" t="s">
        <v>5</v>
      </c>
      <c r="C185" s="4" t="s">
        <v>12</v>
      </c>
      <c r="D185" s="4" t="s">
        <v>6</v>
      </c>
    </row>
    <row r="186" spans="1:9">
      <c r="A186" t="n">
        <v>3661</v>
      </c>
      <c r="B186" s="8" t="n">
        <v>2</v>
      </c>
      <c r="C186" s="7" t="n">
        <v>11</v>
      </c>
      <c r="D186" s="7" t="s">
        <v>57</v>
      </c>
    </row>
    <row r="187" spans="1:9">
      <c r="A187" t="s">
        <v>4</v>
      </c>
      <c r="B187" s="4" t="s">
        <v>5</v>
      </c>
    </row>
    <row r="188" spans="1:9">
      <c r="A188" t="n">
        <v>3673</v>
      </c>
      <c r="B188" s="5" t="n">
        <v>1</v>
      </c>
    </row>
    <row r="189" spans="1:9" s="3" customFormat="1" customHeight="0">
      <c r="A189" s="3" t="s">
        <v>2</v>
      </c>
      <c r="B189" s="3" t="s">
        <v>58</v>
      </c>
    </row>
    <row r="190" spans="1:9">
      <c r="A190" t="s">
        <v>4</v>
      </c>
      <c r="B190" s="4" t="s">
        <v>5</v>
      </c>
      <c r="C190" s="4" t="s">
        <v>12</v>
      </c>
      <c r="D190" s="4" t="s">
        <v>10</v>
      </c>
    </row>
    <row r="191" spans="1:9">
      <c r="A191" t="n">
        <v>3676</v>
      </c>
      <c r="B191" s="26" t="n">
        <v>22</v>
      </c>
      <c r="C191" s="7" t="n">
        <v>20</v>
      </c>
      <c r="D191" s="7" t="n">
        <v>0</v>
      </c>
    </row>
    <row r="192" spans="1:9">
      <c r="A192" t="s">
        <v>4</v>
      </c>
      <c r="B192" s="4" t="s">
        <v>5</v>
      </c>
      <c r="C192" s="4" t="s">
        <v>10</v>
      </c>
    </row>
    <row r="193" spans="1:7">
      <c r="A193" t="n">
        <v>3680</v>
      </c>
      <c r="B193" s="27" t="n">
        <v>16</v>
      </c>
      <c r="C193" s="7" t="n">
        <v>500</v>
      </c>
    </row>
    <row r="194" spans="1:7">
      <c r="A194" t="s">
        <v>4</v>
      </c>
      <c r="B194" s="4" t="s">
        <v>5</v>
      </c>
      <c r="C194" s="4" t="s">
        <v>6</v>
      </c>
      <c r="D194" s="4" t="s">
        <v>6</v>
      </c>
    </row>
    <row r="195" spans="1:7">
      <c r="A195" t="n">
        <v>3683</v>
      </c>
      <c r="B195" s="20" t="n">
        <v>70</v>
      </c>
      <c r="C195" s="7" t="s">
        <v>31</v>
      </c>
      <c r="D195" s="7" t="s">
        <v>59</v>
      </c>
    </row>
    <row r="196" spans="1:7">
      <c r="A196" t="s">
        <v>4</v>
      </c>
      <c r="B196" s="4" t="s">
        <v>5</v>
      </c>
      <c r="C196" s="4" t="s">
        <v>10</v>
      </c>
    </row>
    <row r="197" spans="1:7">
      <c r="A197" t="n">
        <v>3696</v>
      </c>
      <c r="B197" s="27" t="n">
        <v>16</v>
      </c>
      <c r="C197" s="7" t="n">
        <v>1000</v>
      </c>
    </row>
    <row r="198" spans="1:7">
      <c r="A198" t="s">
        <v>4</v>
      </c>
      <c r="B198" s="4" t="s">
        <v>5</v>
      </c>
      <c r="C198" s="4" t="s">
        <v>12</v>
      </c>
      <c r="D198" s="4" t="s">
        <v>9</v>
      </c>
      <c r="E198" s="4" t="s">
        <v>12</v>
      </c>
      <c r="F198" s="4" t="s">
        <v>12</v>
      </c>
      <c r="G198" s="4" t="s">
        <v>9</v>
      </c>
      <c r="H198" s="4" t="s">
        <v>12</v>
      </c>
      <c r="I198" s="4" t="s">
        <v>9</v>
      </c>
      <c r="J198" s="4" t="s">
        <v>12</v>
      </c>
    </row>
    <row r="199" spans="1:7">
      <c r="A199" t="n">
        <v>3699</v>
      </c>
      <c r="B199" s="28" t="n">
        <v>33</v>
      </c>
      <c r="C199" s="7" t="n">
        <v>0</v>
      </c>
      <c r="D199" s="7" t="n">
        <v>2</v>
      </c>
      <c r="E199" s="7" t="n">
        <v>0</v>
      </c>
      <c r="F199" s="7" t="n">
        <v>0</v>
      </c>
      <c r="G199" s="7" t="n">
        <v>-1</v>
      </c>
      <c r="H199" s="7" t="n">
        <v>0</v>
      </c>
      <c r="I199" s="7" t="n">
        <v>-1</v>
      </c>
      <c r="J199" s="7" t="n">
        <v>0</v>
      </c>
    </row>
    <row r="200" spans="1:7">
      <c r="A200" t="s">
        <v>4</v>
      </c>
      <c r="B200" s="4" t="s">
        <v>5</v>
      </c>
    </row>
    <row r="201" spans="1:7">
      <c r="A201" t="n">
        <v>3717</v>
      </c>
      <c r="B201" s="5" t="n">
        <v>1</v>
      </c>
    </row>
    <row r="202" spans="1:7" s="3" customFormat="1" customHeight="0">
      <c r="A202" s="3" t="s">
        <v>2</v>
      </c>
      <c r="B202" s="3" t="s">
        <v>60</v>
      </c>
    </row>
    <row r="203" spans="1:7">
      <c r="A203" t="s">
        <v>4</v>
      </c>
      <c r="B203" s="4" t="s">
        <v>5</v>
      </c>
      <c r="C203" s="4" t="s">
        <v>12</v>
      </c>
      <c r="D203" s="4" t="s">
        <v>10</v>
      </c>
    </row>
    <row r="204" spans="1:7">
      <c r="A204" t="n">
        <v>3720</v>
      </c>
      <c r="B204" s="26" t="n">
        <v>22</v>
      </c>
      <c r="C204" s="7" t="n">
        <v>0</v>
      </c>
      <c r="D204" s="7" t="n">
        <v>0</v>
      </c>
    </row>
    <row r="205" spans="1:7">
      <c r="A205" t="s">
        <v>4</v>
      </c>
      <c r="B205" s="4" t="s">
        <v>5</v>
      </c>
      <c r="C205" s="4" t="s">
        <v>12</v>
      </c>
      <c r="D205" s="4" t="s">
        <v>10</v>
      </c>
      <c r="E205" s="4" t="s">
        <v>27</v>
      </c>
    </row>
    <row r="206" spans="1:7">
      <c r="A206" t="n">
        <v>3724</v>
      </c>
      <c r="B206" s="29" t="n">
        <v>58</v>
      </c>
      <c r="C206" s="7" t="n">
        <v>0</v>
      </c>
      <c r="D206" s="7" t="n">
        <v>0</v>
      </c>
      <c r="E206" s="7" t="n">
        <v>1</v>
      </c>
    </row>
    <row r="207" spans="1:7">
      <c r="A207" t="s">
        <v>4</v>
      </c>
      <c r="B207" s="4" t="s">
        <v>5</v>
      </c>
      <c r="C207" s="4" t="s">
        <v>12</v>
      </c>
    </row>
    <row r="208" spans="1:7">
      <c r="A208" t="n">
        <v>3732</v>
      </c>
      <c r="B208" s="30" t="n">
        <v>64</v>
      </c>
      <c r="C208" s="7" t="n">
        <v>7</v>
      </c>
    </row>
    <row r="209" spans="1:10">
      <c r="A209" t="s">
        <v>4</v>
      </c>
      <c r="B209" s="4" t="s">
        <v>5</v>
      </c>
      <c r="C209" s="4" t="s">
        <v>6</v>
      </c>
      <c r="D209" s="4" t="s">
        <v>6</v>
      </c>
    </row>
    <row r="210" spans="1:10">
      <c r="A210" t="n">
        <v>3734</v>
      </c>
      <c r="B210" s="20" t="n">
        <v>70</v>
      </c>
      <c r="C210" s="7" t="s">
        <v>31</v>
      </c>
      <c r="D210" s="7" t="s">
        <v>61</v>
      </c>
    </row>
    <row r="211" spans="1:10">
      <c r="A211" t="s">
        <v>4</v>
      </c>
      <c r="B211" s="4" t="s">
        <v>5</v>
      </c>
      <c r="C211" s="4" t="s">
        <v>12</v>
      </c>
      <c r="D211" s="4" t="s">
        <v>10</v>
      </c>
      <c r="E211" s="4" t="s">
        <v>27</v>
      </c>
    </row>
    <row r="212" spans="1:10">
      <c r="A212" t="n">
        <v>3749</v>
      </c>
      <c r="B212" s="29" t="n">
        <v>58</v>
      </c>
      <c r="C212" s="7" t="n">
        <v>100</v>
      </c>
      <c r="D212" s="7" t="n">
        <v>1000</v>
      </c>
      <c r="E212" s="7" t="n">
        <v>1</v>
      </c>
    </row>
    <row r="213" spans="1:10">
      <c r="A213" t="s">
        <v>4</v>
      </c>
      <c r="B213" s="4" t="s">
        <v>5</v>
      </c>
      <c r="C213" s="4" t="s">
        <v>12</v>
      </c>
      <c r="D213" s="4" t="s">
        <v>10</v>
      </c>
    </row>
    <row r="214" spans="1:10">
      <c r="A214" t="n">
        <v>3757</v>
      </c>
      <c r="B214" s="29" t="n">
        <v>58</v>
      </c>
      <c r="C214" s="7" t="n">
        <v>255</v>
      </c>
      <c r="D214" s="7" t="n">
        <v>0</v>
      </c>
    </row>
    <row r="215" spans="1:10">
      <c r="A215" t="s">
        <v>4</v>
      </c>
      <c r="B215" s="4" t="s">
        <v>5</v>
      </c>
      <c r="C215" s="4" t="s">
        <v>12</v>
      </c>
      <c r="D215" s="4" t="s">
        <v>10</v>
      </c>
      <c r="E215" s="4" t="s">
        <v>9</v>
      </c>
    </row>
    <row r="216" spans="1:10">
      <c r="A216" t="n">
        <v>3761</v>
      </c>
      <c r="B216" s="31" t="n">
        <v>101</v>
      </c>
      <c r="C216" s="7" t="n">
        <v>0</v>
      </c>
      <c r="D216" s="7" t="n">
        <v>3579</v>
      </c>
      <c r="E216" s="7" t="n">
        <v>1</v>
      </c>
    </row>
    <row r="217" spans="1:10">
      <c r="A217" t="s">
        <v>4</v>
      </c>
      <c r="B217" s="4" t="s">
        <v>5</v>
      </c>
      <c r="C217" s="4" t="s">
        <v>10</v>
      </c>
    </row>
    <row r="218" spans="1:10">
      <c r="A218" t="n">
        <v>3769</v>
      </c>
      <c r="B218" s="27" t="n">
        <v>16</v>
      </c>
      <c r="C218" s="7" t="n">
        <v>500</v>
      </c>
    </row>
    <row r="219" spans="1:10">
      <c r="A219" t="s">
        <v>4</v>
      </c>
      <c r="B219" s="4" t="s">
        <v>5</v>
      </c>
      <c r="C219" s="4" t="s">
        <v>12</v>
      </c>
      <c r="D219" s="4" t="s">
        <v>10</v>
      </c>
      <c r="E219" s="4" t="s">
        <v>27</v>
      </c>
      <c r="F219" s="4" t="s">
        <v>10</v>
      </c>
      <c r="G219" s="4" t="s">
        <v>9</v>
      </c>
      <c r="H219" s="4" t="s">
        <v>9</v>
      </c>
      <c r="I219" s="4" t="s">
        <v>10</v>
      </c>
      <c r="J219" s="4" t="s">
        <v>10</v>
      </c>
      <c r="K219" s="4" t="s">
        <v>9</v>
      </c>
      <c r="L219" s="4" t="s">
        <v>9</v>
      </c>
      <c r="M219" s="4" t="s">
        <v>9</v>
      </c>
      <c r="N219" s="4" t="s">
        <v>9</v>
      </c>
      <c r="O219" s="4" t="s">
        <v>6</v>
      </c>
    </row>
    <row r="220" spans="1:10">
      <c r="A220" t="n">
        <v>3772</v>
      </c>
      <c r="B220" s="10" t="n">
        <v>50</v>
      </c>
      <c r="C220" s="7" t="n">
        <v>0</v>
      </c>
      <c r="D220" s="7" t="n">
        <v>12010</v>
      </c>
      <c r="E220" s="7" t="n">
        <v>1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65533</v>
      </c>
      <c r="K220" s="7" t="n">
        <v>0</v>
      </c>
      <c r="L220" s="7" t="n">
        <v>0</v>
      </c>
      <c r="M220" s="7" t="n">
        <v>0</v>
      </c>
      <c r="N220" s="7" t="n">
        <v>0</v>
      </c>
      <c r="O220" s="7" t="s">
        <v>21</v>
      </c>
    </row>
    <row r="221" spans="1:10">
      <c r="A221" t="s">
        <v>4</v>
      </c>
      <c r="B221" s="4" t="s">
        <v>5</v>
      </c>
      <c r="C221" s="4" t="s">
        <v>12</v>
      </c>
      <c r="D221" s="4" t="s">
        <v>10</v>
      </c>
      <c r="E221" s="4" t="s">
        <v>10</v>
      </c>
      <c r="F221" s="4" t="s">
        <v>10</v>
      </c>
      <c r="G221" s="4" t="s">
        <v>10</v>
      </c>
      <c r="H221" s="4" t="s">
        <v>12</v>
      </c>
    </row>
    <row r="222" spans="1:10">
      <c r="A222" t="n">
        <v>3811</v>
      </c>
      <c r="B222" s="32" t="n">
        <v>25</v>
      </c>
      <c r="C222" s="7" t="n">
        <v>5</v>
      </c>
      <c r="D222" s="7" t="n">
        <v>65535</v>
      </c>
      <c r="E222" s="7" t="n">
        <v>65535</v>
      </c>
      <c r="F222" s="7" t="n">
        <v>65535</v>
      </c>
      <c r="G222" s="7" t="n">
        <v>65535</v>
      </c>
      <c r="H222" s="7" t="n">
        <v>0</v>
      </c>
    </row>
    <row r="223" spans="1:10">
      <c r="A223" t="s">
        <v>4</v>
      </c>
      <c r="B223" s="4" t="s">
        <v>5</v>
      </c>
      <c r="C223" s="4" t="s">
        <v>10</v>
      </c>
      <c r="D223" s="4" t="s">
        <v>12</v>
      </c>
      <c r="E223" s="4" t="s">
        <v>62</v>
      </c>
      <c r="F223" s="4" t="s">
        <v>12</v>
      </c>
      <c r="G223" s="4" t="s">
        <v>12</v>
      </c>
      <c r="H223" s="4" t="s">
        <v>10</v>
      </c>
      <c r="I223" s="4" t="s">
        <v>12</v>
      </c>
      <c r="J223" s="4" t="s">
        <v>62</v>
      </c>
      <c r="K223" s="4" t="s">
        <v>12</v>
      </c>
      <c r="L223" s="4" t="s">
        <v>12</v>
      </c>
    </row>
    <row r="224" spans="1:10">
      <c r="A224" t="n">
        <v>3822</v>
      </c>
      <c r="B224" s="33" t="n">
        <v>24</v>
      </c>
      <c r="C224" s="7" t="n">
        <v>65534</v>
      </c>
      <c r="D224" s="7" t="n">
        <v>6</v>
      </c>
      <c r="E224" s="7" t="s">
        <v>63</v>
      </c>
      <c r="F224" s="7" t="n">
        <v>12</v>
      </c>
      <c r="G224" s="7" t="n">
        <v>16</v>
      </c>
      <c r="H224" s="7" t="n">
        <v>3579</v>
      </c>
      <c r="I224" s="7" t="n">
        <v>7</v>
      </c>
      <c r="J224" s="7" t="s">
        <v>64</v>
      </c>
      <c r="K224" s="7" t="n">
        <v>2</v>
      </c>
      <c r="L224" s="7" t="n">
        <v>0</v>
      </c>
    </row>
    <row r="225" spans="1:15">
      <c r="A225" t="s">
        <v>4</v>
      </c>
      <c r="B225" s="4" t="s">
        <v>5</v>
      </c>
    </row>
    <row r="226" spans="1:15">
      <c r="A226" t="n">
        <v>3843</v>
      </c>
      <c r="B226" s="34" t="n">
        <v>28</v>
      </c>
    </row>
    <row r="227" spans="1:15">
      <c r="A227" t="s">
        <v>4</v>
      </c>
      <c r="B227" s="4" t="s">
        <v>5</v>
      </c>
      <c r="C227" s="4" t="s">
        <v>12</v>
      </c>
    </row>
    <row r="228" spans="1:15">
      <c r="A228" t="n">
        <v>3844</v>
      </c>
      <c r="B228" s="35" t="n">
        <v>27</v>
      </c>
      <c r="C228" s="7" t="n">
        <v>0</v>
      </c>
    </row>
    <row r="229" spans="1:15">
      <c r="A229" t="s">
        <v>4</v>
      </c>
      <c r="B229" s="4" t="s">
        <v>5</v>
      </c>
      <c r="C229" s="4" t="s">
        <v>12</v>
      </c>
    </row>
    <row r="230" spans="1:15">
      <c r="A230" t="n">
        <v>3846</v>
      </c>
      <c r="B230" s="36" t="n">
        <v>23</v>
      </c>
      <c r="C230" s="7" t="n">
        <v>0</v>
      </c>
    </row>
    <row r="231" spans="1:15">
      <c r="A231" t="s">
        <v>4</v>
      </c>
      <c r="B231" s="4" t="s">
        <v>5</v>
      </c>
    </row>
    <row r="232" spans="1:15">
      <c r="A232" t="n">
        <v>3848</v>
      </c>
      <c r="B232" s="5" t="n">
        <v>1</v>
      </c>
    </row>
    <row r="233" spans="1:15" s="3" customFormat="1" customHeight="0">
      <c r="A233" s="3" t="s">
        <v>2</v>
      </c>
      <c r="B233" s="3" t="s">
        <v>65</v>
      </c>
    </row>
    <row r="234" spans="1:15">
      <c r="A234" t="s">
        <v>4</v>
      </c>
      <c r="B234" s="4" t="s">
        <v>5</v>
      </c>
      <c r="C234" s="4" t="s">
        <v>12</v>
      </c>
      <c r="D234" s="4" t="s">
        <v>10</v>
      </c>
    </row>
    <row r="235" spans="1:15">
      <c r="A235" t="n">
        <v>3852</v>
      </c>
      <c r="B235" s="26" t="n">
        <v>22</v>
      </c>
      <c r="C235" s="7" t="n">
        <v>20</v>
      </c>
      <c r="D235" s="7" t="n">
        <v>0</v>
      </c>
    </row>
    <row r="236" spans="1:15">
      <c r="A236" t="s">
        <v>4</v>
      </c>
      <c r="B236" s="4" t="s">
        <v>5</v>
      </c>
      <c r="C236" s="4" t="s">
        <v>12</v>
      </c>
      <c r="D236" s="4" t="s">
        <v>10</v>
      </c>
      <c r="E236" s="4" t="s">
        <v>9</v>
      </c>
    </row>
    <row r="237" spans="1:15">
      <c r="A237" t="n">
        <v>3856</v>
      </c>
      <c r="B237" s="31" t="n">
        <v>101</v>
      </c>
      <c r="C237" s="7" t="n">
        <v>7</v>
      </c>
      <c r="D237" s="7" t="n">
        <v>241</v>
      </c>
      <c r="E237" s="7" t="n">
        <v>500</v>
      </c>
    </row>
    <row r="238" spans="1:15">
      <c r="A238" t="s">
        <v>4</v>
      </c>
      <c r="B238" s="4" t="s">
        <v>5</v>
      </c>
      <c r="C238" s="4" t="s">
        <v>12</v>
      </c>
      <c r="D238" s="4" t="s">
        <v>10</v>
      </c>
      <c r="E238" s="4" t="s">
        <v>9</v>
      </c>
    </row>
    <row r="239" spans="1:15">
      <c r="A239" t="n">
        <v>3864</v>
      </c>
      <c r="B239" s="31" t="n">
        <v>101</v>
      </c>
      <c r="C239" s="7" t="n">
        <v>7</v>
      </c>
      <c r="D239" s="7" t="n">
        <v>242</v>
      </c>
      <c r="E239" s="7" t="n">
        <v>500</v>
      </c>
    </row>
    <row r="240" spans="1:15">
      <c r="A240" t="s">
        <v>4</v>
      </c>
      <c r="B240" s="4" t="s">
        <v>5</v>
      </c>
      <c r="C240" s="4" t="s">
        <v>12</v>
      </c>
      <c r="D240" s="4" t="s">
        <v>10</v>
      </c>
      <c r="E240" s="4" t="s">
        <v>9</v>
      </c>
    </row>
    <row r="241" spans="1:5">
      <c r="A241" t="n">
        <v>3872</v>
      </c>
      <c r="B241" s="31" t="n">
        <v>101</v>
      </c>
      <c r="C241" s="7" t="n">
        <v>7</v>
      </c>
      <c r="D241" s="7" t="n">
        <v>243</v>
      </c>
      <c r="E241" s="7" t="n">
        <v>500</v>
      </c>
    </row>
    <row r="242" spans="1:5">
      <c r="A242" t="s">
        <v>4</v>
      </c>
      <c r="B242" s="4" t="s">
        <v>5</v>
      </c>
      <c r="C242" s="4" t="s">
        <v>12</v>
      </c>
      <c r="D242" s="4" t="s">
        <v>10</v>
      </c>
      <c r="E242" s="4" t="s">
        <v>9</v>
      </c>
    </row>
    <row r="243" spans="1:5">
      <c r="A243" t="n">
        <v>3880</v>
      </c>
      <c r="B243" s="31" t="n">
        <v>101</v>
      </c>
      <c r="C243" s="7" t="n">
        <v>7</v>
      </c>
      <c r="D243" s="7" t="n">
        <v>244</v>
      </c>
      <c r="E243" s="7" t="n">
        <v>500</v>
      </c>
    </row>
    <row r="244" spans="1:5">
      <c r="A244" t="s">
        <v>4</v>
      </c>
      <c r="B244" s="4" t="s">
        <v>5</v>
      </c>
      <c r="C244" s="4" t="s">
        <v>12</v>
      </c>
      <c r="D244" s="4" t="s">
        <v>10</v>
      </c>
      <c r="E244" s="4" t="s">
        <v>9</v>
      </c>
    </row>
    <row r="245" spans="1:5">
      <c r="A245" t="n">
        <v>3888</v>
      </c>
      <c r="B245" s="31" t="n">
        <v>101</v>
      </c>
      <c r="C245" s="7" t="n">
        <v>7</v>
      </c>
      <c r="D245" s="7" t="n">
        <v>245</v>
      </c>
      <c r="E245" s="7" t="n">
        <v>500</v>
      </c>
    </row>
    <row r="246" spans="1:5">
      <c r="A246" t="s">
        <v>4</v>
      </c>
      <c r="B246" s="4" t="s">
        <v>5</v>
      </c>
      <c r="C246" s="4" t="s">
        <v>12</v>
      </c>
      <c r="D246" s="4" t="s">
        <v>10</v>
      </c>
      <c r="E246" s="4" t="s">
        <v>9</v>
      </c>
    </row>
    <row r="247" spans="1:5">
      <c r="A247" t="n">
        <v>3896</v>
      </c>
      <c r="B247" s="31" t="n">
        <v>101</v>
      </c>
      <c r="C247" s="7" t="n">
        <v>7</v>
      </c>
      <c r="D247" s="7" t="n">
        <v>246</v>
      </c>
      <c r="E247" s="7" t="n">
        <v>500</v>
      </c>
    </row>
    <row r="248" spans="1:5">
      <c r="A248" t="s">
        <v>4</v>
      </c>
      <c r="B248" s="4" t="s">
        <v>5</v>
      </c>
      <c r="C248" s="4" t="s">
        <v>12</v>
      </c>
      <c r="D248" s="4" t="s">
        <v>10</v>
      </c>
      <c r="E248" s="4" t="s">
        <v>9</v>
      </c>
    </row>
    <row r="249" spans="1:5">
      <c r="A249" t="n">
        <v>3904</v>
      </c>
      <c r="B249" s="31" t="n">
        <v>101</v>
      </c>
      <c r="C249" s="7" t="n">
        <v>7</v>
      </c>
      <c r="D249" s="7" t="n">
        <v>247</v>
      </c>
      <c r="E249" s="7" t="n">
        <v>500</v>
      </c>
    </row>
    <row r="250" spans="1:5">
      <c r="A250" t="s">
        <v>4</v>
      </c>
      <c r="B250" s="4" t="s">
        <v>5</v>
      </c>
      <c r="C250" s="4" t="s">
        <v>12</v>
      </c>
      <c r="D250" s="4" t="s">
        <v>12</v>
      </c>
    </row>
    <row r="251" spans="1:5">
      <c r="A251" t="n">
        <v>3912</v>
      </c>
      <c r="B251" s="11" t="n">
        <v>74</v>
      </c>
      <c r="C251" s="7" t="n">
        <v>14</v>
      </c>
      <c r="D251" s="7" t="n">
        <v>0</v>
      </c>
    </row>
    <row r="252" spans="1:5">
      <c r="A252" t="s">
        <v>4</v>
      </c>
      <c r="B252" s="4" t="s">
        <v>5</v>
      </c>
      <c r="C252" s="4" t="s">
        <v>10</v>
      </c>
    </row>
    <row r="253" spans="1:5">
      <c r="A253" t="n">
        <v>3915</v>
      </c>
      <c r="B253" s="27" t="n">
        <v>16</v>
      </c>
      <c r="C253" s="7" t="n">
        <v>1000</v>
      </c>
    </row>
    <row r="254" spans="1:5">
      <c r="A254" t="s">
        <v>4</v>
      </c>
      <c r="B254" s="4" t="s">
        <v>5</v>
      </c>
      <c r="C254" s="4" t="s">
        <v>12</v>
      </c>
      <c r="D254" s="4" t="s">
        <v>10</v>
      </c>
      <c r="E254" s="4" t="s">
        <v>27</v>
      </c>
      <c r="F254" s="4" t="s">
        <v>10</v>
      </c>
      <c r="G254" s="4" t="s">
        <v>9</v>
      </c>
      <c r="H254" s="4" t="s">
        <v>9</v>
      </c>
      <c r="I254" s="4" t="s">
        <v>10</v>
      </c>
      <c r="J254" s="4" t="s">
        <v>10</v>
      </c>
      <c r="K254" s="4" t="s">
        <v>9</v>
      </c>
      <c r="L254" s="4" t="s">
        <v>9</v>
      </c>
      <c r="M254" s="4" t="s">
        <v>9</v>
      </c>
      <c r="N254" s="4" t="s">
        <v>9</v>
      </c>
      <c r="O254" s="4" t="s">
        <v>6</v>
      </c>
    </row>
    <row r="255" spans="1:5">
      <c r="A255" t="n">
        <v>3918</v>
      </c>
      <c r="B255" s="10" t="n">
        <v>50</v>
      </c>
      <c r="C255" s="7" t="n">
        <v>0</v>
      </c>
      <c r="D255" s="7" t="n">
        <v>12010</v>
      </c>
      <c r="E255" s="7" t="n">
        <v>1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65533</v>
      </c>
      <c r="K255" s="7" t="n">
        <v>0</v>
      </c>
      <c r="L255" s="7" t="n">
        <v>0</v>
      </c>
      <c r="M255" s="7" t="n">
        <v>0</v>
      </c>
      <c r="N255" s="7" t="n">
        <v>0</v>
      </c>
      <c r="O255" s="7" t="s">
        <v>21</v>
      </c>
    </row>
    <row r="256" spans="1:5">
      <c r="A256" t="s">
        <v>4</v>
      </c>
      <c r="B256" s="4" t="s">
        <v>5</v>
      </c>
      <c r="C256" s="4" t="s">
        <v>12</v>
      </c>
      <c r="D256" s="4" t="s">
        <v>10</v>
      </c>
      <c r="E256" s="4" t="s">
        <v>10</v>
      </c>
      <c r="F256" s="4" t="s">
        <v>10</v>
      </c>
      <c r="G256" s="4" t="s">
        <v>10</v>
      </c>
      <c r="H256" s="4" t="s">
        <v>12</v>
      </c>
    </row>
    <row r="257" spans="1:15">
      <c r="A257" t="n">
        <v>3957</v>
      </c>
      <c r="B257" s="32" t="n">
        <v>25</v>
      </c>
      <c r="C257" s="7" t="n">
        <v>5</v>
      </c>
      <c r="D257" s="7" t="n">
        <v>65535</v>
      </c>
      <c r="E257" s="7" t="n">
        <v>65535</v>
      </c>
      <c r="F257" s="7" t="n">
        <v>65535</v>
      </c>
      <c r="G257" s="7" t="n">
        <v>65535</v>
      </c>
      <c r="H257" s="7" t="n">
        <v>0</v>
      </c>
    </row>
    <row r="258" spans="1:15">
      <c r="A258" t="s">
        <v>4</v>
      </c>
      <c r="B258" s="4" t="s">
        <v>5</v>
      </c>
      <c r="C258" s="4" t="s">
        <v>10</v>
      </c>
      <c r="D258" s="4" t="s">
        <v>12</v>
      </c>
      <c r="E258" s="4" t="s">
        <v>12</v>
      </c>
      <c r="F258" s="4" t="s">
        <v>62</v>
      </c>
      <c r="G258" s="4" t="s">
        <v>12</v>
      </c>
      <c r="H258" s="4" t="s">
        <v>12</v>
      </c>
    </row>
    <row r="259" spans="1:15">
      <c r="A259" t="n">
        <v>3968</v>
      </c>
      <c r="B259" s="33" t="n">
        <v>24</v>
      </c>
      <c r="C259" s="7" t="n">
        <v>65534</v>
      </c>
      <c r="D259" s="7" t="n">
        <v>6</v>
      </c>
      <c r="E259" s="7" t="n">
        <v>12</v>
      </c>
      <c r="F259" s="7" t="s">
        <v>66</v>
      </c>
      <c r="G259" s="7" t="n">
        <v>2</v>
      </c>
      <c r="H259" s="7" t="n">
        <v>0</v>
      </c>
    </row>
    <row r="260" spans="1:15">
      <c r="A260" t="s">
        <v>4</v>
      </c>
      <c r="B260" s="4" t="s">
        <v>5</v>
      </c>
    </row>
    <row r="261" spans="1:15">
      <c r="A261" t="n">
        <v>4179</v>
      </c>
      <c r="B261" s="34" t="n">
        <v>28</v>
      </c>
    </row>
    <row r="262" spans="1:15">
      <c r="A262" t="s">
        <v>4</v>
      </c>
      <c r="B262" s="4" t="s">
        <v>5</v>
      </c>
      <c r="C262" s="4" t="s">
        <v>12</v>
      </c>
    </row>
    <row r="263" spans="1:15">
      <c r="A263" t="n">
        <v>4180</v>
      </c>
      <c r="B263" s="35" t="n">
        <v>27</v>
      </c>
      <c r="C263" s="7" t="n">
        <v>0</v>
      </c>
    </row>
    <row r="264" spans="1:15">
      <c r="A264" t="s">
        <v>4</v>
      </c>
      <c r="B264" s="4" t="s">
        <v>5</v>
      </c>
      <c r="C264" s="4" t="s">
        <v>12</v>
      </c>
      <c r="D264" s="4" t="s">
        <v>6</v>
      </c>
    </row>
    <row r="265" spans="1:15">
      <c r="A265" t="n">
        <v>4182</v>
      </c>
      <c r="B265" s="8" t="n">
        <v>2</v>
      </c>
      <c r="C265" s="7" t="n">
        <v>10</v>
      </c>
      <c r="D265" s="7" t="s">
        <v>67</v>
      </c>
    </row>
    <row r="266" spans="1:15">
      <c r="A266" t="s">
        <v>4</v>
      </c>
      <c r="B266" s="4" t="s">
        <v>5</v>
      </c>
      <c r="C266" s="4" t="s">
        <v>10</v>
      </c>
    </row>
    <row r="267" spans="1:15">
      <c r="A267" t="n">
        <v>4205</v>
      </c>
      <c r="B267" s="27" t="n">
        <v>16</v>
      </c>
      <c r="C267" s="7" t="n">
        <v>0</v>
      </c>
    </row>
    <row r="268" spans="1:15">
      <c r="A268" t="s">
        <v>4</v>
      </c>
      <c r="B268" s="4" t="s">
        <v>5</v>
      </c>
      <c r="C268" s="4" t="s">
        <v>12</v>
      </c>
      <c r="D268" s="4" t="s">
        <v>6</v>
      </c>
    </row>
    <row r="269" spans="1:15">
      <c r="A269" t="n">
        <v>4208</v>
      </c>
      <c r="B269" s="8" t="n">
        <v>2</v>
      </c>
      <c r="C269" s="7" t="n">
        <v>10</v>
      </c>
      <c r="D269" s="7" t="s">
        <v>68</v>
      </c>
    </row>
    <row r="270" spans="1:15">
      <c r="A270" t="s">
        <v>4</v>
      </c>
      <c r="B270" s="4" t="s">
        <v>5</v>
      </c>
      <c r="C270" s="4" t="s">
        <v>10</v>
      </c>
    </row>
    <row r="271" spans="1:15">
      <c r="A271" t="n">
        <v>4226</v>
      </c>
      <c r="B271" s="27" t="n">
        <v>16</v>
      </c>
      <c r="C271" s="7" t="n">
        <v>0</v>
      </c>
    </row>
    <row r="272" spans="1:15">
      <c r="A272" t="s">
        <v>4</v>
      </c>
      <c r="B272" s="4" t="s">
        <v>5</v>
      </c>
      <c r="C272" s="4" t="s">
        <v>12</v>
      </c>
      <c r="D272" s="4" t="s">
        <v>6</v>
      </c>
    </row>
    <row r="273" spans="1:8">
      <c r="A273" t="n">
        <v>4229</v>
      </c>
      <c r="B273" s="8" t="n">
        <v>2</v>
      </c>
      <c r="C273" s="7" t="n">
        <v>10</v>
      </c>
      <c r="D273" s="7" t="s">
        <v>69</v>
      </c>
    </row>
    <row r="274" spans="1:8">
      <c r="A274" t="s">
        <v>4</v>
      </c>
      <c r="B274" s="4" t="s">
        <v>5</v>
      </c>
      <c r="C274" s="4" t="s">
        <v>10</v>
      </c>
    </row>
    <row r="275" spans="1:8">
      <c r="A275" t="n">
        <v>4248</v>
      </c>
      <c r="B275" s="27" t="n">
        <v>16</v>
      </c>
      <c r="C275" s="7" t="n">
        <v>0</v>
      </c>
    </row>
    <row r="276" spans="1:8">
      <c r="A276" t="s">
        <v>4</v>
      </c>
      <c r="B276" s="4" t="s">
        <v>5</v>
      </c>
      <c r="C276" s="4" t="s">
        <v>12</v>
      </c>
    </row>
    <row r="277" spans="1:8">
      <c r="A277" t="n">
        <v>4251</v>
      </c>
      <c r="B277" s="36" t="n">
        <v>23</v>
      </c>
      <c r="C277" s="7" t="n">
        <v>20</v>
      </c>
    </row>
    <row r="278" spans="1:8">
      <c r="A278" t="s">
        <v>4</v>
      </c>
      <c r="B278" s="4" t="s">
        <v>5</v>
      </c>
    </row>
    <row r="279" spans="1:8">
      <c r="A279" t="n">
        <v>4253</v>
      </c>
      <c r="B279" s="5" t="n">
        <v>1</v>
      </c>
    </row>
    <row r="280" spans="1:8" s="3" customFormat="1" customHeight="0">
      <c r="A280" s="3" t="s">
        <v>2</v>
      </c>
      <c r="B280" s="3" t="s">
        <v>70</v>
      </c>
    </row>
    <row r="281" spans="1:8">
      <c r="A281" t="s">
        <v>4</v>
      </c>
      <c r="B281" s="4" t="s">
        <v>5</v>
      </c>
    </row>
    <row r="282" spans="1:8">
      <c r="A282" t="n">
        <v>4256</v>
      </c>
      <c r="B282" s="5" t="n">
        <v>1</v>
      </c>
    </row>
    <row r="283" spans="1:8" s="3" customFormat="1" customHeight="0">
      <c r="A283" s="3" t="s">
        <v>2</v>
      </c>
      <c r="B283" s="3" t="s">
        <v>71</v>
      </c>
    </row>
    <row r="284" spans="1:8">
      <c r="A284" t="s">
        <v>4</v>
      </c>
      <c r="B284" s="4" t="s">
        <v>5</v>
      </c>
      <c r="C284" s="4" t="s">
        <v>12</v>
      </c>
      <c r="D284" s="4" t="s">
        <v>10</v>
      </c>
    </row>
    <row r="285" spans="1:8">
      <c r="A285" t="n">
        <v>4260</v>
      </c>
      <c r="B285" s="26" t="n">
        <v>22</v>
      </c>
      <c r="C285" s="7" t="n">
        <v>21</v>
      </c>
      <c r="D285" s="7" t="n">
        <v>0</v>
      </c>
    </row>
    <row r="286" spans="1:8">
      <c r="A286" t="s">
        <v>4</v>
      </c>
      <c r="B286" s="4" t="s">
        <v>5</v>
      </c>
      <c r="C286" s="4" t="s">
        <v>12</v>
      </c>
      <c r="D286" s="4" t="s">
        <v>10</v>
      </c>
    </row>
    <row r="287" spans="1:8">
      <c r="A287" t="n">
        <v>4264</v>
      </c>
      <c r="B287" s="29" t="n">
        <v>58</v>
      </c>
      <c r="C287" s="7" t="n">
        <v>5</v>
      </c>
      <c r="D287" s="7" t="n">
        <v>300</v>
      </c>
    </row>
    <row r="288" spans="1:8">
      <c r="A288" t="s">
        <v>4</v>
      </c>
      <c r="B288" s="4" t="s">
        <v>5</v>
      </c>
      <c r="C288" s="4" t="s">
        <v>27</v>
      </c>
      <c r="D288" s="4" t="s">
        <v>10</v>
      </c>
    </row>
    <row r="289" spans="1:4">
      <c r="A289" t="n">
        <v>4268</v>
      </c>
      <c r="B289" s="37" t="n">
        <v>103</v>
      </c>
      <c r="C289" s="7" t="n">
        <v>0</v>
      </c>
      <c r="D289" s="7" t="n">
        <v>300</v>
      </c>
    </row>
    <row r="290" spans="1:4">
      <c r="A290" t="s">
        <v>4</v>
      </c>
      <c r="B290" s="4" t="s">
        <v>5</v>
      </c>
      <c r="C290" s="4" t="s">
        <v>12</v>
      </c>
      <c r="D290" s="4" t="s">
        <v>6</v>
      </c>
      <c r="E290" s="4" t="s">
        <v>10</v>
      </c>
    </row>
    <row r="291" spans="1:4">
      <c r="A291" t="n">
        <v>4275</v>
      </c>
      <c r="B291" s="21" t="n">
        <v>94</v>
      </c>
      <c r="C291" s="7" t="n">
        <v>1</v>
      </c>
      <c r="D291" s="7" t="s">
        <v>35</v>
      </c>
      <c r="E291" s="7" t="n">
        <v>2048</v>
      </c>
    </row>
    <row r="292" spans="1:4">
      <c r="A292" t="s">
        <v>4</v>
      </c>
      <c r="B292" s="4" t="s">
        <v>5</v>
      </c>
      <c r="C292" s="4" t="s">
        <v>12</v>
      </c>
      <c r="D292" s="4" t="s">
        <v>10</v>
      </c>
      <c r="E292" s="4" t="s">
        <v>10</v>
      </c>
      <c r="F292" s="4" t="s">
        <v>10</v>
      </c>
      <c r="G292" s="4" t="s">
        <v>10</v>
      </c>
      <c r="H292" s="4" t="s">
        <v>10</v>
      </c>
      <c r="I292" s="4" t="s">
        <v>6</v>
      </c>
      <c r="J292" s="4" t="s">
        <v>27</v>
      </c>
      <c r="K292" s="4" t="s">
        <v>27</v>
      </c>
      <c r="L292" s="4" t="s">
        <v>27</v>
      </c>
      <c r="M292" s="4" t="s">
        <v>9</v>
      </c>
      <c r="N292" s="4" t="s">
        <v>9</v>
      </c>
      <c r="O292" s="4" t="s">
        <v>27</v>
      </c>
      <c r="P292" s="4" t="s">
        <v>27</v>
      </c>
      <c r="Q292" s="4" t="s">
        <v>27</v>
      </c>
      <c r="R292" s="4" t="s">
        <v>27</v>
      </c>
      <c r="S292" s="4" t="s">
        <v>12</v>
      </c>
    </row>
    <row r="293" spans="1:4">
      <c r="A293" t="n">
        <v>4284</v>
      </c>
      <c r="B293" s="9" t="n">
        <v>39</v>
      </c>
      <c r="C293" s="7" t="n">
        <v>12</v>
      </c>
      <c r="D293" s="7" t="n">
        <v>65533</v>
      </c>
      <c r="E293" s="7" t="n">
        <v>224</v>
      </c>
      <c r="F293" s="7" t="n">
        <v>0</v>
      </c>
      <c r="G293" s="7" t="n">
        <v>65533</v>
      </c>
      <c r="H293" s="7" t="n">
        <v>0</v>
      </c>
      <c r="I293" s="7" t="s">
        <v>21</v>
      </c>
      <c r="J293" s="7" t="n">
        <v>81.3300018310547</v>
      </c>
      <c r="K293" s="7" t="n">
        <v>-0.00700000021606684</v>
      </c>
      <c r="L293" s="7" t="n">
        <v>-37.9949989318848</v>
      </c>
      <c r="M293" s="7" t="n">
        <v>0</v>
      </c>
      <c r="N293" s="7" t="n">
        <v>0</v>
      </c>
      <c r="O293" s="7" t="n">
        <v>0</v>
      </c>
      <c r="P293" s="7" t="n">
        <v>0.550000011920929</v>
      </c>
      <c r="Q293" s="7" t="n">
        <v>0.550000011920929</v>
      </c>
      <c r="R293" s="7" t="n">
        <v>0.550000011920929</v>
      </c>
      <c r="S293" s="7" t="n">
        <v>124</v>
      </c>
    </row>
    <row r="294" spans="1:4">
      <c r="A294" t="s">
        <v>4</v>
      </c>
      <c r="B294" s="4" t="s">
        <v>5</v>
      </c>
      <c r="C294" s="4" t="s">
        <v>12</v>
      </c>
      <c r="D294" s="4" t="s">
        <v>10</v>
      </c>
      <c r="E294" s="4" t="s">
        <v>27</v>
      </c>
      <c r="F294" s="4" t="s">
        <v>10</v>
      </c>
      <c r="G294" s="4" t="s">
        <v>9</v>
      </c>
      <c r="H294" s="4" t="s">
        <v>9</v>
      </c>
      <c r="I294" s="4" t="s">
        <v>10</v>
      </c>
      <c r="J294" s="4" t="s">
        <v>10</v>
      </c>
      <c r="K294" s="4" t="s">
        <v>9</v>
      </c>
      <c r="L294" s="4" t="s">
        <v>9</v>
      </c>
      <c r="M294" s="4" t="s">
        <v>9</v>
      </c>
      <c r="N294" s="4" t="s">
        <v>9</v>
      </c>
      <c r="O294" s="4" t="s">
        <v>6</v>
      </c>
    </row>
    <row r="295" spans="1:4">
      <c r="A295" t="n">
        <v>4334</v>
      </c>
      <c r="B295" s="10" t="n">
        <v>50</v>
      </c>
      <c r="C295" s="7" t="n">
        <v>0</v>
      </c>
      <c r="D295" s="7" t="n">
        <v>4335</v>
      </c>
      <c r="E295" s="7" t="n">
        <v>1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65533</v>
      </c>
      <c r="K295" s="7" t="n">
        <v>0</v>
      </c>
      <c r="L295" s="7" t="n">
        <v>0</v>
      </c>
      <c r="M295" s="7" t="n">
        <v>0</v>
      </c>
      <c r="N295" s="7" t="n">
        <v>0</v>
      </c>
      <c r="O295" s="7" t="s">
        <v>21</v>
      </c>
    </row>
    <row r="296" spans="1:4">
      <c r="A296" t="s">
        <v>4</v>
      </c>
      <c r="B296" s="4" t="s">
        <v>5</v>
      </c>
      <c r="C296" s="4" t="s">
        <v>12</v>
      </c>
      <c r="D296" s="4" t="s">
        <v>10</v>
      </c>
      <c r="E296" s="4" t="s">
        <v>27</v>
      </c>
      <c r="F296" s="4" t="s">
        <v>10</v>
      </c>
      <c r="G296" s="4" t="s">
        <v>9</v>
      </c>
      <c r="H296" s="4" t="s">
        <v>9</v>
      </c>
      <c r="I296" s="4" t="s">
        <v>10</v>
      </c>
      <c r="J296" s="4" t="s">
        <v>10</v>
      </c>
      <c r="K296" s="4" t="s">
        <v>9</v>
      </c>
      <c r="L296" s="4" t="s">
        <v>9</v>
      </c>
      <c r="M296" s="4" t="s">
        <v>9</v>
      </c>
      <c r="N296" s="4" t="s">
        <v>9</v>
      </c>
      <c r="O296" s="4" t="s">
        <v>6</v>
      </c>
    </row>
    <row r="297" spans="1:4">
      <c r="A297" t="n">
        <v>4373</v>
      </c>
      <c r="B297" s="10" t="n">
        <v>50</v>
      </c>
      <c r="C297" s="7" t="n">
        <v>0</v>
      </c>
      <c r="D297" s="7" t="n">
        <v>4117</v>
      </c>
      <c r="E297" s="7" t="n">
        <v>1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65533</v>
      </c>
      <c r="K297" s="7" t="n">
        <v>0</v>
      </c>
      <c r="L297" s="7" t="n">
        <v>0</v>
      </c>
      <c r="M297" s="7" t="n">
        <v>0</v>
      </c>
      <c r="N297" s="7" t="n">
        <v>0</v>
      </c>
      <c r="O297" s="7" t="s">
        <v>21</v>
      </c>
    </row>
    <row r="298" spans="1:4">
      <c r="A298" t="s">
        <v>4</v>
      </c>
      <c r="B298" s="4" t="s">
        <v>5</v>
      </c>
      <c r="C298" s="4" t="s">
        <v>6</v>
      </c>
      <c r="D298" s="4" t="s">
        <v>6</v>
      </c>
    </row>
    <row r="299" spans="1:4">
      <c r="A299" t="n">
        <v>4412</v>
      </c>
      <c r="B299" s="20" t="n">
        <v>70</v>
      </c>
      <c r="C299" s="7" t="s">
        <v>35</v>
      </c>
      <c r="D299" s="7" t="s">
        <v>72</v>
      </c>
    </row>
    <row r="300" spans="1:4">
      <c r="A300" t="s">
        <v>4</v>
      </c>
      <c r="B300" s="4" t="s">
        <v>5</v>
      </c>
      <c r="C300" s="4" t="s">
        <v>10</v>
      </c>
    </row>
    <row r="301" spans="1:4">
      <c r="A301" t="n">
        <v>4424</v>
      </c>
      <c r="B301" s="27" t="n">
        <v>16</v>
      </c>
      <c r="C301" s="7" t="n">
        <v>666</v>
      </c>
    </row>
    <row r="302" spans="1:4">
      <c r="A302" t="s">
        <v>4</v>
      </c>
      <c r="B302" s="4" t="s">
        <v>5</v>
      </c>
      <c r="C302" s="4" t="s">
        <v>6</v>
      </c>
      <c r="D302" s="4" t="s">
        <v>6</v>
      </c>
    </row>
    <row r="303" spans="1:4">
      <c r="A303" t="n">
        <v>4427</v>
      </c>
      <c r="B303" s="20" t="n">
        <v>70</v>
      </c>
      <c r="C303" s="7" t="s">
        <v>35</v>
      </c>
      <c r="D303" s="7" t="s">
        <v>46</v>
      </c>
    </row>
    <row r="304" spans="1:4">
      <c r="A304" t="s">
        <v>4</v>
      </c>
      <c r="B304" s="4" t="s">
        <v>5</v>
      </c>
      <c r="C304" s="4" t="s">
        <v>10</v>
      </c>
    </row>
    <row r="305" spans="1:19">
      <c r="A305" t="n">
        <v>4441</v>
      </c>
      <c r="B305" s="27" t="n">
        <v>16</v>
      </c>
      <c r="C305" s="7" t="n">
        <v>2000</v>
      </c>
    </row>
    <row r="306" spans="1:19">
      <c r="A306" t="s">
        <v>4</v>
      </c>
      <c r="B306" s="4" t="s">
        <v>5</v>
      </c>
      <c r="C306" s="4" t="s">
        <v>12</v>
      </c>
      <c r="D306" s="4" t="s">
        <v>10</v>
      </c>
      <c r="E306" s="4" t="s">
        <v>27</v>
      </c>
    </row>
    <row r="307" spans="1:19">
      <c r="A307" t="n">
        <v>4444</v>
      </c>
      <c r="B307" s="29" t="n">
        <v>58</v>
      </c>
      <c r="C307" s="7" t="n">
        <v>101</v>
      </c>
      <c r="D307" s="7" t="n">
        <v>500</v>
      </c>
      <c r="E307" s="7" t="n">
        <v>1</v>
      </c>
    </row>
    <row r="308" spans="1:19">
      <c r="A308" t="s">
        <v>4</v>
      </c>
      <c r="B308" s="4" t="s">
        <v>5</v>
      </c>
      <c r="C308" s="4" t="s">
        <v>12</v>
      </c>
      <c r="D308" s="4" t="s">
        <v>10</v>
      </c>
    </row>
    <row r="309" spans="1:19">
      <c r="A309" t="n">
        <v>4452</v>
      </c>
      <c r="B309" s="29" t="n">
        <v>58</v>
      </c>
      <c r="C309" s="7" t="n">
        <v>254</v>
      </c>
      <c r="D309" s="7" t="n">
        <v>0</v>
      </c>
    </row>
    <row r="310" spans="1:19">
      <c r="A310" t="s">
        <v>4</v>
      </c>
      <c r="B310" s="4" t="s">
        <v>5</v>
      </c>
      <c r="C310" s="4" t="s">
        <v>12</v>
      </c>
      <c r="D310" s="4" t="s">
        <v>10</v>
      </c>
    </row>
    <row r="311" spans="1:19">
      <c r="A311" t="n">
        <v>4456</v>
      </c>
      <c r="B311" s="38" t="n">
        <v>45</v>
      </c>
      <c r="C311" s="7" t="n">
        <v>18</v>
      </c>
      <c r="D311" s="7" t="n">
        <v>4</v>
      </c>
    </row>
    <row r="312" spans="1:19">
      <c r="A312" t="s">
        <v>4</v>
      </c>
      <c r="B312" s="4" t="s">
        <v>5</v>
      </c>
      <c r="C312" s="4" t="s">
        <v>12</v>
      </c>
      <c r="D312" s="4" t="s">
        <v>10</v>
      </c>
    </row>
    <row r="313" spans="1:19">
      <c r="A313" t="n">
        <v>4460</v>
      </c>
      <c r="B313" s="38" t="n">
        <v>45</v>
      </c>
      <c r="C313" s="7" t="n">
        <v>18</v>
      </c>
      <c r="D313" s="7" t="n">
        <v>16</v>
      </c>
    </row>
    <row r="314" spans="1:19">
      <c r="A314" t="s">
        <v>4</v>
      </c>
      <c r="B314" s="4" t="s">
        <v>5</v>
      </c>
      <c r="C314" s="4" t="s">
        <v>12</v>
      </c>
      <c r="D314" s="4" t="s">
        <v>10</v>
      </c>
    </row>
    <row r="315" spans="1:19">
      <c r="A315" t="n">
        <v>4464</v>
      </c>
      <c r="B315" s="38" t="n">
        <v>45</v>
      </c>
      <c r="C315" s="7" t="n">
        <v>18</v>
      </c>
      <c r="D315" s="7" t="n">
        <v>64</v>
      </c>
    </row>
    <row r="316" spans="1:19">
      <c r="A316" t="s">
        <v>4</v>
      </c>
      <c r="B316" s="4" t="s">
        <v>5</v>
      </c>
      <c r="C316" s="4" t="s">
        <v>12</v>
      </c>
    </row>
    <row r="317" spans="1:19">
      <c r="A317" t="n">
        <v>4468</v>
      </c>
      <c r="B317" s="38" t="n">
        <v>45</v>
      </c>
      <c r="C317" s="7" t="n">
        <v>0</v>
      </c>
    </row>
    <row r="318" spans="1:19">
      <c r="A318" t="s">
        <v>4</v>
      </c>
      <c r="B318" s="4" t="s">
        <v>5</v>
      </c>
      <c r="C318" s="4" t="s">
        <v>12</v>
      </c>
      <c r="D318" s="4" t="s">
        <v>12</v>
      </c>
      <c r="E318" s="4" t="s">
        <v>27</v>
      </c>
      <c r="F318" s="4" t="s">
        <v>27</v>
      </c>
      <c r="G318" s="4" t="s">
        <v>27</v>
      </c>
      <c r="H318" s="4" t="s">
        <v>10</v>
      </c>
    </row>
    <row r="319" spans="1:19">
      <c r="A319" t="n">
        <v>4470</v>
      </c>
      <c r="B319" s="38" t="n">
        <v>45</v>
      </c>
      <c r="C319" s="7" t="n">
        <v>2</v>
      </c>
      <c r="D319" s="7" t="n">
        <v>3</v>
      </c>
      <c r="E319" s="7" t="n">
        <v>67.1999969482422</v>
      </c>
      <c r="F319" s="7" t="n">
        <v>2.91000008583069</v>
      </c>
      <c r="G319" s="7" t="n">
        <v>-43.1800003051758</v>
      </c>
      <c r="H319" s="7" t="n">
        <v>0</v>
      </c>
    </row>
    <row r="320" spans="1:19">
      <c r="A320" t="s">
        <v>4</v>
      </c>
      <c r="B320" s="4" t="s">
        <v>5</v>
      </c>
      <c r="C320" s="4" t="s">
        <v>12</v>
      </c>
      <c r="D320" s="4" t="s">
        <v>12</v>
      </c>
      <c r="E320" s="4" t="s">
        <v>27</v>
      </c>
      <c r="F320" s="4" t="s">
        <v>27</v>
      </c>
      <c r="G320" s="4" t="s">
        <v>27</v>
      </c>
      <c r="H320" s="4" t="s">
        <v>10</v>
      </c>
      <c r="I320" s="4" t="s">
        <v>12</v>
      </c>
    </row>
    <row r="321" spans="1:9">
      <c r="A321" t="n">
        <v>4487</v>
      </c>
      <c r="B321" s="38" t="n">
        <v>45</v>
      </c>
      <c r="C321" s="7" t="n">
        <v>4</v>
      </c>
      <c r="D321" s="7" t="n">
        <v>3</v>
      </c>
      <c r="E321" s="7" t="n">
        <v>354.410003662109</v>
      </c>
      <c r="F321" s="7" t="n">
        <v>203.399993896484</v>
      </c>
      <c r="G321" s="7" t="n">
        <v>0</v>
      </c>
      <c r="H321" s="7" t="n">
        <v>0</v>
      </c>
      <c r="I321" s="7" t="n">
        <v>1</v>
      </c>
    </row>
    <row r="322" spans="1:9">
      <c r="A322" t="s">
        <v>4</v>
      </c>
      <c r="B322" s="4" t="s">
        <v>5</v>
      </c>
      <c r="C322" s="4" t="s">
        <v>12</v>
      </c>
      <c r="D322" s="4" t="s">
        <v>12</v>
      </c>
      <c r="E322" s="4" t="s">
        <v>27</v>
      </c>
      <c r="F322" s="4" t="s">
        <v>10</v>
      </c>
    </row>
    <row r="323" spans="1:9">
      <c r="A323" t="n">
        <v>4505</v>
      </c>
      <c r="B323" s="38" t="n">
        <v>45</v>
      </c>
      <c r="C323" s="7" t="n">
        <v>5</v>
      </c>
      <c r="D323" s="7" t="n">
        <v>3</v>
      </c>
      <c r="E323" s="7" t="n">
        <v>7.30000019073486</v>
      </c>
      <c r="F323" s="7" t="n">
        <v>0</v>
      </c>
    </row>
    <row r="324" spans="1:9">
      <c r="A324" t="s">
        <v>4</v>
      </c>
      <c r="B324" s="4" t="s">
        <v>5</v>
      </c>
      <c r="C324" s="4" t="s">
        <v>12</v>
      </c>
      <c r="D324" s="4" t="s">
        <v>12</v>
      </c>
      <c r="E324" s="4" t="s">
        <v>27</v>
      </c>
      <c r="F324" s="4" t="s">
        <v>10</v>
      </c>
    </row>
    <row r="325" spans="1:9">
      <c r="A325" t="n">
        <v>4514</v>
      </c>
      <c r="B325" s="38" t="n">
        <v>45</v>
      </c>
      <c r="C325" s="7" t="n">
        <v>11</v>
      </c>
      <c r="D325" s="7" t="n">
        <v>3</v>
      </c>
      <c r="E325" s="7" t="n">
        <v>47</v>
      </c>
      <c r="F325" s="7" t="n">
        <v>0</v>
      </c>
    </row>
    <row r="326" spans="1:9">
      <c r="A326" t="s">
        <v>4</v>
      </c>
      <c r="B326" s="4" t="s">
        <v>5</v>
      </c>
      <c r="C326" s="4" t="s">
        <v>12</v>
      </c>
      <c r="D326" s="4" t="s">
        <v>10</v>
      </c>
    </row>
    <row r="327" spans="1:9">
      <c r="A327" t="n">
        <v>4523</v>
      </c>
      <c r="B327" s="29" t="n">
        <v>58</v>
      </c>
      <c r="C327" s="7" t="n">
        <v>255</v>
      </c>
      <c r="D327" s="7" t="n">
        <v>0</v>
      </c>
    </row>
    <row r="328" spans="1:9">
      <c r="A328" t="s">
        <v>4</v>
      </c>
      <c r="B328" s="4" t="s">
        <v>5</v>
      </c>
      <c r="C328" s="4" t="s">
        <v>12</v>
      </c>
      <c r="D328" s="4" t="s">
        <v>12</v>
      </c>
      <c r="E328" s="4" t="s">
        <v>27</v>
      </c>
      <c r="F328" s="4" t="s">
        <v>10</v>
      </c>
    </row>
    <row r="329" spans="1:9">
      <c r="A329" t="n">
        <v>4527</v>
      </c>
      <c r="B329" s="38" t="n">
        <v>45</v>
      </c>
      <c r="C329" s="7" t="n">
        <v>5</v>
      </c>
      <c r="D329" s="7" t="n">
        <v>3</v>
      </c>
      <c r="E329" s="7" t="n">
        <v>6.80000019073486</v>
      </c>
      <c r="F329" s="7" t="n">
        <v>4000</v>
      </c>
    </row>
    <row r="330" spans="1:9">
      <c r="A330" t="s">
        <v>4</v>
      </c>
      <c r="B330" s="4" t="s">
        <v>5</v>
      </c>
      <c r="C330" s="4" t="s">
        <v>10</v>
      </c>
    </row>
    <row r="331" spans="1:9">
      <c r="A331" t="n">
        <v>4536</v>
      </c>
      <c r="B331" s="27" t="n">
        <v>16</v>
      </c>
      <c r="C331" s="7" t="n">
        <v>500</v>
      </c>
    </row>
    <row r="332" spans="1:9">
      <c r="A332" t="s">
        <v>4</v>
      </c>
      <c r="B332" s="4" t="s">
        <v>5</v>
      </c>
      <c r="C332" s="4" t="s">
        <v>12</v>
      </c>
      <c r="D332" s="4" t="s">
        <v>10</v>
      </c>
      <c r="E332" s="4" t="s">
        <v>27</v>
      </c>
      <c r="F332" s="4" t="s">
        <v>10</v>
      </c>
      <c r="G332" s="4" t="s">
        <v>9</v>
      </c>
      <c r="H332" s="4" t="s">
        <v>9</v>
      </c>
      <c r="I332" s="4" t="s">
        <v>10</v>
      </c>
      <c r="J332" s="4" t="s">
        <v>10</v>
      </c>
      <c r="K332" s="4" t="s">
        <v>9</v>
      </c>
      <c r="L332" s="4" t="s">
        <v>9</v>
      </c>
      <c r="M332" s="4" t="s">
        <v>9</v>
      </c>
      <c r="N332" s="4" t="s">
        <v>9</v>
      </c>
      <c r="O332" s="4" t="s">
        <v>6</v>
      </c>
    </row>
    <row r="333" spans="1:9">
      <c r="A333" t="n">
        <v>4539</v>
      </c>
      <c r="B333" s="10" t="n">
        <v>50</v>
      </c>
      <c r="C333" s="7" t="n">
        <v>0</v>
      </c>
      <c r="D333" s="7" t="n">
        <v>13250</v>
      </c>
      <c r="E333" s="7" t="n">
        <v>1</v>
      </c>
      <c r="F333" s="7" t="n">
        <v>400</v>
      </c>
      <c r="G333" s="7" t="n">
        <v>0</v>
      </c>
      <c r="H333" s="7" t="n">
        <v>0</v>
      </c>
      <c r="I333" s="7" t="n">
        <v>0</v>
      </c>
      <c r="J333" s="7" t="n">
        <v>65533</v>
      </c>
      <c r="K333" s="7" t="n">
        <v>0</v>
      </c>
      <c r="L333" s="7" t="n">
        <v>0</v>
      </c>
      <c r="M333" s="7" t="n">
        <v>0</v>
      </c>
      <c r="N333" s="7" t="n">
        <v>0</v>
      </c>
      <c r="O333" s="7" t="s">
        <v>21</v>
      </c>
    </row>
    <row r="334" spans="1:9">
      <c r="A334" t="s">
        <v>4</v>
      </c>
      <c r="B334" s="4" t="s">
        <v>5</v>
      </c>
      <c r="C334" s="4" t="s">
        <v>12</v>
      </c>
      <c r="D334" s="4" t="s">
        <v>10</v>
      </c>
      <c r="E334" s="4" t="s">
        <v>27</v>
      </c>
      <c r="F334" s="4" t="s">
        <v>10</v>
      </c>
      <c r="G334" s="4" t="s">
        <v>9</v>
      </c>
      <c r="H334" s="4" t="s">
        <v>9</v>
      </c>
      <c r="I334" s="4" t="s">
        <v>10</v>
      </c>
      <c r="J334" s="4" t="s">
        <v>10</v>
      </c>
      <c r="K334" s="4" t="s">
        <v>9</v>
      </c>
      <c r="L334" s="4" t="s">
        <v>9</v>
      </c>
      <c r="M334" s="4" t="s">
        <v>9</v>
      </c>
      <c r="N334" s="4" t="s">
        <v>9</v>
      </c>
      <c r="O334" s="4" t="s">
        <v>6</v>
      </c>
    </row>
    <row r="335" spans="1:9">
      <c r="A335" t="n">
        <v>4578</v>
      </c>
      <c r="B335" s="10" t="n">
        <v>50</v>
      </c>
      <c r="C335" s="7" t="n">
        <v>0</v>
      </c>
      <c r="D335" s="7" t="n">
        <v>13215</v>
      </c>
      <c r="E335" s="7" t="n">
        <v>1</v>
      </c>
      <c r="F335" s="7" t="n">
        <v>400</v>
      </c>
      <c r="G335" s="7" t="n">
        <v>0</v>
      </c>
      <c r="H335" s="7" t="n">
        <v>0</v>
      </c>
      <c r="I335" s="7" t="n">
        <v>0</v>
      </c>
      <c r="J335" s="7" t="n">
        <v>65533</v>
      </c>
      <c r="K335" s="7" t="n">
        <v>0</v>
      </c>
      <c r="L335" s="7" t="n">
        <v>0</v>
      </c>
      <c r="M335" s="7" t="n">
        <v>0</v>
      </c>
      <c r="N335" s="7" t="n">
        <v>0</v>
      </c>
      <c r="O335" s="7" t="s">
        <v>21</v>
      </c>
    </row>
    <row r="336" spans="1:9">
      <c r="A336" t="s">
        <v>4</v>
      </c>
      <c r="B336" s="4" t="s">
        <v>5</v>
      </c>
      <c r="C336" s="4" t="s">
        <v>6</v>
      </c>
      <c r="D336" s="4" t="s">
        <v>6</v>
      </c>
    </row>
    <row r="337" spans="1:15">
      <c r="A337" t="n">
        <v>4617</v>
      </c>
      <c r="B337" s="20" t="n">
        <v>70</v>
      </c>
      <c r="C337" s="7" t="s">
        <v>47</v>
      </c>
      <c r="D337" s="7" t="s">
        <v>72</v>
      </c>
    </row>
    <row r="338" spans="1:15">
      <c r="A338" t="s">
        <v>4</v>
      </c>
      <c r="B338" s="4" t="s">
        <v>5</v>
      </c>
      <c r="C338" s="4" t="s">
        <v>10</v>
      </c>
    </row>
    <row r="339" spans="1:15">
      <c r="A339" t="n">
        <v>4629</v>
      </c>
      <c r="B339" s="27" t="n">
        <v>16</v>
      </c>
      <c r="C339" s="7" t="n">
        <v>1400</v>
      </c>
    </row>
    <row r="340" spans="1:15">
      <c r="A340" t="s">
        <v>4</v>
      </c>
      <c r="B340" s="4" t="s">
        <v>5</v>
      </c>
      <c r="C340" s="4" t="s">
        <v>12</v>
      </c>
      <c r="D340" s="4" t="s">
        <v>10</v>
      </c>
      <c r="E340" s="4" t="s">
        <v>10</v>
      </c>
    </row>
    <row r="341" spans="1:15">
      <c r="A341" t="n">
        <v>4632</v>
      </c>
      <c r="B341" s="10" t="n">
        <v>50</v>
      </c>
      <c r="C341" s="7" t="n">
        <v>1</v>
      </c>
      <c r="D341" s="7" t="n">
        <v>13215</v>
      </c>
      <c r="E341" s="7" t="n">
        <v>400</v>
      </c>
    </row>
    <row r="342" spans="1:15">
      <c r="A342" t="s">
        <v>4</v>
      </c>
      <c r="B342" s="4" t="s">
        <v>5</v>
      </c>
      <c r="C342" s="4" t="s">
        <v>12</v>
      </c>
      <c r="D342" s="4" t="s">
        <v>10</v>
      </c>
      <c r="E342" s="4" t="s">
        <v>27</v>
      </c>
      <c r="F342" s="4" t="s">
        <v>10</v>
      </c>
      <c r="G342" s="4" t="s">
        <v>9</v>
      </c>
      <c r="H342" s="4" t="s">
        <v>9</v>
      </c>
      <c r="I342" s="4" t="s">
        <v>10</v>
      </c>
      <c r="J342" s="4" t="s">
        <v>10</v>
      </c>
      <c r="K342" s="4" t="s">
        <v>9</v>
      </c>
      <c r="L342" s="4" t="s">
        <v>9</v>
      </c>
      <c r="M342" s="4" t="s">
        <v>9</v>
      </c>
      <c r="N342" s="4" t="s">
        <v>9</v>
      </c>
      <c r="O342" s="4" t="s">
        <v>6</v>
      </c>
    </row>
    <row r="343" spans="1:15">
      <c r="A343" t="n">
        <v>4638</v>
      </c>
      <c r="B343" s="10" t="n">
        <v>50</v>
      </c>
      <c r="C343" s="7" t="n">
        <v>0</v>
      </c>
      <c r="D343" s="7" t="n">
        <v>13250</v>
      </c>
      <c r="E343" s="7" t="n">
        <v>1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65533</v>
      </c>
      <c r="K343" s="7" t="n">
        <v>0</v>
      </c>
      <c r="L343" s="7" t="n">
        <v>0</v>
      </c>
      <c r="M343" s="7" t="n">
        <v>0</v>
      </c>
      <c r="N343" s="7" t="n">
        <v>0</v>
      </c>
      <c r="O343" s="7" t="s">
        <v>21</v>
      </c>
    </row>
    <row r="344" spans="1:15">
      <c r="A344" t="s">
        <v>4</v>
      </c>
      <c r="B344" s="4" t="s">
        <v>5</v>
      </c>
      <c r="C344" s="4" t="s">
        <v>12</v>
      </c>
      <c r="D344" s="4" t="s">
        <v>27</v>
      </c>
      <c r="E344" s="4" t="s">
        <v>27</v>
      </c>
      <c r="F344" s="4" t="s">
        <v>27</v>
      </c>
    </row>
    <row r="345" spans="1:15">
      <c r="A345" t="n">
        <v>4677</v>
      </c>
      <c r="B345" s="38" t="n">
        <v>45</v>
      </c>
      <c r="C345" s="7" t="n">
        <v>9</v>
      </c>
      <c r="D345" s="7" t="n">
        <v>0</v>
      </c>
      <c r="E345" s="7" t="n">
        <v>0.100000001490116</v>
      </c>
      <c r="F345" s="7" t="n">
        <v>0.200000002980232</v>
      </c>
    </row>
    <row r="346" spans="1:15">
      <c r="A346" t="s">
        <v>4</v>
      </c>
      <c r="B346" s="4" t="s">
        <v>5</v>
      </c>
      <c r="C346" s="4" t="s">
        <v>10</v>
      </c>
    </row>
    <row r="347" spans="1:15">
      <c r="A347" t="n">
        <v>4691</v>
      </c>
      <c r="B347" s="27" t="n">
        <v>16</v>
      </c>
      <c r="C347" s="7" t="n">
        <v>1000</v>
      </c>
    </row>
    <row r="348" spans="1:15">
      <c r="A348" t="s">
        <v>4</v>
      </c>
      <c r="B348" s="4" t="s">
        <v>5</v>
      </c>
      <c r="C348" s="4" t="s">
        <v>12</v>
      </c>
      <c r="D348" s="4" t="s">
        <v>10</v>
      </c>
    </row>
    <row r="349" spans="1:15">
      <c r="A349" t="n">
        <v>4694</v>
      </c>
      <c r="B349" s="38" t="n">
        <v>45</v>
      </c>
      <c r="C349" s="7" t="n">
        <v>7</v>
      </c>
      <c r="D349" s="7" t="n">
        <v>255</v>
      </c>
    </row>
    <row r="350" spans="1:15">
      <c r="A350" t="s">
        <v>4</v>
      </c>
      <c r="B350" s="4" t="s">
        <v>5</v>
      </c>
      <c r="C350" s="4" t="s">
        <v>12</v>
      </c>
      <c r="D350" s="4" t="s">
        <v>12</v>
      </c>
      <c r="E350" s="4" t="s">
        <v>27</v>
      </c>
      <c r="F350" s="4" t="s">
        <v>27</v>
      </c>
      <c r="G350" s="4" t="s">
        <v>27</v>
      </c>
      <c r="H350" s="4" t="s">
        <v>10</v>
      </c>
    </row>
    <row r="351" spans="1:15">
      <c r="A351" t="n">
        <v>4698</v>
      </c>
      <c r="B351" s="38" t="n">
        <v>45</v>
      </c>
      <c r="C351" s="7" t="n">
        <v>2</v>
      </c>
      <c r="D351" s="7" t="n">
        <v>3</v>
      </c>
      <c r="E351" s="7" t="n">
        <v>65.25</v>
      </c>
      <c r="F351" s="7" t="n">
        <v>3.26999998092651</v>
      </c>
      <c r="G351" s="7" t="n">
        <v>38.4000015258789</v>
      </c>
      <c r="H351" s="7" t="n">
        <v>0</v>
      </c>
    </row>
    <row r="352" spans="1:15">
      <c r="A352" t="s">
        <v>4</v>
      </c>
      <c r="B352" s="4" t="s">
        <v>5</v>
      </c>
      <c r="C352" s="4" t="s">
        <v>12</v>
      </c>
      <c r="D352" s="4" t="s">
        <v>12</v>
      </c>
      <c r="E352" s="4" t="s">
        <v>27</v>
      </c>
      <c r="F352" s="4" t="s">
        <v>27</v>
      </c>
      <c r="G352" s="4" t="s">
        <v>27</v>
      </c>
      <c r="H352" s="4" t="s">
        <v>10</v>
      </c>
      <c r="I352" s="4" t="s">
        <v>12</v>
      </c>
    </row>
    <row r="353" spans="1:15">
      <c r="A353" t="n">
        <v>4715</v>
      </c>
      <c r="B353" s="38" t="n">
        <v>45</v>
      </c>
      <c r="C353" s="7" t="n">
        <v>4</v>
      </c>
      <c r="D353" s="7" t="n">
        <v>3</v>
      </c>
      <c r="E353" s="7" t="n">
        <v>352.440002441406</v>
      </c>
      <c r="F353" s="7" t="n">
        <v>213.690002441406</v>
      </c>
      <c r="G353" s="7" t="n">
        <v>0</v>
      </c>
      <c r="H353" s="7" t="n">
        <v>0</v>
      </c>
      <c r="I353" s="7" t="n">
        <v>1</v>
      </c>
    </row>
    <row r="354" spans="1:15">
      <c r="A354" t="s">
        <v>4</v>
      </c>
      <c r="B354" s="4" t="s">
        <v>5</v>
      </c>
      <c r="C354" s="4" t="s">
        <v>12</v>
      </c>
      <c r="D354" s="4" t="s">
        <v>12</v>
      </c>
      <c r="E354" s="4" t="s">
        <v>27</v>
      </c>
      <c r="F354" s="4" t="s">
        <v>10</v>
      </c>
    </row>
    <row r="355" spans="1:15">
      <c r="A355" t="n">
        <v>4733</v>
      </c>
      <c r="B355" s="38" t="n">
        <v>45</v>
      </c>
      <c r="C355" s="7" t="n">
        <v>5</v>
      </c>
      <c r="D355" s="7" t="n">
        <v>3</v>
      </c>
      <c r="E355" s="7" t="n">
        <v>7.30000019073486</v>
      </c>
      <c r="F355" s="7" t="n">
        <v>0</v>
      </c>
    </row>
    <row r="356" spans="1:15">
      <c r="A356" t="s">
        <v>4</v>
      </c>
      <c r="B356" s="4" t="s">
        <v>5</v>
      </c>
      <c r="C356" s="4" t="s">
        <v>12</v>
      </c>
      <c r="D356" s="4" t="s">
        <v>12</v>
      </c>
      <c r="E356" s="4" t="s">
        <v>27</v>
      </c>
      <c r="F356" s="4" t="s">
        <v>10</v>
      </c>
    </row>
    <row r="357" spans="1:15">
      <c r="A357" t="n">
        <v>4742</v>
      </c>
      <c r="B357" s="38" t="n">
        <v>45</v>
      </c>
      <c r="C357" s="7" t="n">
        <v>11</v>
      </c>
      <c r="D357" s="7" t="n">
        <v>3</v>
      </c>
      <c r="E357" s="7" t="n">
        <v>47</v>
      </c>
      <c r="F357" s="7" t="n">
        <v>0</v>
      </c>
    </row>
    <row r="358" spans="1:15">
      <c r="A358" t="s">
        <v>4</v>
      </c>
      <c r="B358" s="4" t="s">
        <v>5</v>
      </c>
      <c r="C358" s="4" t="s">
        <v>12</v>
      </c>
      <c r="D358" s="4" t="s">
        <v>10</v>
      </c>
    </row>
    <row r="359" spans="1:15">
      <c r="A359" t="n">
        <v>4751</v>
      </c>
      <c r="B359" s="29" t="n">
        <v>58</v>
      </c>
      <c r="C359" s="7" t="n">
        <v>255</v>
      </c>
      <c r="D359" s="7" t="n">
        <v>0</v>
      </c>
    </row>
    <row r="360" spans="1:15">
      <c r="A360" t="s">
        <v>4</v>
      </c>
      <c r="B360" s="4" t="s">
        <v>5</v>
      </c>
      <c r="C360" s="4" t="s">
        <v>12</v>
      </c>
      <c r="D360" s="4" t="s">
        <v>12</v>
      </c>
      <c r="E360" s="4" t="s">
        <v>27</v>
      </c>
      <c r="F360" s="4" t="s">
        <v>10</v>
      </c>
    </row>
    <row r="361" spans="1:15">
      <c r="A361" t="n">
        <v>4755</v>
      </c>
      <c r="B361" s="38" t="n">
        <v>45</v>
      </c>
      <c r="C361" s="7" t="n">
        <v>5</v>
      </c>
      <c r="D361" s="7" t="n">
        <v>3</v>
      </c>
      <c r="E361" s="7" t="n">
        <v>6.80000019073486</v>
      </c>
      <c r="F361" s="7" t="n">
        <v>4000</v>
      </c>
    </row>
    <row r="362" spans="1:15">
      <c r="A362" t="s">
        <v>4</v>
      </c>
      <c r="B362" s="4" t="s">
        <v>5</v>
      </c>
      <c r="C362" s="4" t="s">
        <v>10</v>
      </c>
    </row>
    <row r="363" spans="1:15">
      <c r="A363" t="n">
        <v>4764</v>
      </c>
      <c r="B363" s="27" t="n">
        <v>16</v>
      </c>
      <c r="C363" s="7" t="n">
        <v>500</v>
      </c>
    </row>
    <row r="364" spans="1:15">
      <c r="A364" t="s">
        <v>4</v>
      </c>
      <c r="B364" s="4" t="s">
        <v>5</v>
      </c>
      <c r="C364" s="4" t="s">
        <v>12</v>
      </c>
      <c r="D364" s="4" t="s">
        <v>10</v>
      </c>
      <c r="E364" s="4" t="s">
        <v>27</v>
      </c>
      <c r="F364" s="4" t="s">
        <v>10</v>
      </c>
      <c r="G364" s="4" t="s">
        <v>9</v>
      </c>
      <c r="H364" s="4" t="s">
        <v>9</v>
      </c>
      <c r="I364" s="4" t="s">
        <v>10</v>
      </c>
      <c r="J364" s="4" t="s">
        <v>10</v>
      </c>
      <c r="K364" s="4" t="s">
        <v>9</v>
      </c>
      <c r="L364" s="4" t="s">
        <v>9</v>
      </c>
      <c r="M364" s="4" t="s">
        <v>9</v>
      </c>
      <c r="N364" s="4" t="s">
        <v>9</v>
      </c>
      <c r="O364" s="4" t="s">
        <v>6</v>
      </c>
    </row>
    <row r="365" spans="1:15">
      <c r="A365" t="n">
        <v>4767</v>
      </c>
      <c r="B365" s="10" t="n">
        <v>50</v>
      </c>
      <c r="C365" s="7" t="n">
        <v>0</v>
      </c>
      <c r="D365" s="7" t="n">
        <v>13250</v>
      </c>
      <c r="E365" s="7" t="n">
        <v>1</v>
      </c>
      <c r="F365" s="7" t="n">
        <v>400</v>
      </c>
      <c r="G365" s="7" t="n">
        <v>0</v>
      </c>
      <c r="H365" s="7" t="n">
        <v>0</v>
      </c>
      <c r="I365" s="7" t="n">
        <v>0</v>
      </c>
      <c r="J365" s="7" t="n">
        <v>65533</v>
      </c>
      <c r="K365" s="7" t="n">
        <v>0</v>
      </c>
      <c r="L365" s="7" t="n">
        <v>0</v>
      </c>
      <c r="M365" s="7" t="n">
        <v>0</v>
      </c>
      <c r="N365" s="7" t="n">
        <v>0</v>
      </c>
      <c r="O365" s="7" t="s">
        <v>21</v>
      </c>
    </row>
    <row r="366" spans="1:15">
      <c r="A366" t="s">
        <v>4</v>
      </c>
      <c r="B366" s="4" t="s">
        <v>5</v>
      </c>
      <c r="C366" s="4" t="s">
        <v>12</v>
      </c>
      <c r="D366" s="4" t="s">
        <v>10</v>
      </c>
      <c r="E366" s="4" t="s">
        <v>27</v>
      </c>
      <c r="F366" s="4" t="s">
        <v>10</v>
      </c>
      <c r="G366" s="4" t="s">
        <v>9</v>
      </c>
      <c r="H366" s="4" t="s">
        <v>9</v>
      </c>
      <c r="I366" s="4" t="s">
        <v>10</v>
      </c>
      <c r="J366" s="4" t="s">
        <v>10</v>
      </c>
      <c r="K366" s="4" t="s">
        <v>9</v>
      </c>
      <c r="L366" s="4" t="s">
        <v>9</v>
      </c>
      <c r="M366" s="4" t="s">
        <v>9</v>
      </c>
      <c r="N366" s="4" t="s">
        <v>9</v>
      </c>
      <c r="O366" s="4" t="s">
        <v>6</v>
      </c>
    </row>
    <row r="367" spans="1:15">
      <c r="A367" t="n">
        <v>4806</v>
      </c>
      <c r="B367" s="10" t="n">
        <v>50</v>
      </c>
      <c r="C367" s="7" t="n">
        <v>0</v>
      </c>
      <c r="D367" s="7" t="n">
        <v>13215</v>
      </c>
      <c r="E367" s="7" t="n">
        <v>1</v>
      </c>
      <c r="F367" s="7" t="n">
        <v>400</v>
      </c>
      <c r="G367" s="7" t="n">
        <v>0</v>
      </c>
      <c r="H367" s="7" t="n">
        <v>0</v>
      </c>
      <c r="I367" s="7" t="n">
        <v>0</v>
      </c>
      <c r="J367" s="7" t="n">
        <v>65533</v>
      </c>
      <c r="K367" s="7" t="n">
        <v>0</v>
      </c>
      <c r="L367" s="7" t="n">
        <v>0</v>
      </c>
      <c r="M367" s="7" t="n">
        <v>0</v>
      </c>
      <c r="N367" s="7" t="n">
        <v>0</v>
      </c>
      <c r="O367" s="7" t="s">
        <v>21</v>
      </c>
    </row>
    <row r="368" spans="1:15">
      <c r="A368" t="s">
        <v>4</v>
      </c>
      <c r="B368" s="4" t="s">
        <v>5</v>
      </c>
      <c r="C368" s="4" t="s">
        <v>6</v>
      </c>
      <c r="D368" s="4" t="s">
        <v>6</v>
      </c>
    </row>
    <row r="369" spans="1:15">
      <c r="A369" t="n">
        <v>4845</v>
      </c>
      <c r="B369" s="20" t="n">
        <v>70</v>
      </c>
      <c r="C369" s="7" t="s">
        <v>48</v>
      </c>
      <c r="D369" s="7" t="s">
        <v>72</v>
      </c>
    </row>
    <row r="370" spans="1:15">
      <c r="A370" t="s">
        <v>4</v>
      </c>
      <c r="B370" s="4" t="s">
        <v>5</v>
      </c>
      <c r="C370" s="4" t="s">
        <v>10</v>
      </c>
    </row>
    <row r="371" spans="1:15">
      <c r="A371" t="n">
        <v>4857</v>
      </c>
      <c r="B371" s="27" t="n">
        <v>16</v>
      </c>
      <c r="C371" s="7" t="n">
        <v>1400</v>
      </c>
    </row>
    <row r="372" spans="1:15">
      <c r="A372" t="s">
        <v>4</v>
      </c>
      <c r="B372" s="4" t="s">
        <v>5</v>
      </c>
      <c r="C372" s="4" t="s">
        <v>12</v>
      </c>
      <c r="D372" s="4" t="s">
        <v>10</v>
      </c>
      <c r="E372" s="4" t="s">
        <v>10</v>
      </c>
    </row>
    <row r="373" spans="1:15">
      <c r="A373" t="n">
        <v>4860</v>
      </c>
      <c r="B373" s="10" t="n">
        <v>50</v>
      </c>
      <c r="C373" s="7" t="n">
        <v>1</v>
      </c>
      <c r="D373" s="7" t="n">
        <v>13215</v>
      </c>
      <c r="E373" s="7" t="n">
        <v>400</v>
      </c>
    </row>
    <row r="374" spans="1:15">
      <c r="A374" t="s">
        <v>4</v>
      </c>
      <c r="B374" s="4" t="s">
        <v>5</v>
      </c>
      <c r="C374" s="4" t="s">
        <v>12</v>
      </c>
      <c r="D374" s="4" t="s">
        <v>10</v>
      </c>
      <c r="E374" s="4" t="s">
        <v>27</v>
      </c>
      <c r="F374" s="4" t="s">
        <v>10</v>
      </c>
      <c r="G374" s="4" t="s">
        <v>9</v>
      </c>
      <c r="H374" s="4" t="s">
        <v>9</v>
      </c>
      <c r="I374" s="4" t="s">
        <v>10</v>
      </c>
      <c r="J374" s="4" t="s">
        <v>10</v>
      </c>
      <c r="K374" s="4" t="s">
        <v>9</v>
      </c>
      <c r="L374" s="4" t="s">
        <v>9</v>
      </c>
      <c r="M374" s="4" t="s">
        <v>9</v>
      </c>
      <c r="N374" s="4" t="s">
        <v>9</v>
      </c>
      <c r="O374" s="4" t="s">
        <v>6</v>
      </c>
    </row>
    <row r="375" spans="1:15">
      <c r="A375" t="n">
        <v>4866</v>
      </c>
      <c r="B375" s="10" t="n">
        <v>50</v>
      </c>
      <c r="C375" s="7" t="n">
        <v>0</v>
      </c>
      <c r="D375" s="7" t="n">
        <v>13250</v>
      </c>
      <c r="E375" s="7" t="n">
        <v>1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65533</v>
      </c>
      <c r="K375" s="7" t="n">
        <v>0</v>
      </c>
      <c r="L375" s="7" t="n">
        <v>0</v>
      </c>
      <c r="M375" s="7" t="n">
        <v>0</v>
      </c>
      <c r="N375" s="7" t="n">
        <v>0</v>
      </c>
      <c r="O375" s="7" t="s">
        <v>21</v>
      </c>
    </row>
    <row r="376" spans="1:15">
      <c r="A376" t="s">
        <v>4</v>
      </c>
      <c r="B376" s="4" t="s">
        <v>5</v>
      </c>
      <c r="C376" s="4" t="s">
        <v>12</v>
      </c>
      <c r="D376" s="4" t="s">
        <v>27</v>
      </c>
      <c r="E376" s="4" t="s">
        <v>27</v>
      </c>
      <c r="F376" s="4" t="s">
        <v>27</v>
      </c>
    </row>
    <row r="377" spans="1:15">
      <c r="A377" t="n">
        <v>4905</v>
      </c>
      <c r="B377" s="38" t="n">
        <v>45</v>
      </c>
      <c r="C377" s="7" t="n">
        <v>9</v>
      </c>
      <c r="D377" s="7" t="n">
        <v>0</v>
      </c>
      <c r="E377" s="7" t="n">
        <v>0.100000001490116</v>
      </c>
      <c r="F377" s="7" t="n">
        <v>0.200000002980232</v>
      </c>
    </row>
    <row r="378" spans="1:15">
      <c r="A378" t="s">
        <v>4</v>
      </c>
      <c r="B378" s="4" t="s">
        <v>5</v>
      </c>
      <c r="C378" s="4" t="s">
        <v>10</v>
      </c>
    </row>
    <row r="379" spans="1:15">
      <c r="A379" t="n">
        <v>4919</v>
      </c>
      <c r="B379" s="27" t="n">
        <v>16</v>
      </c>
      <c r="C379" s="7" t="n">
        <v>1000</v>
      </c>
    </row>
    <row r="380" spans="1:15">
      <c r="A380" t="s">
        <v>4</v>
      </c>
      <c r="B380" s="4" t="s">
        <v>5</v>
      </c>
      <c r="C380" s="4" t="s">
        <v>12</v>
      </c>
      <c r="D380" s="4" t="s">
        <v>10</v>
      </c>
    </row>
    <row r="381" spans="1:15">
      <c r="A381" t="n">
        <v>4922</v>
      </c>
      <c r="B381" s="38" t="n">
        <v>45</v>
      </c>
      <c r="C381" s="7" t="n">
        <v>7</v>
      </c>
      <c r="D381" s="7" t="n">
        <v>255</v>
      </c>
    </row>
    <row r="382" spans="1:15">
      <c r="A382" t="s">
        <v>4</v>
      </c>
      <c r="B382" s="4" t="s">
        <v>5</v>
      </c>
      <c r="C382" s="4" t="s">
        <v>12</v>
      </c>
      <c r="D382" s="4" t="s">
        <v>10</v>
      </c>
      <c r="E382" s="4" t="s">
        <v>27</v>
      </c>
    </row>
    <row r="383" spans="1:15">
      <c r="A383" t="n">
        <v>4926</v>
      </c>
      <c r="B383" s="29" t="n">
        <v>58</v>
      </c>
      <c r="C383" s="7" t="n">
        <v>0</v>
      </c>
      <c r="D383" s="7" t="n">
        <v>1000</v>
      </c>
      <c r="E383" s="7" t="n">
        <v>1</v>
      </c>
    </row>
    <row r="384" spans="1:15">
      <c r="A384" t="s">
        <v>4</v>
      </c>
      <c r="B384" s="4" t="s">
        <v>5</v>
      </c>
      <c r="C384" s="4" t="s">
        <v>12</v>
      </c>
      <c r="D384" s="4" t="s">
        <v>10</v>
      </c>
    </row>
    <row r="385" spans="1:15">
      <c r="A385" t="n">
        <v>4934</v>
      </c>
      <c r="B385" s="29" t="n">
        <v>58</v>
      </c>
      <c r="C385" s="7" t="n">
        <v>255</v>
      </c>
      <c r="D385" s="7" t="n">
        <v>0</v>
      </c>
    </row>
    <row r="386" spans="1:15">
      <c r="A386" t="s">
        <v>4</v>
      </c>
      <c r="B386" s="4" t="s">
        <v>5</v>
      </c>
      <c r="C386" s="4" t="s">
        <v>12</v>
      </c>
      <c r="D386" s="4" t="s">
        <v>10</v>
      </c>
      <c r="E386" s="4" t="s">
        <v>6</v>
      </c>
      <c r="F386" s="4" t="s">
        <v>6</v>
      </c>
      <c r="G386" s="4" t="s">
        <v>12</v>
      </c>
    </row>
    <row r="387" spans="1:15">
      <c r="A387" t="n">
        <v>4938</v>
      </c>
      <c r="B387" s="22" t="n">
        <v>32</v>
      </c>
      <c r="C387" s="7" t="n">
        <v>0</v>
      </c>
      <c r="D387" s="7" t="n">
        <v>65533</v>
      </c>
      <c r="E387" s="7" t="s">
        <v>49</v>
      </c>
      <c r="F387" s="7" t="s">
        <v>50</v>
      </c>
      <c r="G387" s="7" t="n">
        <v>1</v>
      </c>
    </row>
    <row r="388" spans="1:15">
      <c r="A388" t="s">
        <v>4</v>
      </c>
      <c r="B388" s="4" t="s">
        <v>5</v>
      </c>
      <c r="C388" s="4" t="s">
        <v>12</v>
      </c>
    </row>
    <row r="389" spans="1:15">
      <c r="A389" t="n">
        <v>4961</v>
      </c>
      <c r="B389" s="30" t="n">
        <v>64</v>
      </c>
      <c r="C389" s="7" t="n">
        <v>7</v>
      </c>
    </row>
    <row r="390" spans="1:15">
      <c r="A390" t="s">
        <v>4</v>
      </c>
      <c r="B390" s="4" t="s">
        <v>5</v>
      </c>
      <c r="C390" s="4" t="s">
        <v>12</v>
      </c>
      <c r="D390" s="4" t="s">
        <v>12</v>
      </c>
      <c r="E390" s="4" t="s">
        <v>10</v>
      </c>
    </row>
    <row r="391" spans="1:15">
      <c r="A391" t="n">
        <v>4963</v>
      </c>
      <c r="B391" s="38" t="n">
        <v>45</v>
      </c>
      <c r="C391" s="7" t="n">
        <v>8</v>
      </c>
      <c r="D391" s="7" t="n">
        <v>0</v>
      </c>
      <c r="E391" s="7" t="n">
        <v>0</v>
      </c>
    </row>
    <row r="392" spans="1:15">
      <c r="A392" t="s">
        <v>4</v>
      </c>
      <c r="B392" s="4" t="s">
        <v>5</v>
      </c>
      <c r="C392" s="4" t="s">
        <v>12</v>
      </c>
      <c r="D392" s="4" t="s">
        <v>10</v>
      </c>
    </row>
    <row r="393" spans="1:15">
      <c r="A393" t="n">
        <v>4968</v>
      </c>
      <c r="B393" s="29" t="n">
        <v>58</v>
      </c>
      <c r="C393" s="7" t="n">
        <v>105</v>
      </c>
      <c r="D393" s="7" t="n">
        <v>300</v>
      </c>
    </row>
    <row r="394" spans="1:15">
      <c r="A394" t="s">
        <v>4</v>
      </c>
      <c r="B394" s="4" t="s">
        <v>5</v>
      </c>
      <c r="C394" s="4" t="s">
        <v>27</v>
      </c>
      <c r="D394" s="4" t="s">
        <v>10</v>
      </c>
    </row>
    <row r="395" spans="1:15">
      <c r="A395" t="n">
        <v>4972</v>
      </c>
      <c r="B395" s="37" t="n">
        <v>103</v>
      </c>
      <c r="C395" s="7" t="n">
        <v>1</v>
      </c>
      <c r="D395" s="7" t="n">
        <v>300</v>
      </c>
    </row>
    <row r="396" spans="1:15">
      <c r="A396" t="s">
        <v>4</v>
      </c>
      <c r="B396" s="4" t="s">
        <v>5</v>
      </c>
      <c r="C396" s="4" t="s">
        <v>12</v>
      </c>
      <c r="D396" s="4" t="s">
        <v>10</v>
      </c>
      <c r="E396" s="4" t="s">
        <v>27</v>
      </c>
    </row>
    <row r="397" spans="1:15">
      <c r="A397" t="n">
        <v>4979</v>
      </c>
      <c r="B397" s="29" t="n">
        <v>58</v>
      </c>
      <c r="C397" s="7" t="n">
        <v>100</v>
      </c>
      <c r="D397" s="7" t="n">
        <v>300</v>
      </c>
      <c r="E397" s="7" t="n">
        <v>1</v>
      </c>
    </row>
    <row r="398" spans="1:15">
      <c r="A398" t="s">
        <v>4</v>
      </c>
      <c r="B398" s="4" t="s">
        <v>5</v>
      </c>
      <c r="C398" s="4" t="s">
        <v>12</v>
      </c>
      <c r="D398" s="4" t="s">
        <v>10</v>
      </c>
    </row>
    <row r="399" spans="1:15">
      <c r="A399" t="n">
        <v>4987</v>
      </c>
      <c r="B399" s="29" t="n">
        <v>58</v>
      </c>
      <c r="C399" s="7" t="n">
        <v>255</v>
      </c>
      <c r="D399" s="7" t="n">
        <v>0</v>
      </c>
    </row>
    <row r="400" spans="1:15">
      <c r="A400" t="s">
        <v>4</v>
      </c>
      <c r="B400" s="4" t="s">
        <v>5</v>
      </c>
      <c r="C400" s="4" t="s">
        <v>12</v>
      </c>
      <c r="D400" s="4" t="s">
        <v>6</v>
      </c>
      <c r="E400" s="4" t="s">
        <v>10</v>
      </c>
    </row>
    <row r="401" spans="1:7">
      <c r="A401" t="n">
        <v>4991</v>
      </c>
      <c r="B401" s="21" t="n">
        <v>94</v>
      </c>
      <c r="C401" s="7" t="n">
        <v>0</v>
      </c>
      <c r="D401" s="7" t="s">
        <v>35</v>
      </c>
      <c r="E401" s="7" t="n">
        <v>2</v>
      </c>
    </row>
    <row r="402" spans="1:7">
      <c r="A402" t="s">
        <v>4</v>
      </c>
      <c r="B402" s="4" t="s">
        <v>5</v>
      </c>
      <c r="C402" s="4" t="s">
        <v>10</v>
      </c>
    </row>
    <row r="403" spans="1:7">
      <c r="A403" t="n">
        <v>5000</v>
      </c>
      <c r="B403" s="14" t="n">
        <v>12</v>
      </c>
      <c r="C403" s="7" t="n">
        <v>11106</v>
      </c>
    </row>
    <row r="404" spans="1:7">
      <c r="A404" t="s">
        <v>4</v>
      </c>
      <c r="B404" s="4" t="s">
        <v>5</v>
      </c>
      <c r="C404" s="4" t="s">
        <v>12</v>
      </c>
    </row>
    <row r="405" spans="1:7">
      <c r="A405" t="n">
        <v>5003</v>
      </c>
      <c r="B405" s="36" t="n">
        <v>23</v>
      </c>
      <c r="C405" s="7" t="n">
        <v>21</v>
      </c>
    </row>
    <row r="406" spans="1:7">
      <c r="A406" t="s">
        <v>4</v>
      </c>
      <c r="B406" s="4" t="s">
        <v>5</v>
      </c>
    </row>
    <row r="407" spans="1:7">
      <c r="A407" t="n">
        <v>5005</v>
      </c>
      <c r="B407" s="5" t="n">
        <v>1</v>
      </c>
    </row>
    <row r="408" spans="1:7" s="3" customFormat="1" customHeight="0">
      <c r="A408" s="3" t="s">
        <v>2</v>
      </c>
      <c r="B408" s="3" t="s">
        <v>73</v>
      </c>
    </row>
    <row r="409" spans="1:7">
      <c r="A409" t="s">
        <v>4</v>
      </c>
      <c r="B409" s="4" t="s">
        <v>5</v>
      </c>
      <c r="C409" s="4" t="s">
        <v>12</v>
      </c>
      <c r="D409" s="39" t="s">
        <v>74</v>
      </c>
      <c r="E409" s="4" t="s">
        <v>5</v>
      </c>
      <c r="F409" s="4" t="s">
        <v>12</v>
      </c>
      <c r="G409" s="4" t="s">
        <v>6</v>
      </c>
      <c r="H409" s="39" t="s">
        <v>75</v>
      </c>
      <c r="I409" s="4" t="s">
        <v>12</v>
      </c>
      <c r="J409" s="4" t="s">
        <v>9</v>
      </c>
      <c r="K409" s="4" t="s">
        <v>12</v>
      </c>
      <c r="L409" s="4" t="s">
        <v>12</v>
      </c>
      <c r="M409" s="4" t="s">
        <v>45</v>
      </c>
    </row>
    <row r="410" spans="1:7">
      <c r="A410" t="n">
        <v>5008</v>
      </c>
      <c r="B410" s="17" t="n">
        <v>5</v>
      </c>
      <c r="C410" s="7" t="n">
        <v>28</v>
      </c>
      <c r="D410" s="39" t="s">
        <v>3</v>
      </c>
      <c r="E410" s="11" t="n">
        <v>74</v>
      </c>
      <c r="F410" s="7" t="n">
        <v>21</v>
      </c>
      <c r="G410" s="7" t="s">
        <v>37</v>
      </c>
      <c r="H410" s="39" t="s">
        <v>3</v>
      </c>
      <c r="I410" s="7" t="n">
        <v>0</v>
      </c>
      <c r="J410" s="7" t="n">
        <v>0</v>
      </c>
      <c r="K410" s="7" t="n">
        <v>2</v>
      </c>
      <c r="L410" s="7" t="n">
        <v>1</v>
      </c>
      <c r="M410" s="18" t="n">
        <f t="normal" ca="1">A512</f>
        <v>0</v>
      </c>
    </row>
    <row r="411" spans="1:7">
      <c r="A411" t="s">
        <v>4</v>
      </c>
      <c r="B411" s="4" t="s">
        <v>5</v>
      </c>
      <c r="C411" s="4" t="s">
        <v>12</v>
      </c>
      <c r="D411" s="4" t="s">
        <v>10</v>
      </c>
    </row>
    <row r="412" spans="1:7">
      <c r="A412" t="n">
        <v>5030</v>
      </c>
      <c r="B412" s="26" t="n">
        <v>22</v>
      </c>
      <c r="C412" s="7" t="n">
        <v>21</v>
      </c>
      <c r="D412" s="7" t="n">
        <v>0</v>
      </c>
    </row>
    <row r="413" spans="1:7">
      <c r="A413" t="s">
        <v>4</v>
      </c>
      <c r="B413" s="4" t="s">
        <v>5</v>
      </c>
      <c r="C413" s="4" t="s">
        <v>12</v>
      </c>
      <c r="D413" s="4" t="s">
        <v>10</v>
      </c>
    </row>
    <row r="414" spans="1:7">
      <c r="A414" t="n">
        <v>5034</v>
      </c>
      <c r="B414" s="29" t="n">
        <v>58</v>
      </c>
      <c r="C414" s="7" t="n">
        <v>5</v>
      </c>
      <c r="D414" s="7" t="n">
        <v>300</v>
      </c>
    </row>
    <row r="415" spans="1:7">
      <c r="A415" t="s">
        <v>4</v>
      </c>
      <c r="B415" s="4" t="s">
        <v>5</v>
      </c>
      <c r="C415" s="4" t="s">
        <v>27</v>
      </c>
      <c r="D415" s="4" t="s">
        <v>10</v>
      </c>
    </row>
    <row r="416" spans="1:7">
      <c r="A416" t="n">
        <v>5038</v>
      </c>
      <c r="B416" s="37" t="n">
        <v>103</v>
      </c>
      <c r="C416" s="7" t="n">
        <v>0</v>
      </c>
      <c r="D416" s="7" t="n">
        <v>300</v>
      </c>
    </row>
    <row r="417" spans="1:13">
      <c r="A417" t="s">
        <v>4</v>
      </c>
      <c r="B417" s="4" t="s">
        <v>5</v>
      </c>
      <c r="C417" s="4" t="s">
        <v>12</v>
      </c>
      <c r="D417" s="4" t="s">
        <v>6</v>
      </c>
      <c r="E417" s="4" t="s">
        <v>10</v>
      </c>
    </row>
    <row r="418" spans="1:13">
      <c r="A418" t="n">
        <v>5045</v>
      </c>
      <c r="B418" s="21" t="n">
        <v>94</v>
      </c>
      <c r="C418" s="7" t="n">
        <v>1</v>
      </c>
      <c r="D418" s="7" t="s">
        <v>37</v>
      </c>
      <c r="E418" s="7" t="n">
        <v>2048</v>
      </c>
    </row>
    <row r="419" spans="1:13">
      <c r="A419" t="s">
        <v>4</v>
      </c>
      <c r="B419" s="4" t="s">
        <v>5</v>
      </c>
      <c r="C419" s="4" t="s">
        <v>12</v>
      </c>
      <c r="D419" s="4" t="s">
        <v>6</v>
      </c>
      <c r="E419" s="4" t="s">
        <v>9</v>
      </c>
      <c r="F419" s="4" t="s">
        <v>9</v>
      </c>
      <c r="G419" s="4" t="s">
        <v>9</v>
      </c>
      <c r="H419" s="4" t="s">
        <v>9</v>
      </c>
      <c r="I419" s="4" t="s">
        <v>10</v>
      </c>
      <c r="J419" s="4" t="s">
        <v>12</v>
      </c>
    </row>
    <row r="420" spans="1:13">
      <c r="A420" t="n">
        <v>5056</v>
      </c>
      <c r="B420" s="21" t="n">
        <v>94</v>
      </c>
      <c r="C420" s="7" t="n">
        <v>7</v>
      </c>
      <c r="D420" s="7" t="s">
        <v>53</v>
      </c>
      <c r="E420" s="7" t="n">
        <v>1065353216</v>
      </c>
      <c r="F420" s="7" t="n">
        <v>1065353216</v>
      </c>
      <c r="G420" s="7" t="n">
        <v>1065353216</v>
      </c>
      <c r="H420" s="7" t="n">
        <v>0</v>
      </c>
      <c r="I420" s="7" t="n">
        <v>1000</v>
      </c>
      <c r="J420" s="7" t="n">
        <v>3</v>
      </c>
    </row>
    <row r="421" spans="1:13">
      <c r="A421" t="s">
        <v>4</v>
      </c>
      <c r="B421" s="4" t="s">
        <v>5</v>
      </c>
      <c r="C421" s="4" t="s">
        <v>12</v>
      </c>
      <c r="D421" s="4" t="s">
        <v>10</v>
      </c>
      <c r="E421" s="4" t="s">
        <v>27</v>
      </c>
      <c r="F421" s="4" t="s">
        <v>10</v>
      </c>
      <c r="G421" s="4" t="s">
        <v>9</v>
      </c>
      <c r="H421" s="4" t="s">
        <v>9</v>
      </c>
      <c r="I421" s="4" t="s">
        <v>10</v>
      </c>
      <c r="J421" s="4" t="s">
        <v>10</v>
      </c>
      <c r="K421" s="4" t="s">
        <v>9</v>
      </c>
      <c r="L421" s="4" t="s">
        <v>9</v>
      </c>
      <c r="M421" s="4" t="s">
        <v>9</v>
      </c>
      <c r="N421" s="4" t="s">
        <v>9</v>
      </c>
      <c r="O421" s="4" t="s">
        <v>6</v>
      </c>
    </row>
    <row r="422" spans="1:13">
      <c r="A422" t="n">
        <v>5082</v>
      </c>
      <c r="B422" s="10" t="n">
        <v>50</v>
      </c>
      <c r="C422" s="7" t="n">
        <v>0</v>
      </c>
      <c r="D422" s="7" t="n">
        <v>4359</v>
      </c>
      <c r="E422" s="7" t="n">
        <v>1</v>
      </c>
      <c r="F422" s="7" t="n">
        <v>0</v>
      </c>
      <c r="G422" s="7" t="n">
        <v>0</v>
      </c>
      <c r="H422" s="7" t="n">
        <v>0</v>
      </c>
      <c r="I422" s="7" t="n">
        <v>0</v>
      </c>
      <c r="J422" s="7" t="n">
        <v>65533</v>
      </c>
      <c r="K422" s="7" t="n">
        <v>0</v>
      </c>
      <c r="L422" s="7" t="n">
        <v>0</v>
      </c>
      <c r="M422" s="7" t="n">
        <v>0</v>
      </c>
      <c r="N422" s="7" t="n">
        <v>0</v>
      </c>
      <c r="O422" s="7" t="s">
        <v>21</v>
      </c>
    </row>
    <row r="423" spans="1:13">
      <c r="A423" t="s">
        <v>4</v>
      </c>
      <c r="B423" s="4" t="s">
        <v>5</v>
      </c>
      <c r="C423" s="4" t="s">
        <v>12</v>
      </c>
      <c r="D423" s="4" t="s">
        <v>10</v>
      </c>
      <c r="E423" s="4" t="s">
        <v>10</v>
      </c>
      <c r="F423" s="4" t="s">
        <v>10</v>
      </c>
      <c r="G423" s="4" t="s">
        <v>10</v>
      </c>
      <c r="H423" s="4" t="s">
        <v>10</v>
      </c>
      <c r="I423" s="4" t="s">
        <v>6</v>
      </c>
      <c r="J423" s="4" t="s">
        <v>27</v>
      </c>
      <c r="K423" s="4" t="s">
        <v>27</v>
      </c>
      <c r="L423" s="4" t="s">
        <v>27</v>
      </c>
      <c r="M423" s="4" t="s">
        <v>9</v>
      </c>
      <c r="N423" s="4" t="s">
        <v>9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12</v>
      </c>
    </row>
    <row r="424" spans="1:13">
      <c r="A424" t="n">
        <v>5121</v>
      </c>
      <c r="B424" s="9" t="n">
        <v>39</v>
      </c>
      <c r="C424" s="7" t="n">
        <v>12</v>
      </c>
      <c r="D424" s="7" t="n">
        <v>65533</v>
      </c>
      <c r="E424" s="7" t="n">
        <v>227</v>
      </c>
      <c r="F424" s="7" t="n">
        <v>0</v>
      </c>
      <c r="G424" s="7" t="n">
        <v>65533</v>
      </c>
      <c r="H424" s="7" t="n">
        <v>0</v>
      </c>
      <c r="I424" s="7" t="s">
        <v>21</v>
      </c>
      <c r="J424" s="7" t="n">
        <v>71.9909973144531</v>
      </c>
      <c r="K424" s="7" t="n">
        <v>1.34099996089935</v>
      </c>
      <c r="L424" s="7" t="n">
        <v>105.857002258301</v>
      </c>
      <c r="M424" s="7" t="n">
        <v>0</v>
      </c>
      <c r="N424" s="7" t="n">
        <v>0</v>
      </c>
      <c r="O424" s="7" t="n">
        <v>0</v>
      </c>
      <c r="P424" s="7" t="n">
        <v>0.550000011920929</v>
      </c>
      <c r="Q424" s="7" t="n">
        <v>0.550000011920929</v>
      </c>
      <c r="R424" s="7" t="n">
        <v>0.550000011920929</v>
      </c>
      <c r="S424" s="7" t="n">
        <v>127</v>
      </c>
    </row>
    <row r="425" spans="1:13">
      <c r="A425" t="s">
        <v>4</v>
      </c>
      <c r="B425" s="4" t="s">
        <v>5</v>
      </c>
      <c r="C425" s="4" t="s">
        <v>12</v>
      </c>
      <c r="D425" s="4" t="s">
        <v>10</v>
      </c>
      <c r="E425" s="4" t="s">
        <v>27</v>
      </c>
      <c r="F425" s="4" t="s">
        <v>10</v>
      </c>
      <c r="G425" s="4" t="s">
        <v>9</v>
      </c>
      <c r="H425" s="4" t="s">
        <v>9</v>
      </c>
      <c r="I425" s="4" t="s">
        <v>10</v>
      </c>
      <c r="J425" s="4" t="s">
        <v>10</v>
      </c>
      <c r="K425" s="4" t="s">
        <v>9</v>
      </c>
      <c r="L425" s="4" t="s">
        <v>9</v>
      </c>
      <c r="M425" s="4" t="s">
        <v>9</v>
      </c>
      <c r="N425" s="4" t="s">
        <v>9</v>
      </c>
      <c r="O425" s="4" t="s">
        <v>6</v>
      </c>
    </row>
    <row r="426" spans="1:13">
      <c r="A426" t="n">
        <v>5171</v>
      </c>
      <c r="B426" s="10" t="n">
        <v>50</v>
      </c>
      <c r="C426" s="7" t="n">
        <v>0</v>
      </c>
      <c r="D426" s="7" t="n">
        <v>4335</v>
      </c>
      <c r="E426" s="7" t="n">
        <v>1</v>
      </c>
      <c r="F426" s="7" t="n">
        <v>0</v>
      </c>
      <c r="G426" s="7" t="n">
        <v>0</v>
      </c>
      <c r="H426" s="7" t="n">
        <v>0</v>
      </c>
      <c r="I426" s="7" t="n">
        <v>0</v>
      </c>
      <c r="J426" s="7" t="n">
        <v>65533</v>
      </c>
      <c r="K426" s="7" t="n">
        <v>0</v>
      </c>
      <c r="L426" s="7" t="n">
        <v>0</v>
      </c>
      <c r="M426" s="7" t="n">
        <v>0</v>
      </c>
      <c r="N426" s="7" t="n">
        <v>0</v>
      </c>
      <c r="O426" s="7" t="s">
        <v>21</v>
      </c>
    </row>
    <row r="427" spans="1:13">
      <c r="A427" t="s">
        <v>4</v>
      </c>
      <c r="B427" s="4" t="s">
        <v>5</v>
      </c>
      <c r="C427" s="4" t="s">
        <v>12</v>
      </c>
      <c r="D427" s="4" t="s">
        <v>10</v>
      </c>
      <c r="E427" s="4" t="s">
        <v>27</v>
      </c>
      <c r="F427" s="4" t="s">
        <v>10</v>
      </c>
      <c r="G427" s="4" t="s">
        <v>9</v>
      </c>
      <c r="H427" s="4" t="s">
        <v>9</v>
      </c>
      <c r="I427" s="4" t="s">
        <v>10</v>
      </c>
      <c r="J427" s="4" t="s">
        <v>10</v>
      </c>
      <c r="K427" s="4" t="s">
        <v>9</v>
      </c>
      <c r="L427" s="4" t="s">
        <v>9</v>
      </c>
      <c r="M427" s="4" t="s">
        <v>9</v>
      </c>
      <c r="N427" s="4" t="s">
        <v>9</v>
      </c>
      <c r="O427" s="4" t="s">
        <v>6</v>
      </c>
    </row>
    <row r="428" spans="1:13">
      <c r="A428" t="n">
        <v>5210</v>
      </c>
      <c r="B428" s="10" t="n">
        <v>50</v>
      </c>
      <c r="C428" s="7" t="n">
        <v>0</v>
      </c>
      <c r="D428" s="7" t="n">
        <v>4117</v>
      </c>
      <c r="E428" s="7" t="n">
        <v>1</v>
      </c>
      <c r="F428" s="7" t="n">
        <v>0</v>
      </c>
      <c r="G428" s="7" t="n">
        <v>0</v>
      </c>
      <c r="H428" s="7" t="n">
        <v>0</v>
      </c>
      <c r="I428" s="7" t="n">
        <v>0</v>
      </c>
      <c r="J428" s="7" t="n">
        <v>65533</v>
      </c>
      <c r="K428" s="7" t="n">
        <v>0</v>
      </c>
      <c r="L428" s="7" t="n">
        <v>0</v>
      </c>
      <c r="M428" s="7" t="n">
        <v>0</v>
      </c>
      <c r="N428" s="7" t="n">
        <v>0</v>
      </c>
      <c r="O428" s="7" t="s">
        <v>21</v>
      </c>
    </row>
    <row r="429" spans="1:13">
      <c r="A429" t="s">
        <v>4</v>
      </c>
      <c r="B429" s="4" t="s">
        <v>5</v>
      </c>
      <c r="C429" s="4" t="s">
        <v>6</v>
      </c>
      <c r="D429" s="4" t="s">
        <v>6</v>
      </c>
    </row>
    <row r="430" spans="1:13">
      <c r="A430" t="n">
        <v>5249</v>
      </c>
      <c r="B430" s="20" t="n">
        <v>70</v>
      </c>
      <c r="C430" s="7" t="s">
        <v>37</v>
      </c>
      <c r="D430" s="7" t="s">
        <v>72</v>
      </c>
    </row>
    <row r="431" spans="1:13">
      <c r="A431" t="s">
        <v>4</v>
      </c>
      <c r="B431" s="4" t="s">
        <v>5</v>
      </c>
      <c r="C431" s="4" t="s">
        <v>10</v>
      </c>
    </row>
    <row r="432" spans="1:13">
      <c r="A432" t="n">
        <v>5263</v>
      </c>
      <c r="B432" s="27" t="n">
        <v>16</v>
      </c>
      <c r="C432" s="7" t="n">
        <v>666</v>
      </c>
    </row>
    <row r="433" spans="1:19">
      <c r="A433" t="s">
        <v>4</v>
      </c>
      <c r="B433" s="4" t="s">
        <v>5</v>
      </c>
      <c r="C433" s="4" t="s">
        <v>6</v>
      </c>
      <c r="D433" s="4" t="s">
        <v>6</v>
      </c>
    </row>
    <row r="434" spans="1:19">
      <c r="A434" t="n">
        <v>5266</v>
      </c>
      <c r="B434" s="20" t="n">
        <v>70</v>
      </c>
      <c r="C434" s="7" t="s">
        <v>37</v>
      </c>
      <c r="D434" s="7" t="s">
        <v>46</v>
      </c>
    </row>
    <row r="435" spans="1:19">
      <c r="A435" t="s">
        <v>4</v>
      </c>
      <c r="B435" s="4" t="s">
        <v>5</v>
      </c>
      <c r="C435" s="4" t="s">
        <v>10</v>
      </c>
    </row>
    <row r="436" spans="1:19">
      <c r="A436" t="n">
        <v>5282</v>
      </c>
      <c r="B436" s="27" t="n">
        <v>16</v>
      </c>
      <c r="C436" s="7" t="n">
        <v>2000</v>
      </c>
    </row>
    <row r="437" spans="1:19">
      <c r="A437" t="s">
        <v>4</v>
      </c>
      <c r="B437" s="4" t="s">
        <v>5</v>
      </c>
      <c r="C437" s="4" t="s">
        <v>12</v>
      </c>
      <c r="D437" s="4" t="s">
        <v>10</v>
      </c>
      <c r="E437" s="4" t="s">
        <v>27</v>
      </c>
    </row>
    <row r="438" spans="1:19">
      <c r="A438" t="n">
        <v>5285</v>
      </c>
      <c r="B438" s="29" t="n">
        <v>58</v>
      </c>
      <c r="C438" s="7" t="n">
        <v>101</v>
      </c>
      <c r="D438" s="7" t="n">
        <v>500</v>
      </c>
      <c r="E438" s="7" t="n">
        <v>1</v>
      </c>
    </row>
    <row r="439" spans="1:19">
      <c r="A439" t="s">
        <v>4</v>
      </c>
      <c r="B439" s="4" t="s">
        <v>5</v>
      </c>
      <c r="C439" s="4" t="s">
        <v>12</v>
      </c>
      <c r="D439" s="4" t="s">
        <v>10</v>
      </c>
    </row>
    <row r="440" spans="1:19">
      <c r="A440" t="n">
        <v>5293</v>
      </c>
      <c r="B440" s="29" t="n">
        <v>58</v>
      </c>
      <c r="C440" s="7" t="n">
        <v>254</v>
      </c>
      <c r="D440" s="7" t="n">
        <v>0</v>
      </c>
    </row>
    <row r="441" spans="1:19">
      <c r="A441" t="s">
        <v>4</v>
      </c>
      <c r="B441" s="4" t="s">
        <v>5</v>
      </c>
      <c r="C441" s="4" t="s">
        <v>12</v>
      </c>
      <c r="D441" s="4" t="s">
        <v>10</v>
      </c>
    </row>
    <row r="442" spans="1:19">
      <c r="A442" t="n">
        <v>5297</v>
      </c>
      <c r="B442" s="38" t="n">
        <v>45</v>
      </c>
      <c r="C442" s="7" t="n">
        <v>18</v>
      </c>
      <c r="D442" s="7" t="n">
        <v>4</v>
      </c>
    </row>
    <row r="443" spans="1:19">
      <c r="A443" t="s">
        <v>4</v>
      </c>
      <c r="B443" s="4" t="s">
        <v>5</v>
      </c>
      <c r="C443" s="4" t="s">
        <v>12</v>
      </c>
      <c r="D443" s="4" t="s">
        <v>10</v>
      </c>
    </row>
    <row r="444" spans="1:19">
      <c r="A444" t="n">
        <v>5301</v>
      </c>
      <c r="B444" s="38" t="n">
        <v>45</v>
      </c>
      <c r="C444" s="7" t="n">
        <v>18</v>
      </c>
      <c r="D444" s="7" t="n">
        <v>16</v>
      </c>
    </row>
    <row r="445" spans="1:19">
      <c r="A445" t="s">
        <v>4</v>
      </c>
      <c r="B445" s="4" t="s">
        <v>5</v>
      </c>
      <c r="C445" s="4" t="s">
        <v>12</v>
      </c>
      <c r="D445" s="4" t="s">
        <v>10</v>
      </c>
    </row>
    <row r="446" spans="1:19">
      <c r="A446" t="n">
        <v>5305</v>
      </c>
      <c r="B446" s="38" t="n">
        <v>45</v>
      </c>
      <c r="C446" s="7" t="n">
        <v>18</v>
      </c>
      <c r="D446" s="7" t="n">
        <v>64</v>
      </c>
    </row>
    <row r="447" spans="1:19">
      <c r="A447" t="s">
        <v>4</v>
      </c>
      <c r="B447" s="4" t="s">
        <v>5</v>
      </c>
      <c r="C447" s="4" t="s">
        <v>12</v>
      </c>
    </row>
    <row r="448" spans="1:19">
      <c r="A448" t="n">
        <v>5309</v>
      </c>
      <c r="B448" s="38" t="n">
        <v>45</v>
      </c>
      <c r="C448" s="7" t="n">
        <v>0</v>
      </c>
    </row>
    <row r="449" spans="1:5">
      <c r="A449" t="s">
        <v>4</v>
      </c>
      <c r="B449" s="4" t="s">
        <v>5</v>
      </c>
      <c r="C449" s="4" t="s">
        <v>12</v>
      </c>
      <c r="D449" s="4" t="s">
        <v>12</v>
      </c>
      <c r="E449" s="4" t="s">
        <v>27</v>
      </c>
      <c r="F449" s="4" t="s">
        <v>27</v>
      </c>
      <c r="G449" s="4" t="s">
        <v>27</v>
      </c>
      <c r="H449" s="4" t="s">
        <v>10</v>
      </c>
    </row>
    <row r="450" spans="1:5">
      <c r="A450" t="n">
        <v>5311</v>
      </c>
      <c r="B450" s="38" t="n">
        <v>45</v>
      </c>
      <c r="C450" s="7" t="n">
        <v>2</v>
      </c>
      <c r="D450" s="7" t="n">
        <v>3</v>
      </c>
      <c r="E450" s="7" t="n">
        <v>93.5800018310547</v>
      </c>
      <c r="F450" s="7" t="n">
        <v>3.20000004768372</v>
      </c>
      <c r="G450" s="7" t="n">
        <v>86.0999984741211</v>
      </c>
      <c r="H450" s="7" t="n">
        <v>0</v>
      </c>
    </row>
    <row r="451" spans="1:5">
      <c r="A451" t="s">
        <v>4</v>
      </c>
      <c r="B451" s="4" t="s">
        <v>5</v>
      </c>
      <c r="C451" s="4" t="s">
        <v>12</v>
      </c>
      <c r="D451" s="4" t="s">
        <v>12</v>
      </c>
      <c r="E451" s="4" t="s">
        <v>27</v>
      </c>
      <c r="F451" s="4" t="s">
        <v>27</v>
      </c>
      <c r="G451" s="4" t="s">
        <v>27</v>
      </c>
      <c r="H451" s="4" t="s">
        <v>10</v>
      </c>
      <c r="I451" s="4" t="s">
        <v>12</v>
      </c>
    </row>
    <row r="452" spans="1:5">
      <c r="A452" t="n">
        <v>5328</v>
      </c>
      <c r="B452" s="38" t="n">
        <v>45</v>
      </c>
      <c r="C452" s="7" t="n">
        <v>4</v>
      </c>
      <c r="D452" s="7" t="n">
        <v>3</v>
      </c>
      <c r="E452" s="7" t="n">
        <v>342.940002441406</v>
      </c>
      <c r="F452" s="7" t="n">
        <v>257.299987792969</v>
      </c>
      <c r="G452" s="7" t="n">
        <v>0</v>
      </c>
      <c r="H452" s="7" t="n">
        <v>0</v>
      </c>
      <c r="I452" s="7" t="n">
        <v>1</v>
      </c>
    </row>
    <row r="453" spans="1:5">
      <c r="A453" t="s">
        <v>4</v>
      </c>
      <c r="B453" s="4" t="s">
        <v>5</v>
      </c>
      <c r="C453" s="4" t="s">
        <v>12</v>
      </c>
      <c r="D453" s="4" t="s">
        <v>12</v>
      </c>
      <c r="E453" s="4" t="s">
        <v>27</v>
      </c>
      <c r="F453" s="4" t="s">
        <v>10</v>
      </c>
    </row>
    <row r="454" spans="1:5">
      <c r="A454" t="n">
        <v>5346</v>
      </c>
      <c r="B454" s="38" t="n">
        <v>45</v>
      </c>
      <c r="C454" s="7" t="n">
        <v>5</v>
      </c>
      <c r="D454" s="7" t="n">
        <v>3</v>
      </c>
      <c r="E454" s="7" t="n">
        <v>7.90000009536743</v>
      </c>
      <c r="F454" s="7" t="n">
        <v>0</v>
      </c>
    </row>
    <row r="455" spans="1:5">
      <c r="A455" t="s">
        <v>4</v>
      </c>
      <c r="B455" s="4" t="s">
        <v>5</v>
      </c>
      <c r="C455" s="4" t="s">
        <v>12</v>
      </c>
      <c r="D455" s="4" t="s">
        <v>12</v>
      </c>
      <c r="E455" s="4" t="s">
        <v>27</v>
      </c>
      <c r="F455" s="4" t="s">
        <v>10</v>
      </c>
    </row>
    <row r="456" spans="1:5">
      <c r="A456" t="n">
        <v>5355</v>
      </c>
      <c r="B456" s="38" t="n">
        <v>45</v>
      </c>
      <c r="C456" s="7" t="n">
        <v>11</v>
      </c>
      <c r="D456" s="7" t="n">
        <v>3</v>
      </c>
      <c r="E456" s="7" t="n">
        <v>47</v>
      </c>
      <c r="F456" s="7" t="n">
        <v>0</v>
      </c>
    </row>
    <row r="457" spans="1:5">
      <c r="A457" t="s">
        <v>4</v>
      </c>
      <c r="B457" s="4" t="s">
        <v>5</v>
      </c>
      <c r="C457" s="4" t="s">
        <v>12</v>
      </c>
      <c r="D457" s="4" t="s">
        <v>10</v>
      </c>
    </row>
    <row r="458" spans="1:5">
      <c r="A458" t="n">
        <v>5364</v>
      </c>
      <c r="B458" s="29" t="n">
        <v>58</v>
      </c>
      <c r="C458" s="7" t="n">
        <v>255</v>
      </c>
      <c r="D458" s="7" t="n">
        <v>0</v>
      </c>
    </row>
    <row r="459" spans="1:5">
      <c r="A459" t="s">
        <v>4</v>
      </c>
      <c r="B459" s="4" t="s">
        <v>5</v>
      </c>
      <c r="C459" s="4" t="s">
        <v>12</v>
      </c>
      <c r="D459" s="4" t="s">
        <v>12</v>
      </c>
      <c r="E459" s="4" t="s">
        <v>27</v>
      </c>
      <c r="F459" s="4" t="s">
        <v>10</v>
      </c>
    </row>
    <row r="460" spans="1:5">
      <c r="A460" t="n">
        <v>5368</v>
      </c>
      <c r="B460" s="38" t="n">
        <v>45</v>
      </c>
      <c r="C460" s="7" t="n">
        <v>5</v>
      </c>
      <c r="D460" s="7" t="n">
        <v>3</v>
      </c>
      <c r="E460" s="7" t="n">
        <v>6.80000019073486</v>
      </c>
      <c r="F460" s="7" t="n">
        <v>4000</v>
      </c>
    </row>
    <row r="461" spans="1:5">
      <c r="A461" t="s">
        <v>4</v>
      </c>
      <c r="B461" s="4" t="s">
        <v>5</v>
      </c>
      <c r="C461" s="4" t="s">
        <v>10</v>
      </c>
    </row>
    <row r="462" spans="1:5">
      <c r="A462" t="n">
        <v>5377</v>
      </c>
      <c r="B462" s="27" t="n">
        <v>16</v>
      </c>
      <c r="C462" s="7" t="n">
        <v>500</v>
      </c>
    </row>
    <row r="463" spans="1:5">
      <c r="A463" t="s">
        <v>4</v>
      </c>
      <c r="B463" s="4" t="s">
        <v>5</v>
      </c>
      <c r="C463" s="4" t="s">
        <v>12</v>
      </c>
      <c r="D463" s="4" t="s">
        <v>10</v>
      </c>
      <c r="E463" s="4" t="s">
        <v>27</v>
      </c>
      <c r="F463" s="4" t="s">
        <v>10</v>
      </c>
      <c r="G463" s="4" t="s">
        <v>9</v>
      </c>
      <c r="H463" s="4" t="s">
        <v>9</v>
      </c>
      <c r="I463" s="4" t="s">
        <v>10</v>
      </c>
      <c r="J463" s="4" t="s">
        <v>10</v>
      </c>
      <c r="K463" s="4" t="s">
        <v>9</v>
      </c>
      <c r="L463" s="4" t="s">
        <v>9</v>
      </c>
      <c r="M463" s="4" t="s">
        <v>9</v>
      </c>
      <c r="N463" s="4" t="s">
        <v>9</v>
      </c>
      <c r="O463" s="4" t="s">
        <v>6</v>
      </c>
    </row>
    <row r="464" spans="1:5">
      <c r="A464" t="n">
        <v>5380</v>
      </c>
      <c r="B464" s="10" t="n">
        <v>50</v>
      </c>
      <c r="C464" s="7" t="n">
        <v>0</v>
      </c>
      <c r="D464" s="7" t="n">
        <v>13250</v>
      </c>
      <c r="E464" s="7" t="n">
        <v>1</v>
      </c>
      <c r="F464" s="7" t="n">
        <v>400</v>
      </c>
      <c r="G464" s="7" t="n">
        <v>0</v>
      </c>
      <c r="H464" s="7" t="n">
        <v>0</v>
      </c>
      <c r="I464" s="7" t="n">
        <v>0</v>
      </c>
      <c r="J464" s="7" t="n">
        <v>65533</v>
      </c>
      <c r="K464" s="7" t="n">
        <v>0</v>
      </c>
      <c r="L464" s="7" t="n">
        <v>0</v>
      </c>
      <c r="M464" s="7" t="n">
        <v>0</v>
      </c>
      <c r="N464" s="7" t="n">
        <v>0</v>
      </c>
      <c r="O464" s="7" t="s">
        <v>21</v>
      </c>
    </row>
    <row r="465" spans="1:15">
      <c r="A465" t="s">
        <v>4</v>
      </c>
      <c r="B465" s="4" t="s">
        <v>5</v>
      </c>
      <c r="C465" s="4" t="s">
        <v>12</v>
      </c>
      <c r="D465" s="4" t="s">
        <v>10</v>
      </c>
      <c r="E465" s="4" t="s">
        <v>27</v>
      </c>
      <c r="F465" s="4" t="s">
        <v>10</v>
      </c>
      <c r="G465" s="4" t="s">
        <v>9</v>
      </c>
      <c r="H465" s="4" t="s">
        <v>9</v>
      </c>
      <c r="I465" s="4" t="s">
        <v>10</v>
      </c>
      <c r="J465" s="4" t="s">
        <v>10</v>
      </c>
      <c r="K465" s="4" t="s">
        <v>9</v>
      </c>
      <c r="L465" s="4" t="s">
        <v>9</v>
      </c>
      <c r="M465" s="4" t="s">
        <v>9</v>
      </c>
      <c r="N465" s="4" t="s">
        <v>9</v>
      </c>
      <c r="O465" s="4" t="s">
        <v>6</v>
      </c>
    </row>
    <row r="466" spans="1:15">
      <c r="A466" t="n">
        <v>5419</v>
      </c>
      <c r="B466" s="10" t="n">
        <v>50</v>
      </c>
      <c r="C466" s="7" t="n">
        <v>0</v>
      </c>
      <c r="D466" s="7" t="n">
        <v>13215</v>
      </c>
      <c r="E466" s="7" t="n">
        <v>1</v>
      </c>
      <c r="F466" s="7" t="n">
        <v>400</v>
      </c>
      <c r="G466" s="7" t="n">
        <v>0</v>
      </c>
      <c r="H466" s="7" t="n">
        <v>0</v>
      </c>
      <c r="I466" s="7" t="n">
        <v>0</v>
      </c>
      <c r="J466" s="7" t="n">
        <v>65533</v>
      </c>
      <c r="K466" s="7" t="n">
        <v>0</v>
      </c>
      <c r="L466" s="7" t="n">
        <v>0</v>
      </c>
      <c r="M466" s="7" t="n">
        <v>0</v>
      </c>
      <c r="N466" s="7" t="n">
        <v>0</v>
      </c>
      <c r="O466" s="7" t="s">
        <v>21</v>
      </c>
    </row>
    <row r="467" spans="1:15">
      <c r="A467" t="s">
        <v>4</v>
      </c>
      <c r="B467" s="4" t="s">
        <v>5</v>
      </c>
      <c r="C467" s="4" t="s">
        <v>6</v>
      </c>
      <c r="D467" s="4" t="s">
        <v>6</v>
      </c>
    </row>
    <row r="468" spans="1:15">
      <c r="A468" t="n">
        <v>5458</v>
      </c>
      <c r="B468" s="20" t="n">
        <v>70</v>
      </c>
      <c r="C468" s="7" t="s">
        <v>52</v>
      </c>
      <c r="D468" s="7" t="s">
        <v>72</v>
      </c>
    </row>
    <row r="469" spans="1:15">
      <c r="A469" t="s">
        <v>4</v>
      </c>
      <c r="B469" s="4" t="s">
        <v>5</v>
      </c>
      <c r="C469" s="4" t="s">
        <v>10</v>
      </c>
    </row>
    <row r="470" spans="1:15">
      <c r="A470" t="n">
        <v>5470</v>
      </c>
      <c r="B470" s="27" t="n">
        <v>16</v>
      </c>
      <c r="C470" s="7" t="n">
        <v>1400</v>
      </c>
    </row>
    <row r="471" spans="1:15">
      <c r="A471" t="s">
        <v>4</v>
      </c>
      <c r="B471" s="4" t="s">
        <v>5</v>
      </c>
      <c r="C471" s="4" t="s">
        <v>12</v>
      </c>
      <c r="D471" s="4" t="s">
        <v>10</v>
      </c>
      <c r="E471" s="4" t="s">
        <v>10</v>
      </c>
    </row>
    <row r="472" spans="1:15">
      <c r="A472" t="n">
        <v>5473</v>
      </c>
      <c r="B472" s="10" t="n">
        <v>50</v>
      </c>
      <c r="C472" s="7" t="n">
        <v>1</v>
      </c>
      <c r="D472" s="7" t="n">
        <v>13215</v>
      </c>
      <c r="E472" s="7" t="n">
        <v>400</v>
      </c>
    </row>
    <row r="473" spans="1:15">
      <c r="A473" t="s">
        <v>4</v>
      </c>
      <c r="B473" s="4" t="s">
        <v>5</v>
      </c>
      <c r="C473" s="4" t="s">
        <v>12</v>
      </c>
      <c r="D473" s="4" t="s">
        <v>10</v>
      </c>
      <c r="E473" s="4" t="s">
        <v>27</v>
      </c>
      <c r="F473" s="4" t="s">
        <v>10</v>
      </c>
      <c r="G473" s="4" t="s">
        <v>9</v>
      </c>
      <c r="H473" s="4" t="s">
        <v>9</v>
      </c>
      <c r="I473" s="4" t="s">
        <v>10</v>
      </c>
      <c r="J473" s="4" t="s">
        <v>10</v>
      </c>
      <c r="K473" s="4" t="s">
        <v>9</v>
      </c>
      <c r="L473" s="4" t="s">
        <v>9</v>
      </c>
      <c r="M473" s="4" t="s">
        <v>9</v>
      </c>
      <c r="N473" s="4" t="s">
        <v>9</v>
      </c>
      <c r="O473" s="4" t="s">
        <v>6</v>
      </c>
    </row>
    <row r="474" spans="1:15">
      <c r="A474" t="n">
        <v>5479</v>
      </c>
      <c r="B474" s="10" t="n">
        <v>50</v>
      </c>
      <c r="C474" s="7" t="n">
        <v>0</v>
      </c>
      <c r="D474" s="7" t="n">
        <v>13250</v>
      </c>
      <c r="E474" s="7" t="n">
        <v>1</v>
      </c>
      <c r="F474" s="7" t="n">
        <v>0</v>
      </c>
      <c r="G474" s="7" t="n">
        <v>0</v>
      </c>
      <c r="H474" s="7" t="n">
        <v>0</v>
      </c>
      <c r="I474" s="7" t="n">
        <v>0</v>
      </c>
      <c r="J474" s="7" t="n">
        <v>65533</v>
      </c>
      <c r="K474" s="7" t="n">
        <v>0</v>
      </c>
      <c r="L474" s="7" t="n">
        <v>0</v>
      </c>
      <c r="M474" s="7" t="n">
        <v>0</v>
      </c>
      <c r="N474" s="7" t="n">
        <v>0</v>
      </c>
      <c r="O474" s="7" t="s">
        <v>21</v>
      </c>
    </row>
    <row r="475" spans="1:15">
      <c r="A475" t="s">
        <v>4</v>
      </c>
      <c r="B475" s="4" t="s">
        <v>5</v>
      </c>
      <c r="C475" s="4" t="s">
        <v>12</v>
      </c>
      <c r="D475" s="4" t="s">
        <v>27</v>
      </c>
      <c r="E475" s="4" t="s">
        <v>27</v>
      </c>
      <c r="F475" s="4" t="s">
        <v>27</v>
      </c>
    </row>
    <row r="476" spans="1:15">
      <c r="A476" t="n">
        <v>5518</v>
      </c>
      <c r="B476" s="38" t="n">
        <v>45</v>
      </c>
      <c r="C476" s="7" t="n">
        <v>9</v>
      </c>
      <c r="D476" s="7" t="n">
        <v>0</v>
      </c>
      <c r="E476" s="7" t="n">
        <v>0.100000001490116</v>
      </c>
      <c r="F476" s="7" t="n">
        <v>0.200000002980232</v>
      </c>
    </row>
    <row r="477" spans="1:15">
      <c r="A477" t="s">
        <v>4</v>
      </c>
      <c r="B477" s="4" t="s">
        <v>5</v>
      </c>
      <c r="C477" s="4" t="s">
        <v>10</v>
      </c>
    </row>
    <row r="478" spans="1:15">
      <c r="A478" t="n">
        <v>5532</v>
      </c>
      <c r="B478" s="27" t="n">
        <v>16</v>
      </c>
      <c r="C478" s="7" t="n">
        <v>1000</v>
      </c>
    </row>
    <row r="479" spans="1:15">
      <c r="A479" t="s">
        <v>4</v>
      </c>
      <c r="B479" s="4" t="s">
        <v>5</v>
      </c>
      <c r="C479" s="4" t="s">
        <v>12</v>
      </c>
      <c r="D479" s="4" t="s">
        <v>10</v>
      </c>
    </row>
    <row r="480" spans="1:15">
      <c r="A480" t="n">
        <v>5535</v>
      </c>
      <c r="B480" s="38" t="n">
        <v>45</v>
      </c>
      <c r="C480" s="7" t="n">
        <v>7</v>
      </c>
      <c r="D480" s="7" t="n">
        <v>255</v>
      </c>
    </row>
    <row r="481" spans="1:15">
      <c r="A481" t="s">
        <v>4</v>
      </c>
      <c r="B481" s="4" t="s">
        <v>5</v>
      </c>
      <c r="C481" s="4" t="s">
        <v>12</v>
      </c>
      <c r="D481" s="4" t="s">
        <v>10</v>
      </c>
      <c r="E481" s="4" t="s">
        <v>27</v>
      </c>
    </row>
    <row r="482" spans="1:15">
      <c r="A482" t="n">
        <v>5539</v>
      </c>
      <c r="B482" s="29" t="n">
        <v>58</v>
      </c>
      <c r="C482" s="7" t="n">
        <v>0</v>
      </c>
      <c r="D482" s="7" t="n">
        <v>1000</v>
      </c>
      <c r="E482" s="7" t="n">
        <v>1</v>
      </c>
    </row>
    <row r="483" spans="1:15">
      <c r="A483" t="s">
        <v>4</v>
      </c>
      <c r="B483" s="4" t="s">
        <v>5</v>
      </c>
      <c r="C483" s="4" t="s">
        <v>12</v>
      </c>
      <c r="D483" s="4" t="s">
        <v>10</v>
      </c>
    </row>
    <row r="484" spans="1:15">
      <c r="A484" t="n">
        <v>5547</v>
      </c>
      <c r="B484" s="29" t="n">
        <v>58</v>
      </c>
      <c r="C484" s="7" t="n">
        <v>255</v>
      </c>
      <c r="D484" s="7" t="n">
        <v>0</v>
      </c>
    </row>
    <row r="485" spans="1:15">
      <c r="A485" t="s">
        <v>4</v>
      </c>
      <c r="B485" s="4" t="s">
        <v>5</v>
      </c>
      <c r="C485" s="4" t="s">
        <v>12</v>
      </c>
      <c r="D485" s="4" t="s">
        <v>6</v>
      </c>
      <c r="E485" s="4" t="s">
        <v>10</v>
      </c>
    </row>
    <row r="486" spans="1:15">
      <c r="A486" t="n">
        <v>5551</v>
      </c>
      <c r="B486" s="21" t="n">
        <v>94</v>
      </c>
      <c r="C486" s="7" t="n">
        <v>1</v>
      </c>
      <c r="D486" s="7" t="s">
        <v>53</v>
      </c>
      <c r="E486" s="7" t="n">
        <v>1</v>
      </c>
    </row>
    <row r="487" spans="1:15">
      <c r="A487" t="s">
        <v>4</v>
      </c>
      <c r="B487" s="4" t="s">
        <v>5</v>
      </c>
      <c r="C487" s="4" t="s">
        <v>12</v>
      </c>
      <c r="D487" s="4" t="s">
        <v>6</v>
      </c>
      <c r="E487" s="4" t="s">
        <v>10</v>
      </c>
    </row>
    <row r="488" spans="1:15">
      <c r="A488" t="n">
        <v>5560</v>
      </c>
      <c r="B488" s="21" t="n">
        <v>94</v>
      </c>
      <c r="C488" s="7" t="n">
        <v>1</v>
      </c>
      <c r="D488" s="7" t="s">
        <v>53</v>
      </c>
      <c r="E488" s="7" t="n">
        <v>2</v>
      </c>
    </row>
    <row r="489" spans="1:15">
      <c r="A489" t="s">
        <v>4</v>
      </c>
      <c r="B489" s="4" t="s">
        <v>5</v>
      </c>
      <c r="C489" s="4" t="s">
        <v>12</v>
      </c>
      <c r="D489" s="4" t="s">
        <v>6</v>
      </c>
      <c r="E489" s="4" t="s">
        <v>10</v>
      </c>
    </row>
    <row r="490" spans="1:15">
      <c r="A490" t="n">
        <v>5569</v>
      </c>
      <c r="B490" s="21" t="n">
        <v>94</v>
      </c>
      <c r="C490" s="7" t="n">
        <v>0</v>
      </c>
      <c r="D490" s="7" t="s">
        <v>53</v>
      </c>
      <c r="E490" s="7" t="n">
        <v>4</v>
      </c>
    </row>
    <row r="491" spans="1:15">
      <c r="A491" t="s">
        <v>4</v>
      </c>
      <c r="B491" s="4" t="s">
        <v>5</v>
      </c>
      <c r="C491" s="4" t="s">
        <v>12</v>
      </c>
      <c r="D491" s="4" t="s">
        <v>10</v>
      </c>
      <c r="E491" s="4" t="s">
        <v>6</v>
      </c>
      <c r="F491" s="4" t="s">
        <v>6</v>
      </c>
      <c r="G491" s="4" t="s">
        <v>12</v>
      </c>
    </row>
    <row r="492" spans="1:15">
      <c r="A492" t="n">
        <v>5578</v>
      </c>
      <c r="B492" s="22" t="n">
        <v>32</v>
      </c>
      <c r="C492" s="7" t="n">
        <v>0</v>
      </c>
      <c r="D492" s="7" t="n">
        <v>65533</v>
      </c>
      <c r="E492" s="7" t="s">
        <v>49</v>
      </c>
      <c r="F492" s="7" t="s">
        <v>54</v>
      </c>
      <c r="G492" s="7" t="n">
        <v>1</v>
      </c>
    </row>
    <row r="493" spans="1:15">
      <c r="A493" t="s">
        <v>4</v>
      </c>
      <c r="B493" s="4" t="s">
        <v>5</v>
      </c>
      <c r="C493" s="4" t="s">
        <v>12</v>
      </c>
    </row>
    <row r="494" spans="1:15">
      <c r="A494" t="n">
        <v>5601</v>
      </c>
      <c r="B494" s="30" t="n">
        <v>64</v>
      </c>
      <c r="C494" s="7" t="n">
        <v>7</v>
      </c>
    </row>
    <row r="495" spans="1:15">
      <c r="A495" t="s">
        <v>4</v>
      </c>
      <c r="B495" s="4" t="s">
        <v>5</v>
      </c>
      <c r="C495" s="4" t="s">
        <v>12</v>
      </c>
      <c r="D495" s="4" t="s">
        <v>12</v>
      </c>
      <c r="E495" s="4" t="s">
        <v>10</v>
      </c>
    </row>
    <row r="496" spans="1:15">
      <c r="A496" t="n">
        <v>5603</v>
      </c>
      <c r="B496" s="38" t="n">
        <v>45</v>
      </c>
      <c r="C496" s="7" t="n">
        <v>8</v>
      </c>
      <c r="D496" s="7" t="n">
        <v>0</v>
      </c>
      <c r="E496" s="7" t="n">
        <v>0</v>
      </c>
    </row>
    <row r="497" spans="1:7">
      <c r="A497" t="s">
        <v>4</v>
      </c>
      <c r="B497" s="4" t="s">
        <v>5</v>
      </c>
      <c r="C497" s="4" t="s">
        <v>12</v>
      </c>
      <c r="D497" s="4" t="s">
        <v>10</v>
      </c>
    </row>
    <row r="498" spans="1:7">
      <c r="A498" t="n">
        <v>5608</v>
      </c>
      <c r="B498" s="29" t="n">
        <v>58</v>
      </c>
      <c r="C498" s="7" t="n">
        <v>105</v>
      </c>
      <c r="D498" s="7" t="n">
        <v>300</v>
      </c>
    </row>
    <row r="499" spans="1:7">
      <c r="A499" t="s">
        <v>4</v>
      </c>
      <c r="B499" s="4" t="s">
        <v>5</v>
      </c>
      <c r="C499" s="4" t="s">
        <v>27</v>
      </c>
      <c r="D499" s="4" t="s">
        <v>10</v>
      </c>
    </row>
    <row r="500" spans="1:7">
      <c r="A500" t="n">
        <v>5612</v>
      </c>
      <c r="B500" s="37" t="n">
        <v>103</v>
      </c>
      <c r="C500" s="7" t="n">
        <v>1</v>
      </c>
      <c r="D500" s="7" t="n">
        <v>300</v>
      </c>
    </row>
    <row r="501" spans="1:7">
      <c r="A501" t="s">
        <v>4</v>
      </c>
      <c r="B501" s="4" t="s">
        <v>5</v>
      </c>
      <c r="C501" s="4" t="s">
        <v>12</v>
      </c>
      <c r="D501" s="4" t="s">
        <v>10</v>
      </c>
      <c r="E501" s="4" t="s">
        <v>27</v>
      </c>
    </row>
    <row r="502" spans="1:7">
      <c r="A502" t="n">
        <v>5619</v>
      </c>
      <c r="B502" s="29" t="n">
        <v>58</v>
      </c>
      <c r="C502" s="7" t="n">
        <v>100</v>
      </c>
      <c r="D502" s="7" t="n">
        <v>300</v>
      </c>
      <c r="E502" s="7" t="n">
        <v>1</v>
      </c>
    </row>
    <row r="503" spans="1:7">
      <c r="A503" t="s">
        <v>4</v>
      </c>
      <c r="B503" s="4" t="s">
        <v>5</v>
      </c>
      <c r="C503" s="4" t="s">
        <v>12</v>
      </c>
      <c r="D503" s="4" t="s">
        <v>10</v>
      </c>
    </row>
    <row r="504" spans="1:7">
      <c r="A504" t="n">
        <v>5627</v>
      </c>
      <c r="B504" s="29" t="n">
        <v>58</v>
      </c>
      <c r="C504" s="7" t="n">
        <v>255</v>
      </c>
      <c r="D504" s="7" t="n">
        <v>0</v>
      </c>
    </row>
    <row r="505" spans="1:7">
      <c r="A505" t="s">
        <v>4</v>
      </c>
      <c r="B505" s="4" t="s">
        <v>5</v>
      </c>
      <c r="C505" s="4" t="s">
        <v>12</v>
      </c>
      <c r="D505" s="4" t="s">
        <v>6</v>
      </c>
      <c r="E505" s="4" t="s">
        <v>10</v>
      </c>
    </row>
    <row r="506" spans="1:7">
      <c r="A506" t="n">
        <v>5631</v>
      </c>
      <c r="B506" s="21" t="n">
        <v>94</v>
      </c>
      <c r="C506" s="7" t="n">
        <v>0</v>
      </c>
      <c r="D506" s="7" t="s">
        <v>37</v>
      </c>
      <c r="E506" s="7" t="n">
        <v>2</v>
      </c>
    </row>
    <row r="507" spans="1:7">
      <c r="A507" t="s">
        <v>4</v>
      </c>
      <c r="B507" s="4" t="s">
        <v>5</v>
      </c>
      <c r="C507" s="4" t="s">
        <v>10</v>
      </c>
    </row>
    <row r="508" spans="1:7">
      <c r="A508" t="n">
        <v>5642</v>
      </c>
      <c r="B508" s="14" t="n">
        <v>12</v>
      </c>
      <c r="C508" s="7" t="n">
        <v>11107</v>
      </c>
    </row>
    <row r="509" spans="1:7">
      <c r="A509" t="s">
        <v>4</v>
      </c>
      <c r="B509" s="4" t="s">
        <v>5</v>
      </c>
      <c r="C509" s="4" t="s">
        <v>12</v>
      </c>
    </row>
    <row r="510" spans="1:7">
      <c r="A510" t="n">
        <v>5645</v>
      </c>
      <c r="B510" s="36" t="n">
        <v>23</v>
      </c>
      <c r="C510" s="7" t="n">
        <v>21</v>
      </c>
    </row>
    <row r="511" spans="1:7">
      <c r="A511" t="s">
        <v>4</v>
      </c>
      <c r="B511" s="4" t="s">
        <v>5</v>
      </c>
    </row>
    <row r="512" spans="1:7">
      <c r="A512" t="n">
        <v>5647</v>
      </c>
      <c r="B512" s="5" t="n">
        <v>1</v>
      </c>
    </row>
    <row r="513" spans="1:5" s="3" customFormat="1" customHeight="0">
      <c r="A513" s="3" t="s">
        <v>2</v>
      </c>
      <c r="B513" s="3" t="s">
        <v>76</v>
      </c>
    </row>
    <row r="514" spans="1:5">
      <c r="A514" t="s">
        <v>4</v>
      </c>
      <c r="B514" s="4" t="s">
        <v>5</v>
      </c>
      <c r="C514" s="4" t="s">
        <v>10</v>
      </c>
      <c r="D514" s="4" t="s">
        <v>10</v>
      </c>
      <c r="E514" s="4" t="s">
        <v>9</v>
      </c>
      <c r="F514" s="4" t="s">
        <v>6</v>
      </c>
      <c r="G514" s="4" t="s">
        <v>8</v>
      </c>
      <c r="H514" s="4" t="s">
        <v>10</v>
      </c>
      <c r="I514" s="4" t="s">
        <v>10</v>
      </c>
      <c r="J514" s="4" t="s">
        <v>9</v>
      </c>
      <c r="K514" s="4" t="s">
        <v>6</v>
      </c>
      <c r="L514" s="4" t="s">
        <v>8</v>
      </c>
    </row>
    <row r="515" spans="1:5">
      <c r="A515" t="n">
        <v>5648</v>
      </c>
      <c r="B515" s="40" t="n">
        <v>257</v>
      </c>
      <c r="C515" s="7" t="n">
        <v>4</v>
      </c>
      <c r="D515" s="7" t="n">
        <v>65533</v>
      </c>
      <c r="E515" s="7" t="n">
        <v>12010</v>
      </c>
      <c r="F515" s="7" t="s">
        <v>21</v>
      </c>
      <c r="G515" s="7" t="n">
        <f t="normal" ca="1">32-LENB(INDIRECT(ADDRESS(515,6)))</f>
        <v>0</v>
      </c>
      <c r="H515" s="7" t="n">
        <v>0</v>
      </c>
      <c r="I515" s="7" t="n">
        <v>65533</v>
      </c>
      <c r="J515" s="7" t="n">
        <v>0</v>
      </c>
      <c r="K515" s="7" t="s">
        <v>21</v>
      </c>
      <c r="L515" s="7" t="n">
        <f t="normal" ca="1">32-LENB(INDIRECT(ADDRESS(515,11)))</f>
        <v>0</v>
      </c>
    </row>
    <row r="516" spans="1:5">
      <c r="A516" t="s">
        <v>4</v>
      </c>
      <c r="B516" s="4" t="s">
        <v>5</v>
      </c>
    </row>
    <row r="517" spans="1:5">
      <c r="A517" t="n">
        <v>5728</v>
      </c>
      <c r="B517" s="5" t="n">
        <v>1</v>
      </c>
    </row>
    <row r="518" spans="1:5" s="3" customFormat="1" customHeight="0">
      <c r="A518" s="3" t="s">
        <v>2</v>
      </c>
      <c r="B518" s="3" t="s">
        <v>77</v>
      </c>
    </row>
    <row r="519" spans="1:5">
      <c r="A519" t="s">
        <v>4</v>
      </c>
      <c r="B519" s="4" t="s">
        <v>5</v>
      </c>
      <c r="C519" s="4" t="s">
        <v>10</v>
      </c>
      <c r="D519" s="4" t="s">
        <v>10</v>
      </c>
      <c r="E519" s="4" t="s">
        <v>9</v>
      </c>
      <c r="F519" s="4" t="s">
        <v>6</v>
      </c>
      <c r="G519" s="4" t="s">
        <v>8</v>
      </c>
      <c r="H519" s="4" t="s">
        <v>10</v>
      </c>
      <c r="I519" s="4" t="s">
        <v>10</v>
      </c>
      <c r="J519" s="4" t="s">
        <v>9</v>
      </c>
      <c r="K519" s="4" t="s">
        <v>6</v>
      </c>
      <c r="L519" s="4" t="s">
        <v>8</v>
      </c>
    </row>
    <row r="520" spans="1:5">
      <c r="A520" t="n">
        <v>5744</v>
      </c>
      <c r="B520" s="40" t="n">
        <v>257</v>
      </c>
      <c r="C520" s="7" t="n">
        <v>4</v>
      </c>
      <c r="D520" s="7" t="n">
        <v>65533</v>
      </c>
      <c r="E520" s="7" t="n">
        <v>12010</v>
      </c>
      <c r="F520" s="7" t="s">
        <v>21</v>
      </c>
      <c r="G520" s="7" t="n">
        <f t="normal" ca="1">32-LENB(INDIRECT(ADDRESS(520,6)))</f>
        <v>0</v>
      </c>
      <c r="H520" s="7" t="n">
        <v>0</v>
      </c>
      <c r="I520" s="7" t="n">
        <v>65533</v>
      </c>
      <c r="J520" s="7" t="n">
        <v>0</v>
      </c>
      <c r="K520" s="7" t="s">
        <v>21</v>
      </c>
      <c r="L520" s="7" t="n">
        <f t="normal" ca="1">32-LENB(INDIRECT(ADDRESS(520,11)))</f>
        <v>0</v>
      </c>
    </row>
    <row r="521" spans="1:5">
      <c r="A521" t="s">
        <v>4</v>
      </c>
      <c r="B521" s="4" t="s">
        <v>5</v>
      </c>
    </row>
    <row r="522" spans="1:5">
      <c r="A522" t="n">
        <v>5824</v>
      </c>
      <c r="B522" s="5" t="n">
        <v>1</v>
      </c>
    </row>
    <row r="523" spans="1:5" s="3" customFormat="1" customHeight="0">
      <c r="A523" s="3" t="s">
        <v>2</v>
      </c>
      <c r="B523" s="3" t="s">
        <v>78</v>
      </c>
    </row>
    <row r="524" spans="1:5">
      <c r="A524" t="s">
        <v>4</v>
      </c>
      <c r="B524" s="4" t="s">
        <v>5</v>
      </c>
      <c r="C524" s="4" t="s">
        <v>10</v>
      </c>
      <c r="D524" s="4" t="s">
        <v>10</v>
      </c>
      <c r="E524" s="4" t="s">
        <v>9</v>
      </c>
      <c r="F524" s="4" t="s">
        <v>6</v>
      </c>
      <c r="G524" s="4" t="s">
        <v>8</v>
      </c>
      <c r="H524" s="4" t="s">
        <v>10</v>
      </c>
      <c r="I524" s="4" t="s">
        <v>10</v>
      </c>
      <c r="J524" s="4" t="s">
        <v>9</v>
      </c>
      <c r="K524" s="4" t="s">
        <v>6</v>
      </c>
      <c r="L524" s="4" t="s">
        <v>8</v>
      </c>
      <c r="M524" s="4" t="s">
        <v>10</v>
      </c>
      <c r="N524" s="4" t="s">
        <v>10</v>
      </c>
      <c r="O524" s="4" t="s">
        <v>9</v>
      </c>
      <c r="P524" s="4" t="s">
        <v>6</v>
      </c>
      <c r="Q524" s="4" t="s">
        <v>8</v>
      </c>
      <c r="R524" s="4" t="s">
        <v>10</v>
      </c>
      <c r="S524" s="4" t="s">
        <v>10</v>
      </c>
      <c r="T524" s="4" t="s">
        <v>9</v>
      </c>
      <c r="U524" s="4" t="s">
        <v>6</v>
      </c>
      <c r="V524" s="4" t="s">
        <v>8</v>
      </c>
      <c r="W524" s="4" t="s">
        <v>10</v>
      </c>
      <c r="X524" s="4" t="s">
        <v>10</v>
      </c>
      <c r="Y524" s="4" t="s">
        <v>9</v>
      </c>
      <c r="Z524" s="4" t="s">
        <v>6</v>
      </c>
      <c r="AA524" s="4" t="s">
        <v>8</v>
      </c>
      <c r="AB524" s="4" t="s">
        <v>10</v>
      </c>
      <c r="AC524" s="4" t="s">
        <v>10</v>
      </c>
      <c r="AD524" s="4" t="s">
        <v>9</v>
      </c>
      <c r="AE524" s="4" t="s">
        <v>6</v>
      </c>
      <c r="AF524" s="4" t="s">
        <v>8</v>
      </c>
      <c r="AG524" s="4" t="s">
        <v>10</v>
      </c>
      <c r="AH524" s="4" t="s">
        <v>10</v>
      </c>
      <c r="AI524" s="4" t="s">
        <v>9</v>
      </c>
      <c r="AJ524" s="4" t="s">
        <v>6</v>
      </c>
      <c r="AK524" s="4" t="s">
        <v>8</v>
      </c>
      <c r="AL524" s="4" t="s">
        <v>10</v>
      </c>
      <c r="AM524" s="4" t="s">
        <v>10</v>
      </c>
      <c r="AN524" s="4" t="s">
        <v>9</v>
      </c>
      <c r="AO524" s="4" t="s">
        <v>6</v>
      </c>
      <c r="AP524" s="4" t="s">
        <v>8</v>
      </c>
      <c r="AQ524" s="4" t="s">
        <v>10</v>
      </c>
      <c r="AR524" s="4" t="s">
        <v>10</v>
      </c>
      <c r="AS524" s="4" t="s">
        <v>9</v>
      </c>
      <c r="AT524" s="4" t="s">
        <v>6</v>
      </c>
      <c r="AU524" s="4" t="s">
        <v>8</v>
      </c>
    </row>
    <row r="525" spans="1:5">
      <c r="A525" t="n">
        <v>5840</v>
      </c>
      <c r="B525" s="40" t="n">
        <v>257</v>
      </c>
      <c r="C525" s="7" t="n">
        <v>4</v>
      </c>
      <c r="D525" s="7" t="n">
        <v>65533</v>
      </c>
      <c r="E525" s="7" t="n">
        <v>4335</v>
      </c>
      <c r="F525" s="7" t="s">
        <v>21</v>
      </c>
      <c r="G525" s="7" t="n">
        <f t="normal" ca="1">32-LENB(INDIRECT(ADDRESS(525,6)))</f>
        <v>0</v>
      </c>
      <c r="H525" s="7" t="n">
        <v>4</v>
      </c>
      <c r="I525" s="7" t="n">
        <v>65533</v>
      </c>
      <c r="J525" s="7" t="n">
        <v>4117</v>
      </c>
      <c r="K525" s="7" t="s">
        <v>21</v>
      </c>
      <c r="L525" s="7" t="n">
        <f t="normal" ca="1">32-LENB(INDIRECT(ADDRESS(525,11)))</f>
        <v>0</v>
      </c>
      <c r="M525" s="7" t="n">
        <v>4</v>
      </c>
      <c r="N525" s="7" t="n">
        <v>65533</v>
      </c>
      <c r="O525" s="7" t="n">
        <v>13250</v>
      </c>
      <c r="P525" s="7" t="s">
        <v>21</v>
      </c>
      <c r="Q525" s="7" t="n">
        <f t="normal" ca="1">32-LENB(INDIRECT(ADDRESS(525,16)))</f>
        <v>0</v>
      </c>
      <c r="R525" s="7" t="n">
        <v>4</v>
      </c>
      <c r="S525" s="7" t="n">
        <v>65533</v>
      </c>
      <c r="T525" s="7" t="n">
        <v>13215</v>
      </c>
      <c r="U525" s="7" t="s">
        <v>21</v>
      </c>
      <c r="V525" s="7" t="n">
        <f t="normal" ca="1">32-LENB(INDIRECT(ADDRESS(525,21)))</f>
        <v>0</v>
      </c>
      <c r="W525" s="7" t="n">
        <v>4</v>
      </c>
      <c r="X525" s="7" t="n">
        <v>65533</v>
      </c>
      <c r="Y525" s="7" t="n">
        <v>13250</v>
      </c>
      <c r="Z525" s="7" t="s">
        <v>21</v>
      </c>
      <c r="AA525" s="7" t="n">
        <f t="normal" ca="1">32-LENB(INDIRECT(ADDRESS(525,26)))</f>
        <v>0</v>
      </c>
      <c r="AB525" s="7" t="n">
        <v>4</v>
      </c>
      <c r="AC525" s="7" t="n">
        <v>65533</v>
      </c>
      <c r="AD525" s="7" t="n">
        <v>13250</v>
      </c>
      <c r="AE525" s="7" t="s">
        <v>21</v>
      </c>
      <c r="AF525" s="7" t="n">
        <f t="normal" ca="1">32-LENB(INDIRECT(ADDRESS(525,31)))</f>
        <v>0</v>
      </c>
      <c r="AG525" s="7" t="n">
        <v>4</v>
      </c>
      <c r="AH525" s="7" t="n">
        <v>65533</v>
      </c>
      <c r="AI525" s="7" t="n">
        <v>13215</v>
      </c>
      <c r="AJ525" s="7" t="s">
        <v>21</v>
      </c>
      <c r="AK525" s="7" t="n">
        <f t="normal" ca="1">32-LENB(INDIRECT(ADDRESS(525,36)))</f>
        <v>0</v>
      </c>
      <c r="AL525" s="7" t="n">
        <v>4</v>
      </c>
      <c r="AM525" s="7" t="n">
        <v>65533</v>
      </c>
      <c r="AN525" s="7" t="n">
        <v>13250</v>
      </c>
      <c r="AO525" s="7" t="s">
        <v>21</v>
      </c>
      <c r="AP525" s="7" t="n">
        <f t="normal" ca="1">32-LENB(INDIRECT(ADDRESS(525,41)))</f>
        <v>0</v>
      </c>
      <c r="AQ525" s="7" t="n">
        <v>0</v>
      </c>
      <c r="AR525" s="7" t="n">
        <v>65533</v>
      </c>
      <c r="AS525" s="7" t="n">
        <v>0</v>
      </c>
      <c r="AT525" s="7" t="s">
        <v>21</v>
      </c>
      <c r="AU525" s="7" t="n">
        <f t="normal" ca="1">32-LENB(INDIRECT(ADDRESS(525,46)))</f>
        <v>0</v>
      </c>
    </row>
    <row r="526" spans="1:5">
      <c r="A526" t="s">
        <v>4</v>
      </c>
      <c r="B526" s="4" t="s">
        <v>5</v>
      </c>
    </row>
    <row r="527" spans="1:5">
      <c r="A527" t="n">
        <v>6200</v>
      </c>
      <c r="B527" s="5" t="n">
        <v>1</v>
      </c>
    </row>
    <row r="528" spans="1:5" s="3" customFormat="1" customHeight="0">
      <c r="A528" s="3" t="s">
        <v>2</v>
      </c>
      <c r="B528" s="3" t="s">
        <v>79</v>
      </c>
    </row>
    <row r="529" spans="1:37">
      <c r="A529" t="s">
        <v>4</v>
      </c>
      <c r="B529" s="4" t="s">
        <v>5</v>
      </c>
      <c r="C529" s="4" t="s">
        <v>10</v>
      </c>
      <c r="D529" s="4" t="s">
        <v>10</v>
      </c>
      <c r="E529" s="4" t="s">
        <v>9</v>
      </c>
      <c r="F529" s="4" t="s">
        <v>6</v>
      </c>
      <c r="G529" s="4" t="s">
        <v>8</v>
      </c>
      <c r="H529" s="4" t="s">
        <v>10</v>
      </c>
      <c r="I529" s="4" t="s">
        <v>10</v>
      </c>
      <c r="J529" s="4" t="s">
        <v>9</v>
      </c>
      <c r="K529" s="4" t="s">
        <v>6</v>
      </c>
      <c r="L529" s="4" t="s">
        <v>8</v>
      </c>
      <c r="M529" s="4" t="s">
        <v>10</v>
      </c>
      <c r="N529" s="4" t="s">
        <v>10</v>
      </c>
      <c r="O529" s="4" t="s">
        <v>9</v>
      </c>
      <c r="P529" s="4" t="s">
        <v>6</v>
      </c>
      <c r="Q529" s="4" t="s">
        <v>8</v>
      </c>
      <c r="R529" s="4" t="s">
        <v>10</v>
      </c>
      <c r="S529" s="4" t="s">
        <v>10</v>
      </c>
      <c r="T529" s="4" t="s">
        <v>9</v>
      </c>
      <c r="U529" s="4" t="s">
        <v>6</v>
      </c>
      <c r="V529" s="4" t="s">
        <v>8</v>
      </c>
      <c r="W529" s="4" t="s">
        <v>10</v>
      </c>
      <c r="X529" s="4" t="s">
        <v>10</v>
      </c>
      <c r="Y529" s="4" t="s">
        <v>9</v>
      </c>
      <c r="Z529" s="4" t="s">
        <v>6</v>
      </c>
      <c r="AA529" s="4" t="s">
        <v>8</v>
      </c>
      <c r="AB529" s="4" t="s">
        <v>10</v>
      </c>
      <c r="AC529" s="4" t="s">
        <v>10</v>
      </c>
      <c r="AD529" s="4" t="s">
        <v>9</v>
      </c>
      <c r="AE529" s="4" t="s">
        <v>6</v>
      </c>
      <c r="AF529" s="4" t="s">
        <v>8</v>
      </c>
      <c r="AG529" s="4" t="s">
        <v>10</v>
      </c>
      <c r="AH529" s="4" t="s">
        <v>10</v>
      </c>
      <c r="AI529" s="4" t="s">
        <v>9</v>
      </c>
      <c r="AJ529" s="4" t="s">
        <v>6</v>
      </c>
      <c r="AK529" s="4" t="s">
        <v>8</v>
      </c>
    </row>
    <row r="530" spans="1:37">
      <c r="A530" t="n">
        <v>6208</v>
      </c>
      <c r="B530" s="40" t="n">
        <v>257</v>
      </c>
      <c r="C530" s="7" t="n">
        <v>4</v>
      </c>
      <c r="D530" s="7" t="n">
        <v>65533</v>
      </c>
      <c r="E530" s="7" t="n">
        <v>4359</v>
      </c>
      <c r="F530" s="7" t="s">
        <v>21</v>
      </c>
      <c r="G530" s="7" t="n">
        <f t="normal" ca="1">32-LENB(INDIRECT(ADDRESS(530,6)))</f>
        <v>0</v>
      </c>
      <c r="H530" s="7" t="n">
        <v>4</v>
      </c>
      <c r="I530" s="7" t="n">
        <v>65533</v>
      </c>
      <c r="J530" s="7" t="n">
        <v>4335</v>
      </c>
      <c r="K530" s="7" t="s">
        <v>21</v>
      </c>
      <c r="L530" s="7" t="n">
        <f t="normal" ca="1">32-LENB(INDIRECT(ADDRESS(530,11)))</f>
        <v>0</v>
      </c>
      <c r="M530" s="7" t="n">
        <v>4</v>
      </c>
      <c r="N530" s="7" t="n">
        <v>65533</v>
      </c>
      <c r="O530" s="7" t="n">
        <v>4117</v>
      </c>
      <c r="P530" s="7" t="s">
        <v>21</v>
      </c>
      <c r="Q530" s="7" t="n">
        <f t="normal" ca="1">32-LENB(INDIRECT(ADDRESS(530,16)))</f>
        <v>0</v>
      </c>
      <c r="R530" s="7" t="n">
        <v>4</v>
      </c>
      <c r="S530" s="7" t="n">
        <v>65533</v>
      </c>
      <c r="T530" s="7" t="n">
        <v>13250</v>
      </c>
      <c r="U530" s="7" t="s">
        <v>21</v>
      </c>
      <c r="V530" s="7" t="n">
        <f t="normal" ca="1">32-LENB(INDIRECT(ADDRESS(530,21)))</f>
        <v>0</v>
      </c>
      <c r="W530" s="7" t="n">
        <v>4</v>
      </c>
      <c r="X530" s="7" t="n">
        <v>65533</v>
      </c>
      <c r="Y530" s="7" t="n">
        <v>13215</v>
      </c>
      <c r="Z530" s="7" t="s">
        <v>21</v>
      </c>
      <c r="AA530" s="7" t="n">
        <f t="normal" ca="1">32-LENB(INDIRECT(ADDRESS(530,26)))</f>
        <v>0</v>
      </c>
      <c r="AB530" s="7" t="n">
        <v>4</v>
      </c>
      <c r="AC530" s="7" t="n">
        <v>65533</v>
      </c>
      <c r="AD530" s="7" t="n">
        <v>13250</v>
      </c>
      <c r="AE530" s="7" t="s">
        <v>21</v>
      </c>
      <c r="AF530" s="7" t="n">
        <f t="normal" ca="1">32-LENB(INDIRECT(ADDRESS(530,31)))</f>
        <v>0</v>
      </c>
      <c r="AG530" s="7" t="n">
        <v>0</v>
      </c>
      <c r="AH530" s="7" t="n">
        <v>65533</v>
      </c>
      <c r="AI530" s="7" t="n">
        <v>0</v>
      </c>
      <c r="AJ530" s="7" t="s">
        <v>21</v>
      </c>
      <c r="AK530" s="7" t="n">
        <f t="normal" ca="1">32-LENB(INDIRECT(ADDRESS(530,36)))</f>
        <v>0</v>
      </c>
    </row>
    <row r="531" spans="1:37">
      <c r="A531" t="s">
        <v>4</v>
      </c>
      <c r="B531" s="4" t="s">
        <v>5</v>
      </c>
    </row>
    <row r="532" spans="1:37">
      <c r="A532" t="n">
        <v>6488</v>
      </c>
      <c r="B53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2025-09-06T21:46:35</dcterms:created>
  <dcterms:modified xsi:type="dcterms:W3CDTF">2025-09-06T21:46:35</dcterms:modified>
</cp:coreProperties>
</file>